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3005" yWindow="0" windowWidth="20730" windowHeight="11760" firstSheet="5" activeTab="6"/>
  </bookViews>
  <sheets>
    <sheet name="Read me" sheetId="28" r:id="rId1"/>
    <sheet name="control pane" sheetId="27" r:id="rId2"/>
    <sheet name="results" sheetId="1" r:id="rId3"/>
    <sheet name="scenarios" sheetId="26" r:id="rId4"/>
    <sheet name="results (nominal terms)" sheetId="24" r:id="rId5"/>
    <sheet name="results (real terms)" sheetId="25" r:id="rId6"/>
    <sheet name="parameters" sheetId="4" r:id="rId7"/>
    <sheet name="calculations.2015" sheetId="3" r:id="rId8"/>
    <sheet name="calculations.2020" sheetId="14" r:id="rId9"/>
    <sheet name="calculations.2025" sheetId="15" r:id="rId10"/>
    <sheet name="calculations.2030" sheetId="16" r:id="rId11"/>
    <sheet name="calculations.2035" sheetId="17" r:id="rId12"/>
    <sheet name="calculations.2040" sheetId="18" r:id="rId13"/>
    <sheet name="calculations.2045" sheetId="19" r:id="rId14"/>
    <sheet name="calculations.2050" sheetId="20" r:id="rId15"/>
  </sheets>
  <definedNames>
    <definedName name="beta.0">parameters!$D$72</definedName>
    <definedName name="beta.eua">parameters!$D$74</definedName>
    <definedName name="beta.oil">parameters!$D$73</definedName>
    <definedName name="beta.p">parameters!$D$75</definedName>
    <definedName name="demand.sd.2015">parameters!$D$20:$D$32</definedName>
    <definedName name="demand.sd.2020">parameters!$E$20:$E$32</definedName>
    <definedName name="demand.sd.2025">parameters!$F$20:$F$32</definedName>
    <definedName name="demand.sd.2030">parameters!$G$20:$G$32</definedName>
    <definedName name="demand.sd.2035">parameters!$H$20:$H$32</definedName>
    <definedName name="demand.sd.2040">parameters!$I$20:$I$32</definedName>
    <definedName name="demand.sd.2045">parameters!$J$20:$J$32</definedName>
    <definedName name="demand.sd.2050">parameters!$K$20:$K$32</definedName>
    <definedName name="demand.total.2015">parameters!$D$5:$D$17</definedName>
    <definedName name="demand.total.2020">parameters!$E$5:$E$17</definedName>
    <definedName name="demand.total.2025">parameters!$F$5:$F$17</definedName>
    <definedName name="demand.total.2030">parameters!$G$5:$G$17</definedName>
    <definedName name="demand.total.2035">parameters!$H$5:$H$17</definedName>
    <definedName name="demand.total.2040">parameters!$I$5:$I$17</definedName>
    <definedName name="demand.total.2045">parameters!$J$5:$J$17</definedName>
    <definedName name="demand.total.2050">parameters!$K$5:$K$17</definedName>
    <definedName name="k.additional.2015">parameters!$D$50:$D$62</definedName>
    <definedName name="k.additional.2020">parameters!$E$50:$E$62</definedName>
    <definedName name="k.additional.2025">parameters!$F$50:$F$62</definedName>
    <definedName name="k.additional.2030">parameters!$G$50:$G$62</definedName>
    <definedName name="k.additional.2035">parameters!$H$50:$H$62</definedName>
    <definedName name="k.additional.2040">parameters!$I$50:$I$62</definedName>
    <definedName name="k.additional.2045">parameters!$J$50:$J$62</definedName>
    <definedName name="k.additional.2050">parameters!$K$50:$K$62</definedName>
    <definedName name="k.new.2015">parameters!$D$35:$D$47</definedName>
    <definedName name="k.new.2020">parameters!$E$35:$E$47</definedName>
    <definedName name="k.new.2025">parameters!$F$35:$F$47</definedName>
    <definedName name="k.new.2030">parameters!$G$35:$G$47</definedName>
    <definedName name="k.new.2035">parameters!$H$35:$H$47</definedName>
    <definedName name="k.new.2040">parameters!$I$35:$I$47</definedName>
    <definedName name="k.new.2045">parameters!$J$35:$J$47</definedName>
    <definedName name="k.new.2050">parameters!$K$35:$K$47</definedName>
    <definedName name="price.ceiling">parameters!$D$69</definedName>
    <definedName name="price.eua.2015">results!$C$6</definedName>
    <definedName name="price.eua.2020">results!$D$6</definedName>
    <definedName name="price.eua.2025">results!$E$6</definedName>
    <definedName name="price.eua.2030">results!$F$6</definedName>
    <definedName name="price.eua.2035">results!$G$6</definedName>
    <definedName name="price.eua.2040">results!$H$6</definedName>
    <definedName name="price.eua.2045">results!$I$6</definedName>
    <definedName name="price.eua.2050">results!$J$6</definedName>
    <definedName name="price.feed.2015">results!$C$7</definedName>
    <definedName name="price.feed.2020">results!$D$7</definedName>
    <definedName name="price.feed.2025">results!$E$7</definedName>
    <definedName name="price.feed.2030">results!$F$7</definedName>
    <definedName name="price.feed.2035">results!$G$7</definedName>
    <definedName name="price.feed.2040">results!$H$7</definedName>
    <definedName name="price.feed.2045">results!$I$7</definedName>
    <definedName name="price.feed.2050">results!$J$7</definedName>
    <definedName name="price.oil.2015">results!$C$5</definedName>
    <definedName name="price.oil.2020">results!$D$5</definedName>
    <definedName name="price.oil.2025">results!$E$5</definedName>
    <definedName name="price.oil.2030">results!$F$5</definedName>
    <definedName name="price.oil.2035">results!$G$5</definedName>
    <definedName name="price.oil.2040">results!$H$5</definedName>
    <definedName name="price.oil.2045">results!$I$5</definedName>
    <definedName name="price.oil.2050">results!$J$5</definedName>
  </definedNames>
  <calcPr calcId="145621" concurrentCalc="0"/>
</workbook>
</file>

<file path=xl/calcChain.xml><?xml version="1.0" encoding="utf-8"?>
<calcChain xmlns="http://schemas.openxmlformats.org/spreadsheetml/2006/main">
  <c r="D6" i="27" l="1"/>
  <c r="C20" i="26"/>
  <c r="C25" i="26"/>
  <c r="C5" i="1"/>
  <c r="D8" i="27"/>
  <c r="C22" i="26"/>
  <c r="D7" i="27"/>
  <c r="C21" i="26"/>
  <c r="C26" i="26"/>
  <c r="C9" i="1"/>
  <c r="D50" i="4"/>
  <c r="E53" i="3"/>
  <c r="E68" i="3"/>
  <c r="C12" i="26"/>
  <c r="E6" i="3"/>
  <c r="O8" i="3" a="1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H8" i="3" a="1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I8" i="3" a="1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E8" i="3" a="1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F53" i="3" a="1"/>
  <c r="F53" i="3"/>
  <c r="D51" i="4"/>
  <c r="F54" i="3"/>
  <c r="D52" i="4"/>
  <c r="F55" i="3"/>
  <c r="D53" i="4"/>
  <c r="F56" i="3"/>
  <c r="D54" i="4"/>
  <c r="F57" i="3"/>
  <c r="D55" i="4"/>
  <c r="F58" i="3"/>
  <c r="D56" i="4"/>
  <c r="F59" i="3"/>
  <c r="D57" i="4"/>
  <c r="F60" i="3"/>
  <c r="D58" i="4"/>
  <c r="F61" i="3"/>
  <c r="D59" i="4"/>
  <c r="F62" i="3"/>
  <c r="D60" i="4"/>
  <c r="F63" i="3"/>
  <c r="D61" i="4"/>
  <c r="F64" i="3"/>
  <c r="D62" i="4"/>
  <c r="F65" i="3"/>
  <c r="E53" i="3" a="1"/>
  <c r="E54" i="3"/>
  <c r="E55" i="3"/>
  <c r="E56" i="3"/>
  <c r="E57" i="3"/>
  <c r="E58" i="3"/>
  <c r="E59" i="3"/>
  <c r="E60" i="3"/>
  <c r="E61" i="3"/>
  <c r="E62" i="3"/>
  <c r="E63" i="3"/>
  <c r="E64" i="3"/>
  <c r="E65" i="3"/>
  <c r="C7" i="26"/>
  <c r="D8" i="1"/>
  <c r="J22" i="26"/>
  <c r="I22" i="26"/>
  <c r="H22" i="26"/>
  <c r="G22" i="26"/>
  <c r="F22" i="26"/>
  <c r="E22" i="26"/>
  <c r="D22" i="26"/>
  <c r="J21" i="26"/>
  <c r="I21" i="26"/>
  <c r="H21" i="26"/>
  <c r="G21" i="26"/>
  <c r="F21" i="26"/>
  <c r="E21" i="26"/>
  <c r="D21" i="26"/>
  <c r="J5" i="26"/>
  <c r="J20" i="26"/>
  <c r="I5" i="26"/>
  <c r="I20" i="26"/>
  <c r="H5" i="26"/>
  <c r="H20" i="26"/>
  <c r="G5" i="26"/>
  <c r="G20" i="26"/>
  <c r="F5" i="26"/>
  <c r="F20" i="26"/>
  <c r="E5" i="26"/>
  <c r="E20" i="26"/>
  <c r="D5" i="26"/>
  <c r="D20" i="26"/>
  <c r="C5" i="26"/>
  <c r="J80" i="1"/>
  <c r="I80" i="1"/>
  <c r="H80" i="1"/>
  <c r="G80" i="1"/>
  <c r="F80" i="1"/>
  <c r="E80" i="1"/>
  <c r="D80" i="1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D65" i="1" a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83" i="1"/>
  <c r="D89" i="1"/>
  <c r="D20" i="27"/>
  <c r="C80" i="1"/>
  <c r="D14" i="27"/>
  <c r="D26" i="26"/>
  <c r="E26" i="26"/>
  <c r="F26" i="26"/>
  <c r="G26" i="26"/>
  <c r="H26" i="26"/>
  <c r="I26" i="26"/>
  <c r="J26" i="26"/>
  <c r="D15" i="26"/>
  <c r="D25" i="26"/>
  <c r="D5" i="1"/>
  <c r="E15" i="26"/>
  <c r="E25" i="26"/>
  <c r="E5" i="1"/>
  <c r="F15" i="26"/>
  <c r="F25" i="26"/>
  <c r="F5" i="1"/>
  <c r="G15" i="26"/>
  <c r="G25" i="26"/>
  <c r="G5" i="1"/>
  <c r="H15" i="26"/>
  <c r="H25" i="26"/>
  <c r="H5" i="1"/>
  <c r="I15" i="26"/>
  <c r="I25" i="26"/>
  <c r="I5" i="1"/>
  <c r="J15" i="26"/>
  <c r="J25" i="26"/>
  <c r="J5" i="1"/>
  <c r="D9" i="1"/>
  <c r="E9" i="1"/>
  <c r="F9" i="1"/>
  <c r="G9" i="1"/>
  <c r="H9" i="1"/>
  <c r="I9" i="1"/>
  <c r="J9" i="1"/>
  <c r="C15" i="26"/>
  <c r="F93" i="4"/>
  <c r="F95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D36" i="4"/>
  <c r="D37" i="4"/>
  <c r="D38" i="4"/>
  <c r="D39" i="4"/>
  <c r="D40" i="4"/>
  <c r="D41" i="4"/>
  <c r="D42" i="4"/>
  <c r="D43" i="4"/>
  <c r="D44" i="4"/>
  <c r="D45" i="4"/>
  <c r="D46" i="4"/>
  <c r="D47" i="4"/>
  <c r="D35" i="4"/>
  <c r="K62" i="4"/>
  <c r="J62" i="4"/>
  <c r="I62" i="4"/>
  <c r="H62" i="4"/>
  <c r="G62" i="4"/>
  <c r="F62" i="4"/>
  <c r="E62" i="4"/>
  <c r="K61" i="4"/>
  <c r="J61" i="4"/>
  <c r="I61" i="4"/>
  <c r="H61" i="4"/>
  <c r="G61" i="4"/>
  <c r="F61" i="4"/>
  <c r="E61" i="4"/>
  <c r="K60" i="4"/>
  <c r="J60" i="4"/>
  <c r="I60" i="4"/>
  <c r="H60" i="4"/>
  <c r="G60" i="4"/>
  <c r="F60" i="4"/>
  <c r="E60" i="4"/>
  <c r="K59" i="4"/>
  <c r="J59" i="4"/>
  <c r="I59" i="4"/>
  <c r="H59" i="4"/>
  <c r="G59" i="4"/>
  <c r="F59" i="4"/>
  <c r="E59" i="4"/>
  <c r="K58" i="4"/>
  <c r="J58" i="4"/>
  <c r="I58" i="4"/>
  <c r="H58" i="4"/>
  <c r="G58" i="4"/>
  <c r="F58" i="4"/>
  <c r="E58" i="4"/>
  <c r="K57" i="4"/>
  <c r="J57" i="4"/>
  <c r="I57" i="4"/>
  <c r="H57" i="4"/>
  <c r="G57" i="4"/>
  <c r="F57" i="4"/>
  <c r="E57" i="4"/>
  <c r="K56" i="4"/>
  <c r="J56" i="4"/>
  <c r="I56" i="4"/>
  <c r="H56" i="4"/>
  <c r="G56" i="4"/>
  <c r="F56" i="4"/>
  <c r="E56" i="4"/>
  <c r="K55" i="4"/>
  <c r="J55" i="4"/>
  <c r="I55" i="4"/>
  <c r="H55" i="4"/>
  <c r="G55" i="4"/>
  <c r="F55" i="4"/>
  <c r="E55" i="4"/>
  <c r="K54" i="4"/>
  <c r="J54" i="4"/>
  <c r="I54" i="4"/>
  <c r="H54" i="4"/>
  <c r="G54" i="4"/>
  <c r="F54" i="4"/>
  <c r="E54" i="4"/>
  <c r="K53" i="4"/>
  <c r="J53" i="4"/>
  <c r="I53" i="4"/>
  <c r="H53" i="4"/>
  <c r="G53" i="4"/>
  <c r="F53" i="4"/>
  <c r="E53" i="4"/>
  <c r="K52" i="4"/>
  <c r="J52" i="4"/>
  <c r="I52" i="4"/>
  <c r="H52" i="4"/>
  <c r="G52" i="4"/>
  <c r="F52" i="4"/>
  <c r="E52" i="4"/>
  <c r="K51" i="4"/>
  <c r="J51" i="4"/>
  <c r="I51" i="4"/>
  <c r="H51" i="4"/>
  <c r="G51" i="4"/>
  <c r="F51" i="4"/>
  <c r="E51" i="4"/>
  <c r="K50" i="4"/>
  <c r="J50" i="4"/>
  <c r="I50" i="4"/>
  <c r="H50" i="4"/>
  <c r="G50" i="4"/>
  <c r="F50" i="4"/>
  <c r="E50" i="4"/>
  <c r="E3" i="20"/>
  <c r="E5" i="20"/>
  <c r="E3" i="19"/>
  <c r="E5" i="19"/>
  <c r="E3" i="18"/>
  <c r="E5" i="18"/>
  <c r="E3" i="17"/>
  <c r="E5" i="17"/>
  <c r="E3" i="16"/>
  <c r="E5" i="16"/>
  <c r="E3" i="15"/>
  <c r="E5" i="15"/>
  <c r="F3" i="20"/>
  <c r="F3" i="19"/>
  <c r="F3" i="18"/>
  <c r="F3" i="17"/>
  <c r="F3" i="16"/>
  <c r="F3" i="15"/>
  <c r="E3" i="14"/>
  <c r="E5" i="14"/>
  <c r="F5" i="20"/>
  <c r="G3" i="20"/>
  <c r="F5" i="19"/>
  <c r="G3" i="19"/>
  <c r="F5" i="18"/>
  <c r="G3" i="18"/>
  <c r="F5" i="17"/>
  <c r="G3" i="17"/>
  <c r="F5" i="16"/>
  <c r="G3" i="16"/>
  <c r="F5" i="15"/>
  <c r="G3" i="15"/>
  <c r="F3" i="14"/>
  <c r="G5" i="20"/>
  <c r="H3" i="20"/>
  <c r="G5" i="19"/>
  <c r="H3" i="19"/>
  <c r="G5" i="18"/>
  <c r="H3" i="18"/>
  <c r="G5" i="17"/>
  <c r="H3" i="17"/>
  <c r="G5" i="16"/>
  <c r="H3" i="16"/>
  <c r="G5" i="15"/>
  <c r="H3" i="15"/>
  <c r="F5" i="14"/>
  <c r="G3" i="1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6" i="4"/>
  <c r="D7" i="4"/>
  <c r="D8" i="4"/>
  <c r="D9" i="4"/>
  <c r="D10" i="4"/>
  <c r="D11" i="4"/>
  <c r="D12" i="4"/>
  <c r="D13" i="4"/>
  <c r="D14" i="4"/>
  <c r="D15" i="4"/>
  <c r="D16" i="4"/>
  <c r="D17" i="4"/>
  <c r="D5" i="4"/>
  <c r="D72" i="4"/>
  <c r="H5" i="20"/>
  <c r="I3" i="20"/>
  <c r="H5" i="19"/>
  <c r="I3" i="19"/>
  <c r="H5" i="18"/>
  <c r="I3" i="18"/>
  <c r="H5" i="17"/>
  <c r="I3" i="17"/>
  <c r="H5" i="16"/>
  <c r="I3" i="16"/>
  <c r="H5" i="15"/>
  <c r="I3" i="15"/>
  <c r="G5" i="14"/>
  <c r="H3" i="14"/>
  <c r="F8" i="3" a="1"/>
  <c r="G8" i="3" a="1"/>
  <c r="J8" i="3" a="1"/>
  <c r="K8" i="3" a="1"/>
  <c r="L8" i="3" a="1"/>
  <c r="M8" i="3" a="1"/>
  <c r="N8" i="3" a="1"/>
  <c r="K5" i="4"/>
  <c r="F5" i="4"/>
  <c r="G5" i="4"/>
  <c r="H5" i="4"/>
  <c r="I5" i="4"/>
  <c r="J5" i="4"/>
  <c r="E5" i="4"/>
  <c r="K17" i="4"/>
  <c r="E17" i="4"/>
  <c r="F17" i="4"/>
  <c r="G17" i="4"/>
  <c r="H17" i="4"/>
  <c r="I17" i="4"/>
  <c r="J17" i="4"/>
  <c r="K16" i="4"/>
  <c r="E16" i="4"/>
  <c r="F16" i="4"/>
  <c r="G16" i="4"/>
  <c r="H16" i="4"/>
  <c r="I16" i="4"/>
  <c r="J16" i="4"/>
  <c r="K15" i="4"/>
  <c r="E15" i="4"/>
  <c r="F15" i="4"/>
  <c r="G15" i="4"/>
  <c r="H15" i="4"/>
  <c r="I15" i="4"/>
  <c r="J15" i="4"/>
  <c r="K14" i="4"/>
  <c r="E14" i="4"/>
  <c r="F14" i="4"/>
  <c r="G14" i="4"/>
  <c r="H14" i="4"/>
  <c r="I14" i="4"/>
  <c r="J14" i="4"/>
  <c r="K13" i="4"/>
  <c r="E13" i="4"/>
  <c r="F13" i="4"/>
  <c r="G13" i="4"/>
  <c r="H13" i="4"/>
  <c r="I13" i="4"/>
  <c r="J13" i="4"/>
  <c r="K12" i="4"/>
  <c r="E12" i="4"/>
  <c r="F12" i="4"/>
  <c r="G12" i="4"/>
  <c r="H12" i="4"/>
  <c r="I12" i="4"/>
  <c r="J12" i="4"/>
  <c r="K11" i="4"/>
  <c r="E11" i="4"/>
  <c r="F11" i="4"/>
  <c r="G11" i="4"/>
  <c r="H11" i="4"/>
  <c r="I11" i="4"/>
  <c r="J11" i="4"/>
  <c r="K10" i="4"/>
  <c r="E10" i="4"/>
  <c r="F10" i="4"/>
  <c r="G10" i="4"/>
  <c r="H10" i="4"/>
  <c r="I10" i="4"/>
  <c r="J10" i="4"/>
  <c r="K9" i="4"/>
  <c r="E9" i="4"/>
  <c r="F9" i="4"/>
  <c r="G9" i="4"/>
  <c r="H9" i="4"/>
  <c r="I9" i="4"/>
  <c r="J9" i="4"/>
  <c r="K8" i="4"/>
  <c r="E8" i="4"/>
  <c r="F8" i="4"/>
  <c r="G8" i="4"/>
  <c r="H8" i="4"/>
  <c r="I8" i="4"/>
  <c r="J8" i="4"/>
  <c r="K7" i="4"/>
  <c r="E7" i="4"/>
  <c r="F7" i="4"/>
  <c r="G7" i="4"/>
  <c r="H7" i="4"/>
  <c r="I7" i="4"/>
  <c r="J7" i="4"/>
  <c r="K6" i="4"/>
  <c r="E6" i="4"/>
  <c r="F6" i="4"/>
  <c r="G6" i="4"/>
  <c r="H6" i="4"/>
  <c r="I6" i="4"/>
  <c r="J6" i="4"/>
  <c r="F23" i="3" a="1"/>
  <c r="G23" i="3" a="1"/>
  <c r="H23" i="3" a="1"/>
  <c r="I23" i="3" a="1"/>
  <c r="J23" i="3" a="1"/>
  <c r="K23" i="3" a="1"/>
  <c r="L23" i="3" a="1"/>
  <c r="M23" i="3" a="1"/>
  <c r="N23" i="3" a="1"/>
  <c r="O23" i="3" a="1"/>
  <c r="E23" i="3" a="1"/>
  <c r="K20" i="4"/>
  <c r="J20" i="4"/>
  <c r="I20" i="4"/>
  <c r="H20" i="4"/>
  <c r="G20" i="4"/>
  <c r="F20" i="4"/>
  <c r="E20" i="4"/>
  <c r="K21" i="4"/>
  <c r="J21" i="4"/>
  <c r="I21" i="4"/>
  <c r="H21" i="4"/>
  <c r="G21" i="4"/>
  <c r="F21" i="4"/>
  <c r="E21" i="4"/>
  <c r="K22" i="4"/>
  <c r="J22" i="4"/>
  <c r="I22" i="4"/>
  <c r="H22" i="4"/>
  <c r="G22" i="4"/>
  <c r="F22" i="4"/>
  <c r="E22" i="4"/>
  <c r="K23" i="4"/>
  <c r="J23" i="4"/>
  <c r="I23" i="4"/>
  <c r="H23" i="4"/>
  <c r="G23" i="4"/>
  <c r="F23" i="4"/>
  <c r="E23" i="4"/>
  <c r="K24" i="4"/>
  <c r="J24" i="4"/>
  <c r="I24" i="4"/>
  <c r="H24" i="4"/>
  <c r="G24" i="4"/>
  <c r="F24" i="4"/>
  <c r="E24" i="4"/>
  <c r="K25" i="4"/>
  <c r="J25" i="4"/>
  <c r="I25" i="4"/>
  <c r="H25" i="4"/>
  <c r="G25" i="4"/>
  <c r="F25" i="4"/>
  <c r="E25" i="4"/>
  <c r="K26" i="4"/>
  <c r="J26" i="4"/>
  <c r="I26" i="4"/>
  <c r="H26" i="4"/>
  <c r="G26" i="4"/>
  <c r="F26" i="4"/>
  <c r="E26" i="4"/>
  <c r="K27" i="4"/>
  <c r="J27" i="4"/>
  <c r="I27" i="4"/>
  <c r="H27" i="4"/>
  <c r="G27" i="4"/>
  <c r="F27" i="4"/>
  <c r="E27" i="4"/>
  <c r="K28" i="4"/>
  <c r="J28" i="4"/>
  <c r="I28" i="4"/>
  <c r="H28" i="4"/>
  <c r="G28" i="4"/>
  <c r="F28" i="4"/>
  <c r="E28" i="4"/>
  <c r="K29" i="4"/>
  <c r="J29" i="4"/>
  <c r="I29" i="4"/>
  <c r="H29" i="4"/>
  <c r="G29" i="4"/>
  <c r="F29" i="4"/>
  <c r="E29" i="4"/>
  <c r="K30" i="4"/>
  <c r="J30" i="4"/>
  <c r="I30" i="4"/>
  <c r="H30" i="4"/>
  <c r="G30" i="4"/>
  <c r="F30" i="4"/>
  <c r="E30" i="4"/>
  <c r="K31" i="4"/>
  <c r="J31" i="4"/>
  <c r="I31" i="4"/>
  <c r="H31" i="4"/>
  <c r="G31" i="4"/>
  <c r="F31" i="4"/>
  <c r="E31" i="4"/>
  <c r="K32" i="4"/>
  <c r="J32" i="4"/>
  <c r="I32" i="4"/>
  <c r="H32" i="4"/>
  <c r="G32" i="4"/>
  <c r="F32" i="4"/>
  <c r="E32" i="4"/>
  <c r="E3" i="3"/>
  <c r="I5" i="20"/>
  <c r="J3" i="20"/>
  <c r="I5" i="19"/>
  <c r="J3" i="19"/>
  <c r="I5" i="18"/>
  <c r="J3" i="18"/>
  <c r="I5" i="17"/>
  <c r="J3" i="17"/>
  <c r="I5" i="16"/>
  <c r="J3" i="16"/>
  <c r="I5" i="15"/>
  <c r="J3" i="15"/>
  <c r="H5" i="14"/>
  <c r="I3" i="14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E5" i="3"/>
  <c r="F3" i="3"/>
  <c r="J5" i="20"/>
  <c r="K3" i="20"/>
  <c r="J5" i="19"/>
  <c r="K3" i="19"/>
  <c r="J5" i="18"/>
  <c r="K3" i="18"/>
  <c r="J5" i="17"/>
  <c r="K3" i="17"/>
  <c r="J5" i="16"/>
  <c r="K3" i="16"/>
  <c r="J5" i="15"/>
  <c r="K3" i="15"/>
  <c r="I5" i="14"/>
  <c r="J3" i="14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5" i="3"/>
  <c r="G3" i="3"/>
  <c r="K5" i="20"/>
  <c r="L3" i="20"/>
  <c r="K5" i="19"/>
  <c r="L3" i="19"/>
  <c r="K5" i="18"/>
  <c r="L3" i="18"/>
  <c r="K5" i="17"/>
  <c r="L3" i="17"/>
  <c r="K5" i="16"/>
  <c r="L3" i="16"/>
  <c r="K5" i="15"/>
  <c r="L3" i="15"/>
  <c r="J5" i="14"/>
  <c r="K3" i="14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5" i="3"/>
  <c r="H3" i="3"/>
  <c r="L5" i="20"/>
  <c r="M3" i="20"/>
  <c r="L5" i="19"/>
  <c r="M3" i="19"/>
  <c r="L5" i="18"/>
  <c r="M3" i="18"/>
  <c r="L5" i="17"/>
  <c r="M3" i="17"/>
  <c r="L5" i="16"/>
  <c r="M3" i="16"/>
  <c r="L5" i="15"/>
  <c r="M3" i="15"/>
  <c r="K5" i="14"/>
  <c r="L3" i="14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5" i="3"/>
  <c r="I3" i="3"/>
  <c r="M5" i="20"/>
  <c r="N3" i="20"/>
  <c r="M5" i="19"/>
  <c r="N3" i="19"/>
  <c r="M5" i="18"/>
  <c r="N3" i="18"/>
  <c r="M5" i="17"/>
  <c r="N3" i="17"/>
  <c r="M5" i="16"/>
  <c r="N3" i="16"/>
  <c r="M5" i="15"/>
  <c r="N3" i="15"/>
  <c r="L5" i="14"/>
  <c r="M3" i="14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5" i="3"/>
  <c r="J3" i="3"/>
  <c r="N5" i="20"/>
  <c r="O3" i="20"/>
  <c r="N5" i="19"/>
  <c r="O3" i="19"/>
  <c r="N5" i="18"/>
  <c r="O3" i="18"/>
  <c r="N5" i="17"/>
  <c r="O3" i="17"/>
  <c r="N5" i="16"/>
  <c r="O3" i="16"/>
  <c r="N5" i="15"/>
  <c r="O3" i="15"/>
  <c r="M5" i="14"/>
  <c r="N3" i="14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5" i="3"/>
  <c r="K3" i="3"/>
  <c r="O5" i="20"/>
  <c r="P3" i="20"/>
  <c r="O5" i="19"/>
  <c r="P3" i="19"/>
  <c r="O5" i="18"/>
  <c r="P3" i="18"/>
  <c r="O5" i="17"/>
  <c r="P3" i="17"/>
  <c r="O5" i="16"/>
  <c r="P3" i="16"/>
  <c r="O5" i="15"/>
  <c r="P3" i="15"/>
  <c r="N5" i="14"/>
  <c r="O3" i="14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5" i="3"/>
  <c r="L3" i="3"/>
  <c r="P5" i="20"/>
  <c r="Q3" i="20"/>
  <c r="P5" i="19"/>
  <c r="Q3" i="19"/>
  <c r="P5" i="18"/>
  <c r="Q3" i="18"/>
  <c r="P5" i="17"/>
  <c r="Q3" i="17"/>
  <c r="P5" i="16"/>
  <c r="Q3" i="16"/>
  <c r="P5" i="15"/>
  <c r="Q3" i="15"/>
  <c r="O5" i="14"/>
  <c r="P3" i="14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5" i="3"/>
  <c r="M3" i="3"/>
  <c r="Q5" i="20"/>
  <c r="R3" i="20"/>
  <c r="Q5" i="19"/>
  <c r="R3" i="19"/>
  <c r="Q5" i="18"/>
  <c r="R3" i="18"/>
  <c r="Q5" i="17"/>
  <c r="R3" i="17"/>
  <c r="Q5" i="16"/>
  <c r="R3" i="16"/>
  <c r="Q5" i="15"/>
  <c r="R3" i="15"/>
  <c r="P5" i="14"/>
  <c r="Q3" i="14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5" i="3"/>
  <c r="N3" i="3"/>
  <c r="R5" i="20"/>
  <c r="S3" i="20"/>
  <c r="R5" i="19"/>
  <c r="S3" i="19"/>
  <c r="R5" i="18"/>
  <c r="S3" i="18"/>
  <c r="R5" i="17"/>
  <c r="S3" i="17"/>
  <c r="R5" i="16"/>
  <c r="S3" i="16"/>
  <c r="R5" i="15"/>
  <c r="S3" i="15"/>
  <c r="Q5" i="14"/>
  <c r="R3" i="14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5" i="3"/>
  <c r="O3" i="3"/>
  <c r="P3" i="3"/>
  <c r="S5" i="20"/>
  <c r="T3" i="20"/>
  <c r="S5" i="19"/>
  <c r="T3" i="19"/>
  <c r="S5" i="18"/>
  <c r="T3" i="18"/>
  <c r="S5" i="17"/>
  <c r="T3" i="17"/>
  <c r="S5" i="16"/>
  <c r="T3" i="16"/>
  <c r="S5" i="15"/>
  <c r="T3" i="15"/>
  <c r="R5" i="14"/>
  <c r="S3" i="14"/>
  <c r="P5" i="3"/>
  <c r="Q3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5" i="3"/>
  <c r="T5" i="20"/>
  <c r="U3" i="20"/>
  <c r="T5" i="19"/>
  <c r="U3" i="19"/>
  <c r="T5" i="18"/>
  <c r="U3" i="18"/>
  <c r="T5" i="17"/>
  <c r="U3" i="17"/>
  <c r="T5" i="16"/>
  <c r="U3" i="16"/>
  <c r="T5" i="15"/>
  <c r="U3" i="15"/>
  <c r="S5" i="14"/>
  <c r="T3" i="14"/>
  <c r="Q5" i="3"/>
  <c r="R3" i="3"/>
  <c r="U5" i="20"/>
  <c r="V3" i="20"/>
  <c r="U5" i="19"/>
  <c r="V3" i="19"/>
  <c r="U5" i="18"/>
  <c r="V3" i="18"/>
  <c r="U5" i="17"/>
  <c r="V3" i="17"/>
  <c r="U5" i="16"/>
  <c r="V3" i="16"/>
  <c r="U5" i="15"/>
  <c r="V3" i="15"/>
  <c r="T5" i="14"/>
  <c r="U3" i="14"/>
  <c r="R5" i="3"/>
  <c r="S3" i="3"/>
  <c r="V5" i="20"/>
  <c r="W3" i="20"/>
  <c r="V5" i="19"/>
  <c r="W3" i="19"/>
  <c r="V5" i="18"/>
  <c r="W3" i="18"/>
  <c r="V5" i="17"/>
  <c r="W3" i="17"/>
  <c r="V5" i="16"/>
  <c r="W3" i="16"/>
  <c r="V5" i="15"/>
  <c r="W3" i="15"/>
  <c r="U5" i="14"/>
  <c r="V3" i="14"/>
  <c r="S5" i="3"/>
  <c r="T3" i="3"/>
  <c r="W5" i="20"/>
  <c r="X3" i="20"/>
  <c r="W5" i="19"/>
  <c r="X3" i="19"/>
  <c r="W5" i="18"/>
  <c r="X3" i="18"/>
  <c r="W5" i="17"/>
  <c r="X3" i="17"/>
  <c r="W5" i="16"/>
  <c r="X3" i="16"/>
  <c r="W5" i="15"/>
  <c r="X3" i="15"/>
  <c r="V5" i="14"/>
  <c r="W3" i="14"/>
  <c r="T5" i="3"/>
  <c r="U3" i="3"/>
  <c r="X5" i="20"/>
  <c r="Y3" i="20"/>
  <c r="X5" i="19"/>
  <c r="Y3" i="19"/>
  <c r="X5" i="18"/>
  <c r="Y3" i="18"/>
  <c r="X5" i="17"/>
  <c r="Y3" i="17"/>
  <c r="X5" i="16"/>
  <c r="Y3" i="16"/>
  <c r="X5" i="15"/>
  <c r="Y3" i="15"/>
  <c r="W5" i="14"/>
  <c r="X3" i="14"/>
  <c r="U5" i="3"/>
  <c r="V3" i="3"/>
  <c r="Y5" i="20"/>
  <c r="Z3" i="20"/>
  <c r="Y5" i="19"/>
  <c r="Z3" i="19"/>
  <c r="Y5" i="18"/>
  <c r="Z3" i="18"/>
  <c r="Y5" i="17"/>
  <c r="Z3" i="17"/>
  <c r="Y5" i="16"/>
  <c r="Z3" i="16"/>
  <c r="Y5" i="15"/>
  <c r="Z3" i="15"/>
  <c r="X5" i="14"/>
  <c r="Y3" i="14"/>
  <c r="V5" i="3"/>
  <c r="W3" i="3"/>
  <c r="Z5" i="20"/>
  <c r="AA3" i="20"/>
  <c r="Z5" i="19"/>
  <c r="AA3" i="19"/>
  <c r="Z5" i="18"/>
  <c r="AA3" i="18"/>
  <c r="Z5" i="17"/>
  <c r="AA3" i="17"/>
  <c r="Z5" i="16"/>
  <c r="AA3" i="16"/>
  <c r="Z5" i="15"/>
  <c r="AA3" i="15"/>
  <c r="Y5" i="14"/>
  <c r="Z3" i="14"/>
  <c r="W5" i="3"/>
  <c r="X3" i="3"/>
  <c r="AA5" i="20"/>
  <c r="AB3" i="20"/>
  <c r="AA5" i="19"/>
  <c r="AB3" i="19"/>
  <c r="AA5" i="18"/>
  <c r="AB3" i="18"/>
  <c r="AA5" i="17"/>
  <c r="AB3" i="17"/>
  <c r="AA5" i="16"/>
  <c r="AB3" i="16"/>
  <c r="AA5" i="15"/>
  <c r="AB3" i="15"/>
  <c r="Z5" i="14"/>
  <c r="AA3" i="14"/>
  <c r="X5" i="3"/>
  <c r="Y3" i="3"/>
  <c r="AB5" i="20"/>
  <c r="AC3" i="20"/>
  <c r="AB5" i="19"/>
  <c r="AC3" i="19"/>
  <c r="AB5" i="18"/>
  <c r="AC3" i="18"/>
  <c r="AB5" i="17"/>
  <c r="AC3" i="17"/>
  <c r="AB5" i="16"/>
  <c r="AC3" i="16"/>
  <c r="AB5" i="15"/>
  <c r="AC3" i="15"/>
  <c r="AA5" i="14"/>
  <c r="AB3" i="14"/>
  <c r="Z3" i="3"/>
  <c r="Y5" i="3"/>
  <c r="AC5" i="20"/>
  <c r="AD3" i="20"/>
  <c r="AC5" i="19"/>
  <c r="AD3" i="19"/>
  <c r="AC5" i="18"/>
  <c r="AD3" i="18"/>
  <c r="AC5" i="17"/>
  <c r="AD3" i="17"/>
  <c r="AC5" i="16"/>
  <c r="AD3" i="16"/>
  <c r="AC5" i="15"/>
  <c r="AD3" i="15"/>
  <c r="AB5" i="14"/>
  <c r="AC3" i="14"/>
  <c r="Z5" i="3"/>
  <c r="AA3" i="3"/>
  <c r="AD5" i="20"/>
  <c r="AE3" i="20"/>
  <c r="AD5" i="19"/>
  <c r="AE3" i="19"/>
  <c r="AD5" i="18"/>
  <c r="AE3" i="18"/>
  <c r="AD5" i="17"/>
  <c r="AE3" i="17"/>
  <c r="AD5" i="16"/>
  <c r="AE3" i="16"/>
  <c r="AD5" i="15"/>
  <c r="AE3" i="15"/>
  <c r="AC5" i="14"/>
  <c r="AD3" i="14"/>
  <c r="AA5" i="3"/>
  <c r="AB3" i="3"/>
  <c r="AE5" i="20"/>
  <c r="AF3" i="20"/>
  <c r="AE5" i="19"/>
  <c r="AF3" i="19"/>
  <c r="AE5" i="18"/>
  <c r="AF3" i="18"/>
  <c r="AE5" i="17"/>
  <c r="AF3" i="17"/>
  <c r="AE5" i="16"/>
  <c r="AF3" i="16"/>
  <c r="AE5" i="15"/>
  <c r="AF3" i="15"/>
  <c r="AD5" i="14"/>
  <c r="AE3" i="14"/>
  <c r="AB5" i="3"/>
  <c r="AC3" i="3"/>
  <c r="AF5" i="20"/>
  <c r="AG3" i="20"/>
  <c r="AF5" i="19"/>
  <c r="AG3" i="19"/>
  <c r="AF5" i="18"/>
  <c r="AG3" i="18"/>
  <c r="AF5" i="17"/>
  <c r="AG3" i="17"/>
  <c r="AF5" i="16"/>
  <c r="AG3" i="16"/>
  <c r="AF5" i="15"/>
  <c r="AG3" i="15"/>
  <c r="AE5" i="14"/>
  <c r="AF3" i="14"/>
  <c r="AC5" i="3"/>
  <c r="AD3" i="3"/>
  <c r="AG5" i="20"/>
  <c r="AH3" i="20"/>
  <c r="AG5" i="19"/>
  <c r="AH3" i="19"/>
  <c r="AG5" i="18"/>
  <c r="AH3" i="18"/>
  <c r="AG5" i="17"/>
  <c r="AH3" i="17"/>
  <c r="AG5" i="16"/>
  <c r="AH3" i="16"/>
  <c r="AG5" i="15"/>
  <c r="AH3" i="15"/>
  <c r="AF5" i="14"/>
  <c r="AG3" i="14"/>
  <c r="AD5" i="3"/>
  <c r="AE3" i="3"/>
  <c r="AH5" i="20"/>
  <c r="AI3" i="20"/>
  <c r="AH5" i="19"/>
  <c r="AI3" i="19"/>
  <c r="AH5" i="18"/>
  <c r="AI3" i="18"/>
  <c r="AH5" i="17"/>
  <c r="AI3" i="17"/>
  <c r="AH5" i="16"/>
  <c r="AI3" i="16"/>
  <c r="AH5" i="15"/>
  <c r="AI3" i="15"/>
  <c r="AG5" i="14"/>
  <c r="AH3" i="14"/>
  <c r="AE5" i="3"/>
  <c r="AF3" i="3"/>
  <c r="AI5" i="20"/>
  <c r="AJ3" i="20"/>
  <c r="AI5" i="19"/>
  <c r="AJ3" i="19"/>
  <c r="AI5" i="18"/>
  <c r="AJ3" i="18"/>
  <c r="AI5" i="17"/>
  <c r="AJ3" i="17"/>
  <c r="AI5" i="16"/>
  <c r="AJ3" i="16"/>
  <c r="AI5" i="15"/>
  <c r="AJ3" i="15"/>
  <c r="AH5" i="14"/>
  <c r="AI3" i="14"/>
  <c r="AF5" i="3"/>
  <c r="AG3" i="3"/>
  <c r="AJ5" i="20"/>
  <c r="AK3" i="20"/>
  <c r="AJ5" i="19"/>
  <c r="AK3" i="19"/>
  <c r="AJ5" i="18"/>
  <c r="AK3" i="18"/>
  <c r="AJ5" i="17"/>
  <c r="AK3" i="17"/>
  <c r="AJ5" i="16"/>
  <c r="AK3" i="16"/>
  <c r="AJ5" i="15"/>
  <c r="AK3" i="15"/>
  <c r="AI5" i="14"/>
  <c r="AJ3" i="14"/>
  <c r="AG5" i="3"/>
  <c r="AH3" i="3"/>
  <c r="AK5" i="20"/>
  <c r="AL3" i="20"/>
  <c r="AK5" i="19"/>
  <c r="AL3" i="19"/>
  <c r="AK5" i="18"/>
  <c r="AL3" i="18"/>
  <c r="AK5" i="17"/>
  <c r="AL3" i="17"/>
  <c r="AK5" i="16"/>
  <c r="AL3" i="16"/>
  <c r="AK5" i="15"/>
  <c r="AL3" i="15"/>
  <c r="AJ5" i="14"/>
  <c r="AK3" i="14"/>
  <c r="AH5" i="3"/>
  <c r="AI3" i="3"/>
  <c r="AL5" i="20"/>
  <c r="AM3" i="20"/>
  <c r="AL5" i="19"/>
  <c r="AM3" i="19"/>
  <c r="AL5" i="18"/>
  <c r="AM3" i="18"/>
  <c r="AL5" i="17"/>
  <c r="AM3" i="17"/>
  <c r="AL5" i="16"/>
  <c r="AM3" i="16"/>
  <c r="AL5" i="15"/>
  <c r="AM3" i="15"/>
  <c r="AK5" i="14"/>
  <c r="AL3" i="14"/>
  <c r="AJ3" i="3"/>
  <c r="AI5" i="3"/>
  <c r="AM5" i="20"/>
  <c r="AN3" i="20"/>
  <c r="AM5" i="19"/>
  <c r="AN3" i="19"/>
  <c r="AM5" i="18"/>
  <c r="AN3" i="18"/>
  <c r="AM5" i="17"/>
  <c r="AN3" i="17"/>
  <c r="AM5" i="16"/>
  <c r="AN3" i="16"/>
  <c r="AM5" i="15"/>
  <c r="AN3" i="15"/>
  <c r="AL5" i="14"/>
  <c r="AM3" i="14"/>
  <c r="AJ5" i="3"/>
  <c r="AK3" i="3"/>
  <c r="AN5" i="20"/>
  <c r="AO3" i="20"/>
  <c r="AN5" i="19"/>
  <c r="AO3" i="19"/>
  <c r="AN5" i="18"/>
  <c r="AO3" i="18"/>
  <c r="AN5" i="17"/>
  <c r="AO3" i="17"/>
  <c r="AN5" i="16"/>
  <c r="AO3" i="16"/>
  <c r="AN5" i="15"/>
  <c r="AO3" i="15"/>
  <c r="AM5" i="14"/>
  <c r="AN3" i="14"/>
  <c r="AK5" i="3"/>
  <c r="AL3" i="3"/>
  <c r="AO5" i="20"/>
  <c r="AP3" i="20"/>
  <c r="AO5" i="19"/>
  <c r="AP3" i="19"/>
  <c r="AO5" i="18"/>
  <c r="AP3" i="18"/>
  <c r="AO5" i="17"/>
  <c r="AP3" i="17"/>
  <c r="AO5" i="16"/>
  <c r="AP3" i="16"/>
  <c r="AO5" i="15"/>
  <c r="AP3" i="15"/>
  <c r="AN5" i="14"/>
  <c r="AO3" i="14"/>
  <c r="AL5" i="3"/>
  <c r="AM3" i="3"/>
  <c r="AP5" i="20"/>
  <c r="AQ3" i="20"/>
  <c r="AP5" i="19"/>
  <c r="AQ3" i="19"/>
  <c r="AP5" i="18"/>
  <c r="AQ3" i="18"/>
  <c r="AP5" i="17"/>
  <c r="AQ3" i="17"/>
  <c r="AP5" i="16"/>
  <c r="AQ3" i="16"/>
  <c r="AP5" i="15"/>
  <c r="AQ3" i="15"/>
  <c r="AO5" i="14"/>
  <c r="AP3" i="14"/>
  <c r="AM5" i="3"/>
  <c r="AN3" i="3"/>
  <c r="AQ5" i="20"/>
  <c r="AR3" i="20"/>
  <c r="AQ5" i="19"/>
  <c r="AR3" i="19"/>
  <c r="AQ5" i="18"/>
  <c r="AR3" i="18"/>
  <c r="AQ5" i="17"/>
  <c r="AR3" i="17"/>
  <c r="AQ5" i="16"/>
  <c r="AR3" i="16"/>
  <c r="AQ5" i="15"/>
  <c r="AR3" i="15"/>
  <c r="AP5" i="14"/>
  <c r="AQ3" i="14"/>
  <c r="AN5" i="3"/>
  <c r="AO3" i="3"/>
  <c r="AR5" i="20"/>
  <c r="AS3" i="20"/>
  <c r="AR5" i="19"/>
  <c r="AS3" i="19"/>
  <c r="AR5" i="18"/>
  <c r="AS3" i="18"/>
  <c r="AR5" i="17"/>
  <c r="AS3" i="17"/>
  <c r="AR5" i="16"/>
  <c r="AS3" i="16"/>
  <c r="AR5" i="15"/>
  <c r="AS3" i="15"/>
  <c r="AQ5" i="14"/>
  <c r="AR3" i="14"/>
  <c r="AO5" i="3"/>
  <c r="AP3" i="3"/>
  <c r="AS5" i="20"/>
  <c r="AT3" i="20"/>
  <c r="AS5" i="19"/>
  <c r="AT3" i="19"/>
  <c r="AS5" i="18"/>
  <c r="AT3" i="18"/>
  <c r="AS5" i="17"/>
  <c r="AT3" i="17"/>
  <c r="AS5" i="16"/>
  <c r="AT3" i="16"/>
  <c r="AS5" i="15"/>
  <c r="AT3" i="15"/>
  <c r="AR5" i="14"/>
  <c r="AS3" i="14"/>
  <c r="AP5" i="3"/>
  <c r="AQ3" i="3"/>
  <c r="AT5" i="20"/>
  <c r="AU3" i="20"/>
  <c r="AT5" i="19"/>
  <c r="AU3" i="19"/>
  <c r="AT5" i="18"/>
  <c r="AU3" i="18"/>
  <c r="AT5" i="17"/>
  <c r="AU3" i="17"/>
  <c r="AT5" i="16"/>
  <c r="AU3" i="16"/>
  <c r="AT5" i="15"/>
  <c r="AU3" i="15"/>
  <c r="AS5" i="14"/>
  <c r="AT3" i="14"/>
  <c r="AQ5" i="3"/>
  <c r="AR3" i="3"/>
  <c r="AU5" i="20"/>
  <c r="AV3" i="20"/>
  <c r="AU5" i="19"/>
  <c r="AV3" i="19"/>
  <c r="AU5" i="18"/>
  <c r="AV3" i="18"/>
  <c r="AU5" i="17"/>
  <c r="AV3" i="17"/>
  <c r="AU5" i="16"/>
  <c r="AV3" i="16"/>
  <c r="AU5" i="15"/>
  <c r="AV3" i="15"/>
  <c r="AT5" i="14"/>
  <c r="AU3" i="14"/>
  <c r="AR5" i="3"/>
  <c r="AS3" i="3"/>
  <c r="AV5" i="20"/>
  <c r="AW3" i="20"/>
  <c r="AV5" i="19"/>
  <c r="AW3" i="19"/>
  <c r="AV5" i="18"/>
  <c r="AW3" i="18"/>
  <c r="AV5" i="17"/>
  <c r="AW3" i="17"/>
  <c r="AV5" i="16"/>
  <c r="AW3" i="16"/>
  <c r="AV5" i="15"/>
  <c r="AW3" i="15"/>
  <c r="AU5" i="14"/>
  <c r="AV3" i="14"/>
  <c r="AT3" i="3"/>
  <c r="AS5" i="3"/>
  <c r="AW5" i="20"/>
  <c r="AX3" i="20"/>
  <c r="AW5" i="19"/>
  <c r="AX3" i="19"/>
  <c r="AW5" i="18"/>
  <c r="AX3" i="18"/>
  <c r="AW5" i="17"/>
  <c r="AX3" i="17"/>
  <c r="AW5" i="16"/>
  <c r="AX3" i="16"/>
  <c r="AW5" i="15"/>
  <c r="AX3" i="15"/>
  <c r="AV5" i="14"/>
  <c r="AW3" i="14"/>
  <c r="AT5" i="3"/>
  <c r="AU3" i="3"/>
  <c r="AX5" i="20"/>
  <c r="AY3" i="20"/>
  <c r="AX5" i="19"/>
  <c r="AY3" i="19"/>
  <c r="AX5" i="18"/>
  <c r="AY3" i="18"/>
  <c r="AX5" i="17"/>
  <c r="AY3" i="17"/>
  <c r="AX5" i="16"/>
  <c r="AY3" i="16"/>
  <c r="AX5" i="15"/>
  <c r="AY3" i="15"/>
  <c r="AW5" i="14"/>
  <c r="AX3" i="14"/>
  <c r="AU5" i="3"/>
  <c r="AV3" i="3"/>
  <c r="AY5" i="20"/>
  <c r="AZ3" i="20"/>
  <c r="AY5" i="19"/>
  <c r="AZ3" i="19"/>
  <c r="AY5" i="18"/>
  <c r="AZ3" i="18"/>
  <c r="AY5" i="17"/>
  <c r="AZ3" i="17"/>
  <c r="AY5" i="16"/>
  <c r="AZ3" i="16"/>
  <c r="AY5" i="15"/>
  <c r="AZ3" i="15"/>
  <c r="AX5" i="14"/>
  <c r="AY3" i="14"/>
  <c r="AV5" i="3"/>
  <c r="AW3" i="3"/>
  <c r="AZ5" i="20"/>
  <c r="BA3" i="20"/>
  <c r="AZ5" i="19"/>
  <c r="BA3" i="19"/>
  <c r="AZ5" i="18"/>
  <c r="BA3" i="18"/>
  <c r="AZ5" i="17"/>
  <c r="BA3" i="17"/>
  <c r="AZ5" i="16"/>
  <c r="BA3" i="16"/>
  <c r="AZ5" i="15"/>
  <c r="BA3" i="15"/>
  <c r="AY5" i="14"/>
  <c r="AZ3" i="14"/>
  <c r="AW5" i="3"/>
  <c r="AX3" i="3"/>
  <c r="BA5" i="20"/>
  <c r="BB3" i="20"/>
  <c r="BA5" i="19"/>
  <c r="BB3" i="19"/>
  <c r="BA5" i="18"/>
  <c r="BB3" i="18"/>
  <c r="BA5" i="17"/>
  <c r="BB3" i="17"/>
  <c r="BA5" i="16"/>
  <c r="BB3" i="16"/>
  <c r="BA5" i="15"/>
  <c r="BB3" i="15"/>
  <c r="AZ5" i="14"/>
  <c r="BA3" i="14"/>
  <c r="AX5" i="3"/>
  <c r="AY3" i="3"/>
  <c r="BB5" i="20"/>
  <c r="BC3" i="20"/>
  <c r="BB5" i="19"/>
  <c r="BC3" i="19"/>
  <c r="BB5" i="18"/>
  <c r="BC3" i="18"/>
  <c r="BB5" i="17"/>
  <c r="BC3" i="17"/>
  <c r="BB5" i="16"/>
  <c r="BC3" i="16"/>
  <c r="BB5" i="15"/>
  <c r="BC3" i="15"/>
  <c r="BA5" i="14"/>
  <c r="BB3" i="14"/>
  <c r="AY5" i="3"/>
  <c r="AZ3" i="3"/>
  <c r="BC5" i="20"/>
  <c r="BD3" i="20"/>
  <c r="BC5" i="19"/>
  <c r="BD3" i="19"/>
  <c r="BC5" i="18"/>
  <c r="BD3" i="18"/>
  <c r="BC5" i="17"/>
  <c r="BD3" i="17"/>
  <c r="BC5" i="16"/>
  <c r="BD3" i="16"/>
  <c r="BC5" i="15"/>
  <c r="BD3" i="15"/>
  <c r="BB5" i="14"/>
  <c r="BC3" i="14"/>
  <c r="AZ5" i="3"/>
  <c r="BA3" i="3"/>
  <c r="BD5" i="20"/>
  <c r="BE3" i="20"/>
  <c r="BD5" i="19"/>
  <c r="BE3" i="19"/>
  <c r="BD5" i="18"/>
  <c r="BE3" i="18"/>
  <c r="BD5" i="17"/>
  <c r="BE3" i="17"/>
  <c r="BD5" i="16"/>
  <c r="BE3" i="16"/>
  <c r="BD5" i="15"/>
  <c r="BE3" i="15"/>
  <c r="BC5" i="14"/>
  <c r="BD3" i="14"/>
  <c r="BA5" i="3"/>
  <c r="BB3" i="3"/>
  <c r="BE5" i="20"/>
  <c r="BF3" i="20"/>
  <c r="BE5" i="19"/>
  <c r="BF3" i="19"/>
  <c r="BE5" i="18"/>
  <c r="BF3" i="18"/>
  <c r="BE5" i="17"/>
  <c r="BF3" i="17"/>
  <c r="BE5" i="16"/>
  <c r="BF3" i="16"/>
  <c r="BE5" i="15"/>
  <c r="BF3" i="15"/>
  <c r="BD5" i="14"/>
  <c r="BE3" i="14"/>
  <c r="BB5" i="3"/>
  <c r="BC3" i="3"/>
  <c r="BF5" i="20"/>
  <c r="BG3" i="20"/>
  <c r="BF5" i="19"/>
  <c r="BG3" i="19"/>
  <c r="BF5" i="18"/>
  <c r="BG3" i="18"/>
  <c r="BF5" i="17"/>
  <c r="BG3" i="17"/>
  <c r="BF5" i="16"/>
  <c r="BG3" i="16"/>
  <c r="BF5" i="15"/>
  <c r="BG3" i="15"/>
  <c r="BE5" i="14"/>
  <c r="BF3" i="14"/>
  <c r="BD3" i="3"/>
  <c r="BC5" i="3"/>
  <c r="BG5" i="20"/>
  <c r="BH3" i="20"/>
  <c r="BG5" i="19"/>
  <c r="BH3" i="19"/>
  <c r="BG5" i="18"/>
  <c r="BH3" i="18"/>
  <c r="BG5" i="17"/>
  <c r="BH3" i="17"/>
  <c r="BG5" i="16"/>
  <c r="BH3" i="16"/>
  <c r="BG5" i="15"/>
  <c r="BH3" i="15"/>
  <c r="BF5" i="14"/>
  <c r="BG3" i="14"/>
  <c r="BD5" i="3"/>
  <c r="BE3" i="3"/>
  <c r="BH5" i="20"/>
  <c r="BI3" i="20"/>
  <c r="BH5" i="19"/>
  <c r="BI3" i="19"/>
  <c r="BH5" i="18"/>
  <c r="BI3" i="18"/>
  <c r="BH5" i="17"/>
  <c r="BI3" i="17"/>
  <c r="BH5" i="16"/>
  <c r="BI3" i="16"/>
  <c r="BH5" i="15"/>
  <c r="BI3" i="15"/>
  <c r="BG5" i="14"/>
  <c r="BH3" i="14"/>
  <c r="BE5" i="3"/>
  <c r="BF3" i="3"/>
  <c r="BI5" i="20"/>
  <c r="BJ3" i="20"/>
  <c r="BI5" i="19"/>
  <c r="BJ3" i="19"/>
  <c r="BI5" i="18"/>
  <c r="BJ3" i="18"/>
  <c r="BI5" i="17"/>
  <c r="BJ3" i="17"/>
  <c r="BI5" i="16"/>
  <c r="BJ3" i="16"/>
  <c r="BI5" i="15"/>
  <c r="BJ3" i="15"/>
  <c r="BH5" i="14"/>
  <c r="BI3" i="14"/>
  <c r="BF5" i="3"/>
  <c r="BG3" i="3"/>
  <c r="BJ5" i="20"/>
  <c r="BK3" i="20"/>
  <c r="BJ5" i="19"/>
  <c r="BK3" i="19"/>
  <c r="BJ5" i="18"/>
  <c r="BK3" i="18"/>
  <c r="BJ5" i="17"/>
  <c r="BK3" i="17"/>
  <c r="BJ5" i="16"/>
  <c r="BK3" i="16"/>
  <c r="BJ5" i="15"/>
  <c r="BK3" i="15"/>
  <c r="BI5" i="14"/>
  <c r="BJ3" i="14"/>
  <c r="BG5" i="3"/>
  <c r="BH3" i="3"/>
  <c r="BK5" i="20"/>
  <c r="BL3" i="20"/>
  <c r="BK5" i="19"/>
  <c r="BL3" i="19"/>
  <c r="BK5" i="18"/>
  <c r="BL3" i="18"/>
  <c r="BK5" i="17"/>
  <c r="BL3" i="17"/>
  <c r="BK5" i="16"/>
  <c r="BL3" i="16"/>
  <c r="BK5" i="15"/>
  <c r="BL3" i="15"/>
  <c r="BJ5" i="14"/>
  <c r="BK3" i="14"/>
  <c r="BH5" i="3"/>
  <c r="BI3" i="3"/>
  <c r="BL5" i="20"/>
  <c r="BM3" i="20"/>
  <c r="BL5" i="19"/>
  <c r="BM3" i="19"/>
  <c r="BL5" i="18"/>
  <c r="BM3" i="18"/>
  <c r="BL5" i="17"/>
  <c r="BM3" i="17"/>
  <c r="BL5" i="16"/>
  <c r="BM3" i="16"/>
  <c r="BL5" i="15"/>
  <c r="BM3" i="15"/>
  <c r="BK5" i="14"/>
  <c r="BL3" i="14"/>
  <c r="BI5" i="3"/>
  <c r="BJ3" i="3"/>
  <c r="BM5" i="20"/>
  <c r="BN3" i="20"/>
  <c r="BM5" i="19"/>
  <c r="BN3" i="19"/>
  <c r="BM5" i="18"/>
  <c r="BN3" i="18"/>
  <c r="BM5" i="17"/>
  <c r="BN3" i="17"/>
  <c r="BM5" i="16"/>
  <c r="BN3" i="16"/>
  <c r="BM5" i="15"/>
  <c r="BN3" i="15"/>
  <c r="BL5" i="14"/>
  <c r="BM3" i="14"/>
  <c r="BJ5" i="3"/>
  <c r="BK3" i="3"/>
  <c r="BN5" i="20"/>
  <c r="BO3" i="20"/>
  <c r="BN5" i="19"/>
  <c r="BO3" i="19"/>
  <c r="BN5" i="18"/>
  <c r="BO3" i="18"/>
  <c r="BN5" i="17"/>
  <c r="BO3" i="17"/>
  <c r="BN5" i="16"/>
  <c r="BO3" i="16"/>
  <c r="BN5" i="15"/>
  <c r="BO3" i="15"/>
  <c r="BM5" i="14"/>
  <c r="BN3" i="14"/>
  <c r="BK5" i="3"/>
  <c r="BL3" i="3"/>
  <c r="BO5" i="20"/>
  <c r="BP3" i="20"/>
  <c r="BO5" i="19"/>
  <c r="BP3" i="19"/>
  <c r="BO5" i="18"/>
  <c r="BP3" i="18"/>
  <c r="BO5" i="17"/>
  <c r="BP3" i="17"/>
  <c r="BO5" i="16"/>
  <c r="BP3" i="16"/>
  <c r="BO5" i="15"/>
  <c r="BP3" i="15"/>
  <c r="BN5" i="14"/>
  <c r="BO3" i="14"/>
  <c r="BL5" i="3"/>
  <c r="BM3" i="3"/>
  <c r="BP5" i="20"/>
  <c r="BQ3" i="20"/>
  <c r="BP5" i="19"/>
  <c r="BQ3" i="19"/>
  <c r="BP5" i="18"/>
  <c r="BQ3" i="18"/>
  <c r="BP5" i="17"/>
  <c r="BQ3" i="17"/>
  <c r="BP5" i="16"/>
  <c r="BQ3" i="16"/>
  <c r="BP5" i="15"/>
  <c r="BQ3" i="15"/>
  <c r="BO5" i="14"/>
  <c r="BP3" i="14"/>
  <c r="BM5" i="3"/>
  <c r="BN3" i="3"/>
  <c r="BQ5" i="20"/>
  <c r="BR3" i="20"/>
  <c r="BQ5" i="19"/>
  <c r="BR3" i="19"/>
  <c r="BQ5" i="18"/>
  <c r="BR3" i="18"/>
  <c r="BQ5" i="17"/>
  <c r="BR3" i="17"/>
  <c r="BQ5" i="16"/>
  <c r="BR3" i="16"/>
  <c r="BQ5" i="15"/>
  <c r="BR3" i="15"/>
  <c r="BP5" i="14"/>
  <c r="BQ3" i="14"/>
  <c r="BN5" i="3"/>
  <c r="BO3" i="3"/>
  <c r="BR5" i="20"/>
  <c r="BS3" i="20"/>
  <c r="BR5" i="19"/>
  <c r="BS3" i="19"/>
  <c r="BR5" i="18"/>
  <c r="BS3" i="18"/>
  <c r="BR5" i="17"/>
  <c r="BS3" i="17"/>
  <c r="BR5" i="16"/>
  <c r="BS3" i="16"/>
  <c r="BR5" i="15"/>
  <c r="BS3" i="15"/>
  <c r="BQ5" i="14"/>
  <c r="BR3" i="14"/>
  <c r="BO5" i="3"/>
  <c r="BP3" i="3"/>
  <c r="BS5" i="20"/>
  <c r="BT3" i="20"/>
  <c r="BS5" i="19"/>
  <c r="BT3" i="19"/>
  <c r="BS5" i="18"/>
  <c r="BT3" i="18"/>
  <c r="BS5" i="17"/>
  <c r="BT3" i="17"/>
  <c r="BS5" i="16"/>
  <c r="BT3" i="16"/>
  <c r="BS5" i="15"/>
  <c r="BT3" i="15"/>
  <c r="BR5" i="14"/>
  <c r="BS3" i="14"/>
  <c r="BP5" i="3"/>
  <c r="BQ3" i="3"/>
  <c r="BT5" i="20"/>
  <c r="BU3" i="20"/>
  <c r="BT5" i="19"/>
  <c r="BU3" i="19"/>
  <c r="BT5" i="18"/>
  <c r="BU3" i="18"/>
  <c r="BT5" i="17"/>
  <c r="BU3" i="17"/>
  <c r="BT5" i="16"/>
  <c r="BU3" i="16"/>
  <c r="BT5" i="15"/>
  <c r="BU3" i="15"/>
  <c r="BS5" i="14"/>
  <c r="BT3" i="14"/>
  <c r="BQ5" i="3"/>
  <c r="BR3" i="3"/>
  <c r="BU5" i="20"/>
  <c r="BV3" i="20"/>
  <c r="BU5" i="19"/>
  <c r="BV3" i="19"/>
  <c r="BU5" i="18"/>
  <c r="BV3" i="18"/>
  <c r="BU5" i="17"/>
  <c r="BV3" i="17"/>
  <c r="BU5" i="16"/>
  <c r="BV3" i="16"/>
  <c r="BU5" i="15"/>
  <c r="BV3" i="15"/>
  <c r="BT5" i="14"/>
  <c r="BU3" i="14"/>
  <c r="BR5" i="3"/>
  <c r="BS3" i="3"/>
  <c r="BV5" i="20"/>
  <c r="BW3" i="20"/>
  <c r="BV5" i="19"/>
  <c r="BW3" i="19"/>
  <c r="BV5" i="18"/>
  <c r="BW3" i="18"/>
  <c r="BV5" i="17"/>
  <c r="BW3" i="17"/>
  <c r="BV5" i="16"/>
  <c r="BW3" i="16"/>
  <c r="BV5" i="15"/>
  <c r="BW3" i="15"/>
  <c r="BU5" i="14"/>
  <c r="BV3" i="14"/>
  <c r="BS5" i="3"/>
  <c r="BT3" i="3"/>
  <c r="BW5" i="20"/>
  <c r="BX3" i="20"/>
  <c r="BW5" i="19"/>
  <c r="BX3" i="19"/>
  <c r="BW5" i="18"/>
  <c r="BX3" i="18"/>
  <c r="BW5" i="17"/>
  <c r="BX3" i="17"/>
  <c r="BW5" i="16"/>
  <c r="BX3" i="16"/>
  <c r="BW5" i="15"/>
  <c r="BX3" i="15"/>
  <c r="BV5" i="14"/>
  <c r="BW3" i="14"/>
  <c r="BT5" i="3"/>
  <c r="BU3" i="3"/>
  <c r="BX5" i="20"/>
  <c r="BY3" i="20"/>
  <c r="BX5" i="19"/>
  <c r="BY3" i="19"/>
  <c r="BX5" i="18"/>
  <c r="BY3" i="18"/>
  <c r="BX5" i="17"/>
  <c r="BY3" i="17"/>
  <c r="BX5" i="16"/>
  <c r="BY3" i="16"/>
  <c r="BX5" i="15"/>
  <c r="BY3" i="15"/>
  <c r="BW5" i="14"/>
  <c r="BX3" i="14"/>
  <c r="BU5" i="3"/>
  <c r="BV3" i="3"/>
  <c r="BY5" i="20"/>
  <c r="BZ3" i="20"/>
  <c r="BY5" i="19"/>
  <c r="BZ3" i="19"/>
  <c r="BY5" i="18"/>
  <c r="BZ3" i="18"/>
  <c r="BY5" i="17"/>
  <c r="BZ3" i="17"/>
  <c r="BY5" i="16"/>
  <c r="BZ3" i="16"/>
  <c r="BY5" i="15"/>
  <c r="BZ3" i="15"/>
  <c r="BX5" i="14"/>
  <c r="BY3" i="14"/>
  <c r="BV5" i="3"/>
  <c r="BW3" i="3"/>
  <c r="BZ5" i="20"/>
  <c r="CA3" i="20"/>
  <c r="BZ5" i="19"/>
  <c r="CA3" i="19"/>
  <c r="BZ5" i="18"/>
  <c r="CA3" i="18"/>
  <c r="BZ5" i="17"/>
  <c r="CA3" i="17"/>
  <c r="BZ5" i="16"/>
  <c r="CA3" i="16"/>
  <c r="BZ5" i="15"/>
  <c r="CA3" i="15"/>
  <c r="BY5" i="14"/>
  <c r="BZ3" i="14"/>
  <c r="BW5" i="3"/>
  <c r="BX3" i="3"/>
  <c r="CA5" i="20"/>
  <c r="CB3" i="20"/>
  <c r="CA5" i="19"/>
  <c r="CB3" i="19"/>
  <c r="CA5" i="18"/>
  <c r="CB3" i="18"/>
  <c r="CA5" i="17"/>
  <c r="CB3" i="17"/>
  <c r="CA5" i="16"/>
  <c r="CB3" i="16"/>
  <c r="CA5" i="15"/>
  <c r="CB3" i="15"/>
  <c r="BZ5" i="14"/>
  <c r="CA3" i="14"/>
  <c r="BX5" i="3"/>
  <c r="BY3" i="3"/>
  <c r="CB5" i="20"/>
  <c r="CC3" i="20"/>
  <c r="CB5" i="19"/>
  <c r="CC3" i="19"/>
  <c r="CB5" i="18"/>
  <c r="CC3" i="18"/>
  <c r="CB5" i="17"/>
  <c r="CC3" i="17"/>
  <c r="CB5" i="16"/>
  <c r="CC3" i="16"/>
  <c r="CB5" i="15"/>
  <c r="CC3" i="15"/>
  <c r="CA5" i="14"/>
  <c r="CB3" i="14"/>
  <c r="BY5" i="3"/>
  <c r="BZ3" i="3"/>
  <c r="CC5" i="20"/>
  <c r="CD3" i="20"/>
  <c r="CC5" i="19"/>
  <c r="CD3" i="19"/>
  <c r="CC5" i="18"/>
  <c r="CD3" i="18"/>
  <c r="CC5" i="17"/>
  <c r="CD3" i="17"/>
  <c r="CC5" i="16"/>
  <c r="CD3" i="16"/>
  <c r="CC5" i="15"/>
  <c r="CD3" i="15"/>
  <c r="CB5" i="14"/>
  <c r="CC3" i="14"/>
  <c r="BZ5" i="3"/>
  <c r="CA3" i="3"/>
  <c r="CD5" i="20"/>
  <c r="CE3" i="20"/>
  <c r="CD5" i="19"/>
  <c r="CE3" i="19"/>
  <c r="CD5" i="18"/>
  <c r="CE3" i="18"/>
  <c r="CD5" i="17"/>
  <c r="CE3" i="17"/>
  <c r="CD5" i="16"/>
  <c r="CE3" i="16"/>
  <c r="CD5" i="15"/>
  <c r="CE3" i="15"/>
  <c r="CC5" i="14"/>
  <c r="CD3" i="14"/>
  <c r="CA5" i="3"/>
  <c r="CB3" i="3"/>
  <c r="CE5" i="20"/>
  <c r="CF3" i="20"/>
  <c r="CE5" i="19"/>
  <c r="CF3" i="19"/>
  <c r="CE5" i="18"/>
  <c r="CF3" i="18"/>
  <c r="CE5" i="17"/>
  <c r="CF3" i="17"/>
  <c r="CE5" i="16"/>
  <c r="CF3" i="16"/>
  <c r="CE5" i="15"/>
  <c r="CF3" i="15"/>
  <c r="CD5" i="14"/>
  <c r="CE3" i="14"/>
  <c r="CB5" i="3"/>
  <c r="CC3" i="3"/>
  <c r="CF5" i="20"/>
  <c r="CG3" i="20"/>
  <c r="CF5" i="19"/>
  <c r="CG3" i="19"/>
  <c r="CF5" i="18"/>
  <c r="CG3" i="18"/>
  <c r="CF5" i="17"/>
  <c r="CG3" i="17"/>
  <c r="CF5" i="16"/>
  <c r="CG3" i="16"/>
  <c r="CF5" i="15"/>
  <c r="CG3" i="15"/>
  <c r="CE5" i="14"/>
  <c r="CF3" i="14"/>
  <c r="CC5" i="3"/>
  <c r="CD3" i="3"/>
  <c r="CG5" i="20"/>
  <c r="CH3" i="20"/>
  <c r="CG5" i="19"/>
  <c r="CH3" i="19"/>
  <c r="CG5" i="18"/>
  <c r="CH3" i="18"/>
  <c r="CG5" i="17"/>
  <c r="CH3" i="17"/>
  <c r="CG5" i="16"/>
  <c r="CH3" i="16"/>
  <c r="CG5" i="15"/>
  <c r="CH3" i="15"/>
  <c r="CF5" i="14"/>
  <c r="CG3" i="14"/>
  <c r="CD5" i="3"/>
  <c r="CE3" i="3"/>
  <c r="CH5" i="20"/>
  <c r="CI3" i="20"/>
  <c r="CH5" i="19"/>
  <c r="CI3" i="19"/>
  <c r="CH5" i="18"/>
  <c r="CI3" i="18"/>
  <c r="CH5" i="17"/>
  <c r="CI3" i="17"/>
  <c r="CH5" i="16"/>
  <c r="CI3" i="16"/>
  <c r="CH5" i="15"/>
  <c r="CI3" i="15"/>
  <c r="CG5" i="14"/>
  <c r="CH3" i="14"/>
  <c r="CE5" i="3"/>
  <c r="CF3" i="3"/>
  <c r="CI5" i="20"/>
  <c r="CJ3" i="20"/>
  <c r="CI5" i="19"/>
  <c r="CJ3" i="19"/>
  <c r="CI5" i="18"/>
  <c r="CJ3" i="18"/>
  <c r="CI5" i="17"/>
  <c r="CJ3" i="17"/>
  <c r="CI5" i="16"/>
  <c r="CJ3" i="16"/>
  <c r="CI5" i="15"/>
  <c r="CJ3" i="15"/>
  <c r="CH5" i="14"/>
  <c r="CI3" i="14"/>
  <c r="CF5" i="3"/>
  <c r="CG3" i="3"/>
  <c r="CJ5" i="20"/>
  <c r="CK3" i="20"/>
  <c r="CJ5" i="19"/>
  <c r="CK3" i="19"/>
  <c r="CJ5" i="18"/>
  <c r="CK3" i="18"/>
  <c r="CJ5" i="17"/>
  <c r="CK3" i="17"/>
  <c r="CJ5" i="16"/>
  <c r="CK3" i="16"/>
  <c r="CJ5" i="15"/>
  <c r="CK3" i="15"/>
  <c r="CI5" i="14"/>
  <c r="CJ3" i="14"/>
  <c r="CG5" i="3"/>
  <c r="CH3" i="3"/>
  <c r="CK5" i="20"/>
  <c r="CL3" i="20"/>
  <c r="CK5" i="19"/>
  <c r="CL3" i="19"/>
  <c r="CK5" i="18"/>
  <c r="CL3" i="18"/>
  <c r="CK5" i="17"/>
  <c r="CL3" i="17"/>
  <c r="CK5" i="16"/>
  <c r="CL3" i="16"/>
  <c r="CK5" i="15"/>
  <c r="CL3" i="15"/>
  <c r="CJ5" i="14"/>
  <c r="CK3" i="14"/>
  <c r="CH5" i="3"/>
  <c r="CI3" i="3"/>
  <c r="CL5" i="20"/>
  <c r="CM3" i="20"/>
  <c r="CL5" i="19"/>
  <c r="CM3" i="19"/>
  <c r="CL5" i="18"/>
  <c r="CM3" i="18"/>
  <c r="CL5" i="17"/>
  <c r="CM3" i="17"/>
  <c r="CL5" i="16"/>
  <c r="CM3" i="16"/>
  <c r="CL5" i="15"/>
  <c r="CM3" i="15"/>
  <c r="CK5" i="14"/>
  <c r="CL3" i="14"/>
  <c r="CI5" i="3"/>
  <c r="CJ3" i="3"/>
  <c r="CM5" i="20"/>
  <c r="CN3" i="20"/>
  <c r="CM5" i="19"/>
  <c r="CN3" i="19"/>
  <c r="CM5" i="18"/>
  <c r="CN3" i="18"/>
  <c r="CM5" i="17"/>
  <c r="CN3" i="17"/>
  <c r="CM5" i="16"/>
  <c r="CN3" i="16"/>
  <c r="CM5" i="15"/>
  <c r="CN3" i="15"/>
  <c r="CL5" i="14"/>
  <c r="CM3" i="14"/>
  <c r="CJ5" i="3"/>
  <c r="CK3" i="3"/>
  <c r="CN5" i="20"/>
  <c r="CO3" i="20"/>
  <c r="CN5" i="19"/>
  <c r="CO3" i="19"/>
  <c r="CN5" i="18"/>
  <c r="CO3" i="18"/>
  <c r="CN5" i="17"/>
  <c r="CO3" i="17"/>
  <c r="CN5" i="16"/>
  <c r="CO3" i="16"/>
  <c r="CN5" i="15"/>
  <c r="CO3" i="15"/>
  <c r="CM5" i="14"/>
  <c r="CN3" i="14"/>
  <c r="CK5" i="3"/>
  <c r="CL3" i="3"/>
  <c r="CO5" i="20"/>
  <c r="CP3" i="20"/>
  <c r="CO5" i="19"/>
  <c r="CP3" i="19"/>
  <c r="CO5" i="18"/>
  <c r="CP3" i="18"/>
  <c r="CO5" i="17"/>
  <c r="CP3" i="17"/>
  <c r="CO5" i="16"/>
  <c r="CP3" i="16"/>
  <c r="CO5" i="15"/>
  <c r="CP3" i="15"/>
  <c r="CN5" i="14"/>
  <c r="CO3" i="14"/>
  <c r="CL5" i="3"/>
  <c r="CM3" i="3"/>
  <c r="CP5" i="20"/>
  <c r="CQ3" i="20"/>
  <c r="CP5" i="19"/>
  <c r="CQ3" i="19"/>
  <c r="CP5" i="18"/>
  <c r="CQ3" i="18"/>
  <c r="CP5" i="17"/>
  <c r="CQ3" i="17"/>
  <c r="CP5" i="16"/>
  <c r="CQ3" i="16"/>
  <c r="CP5" i="15"/>
  <c r="CQ3" i="15"/>
  <c r="CO5" i="14"/>
  <c r="CP3" i="14"/>
  <c r="CM5" i="3"/>
  <c r="CN3" i="3"/>
  <c r="CQ5" i="20"/>
  <c r="CR3" i="20"/>
  <c r="CQ5" i="19"/>
  <c r="CR3" i="19"/>
  <c r="CQ5" i="18"/>
  <c r="CR3" i="18"/>
  <c r="CQ5" i="17"/>
  <c r="CR3" i="17"/>
  <c r="CQ5" i="16"/>
  <c r="CR3" i="16"/>
  <c r="CQ5" i="15"/>
  <c r="CR3" i="15"/>
  <c r="CP5" i="14"/>
  <c r="CQ3" i="14"/>
  <c r="CN5" i="3"/>
  <c r="CO3" i="3"/>
  <c r="CR5" i="20"/>
  <c r="CS3" i="20"/>
  <c r="CR5" i="19"/>
  <c r="CS3" i="19"/>
  <c r="CR5" i="18"/>
  <c r="CS3" i="18"/>
  <c r="CR5" i="17"/>
  <c r="CS3" i="17"/>
  <c r="CR5" i="16"/>
  <c r="CS3" i="16"/>
  <c r="CR5" i="15"/>
  <c r="CS3" i="15"/>
  <c r="CQ5" i="14"/>
  <c r="CR3" i="14"/>
  <c r="CO5" i="3"/>
  <c r="CP3" i="3"/>
  <c r="CS5" i="20"/>
  <c r="CT3" i="20"/>
  <c r="CS5" i="19"/>
  <c r="CT3" i="19"/>
  <c r="CS5" i="18"/>
  <c r="CT3" i="18"/>
  <c r="CS5" i="17"/>
  <c r="CT3" i="17"/>
  <c r="CS5" i="16"/>
  <c r="CT3" i="16"/>
  <c r="CS5" i="15"/>
  <c r="CT3" i="15"/>
  <c r="CR5" i="14"/>
  <c r="CS3" i="14"/>
  <c r="CP5" i="3"/>
  <c r="CQ3" i="3"/>
  <c r="CT5" i="20"/>
  <c r="CU3" i="20"/>
  <c r="CT5" i="19"/>
  <c r="CU3" i="19"/>
  <c r="CT5" i="18"/>
  <c r="CU3" i="18"/>
  <c r="CT5" i="17"/>
  <c r="CU3" i="17"/>
  <c r="CT5" i="16"/>
  <c r="CU3" i="16"/>
  <c r="CT5" i="15"/>
  <c r="CU3" i="15"/>
  <c r="CS5" i="14"/>
  <c r="CT3" i="14"/>
  <c r="CQ5" i="3"/>
  <c r="CR3" i="3"/>
  <c r="CU5" i="20"/>
  <c r="CV3" i="20"/>
  <c r="CU5" i="19"/>
  <c r="CV3" i="19"/>
  <c r="CU5" i="18"/>
  <c r="CV3" i="18"/>
  <c r="CU5" i="17"/>
  <c r="CV3" i="17"/>
  <c r="CU5" i="16"/>
  <c r="CV3" i="16"/>
  <c r="CU5" i="15"/>
  <c r="CV3" i="15"/>
  <c r="CT5" i="14"/>
  <c r="CU3" i="14"/>
  <c r="CR5" i="3"/>
  <c r="CS3" i="3"/>
  <c r="CV5" i="20"/>
  <c r="CW3" i="20"/>
  <c r="CV5" i="19"/>
  <c r="CW3" i="19"/>
  <c r="CV5" i="18"/>
  <c r="CW3" i="18"/>
  <c r="CV5" i="17"/>
  <c r="CW3" i="17"/>
  <c r="CV5" i="16"/>
  <c r="CW3" i="16"/>
  <c r="CV5" i="15"/>
  <c r="CW3" i="15"/>
  <c r="CU5" i="14"/>
  <c r="CV3" i="14"/>
  <c r="CS5" i="3"/>
  <c r="CT3" i="3"/>
  <c r="CW5" i="20"/>
  <c r="CX3" i="20"/>
  <c r="CW5" i="19"/>
  <c r="CX3" i="19"/>
  <c r="CW5" i="18"/>
  <c r="CX3" i="18"/>
  <c r="CW5" i="17"/>
  <c r="CX3" i="17"/>
  <c r="CW5" i="16"/>
  <c r="CX3" i="16"/>
  <c r="CW5" i="15"/>
  <c r="CX3" i="15"/>
  <c r="CV5" i="14"/>
  <c r="CW3" i="14"/>
  <c r="CT5" i="3"/>
  <c r="CU3" i="3"/>
  <c r="CX5" i="20"/>
  <c r="CY3" i="20"/>
  <c r="CX5" i="19"/>
  <c r="CY3" i="19"/>
  <c r="CX5" i="18"/>
  <c r="CY3" i="18"/>
  <c r="CX5" i="17"/>
  <c r="CY3" i="17"/>
  <c r="CX5" i="16"/>
  <c r="CY3" i="16"/>
  <c r="CX5" i="15"/>
  <c r="CY3" i="15"/>
  <c r="CW5" i="14"/>
  <c r="CX3" i="14"/>
  <c r="CU5" i="3"/>
  <c r="CV3" i="3"/>
  <c r="CY5" i="20"/>
  <c r="CZ3" i="20"/>
  <c r="CY5" i="19"/>
  <c r="CZ3" i="19"/>
  <c r="CY5" i="18"/>
  <c r="CZ3" i="18"/>
  <c r="CY5" i="17"/>
  <c r="CZ3" i="17"/>
  <c r="CY5" i="16"/>
  <c r="CZ3" i="16"/>
  <c r="CY5" i="15"/>
  <c r="CZ3" i="15"/>
  <c r="CX5" i="14"/>
  <c r="CY3" i="14"/>
  <c r="CV5" i="3"/>
  <c r="CW3" i="3"/>
  <c r="CZ5" i="20"/>
  <c r="DA3" i="20"/>
  <c r="CZ5" i="19"/>
  <c r="DA3" i="19"/>
  <c r="CZ5" i="18"/>
  <c r="DA3" i="18"/>
  <c r="CZ5" i="17"/>
  <c r="DA3" i="17"/>
  <c r="CZ5" i="16"/>
  <c r="DA3" i="16"/>
  <c r="CZ5" i="15"/>
  <c r="DA3" i="15"/>
  <c r="CY5" i="14"/>
  <c r="CZ3" i="14"/>
  <c r="CW5" i="3"/>
  <c r="CX3" i="3"/>
  <c r="DA5" i="20"/>
  <c r="DA5" i="19"/>
  <c r="DA5" i="18"/>
  <c r="DA5" i="17"/>
  <c r="DA5" i="16"/>
  <c r="DA5" i="15"/>
  <c r="CZ5" i="14"/>
  <c r="DA3" i="14"/>
  <c r="CX5" i="3"/>
  <c r="CY3" i="3"/>
  <c r="DA5" i="14"/>
  <c r="CY5" i="3"/>
  <c r="CZ3" i="3"/>
  <c r="CZ5" i="3"/>
  <c r="DA3" i="3"/>
  <c r="DA5" i="3"/>
  <c r="DA53" i="3" a="1"/>
  <c r="DA53" i="3"/>
  <c r="DA8" i="3" a="1"/>
  <c r="DA8" i="3"/>
  <c r="DA23" i="3" a="1"/>
  <c r="DA23" i="3"/>
  <c r="DA38" i="3"/>
  <c r="DA68" i="3"/>
  <c r="DA98" i="3"/>
  <c r="DA83" i="3" a="1"/>
  <c r="DA83" i="3"/>
  <c r="DA54" i="3"/>
  <c r="DA9" i="3"/>
  <c r="DA24" i="3"/>
  <c r="DA39" i="3"/>
  <c r="DA69" i="3"/>
  <c r="DA84" i="3"/>
  <c r="DA55" i="3"/>
  <c r="DA10" i="3"/>
  <c r="DA25" i="3"/>
  <c r="DA40" i="3"/>
  <c r="DA70" i="3"/>
  <c r="DA85" i="3"/>
  <c r="DA56" i="3"/>
  <c r="DA11" i="3"/>
  <c r="DA26" i="3"/>
  <c r="DA41" i="3"/>
  <c r="DA71" i="3"/>
  <c r="DA86" i="3"/>
  <c r="DA57" i="3"/>
  <c r="DA12" i="3"/>
  <c r="DA27" i="3"/>
  <c r="DA42" i="3"/>
  <c r="DA72" i="3"/>
  <c r="DA87" i="3"/>
  <c r="DA58" i="3"/>
  <c r="DA13" i="3"/>
  <c r="DA28" i="3"/>
  <c r="DA43" i="3"/>
  <c r="DA73" i="3"/>
  <c r="DA88" i="3"/>
  <c r="DA59" i="3"/>
  <c r="DA14" i="3"/>
  <c r="DA29" i="3"/>
  <c r="DA44" i="3"/>
  <c r="DA74" i="3"/>
  <c r="DA89" i="3"/>
  <c r="DA60" i="3"/>
  <c r="DA15" i="3"/>
  <c r="DA30" i="3"/>
  <c r="DA45" i="3"/>
  <c r="DA75" i="3"/>
  <c r="DA90" i="3"/>
  <c r="DA61" i="3"/>
  <c r="DA16" i="3"/>
  <c r="DA31" i="3"/>
  <c r="DA46" i="3"/>
  <c r="DA76" i="3"/>
  <c r="DA91" i="3"/>
  <c r="DA62" i="3"/>
  <c r="DA17" i="3"/>
  <c r="DA32" i="3"/>
  <c r="DA47" i="3"/>
  <c r="DA77" i="3"/>
  <c r="DA92" i="3"/>
  <c r="DA63" i="3"/>
  <c r="DA18" i="3"/>
  <c r="DA33" i="3"/>
  <c r="DA48" i="3"/>
  <c r="DA78" i="3"/>
  <c r="DA93" i="3"/>
  <c r="DA64" i="3"/>
  <c r="DA19" i="3"/>
  <c r="DA34" i="3"/>
  <c r="DA49" i="3"/>
  <c r="DA79" i="3"/>
  <c r="DA94" i="3"/>
  <c r="DA65" i="3"/>
  <c r="DA20" i="3"/>
  <c r="DA35" i="3"/>
  <c r="DA50" i="3"/>
  <c r="DA80" i="3"/>
  <c r="DA95" i="3"/>
  <c r="CZ53" i="3" a="1"/>
  <c r="CZ53" i="3"/>
  <c r="CZ8" i="3" a="1"/>
  <c r="CZ8" i="3"/>
  <c r="CZ23" i="3" a="1"/>
  <c r="CZ23" i="3"/>
  <c r="CZ38" i="3"/>
  <c r="CZ68" i="3"/>
  <c r="CZ98" i="3"/>
  <c r="CZ83" i="3" a="1"/>
  <c r="CZ83" i="3"/>
  <c r="CZ54" i="3"/>
  <c r="CZ9" i="3"/>
  <c r="CZ24" i="3"/>
  <c r="CZ39" i="3"/>
  <c r="CZ69" i="3"/>
  <c r="CZ84" i="3"/>
  <c r="CZ55" i="3"/>
  <c r="CZ10" i="3"/>
  <c r="CZ25" i="3"/>
  <c r="CZ40" i="3"/>
  <c r="CZ70" i="3"/>
  <c r="CZ85" i="3"/>
  <c r="CZ56" i="3"/>
  <c r="CZ11" i="3"/>
  <c r="CZ26" i="3"/>
  <c r="CZ41" i="3"/>
  <c r="CZ71" i="3"/>
  <c r="CZ86" i="3"/>
  <c r="CZ57" i="3"/>
  <c r="CZ12" i="3"/>
  <c r="CZ27" i="3"/>
  <c r="CZ42" i="3"/>
  <c r="CZ72" i="3"/>
  <c r="CZ87" i="3"/>
  <c r="CZ58" i="3"/>
  <c r="CZ13" i="3"/>
  <c r="CZ28" i="3"/>
  <c r="CZ43" i="3"/>
  <c r="CZ73" i="3"/>
  <c r="CZ88" i="3"/>
  <c r="CZ59" i="3"/>
  <c r="CZ14" i="3"/>
  <c r="CZ29" i="3"/>
  <c r="CZ44" i="3"/>
  <c r="CZ74" i="3"/>
  <c r="CZ89" i="3"/>
  <c r="CZ60" i="3"/>
  <c r="CZ15" i="3"/>
  <c r="CZ30" i="3"/>
  <c r="CZ45" i="3"/>
  <c r="CZ75" i="3"/>
  <c r="CZ90" i="3"/>
  <c r="CZ61" i="3"/>
  <c r="CZ16" i="3"/>
  <c r="CZ31" i="3"/>
  <c r="CZ46" i="3"/>
  <c r="CZ76" i="3"/>
  <c r="CZ91" i="3"/>
  <c r="CZ62" i="3"/>
  <c r="CZ17" i="3"/>
  <c r="CZ32" i="3"/>
  <c r="CZ47" i="3"/>
  <c r="CZ77" i="3"/>
  <c r="CZ92" i="3"/>
  <c r="CZ63" i="3"/>
  <c r="CZ18" i="3"/>
  <c r="CZ33" i="3"/>
  <c r="CZ48" i="3"/>
  <c r="CZ78" i="3"/>
  <c r="CZ93" i="3"/>
  <c r="CZ64" i="3"/>
  <c r="CZ19" i="3"/>
  <c r="CZ34" i="3"/>
  <c r="CZ49" i="3"/>
  <c r="CZ79" i="3"/>
  <c r="CZ94" i="3"/>
  <c r="CZ65" i="3"/>
  <c r="CZ20" i="3"/>
  <c r="CZ35" i="3"/>
  <c r="CZ50" i="3"/>
  <c r="CZ80" i="3"/>
  <c r="CZ95" i="3"/>
  <c r="DA110" i="3"/>
  <c r="DA109" i="3"/>
  <c r="DA108" i="3"/>
  <c r="DA107" i="3"/>
  <c r="DA106" i="3"/>
  <c r="DA105" i="3"/>
  <c r="DA104" i="3"/>
  <c r="DA103" i="3"/>
  <c r="DA102" i="3"/>
  <c r="DA101" i="3"/>
  <c r="DA100" i="3"/>
  <c r="DA99" i="3"/>
  <c r="CY53" i="3" a="1"/>
  <c r="CY53" i="3"/>
  <c r="CY8" i="3" a="1"/>
  <c r="CY8" i="3"/>
  <c r="CY23" i="3" a="1"/>
  <c r="CY23" i="3"/>
  <c r="CY38" i="3"/>
  <c r="CY68" i="3"/>
  <c r="CY98" i="3"/>
  <c r="CY83" i="3" a="1"/>
  <c r="CY83" i="3"/>
  <c r="CY54" i="3"/>
  <c r="CY9" i="3"/>
  <c r="CY24" i="3"/>
  <c r="CY39" i="3"/>
  <c r="CY69" i="3"/>
  <c r="CY84" i="3"/>
  <c r="CY55" i="3"/>
  <c r="CY10" i="3"/>
  <c r="CY25" i="3"/>
  <c r="CY40" i="3"/>
  <c r="CY70" i="3"/>
  <c r="CY85" i="3"/>
  <c r="CY56" i="3"/>
  <c r="CY11" i="3"/>
  <c r="CY26" i="3"/>
  <c r="CY41" i="3"/>
  <c r="CY71" i="3"/>
  <c r="CY86" i="3"/>
  <c r="CY57" i="3"/>
  <c r="CY12" i="3"/>
  <c r="CY27" i="3"/>
  <c r="CY42" i="3"/>
  <c r="CY72" i="3"/>
  <c r="CY87" i="3"/>
  <c r="CY58" i="3"/>
  <c r="CY13" i="3"/>
  <c r="CY28" i="3"/>
  <c r="CY43" i="3"/>
  <c r="CY73" i="3"/>
  <c r="CY88" i="3"/>
  <c r="CY59" i="3"/>
  <c r="CY14" i="3"/>
  <c r="CY29" i="3"/>
  <c r="CY44" i="3"/>
  <c r="CY74" i="3"/>
  <c r="CY89" i="3"/>
  <c r="CY60" i="3"/>
  <c r="CY15" i="3"/>
  <c r="CY30" i="3"/>
  <c r="CY45" i="3"/>
  <c r="CY75" i="3"/>
  <c r="CY90" i="3"/>
  <c r="CY61" i="3"/>
  <c r="CY16" i="3"/>
  <c r="CY31" i="3"/>
  <c r="CY46" i="3"/>
  <c r="CY76" i="3"/>
  <c r="CY91" i="3"/>
  <c r="CY62" i="3"/>
  <c r="CY17" i="3"/>
  <c r="CY32" i="3"/>
  <c r="CY47" i="3"/>
  <c r="CY77" i="3"/>
  <c r="CY92" i="3"/>
  <c r="CY63" i="3"/>
  <c r="CY18" i="3"/>
  <c r="CY33" i="3"/>
  <c r="CY48" i="3"/>
  <c r="CY78" i="3"/>
  <c r="CY93" i="3"/>
  <c r="CY64" i="3"/>
  <c r="CY19" i="3"/>
  <c r="CY34" i="3"/>
  <c r="CY49" i="3"/>
  <c r="CY79" i="3"/>
  <c r="CY94" i="3"/>
  <c r="CY65" i="3"/>
  <c r="CY20" i="3"/>
  <c r="CY35" i="3"/>
  <c r="CY50" i="3"/>
  <c r="CY80" i="3"/>
  <c r="CY95" i="3"/>
  <c r="CZ110" i="3"/>
  <c r="CZ109" i="3"/>
  <c r="CZ108" i="3"/>
  <c r="CZ107" i="3"/>
  <c r="CZ106" i="3"/>
  <c r="CZ105" i="3"/>
  <c r="CZ104" i="3"/>
  <c r="CZ103" i="3"/>
  <c r="CZ102" i="3"/>
  <c r="CZ101" i="3"/>
  <c r="CZ100" i="3"/>
  <c r="CZ99" i="3"/>
  <c r="CX53" i="3" a="1"/>
  <c r="CX53" i="3"/>
  <c r="CX8" i="3" a="1"/>
  <c r="CX8" i="3"/>
  <c r="CX23" i="3" a="1"/>
  <c r="CX23" i="3"/>
  <c r="CX38" i="3"/>
  <c r="CX68" i="3"/>
  <c r="CX98" i="3"/>
  <c r="CX83" i="3" a="1"/>
  <c r="CX83" i="3"/>
  <c r="CX54" i="3"/>
  <c r="CX9" i="3"/>
  <c r="CX24" i="3"/>
  <c r="CX39" i="3"/>
  <c r="CX69" i="3"/>
  <c r="CX84" i="3"/>
  <c r="CX55" i="3"/>
  <c r="CX10" i="3"/>
  <c r="CX25" i="3"/>
  <c r="CX40" i="3"/>
  <c r="CX70" i="3"/>
  <c r="CX85" i="3"/>
  <c r="CX56" i="3"/>
  <c r="CX11" i="3"/>
  <c r="CX26" i="3"/>
  <c r="CX41" i="3"/>
  <c r="CX71" i="3"/>
  <c r="CX86" i="3"/>
  <c r="CX57" i="3"/>
  <c r="CX12" i="3"/>
  <c r="CX27" i="3"/>
  <c r="CX42" i="3"/>
  <c r="CX72" i="3"/>
  <c r="CX87" i="3"/>
  <c r="CX58" i="3"/>
  <c r="CX13" i="3"/>
  <c r="CX28" i="3"/>
  <c r="CX43" i="3"/>
  <c r="CX73" i="3"/>
  <c r="CX88" i="3"/>
  <c r="CX59" i="3"/>
  <c r="CX14" i="3"/>
  <c r="CX29" i="3"/>
  <c r="CX44" i="3"/>
  <c r="CX74" i="3"/>
  <c r="CX89" i="3"/>
  <c r="CX60" i="3"/>
  <c r="CX15" i="3"/>
  <c r="CX30" i="3"/>
  <c r="CX45" i="3"/>
  <c r="CX75" i="3"/>
  <c r="CX90" i="3"/>
  <c r="CX61" i="3"/>
  <c r="CX16" i="3"/>
  <c r="CX31" i="3"/>
  <c r="CX46" i="3"/>
  <c r="CX76" i="3"/>
  <c r="CX91" i="3"/>
  <c r="CX62" i="3"/>
  <c r="CX17" i="3"/>
  <c r="CX32" i="3"/>
  <c r="CX47" i="3"/>
  <c r="CX77" i="3"/>
  <c r="CX92" i="3"/>
  <c r="CX63" i="3"/>
  <c r="CX18" i="3"/>
  <c r="CX33" i="3"/>
  <c r="CX48" i="3"/>
  <c r="CX78" i="3"/>
  <c r="CX93" i="3"/>
  <c r="CX64" i="3"/>
  <c r="CX19" i="3"/>
  <c r="CX34" i="3"/>
  <c r="CX49" i="3"/>
  <c r="CX79" i="3"/>
  <c r="CX94" i="3"/>
  <c r="CX65" i="3"/>
  <c r="CX20" i="3"/>
  <c r="CX35" i="3"/>
  <c r="CX50" i="3"/>
  <c r="CX80" i="3"/>
  <c r="CX95" i="3"/>
  <c r="CY110" i="3"/>
  <c r="CY109" i="3"/>
  <c r="CY108" i="3"/>
  <c r="CY107" i="3"/>
  <c r="CY106" i="3"/>
  <c r="CY105" i="3"/>
  <c r="CY104" i="3"/>
  <c r="CY103" i="3"/>
  <c r="CY102" i="3"/>
  <c r="CY101" i="3"/>
  <c r="CY100" i="3"/>
  <c r="CY99" i="3"/>
  <c r="DA53" i="14" a="1"/>
  <c r="DA65" i="14"/>
  <c r="DA8" i="14" a="1"/>
  <c r="DA20" i="14"/>
  <c r="DA23" i="14" a="1"/>
  <c r="DA35" i="14"/>
  <c r="DA50" i="14"/>
  <c r="DA80" i="14"/>
  <c r="DA110" i="14"/>
  <c r="DA64" i="14"/>
  <c r="DA19" i="14"/>
  <c r="DA34" i="14"/>
  <c r="DA49" i="14"/>
  <c r="DA79" i="14"/>
  <c r="DA109" i="14"/>
  <c r="DA63" i="14"/>
  <c r="DA18" i="14"/>
  <c r="DA33" i="14"/>
  <c r="DA48" i="14"/>
  <c r="DA78" i="14"/>
  <c r="DA108" i="14"/>
  <c r="DA62" i="14"/>
  <c r="DA17" i="14"/>
  <c r="DA32" i="14"/>
  <c r="DA47" i="14"/>
  <c r="DA77" i="14"/>
  <c r="DA107" i="14"/>
  <c r="DA61" i="14"/>
  <c r="DA16" i="14"/>
  <c r="DA31" i="14"/>
  <c r="DA46" i="14"/>
  <c r="DA76" i="14"/>
  <c r="DA106" i="14"/>
  <c r="DA60" i="14"/>
  <c r="DA15" i="14"/>
  <c r="DA30" i="14"/>
  <c r="DA45" i="14"/>
  <c r="DA75" i="14"/>
  <c r="DA105" i="14"/>
  <c r="DA59" i="14"/>
  <c r="DA14" i="14"/>
  <c r="DA29" i="14"/>
  <c r="DA44" i="14"/>
  <c r="DA74" i="14"/>
  <c r="DA104" i="14"/>
  <c r="DA58" i="14"/>
  <c r="DA13" i="14"/>
  <c r="DA28" i="14"/>
  <c r="DA43" i="14"/>
  <c r="DA73" i="14"/>
  <c r="DA103" i="14"/>
  <c r="DA57" i="14"/>
  <c r="DA12" i="14"/>
  <c r="DA27" i="14"/>
  <c r="DA42" i="14"/>
  <c r="DA72" i="14"/>
  <c r="DA102" i="14"/>
  <c r="DA56" i="14"/>
  <c r="DA11" i="14"/>
  <c r="DA26" i="14"/>
  <c r="DA41" i="14"/>
  <c r="DA71" i="14"/>
  <c r="DA101" i="14"/>
  <c r="DA55" i="14"/>
  <c r="DA10" i="14"/>
  <c r="DA25" i="14"/>
  <c r="DA40" i="14"/>
  <c r="DA70" i="14"/>
  <c r="DA100" i="14"/>
  <c r="DA54" i="14"/>
  <c r="DA9" i="14"/>
  <c r="DA24" i="14"/>
  <c r="DA39" i="14"/>
  <c r="DA69" i="14"/>
  <c r="DA99" i="14"/>
  <c r="DA53" i="14"/>
  <c r="DA8" i="14"/>
  <c r="DA23" i="14"/>
  <c r="DA38" i="14"/>
  <c r="DA68" i="14"/>
  <c r="DA98" i="14"/>
  <c r="CW53" i="3" a="1"/>
  <c r="CW53" i="3"/>
  <c r="CW8" i="3" a="1"/>
  <c r="CW8" i="3"/>
  <c r="CW23" i="3" a="1"/>
  <c r="CW23" i="3"/>
  <c r="CW38" i="3"/>
  <c r="CW68" i="3"/>
  <c r="CW98" i="3"/>
  <c r="CW83" i="3" a="1"/>
  <c r="CW83" i="3"/>
  <c r="CW54" i="3"/>
  <c r="CW9" i="3"/>
  <c r="CW24" i="3"/>
  <c r="CW39" i="3"/>
  <c r="CW69" i="3"/>
  <c r="CW84" i="3"/>
  <c r="CW55" i="3"/>
  <c r="CW10" i="3"/>
  <c r="CW25" i="3"/>
  <c r="CW40" i="3"/>
  <c r="CW70" i="3"/>
  <c r="CW85" i="3"/>
  <c r="CW56" i="3"/>
  <c r="CW11" i="3"/>
  <c r="CW26" i="3"/>
  <c r="CW41" i="3"/>
  <c r="CW71" i="3"/>
  <c r="CW86" i="3"/>
  <c r="CW57" i="3"/>
  <c r="CW12" i="3"/>
  <c r="CW27" i="3"/>
  <c r="CW42" i="3"/>
  <c r="CW72" i="3"/>
  <c r="CW87" i="3"/>
  <c r="CW58" i="3"/>
  <c r="CW13" i="3"/>
  <c r="CW28" i="3"/>
  <c r="CW43" i="3"/>
  <c r="CW73" i="3"/>
  <c r="CW88" i="3"/>
  <c r="CW59" i="3"/>
  <c r="CW14" i="3"/>
  <c r="CW29" i="3"/>
  <c r="CW44" i="3"/>
  <c r="CW74" i="3"/>
  <c r="CW89" i="3"/>
  <c r="CW60" i="3"/>
  <c r="CW15" i="3"/>
  <c r="CW30" i="3"/>
  <c r="CW45" i="3"/>
  <c r="CW75" i="3"/>
  <c r="CW90" i="3"/>
  <c r="CW61" i="3"/>
  <c r="CW16" i="3"/>
  <c r="CW31" i="3"/>
  <c r="CW46" i="3"/>
  <c r="CW76" i="3"/>
  <c r="CW91" i="3"/>
  <c r="CW62" i="3"/>
  <c r="CW17" i="3"/>
  <c r="CW32" i="3"/>
  <c r="CW47" i="3"/>
  <c r="CW77" i="3"/>
  <c r="CW92" i="3"/>
  <c r="CW63" i="3"/>
  <c r="CW18" i="3"/>
  <c r="CW33" i="3"/>
  <c r="CW48" i="3"/>
  <c r="CW78" i="3"/>
  <c r="CW93" i="3"/>
  <c r="CW64" i="3"/>
  <c r="CW19" i="3"/>
  <c r="CW34" i="3"/>
  <c r="CW49" i="3"/>
  <c r="CW79" i="3"/>
  <c r="CW94" i="3"/>
  <c r="CW65" i="3"/>
  <c r="CW20" i="3"/>
  <c r="CW35" i="3"/>
  <c r="CW50" i="3"/>
  <c r="CW80" i="3"/>
  <c r="CW95" i="3"/>
  <c r="CX110" i="3"/>
  <c r="CX109" i="3"/>
  <c r="CX108" i="3"/>
  <c r="CX107" i="3"/>
  <c r="CX106" i="3"/>
  <c r="CX105" i="3"/>
  <c r="CX104" i="3"/>
  <c r="CX103" i="3"/>
  <c r="CX102" i="3"/>
  <c r="CX101" i="3"/>
  <c r="CX100" i="3"/>
  <c r="CX99" i="3"/>
  <c r="CZ53" i="14" a="1"/>
  <c r="CZ65" i="14"/>
  <c r="CZ8" i="14" a="1"/>
  <c r="CZ20" i="14"/>
  <c r="CZ23" i="14" a="1"/>
  <c r="CZ35" i="14"/>
  <c r="CZ50" i="14"/>
  <c r="CZ80" i="14"/>
  <c r="CZ110" i="14"/>
  <c r="CZ64" i="14"/>
  <c r="CZ19" i="14"/>
  <c r="CZ34" i="14"/>
  <c r="CZ49" i="14"/>
  <c r="CZ79" i="14"/>
  <c r="CZ109" i="14"/>
  <c r="CZ63" i="14"/>
  <c r="CZ18" i="14"/>
  <c r="CZ33" i="14"/>
  <c r="CZ48" i="14"/>
  <c r="CZ78" i="14"/>
  <c r="CZ108" i="14"/>
  <c r="CZ62" i="14"/>
  <c r="CZ17" i="14"/>
  <c r="CZ32" i="14"/>
  <c r="CZ47" i="14"/>
  <c r="CZ77" i="14"/>
  <c r="CZ107" i="14"/>
  <c r="CZ61" i="14"/>
  <c r="CZ16" i="14"/>
  <c r="CZ31" i="14"/>
  <c r="CZ46" i="14"/>
  <c r="CZ76" i="14"/>
  <c r="CZ106" i="14"/>
  <c r="CZ60" i="14"/>
  <c r="CZ15" i="14"/>
  <c r="CZ30" i="14"/>
  <c r="CZ45" i="14"/>
  <c r="CZ75" i="14"/>
  <c r="CZ105" i="14"/>
  <c r="CZ59" i="14"/>
  <c r="CZ14" i="14"/>
  <c r="CZ29" i="14"/>
  <c r="CZ44" i="14"/>
  <c r="CZ74" i="14"/>
  <c r="CZ104" i="14"/>
  <c r="CZ58" i="14"/>
  <c r="CZ13" i="14"/>
  <c r="CZ28" i="14"/>
  <c r="CZ43" i="14"/>
  <c r="CZ73" i="14"/>
  <c r="CZ103" i="14"/>
  <c r="CZ57" i="14"/>
  <c r="CZ12" i="14"/>
  <c r="CZ27" i="14"/>
  <c r="CZ42" i="14"/>
  <c r="CZ72" i="14"/>
  <c r="CZ102" i="14"/>
  <c r="CZ56" i="14"/>
  <c r="CZ11" i="14"/>
  <c r="CZ26" i="14"/>
  <c r="CZ41" i="14"/>
  <c r="CZ71" i="14"/>
  <c r="CZ101" i="14"/>
  <c r="CZ55" i="14"/>
  <c r="CZ10" i="14"/>
  <c r="CZ25" i="14"/>
  <c r="CZ40" i="14"/>
  <c r="CZ70" i="14"/>
  <c r="CZ100" i="14"/>
  <c r="CZ54" i="14"/>
  <c r="CZ9" i="14"/>
  <c r="CZ24" i="14"/>
  <c r="CZ39" i="14"/>
  <c r="CZ69" i="14"/>
  <c r="CZ99" i="14"/>
  <c r="CZ53" i="14"/>
  <c r="CZ8" i="14"/>
  <c r="CZ23" i="14"/>
  <c r="CZ38" i="14"/>
  <c r="CZ68" i="14"/>
  <c r="CZ98" i="14"/>
  <c r="DA53" i="15" a="1"/>
  <c r="DA65" i="15"/>
  <c r="DA8" i="15" a="1"/>
  <c r="DA20" i="15"/>
  <c r="DA23" i="15" a="1"/>
  <c r="DA35" i="15"/>
  <c r="DA50" i="15"/>
  <c r="DA80" i="15"/>
  <c r="DA110" i="15"/>
  <c r="DA64" i="15"/>
  <c r="DA19" i="15"/>
  <c r="DA34" i="15"/>
  <c r="DA49" i="15"/>
  <c r="DA79" i="15"/>
  <c r="DA109" i="15"/>
  <c r="DA63" i="15"/>
  <c r="DA18" i="15"/>
  <c r="DA33" i="15"/>
  <c r="DA48" i="15"/>
  <c r="DA78" i="15"/>
  <c r="DA108" i="15"/>
  <c r="DA62" i="15"/>
  <c r="DA17" i="15"/>
  <c r="DA32" i="15"/>
  <c r="DA47" i="15"/>
  <c r="DA77" i="15"/>
  <c r="DA107" i="15"/>
  <c r="DA61" i="15"/>
  <c r="DA16" i="15"/>
  <c r="DA31" i="15"/>
  <c r="DA46" i="15"/>
  <c r="DA76" i="15"/>
  <c r="DA106" i="15"/>
  <c r="DA60" i="15"/>
  <c r="DA15" i="15"/>
  <c r="DA30" i="15"/>
  <c r="DA45" i="15"/>
  <c r="DA75" i="15"/>
  <c r="DA105" i="15"/>
  <c r="DA59" i="15"/>
  <c r="DA14" i="15"/>
  <c r="DA29" i="15"/>
  <c r="DA44" i="15"/>
  <c r="DA74" i="15"/>
  <c r="DA104" i="15"/>
  <c r="DA58" i="15"/>
  <c r="DA13" i="15"/>
  <c r="DA28" i="15"/>
  <c r="DA43" i="15"/>
  <c r="DA73" i="15"/>
  <c r="DA103" i="15"/>
  <c r="DA57" i="15"/>
  <c r="DA12" i="15"/>
  <c r="DA27" i="15"/>
  <c r="DA42" i="15"/>
  <c r="DA72" i="15"/>
  <c r="DA102" i="15"/>
  <c r="DA56" i="15"/>
  <c r="DA11" i="15"/>
  <c r="DA26" i="15"/>
  <c r="DA41" i="15"/>
  <c r="DA71" i="15"/>
  <c r="DA101" i="15"/>
  <c r="DA55" i="15"/>
  <c r="DA10" i="15"/>
  <c r="DA25" i="15"/>
  <c r="DA40" i="15"/>
  <c r="DA70" i="15"/>
  <c r="DA100" i="15"/>
  <c r="DA54" i="15"/>
  <c r="DA9" i="15"/>
  <c r="DA24" i="15"/>
  <c r="DA39" i="15"/>
  <c r="DA69" i="15"/>
  <c r="DA99" i="15"/>
  <c r="DA53" i="15"/>
  <c r="DA8" i="15"/>
  <c r="DA23" i="15"/>
  <c r="DA38" i="15"/>
  <c r="DA68" i="15"/>
  <c r="DA98" i="15"/>
  <c r="DA53" i="16" a="1"/>
  <c r="DA65" i="16"/>
  <c r="DA8" i="16" a="1"/>
  <c r="DA20" i="16"/>
  <c r="DA23" i="16" a="1"/>
  <c r="DA35" i="16"/>
  <c r="DA50" i="16"/>
  <c r="DA80" i="16"/>
  <c r="DA110" i="16"/>
  <c r="DA64" i="16"/>
  <c r="DA19" i="16"/>
  <c r="DA34" i="16"/>
  <c r="DA49" i="16"/>
  <c r="DA79" i="16"/>
  <c r="DA109" i="16"/>
  <c r="DA63" i="16"/>
  <c r="DA18" i="16"/>
  <c r="DA33" i="16"/>
  <c r="DA48" i="16"/>
  <c r="DA78" i="16"/>
  <c r="DA108" i="16"/>
  <c r="DA62" i="16"/>
  <c r="DA17" i="16"/>
  <c r="DA32" i="16"/>
  <c r="DA47" i="16"/>
  <c r="DA77" i="16"/>
  <c r="DA107" i="16"/>
  <c r="DA61" i="16"/>
  <c r="DA16" i="16"/>
  <c r="DA31" i="16"/>
  <c r="DA46" i="16"/>
  <c r="DA76" i="16"/>
  <c r="DA106" i="16"/>
  <c r="DA60" i="16"/>
  <c r="DA15" i="16"/>
  <c r="DA30" i="16"/>
  <c r="DA45" i="16"/>
  <c r="DA75" i="16"/>
  <c r="DA105" i="16"/>
  <c r="DA59" i="16"/>
  <c r="DA14" i="16"/>
  <c r="DA29" i="16"/>
  <c r="DA44" i="16"/>
  <c r="DA74" i="16"/>
  <c r="DA104" i="16"/>
  <c r="DA58" i="16"/>
  <c r="DA13" i="16"/>
  <c r="DA28" i="16"/>
  <c r="DA43" i="16"/>
  <c r="DA73" i="16"/>
  <c r="DA103" i="16"/>
  <c r="DA57" i="16"/>
  <c r="DA12" i="16"/>
  <c r="DA27" i="16"/>
  <c r="DA42" i="16"/>
  <c r="DA72" i="16"/>
  <c r="DA102" i="16"/>
  <c r="DA56" i="16"/>
  <c r="DA11" i="16"/>
  <c r="DA26" i="16"/>
  <c r="DA41" i="16"/>
  <c r="DA71" i="16"/>
  <c r="DA101" i="16"/>
  <c r="DA55" i="16"/>
  <c r="DA10" i="16"/>
  <c r="DA25" i="16"/>
  <c r="DA40" i="16"/>
  <c r="DA70" i="16"/>
  <c r="DA100" i="16"/>
  <c r="DA54" i="16"/>
  <c r="DA9" i="16"/>
  <c r="DA24" i="16"/>
  <c r="DA39" i="16"/>
  <c r="DA69" i="16"/>
  <c r="DA99" i="16"/>
  <c r="DA53" i="16"/>
  <c r="DA8" i="16"/>
  <c r="DA23" i="16"/>
  <c r="DA38" i="16"/>
  <c r="DA68" i="16"/>
  <c r="DA98" i="16"/>
  <c r="DA53" i="17" a="1"/>
  <c r="DA65" i="17"/>
  <c r="DA8" i="17" a="1"/>
  <c r="DA20" i="17"/>
  <c r="DA23" i="17" a="1"/>
  <c r="DA35" i="17"/>
  <c r="DA50" i="17"/>
  <c r="DA80" i="17"/>
  <c r="DA110" i="17"/>
  <c r="DA64" i="17"/>
  <c r="DA19" i="17"/>
  <c r="DA34" i="17"/>
  <c r="DA49" i="17"/>
  <c r="DA79" i="17"/>
  <c r="DA109" i="17"/>
  <c r="DA63" i="17"/>
  <c r="DA18" i="17"/>
  <c r="DA33" i="17"/>
  <c r="DA48" i="17"/>
  <c r="DA78" i="17"/>
  <c r="DA108" i="17"/>
  <c r="DA62" i="17"/>
  <c r="DA17" i="17"/>
  <c r="DA32" i="17"/>
  <c r="DA47" i="17"/>
  <c r="DA77" i="17"/>
  <c r="DA107" i="17"/>
  <c r="DA61" i="17"/>
  <c r="DA16" i="17"/>
  <c r="DA31" i="17"/>
  <c r="DA46" i="17"/>
  <c r="DA76" i="17"/>
  <c r="DA106" i="17"/>
  <c r="DA60" i="17"/>
  <c r="DA15" i="17"/>
  <c r="DA30" i="17"/>
  <c r="DA45" i="17"/>
  <c r="DA75" i="17"/>
  <c r="DA105" i="17"/>
  <c r="DA59" i="17"/>
  <c r="DA14" i="17"/>
  <c r="DA29" i="17"/>
  <c r="DA44" i="17"/>
  <c r="DA74" i="17"/>
  <c r="DA104" i="17"/>
  <c r="DA58" i="17"/>
  <c r="DA13" i="17"/>
  <c r="DA28" i="17"/>
  <c r="DA43" i="17"/>
  <c r="DA73" i="17"/>
  <c r="DA103" i="17"/>
  <c r="DA57" i="17"/>
  <c r="DA12" i="17"/>
  <c r="DA27" i="17"/>
  <c r="DA42" i="17"/>
  <c r="DA72" i="17"/>
  <c r="DA102" i="17"/>
  <c r="DA56" i="17"/>
  <c r="DA11" i="17"/>
  <c r="DA26" i="17"/>
  <c r="DA41" i="17"/>
  <c r="DA71" i="17"/>
  <c r="DA101" i="17"/>
  <c r="DA55" i="17"/>
  <c r="DA10" i="17"/>
  <c r="DA25" i="17"/>
  <c r="DA40" i="17"/>
  <c r="DA70" i="17"/>
  <c r="DA100" i="17"/>
  <c r="DA54" i="17"/>
  <c r="DA9" i="17"/>
  <c r="DA24" i="17"/>
  <c r="DA39" i="17"/>
  <c r="DA69" i="17"/>
  <c r="DA99" i="17"/>
  <c r="DA53" i="17"/>
  <c r="DA8" i="17"/>
  <c r="DA23" i="17"/>
  <c r="DA38" i="17"/>
  <c r="DA68" i="17"/>
  <c r="DA98" i="17"/>
  <c r="DA53" i="18" a="1"/>
  <c r="DA65" i="18"/>
  <c r="DA8" i="18" a="1"/>
  <c r="DA20" i="18"/>
  <c r="DA23" i="18" a="1"/>
  <c r="DA35" i="18"/>
  <c r="DA50" i="18"/>
  <c r="DA80" i="18"/>
  <c r="DA110" i="18"/>
  <c r="DA64" i="18"/>
  <c r="DA19" i="18"/>
  <c r="DA34" i="18"/>
  <c r="DA49" i="18"/>
  <c r="DA79" i="18"/>
  <c r="DA109" i="18"/>
  <c r="DA63" i="18"/>
  <c r="DA18" i="18"/>
  <c r="DA33" i="18"/>
  <c r="DA48" i="18"/>
  <c r="DA78" i="18"/>
  <c r="DA108" i="18"/>
  <c r="DA62" i="18"/>
  <c r="DA17" i="18"/>
  <c r="DA32" i="18"/>
  <c r="DA47" i="18"/>
  <c r="DA77" i="18"/>
  <c r="DA107" i="18"/>
  <c r="DA61" i="18"/>
  <c r="DA16" i="18"/>
  <c r="DA31" i="18"/>
  <c r="DA46" i="18"/>
  <c r="DA76" i="18"/>
  <c r="DA106" i="18"/>
  <c r="DA60" i="18"/>
  <c r="DA15" i="18"/>
  <c r="DA30" i="18"/>
  <c r="DA45" i="18"/>
  <c r="DA75" i="18"/>
  <c r="DA105" i="18"/>
  <c r="DA59" i="18"/>
  <c r="DA14" i="18"/>
  <c r="DA29" i="18"/>
  <c r="DA44" i="18"/>
  <c r="DA74" i="18"/>
  <c r="DA104" i="18"/>
  <c r="DA58" i="18"/>
  <c r="DA13" i="18"/>
  <c r="DA28" i="18"/>
  <c r="DA43" i="18"/>
  <c r="DA73" i="18"/>
  <c r="DA103" i="18"/>
  <c r="DA57" i="18"/>
  <c r="DA12" i="18"/>
  <c r="DA27" i="18"/>
  <c r="DA42" i="18"/>
  <c r="DA72" i="18"/>
  <c r="DA102" i="18"/>
  <c r="DA56" i="18"/>
  <c r="DA11" i="18"/>
  <c r="DA26" i="18"/>
  <c r="DA41" i="18"/>
  <c r="DA71" i="18"/>
  <c r="DA101" i="18"/>
  <c r="DA55" i="18"/>
  <c r="DA10" i="18"/>
  <c r="DA25" i="18"/>
  <c r="DA40" i="18"/>
  <c r="DA70" i="18"/>
  <c r="DA100" i="18"/>
  <c r="DA54" i="18"/>
  <c r="DA9" i="18"/>
  <c r="DA24" i="18"/>
  <c r="DA39" i="18"/>
  <c r="DA69" i="18"/>
  <c r="DA99" i="18"/>
  <c r="DA53" i="18"/>
  <c r="DA8" i="18"/>
  <c r="DA23" i="18"/>
  <c r="DA38" i="18"/>
  <c r="DA68" i="18"/>
  <c r="DA98" i="18"/>
  <c r="DA53" i="19" a="1"/>
  <c r="DA65" i="19"/>
  <c r="DA8" i="19" a="1"/>
  <c r="DA20" i="19"/>
  <c r="DA23" i="19" a="1"/>
  <c r="DA35" i="19"/>
  <c r="DA50" i="19"/>
  <c r="DA80" i="19"/>
  <c r="DA110" i="19"/>
  <c r="DA64" i="19"/>
  <c r="DA19" i="19"/>
  <c r="DA34" i="19"/>
  <c r="DA49" i="19"/>
  <c r="DA79" i="19"/>
  <c r="DA109" i="19"/>
  <c r="DA63" i="19"/>
  <c r="DA18" i="19"/>
  <c r="DA33" i="19"/>
  <c r="DA48" i="19"/>
  <c r="DA78" i="19"/>
  <c r="DA108" i="19"/>
  <c r="DA62" i="19"/>
  <c r="DA17" i="19"/>
  <c r="DA32" i="19"/>
  <c r="DA47" i="19"/>
  <c r="DA77" i="19"/>
  <c r="DA107" i="19"/>
  <c r="DA61" i="19"/>
  <c r="DA16" i="19"/>
  <c r="DA31" i="19"/>
  <c r="DA46" i="19"/>
  <c r="DA76" i="19"/>
  <c r="DA106" i="19"/>
  <c r="DA60" i="19"/>
  <c r="DA15" i="19"/>
  <c r="DA30" i="19"/>
  <c r="DA45" i="19"/>
  <c r="DA75" i="19"/>
  <c r="DA105" i="19"/>
  <c r="DA59" i="19"/>
  <c r="DA14" i="19"/>
  <c r="DA29" i="19"/>
  <c r="DA44" i="19"/>
  <c r="DA74" i="19"/>
  <c r="DA104" i="19"/>
  <c r="DA58" i="19"/>
  <c r="DA13" i="19"/>
  <c r="DA28" i="19"/>
  <c r="DA43" i="19"/>
  <c r="DA73" i="19"/>
  <c r="DA103" i="19"/>
  <c r="DA57" i="19"/>
  <c r="DA12" i="19"/>
  <c r="DA27" i="19"/>
  <c r="DA42" i="19"/>
  <c r="DA72" i="19"/>
  <c r="DA102" i="19"/>
  <c r="DA56" i="19"/>
  <c r="DA11" i="19"/>
  <c r="DA26" i="19"/>
  <c r="DA41" i="19"/>
  <c r="DA71" i="19"/>
  <c r="DA101" i="19"/>
  <c r="DA55" i="19"/>
  <c r="DA10" i="19"/>
  <c r="DA25" i="19"/>
  <c r="DA40" i="19"/>
  <c r="DA70" i="19"/>
  <c r="DA100" i="19"/>
  <c r="DA54" i="19"/>
  <c r="DA9" i="19"/>
  <c r="DA24" i="19"/>
  <c r="DA39" i="19"/>
  <c r="DA69" i="19"/>
  <c r="DA99" i="19"/>
  <c r="DA53" i="19"/>
  <c r="DA8" i="19"/>
  <c r="DA23" i="19"/>
  <c r="DA38" i="19"/>
  <c r="DA68" i="19"/>
  <c r="DA98" i="19"/>
  <c r="DA53" i="20" a="1"/>
  <c r="DA65" i="20"/>
  <c r="DA8" i="20" a="1"/>
  <c r="DA20" i="20"/>
  <c r="DA23" i="20" a="1"/>
  <c r="DA35" i="20"/>
  <c r="DA50" i="20"/>
  <c r="DA80" i="20"/>
  <c r="DA110" i="20"/>
  <c r="DA64" i="20"/>
  <c r="DA19" i="20"/>
  <c r="DA34" i="20"/>
  <c r="DA49" i="20"/>
  <c r="DA79" i="20"/>
  <c r="DA109" i="20"/>
  <c r="DA63" i="20"/>
  <c r="DA18" i="20"/>
  <c r="DA33" i="20"/>
  <c r="DA48" i="20"/>
  <c r="DA78" i="20"/>
  <c r="DA108" i="20"/>
  <c r="DA62" i="20"/>
  <c r="DA17" i="20"/>
  <c r="DA32" i="20"/>
  <c r="DA47" i="20"/>
  <c r="DA77" i="20"/>
  <c r="DA107" i="20"/>
  <c r="DA61" i="20"/>
  <c r="DA16" i="20"/>
  <c r="DA31" i="20"/>
  <c r="DA46" i="20"/>
  <c r="DA76" i="20"/>
  <c r="DA106" i="20"/>
  <c r="DA60" i="20"/>
  <c r="DA15" i="20"/>
  <c r="DA30" i="20"/>
  <c r="DA45" i="20"/>
  <c r="DA75" i="20"/>
  <c r="DA105" i="20"/>
  <c r="DA59" i="20"/>
  <c r="DA14" i="20"/>
  <c r="DA29" i="20"/>
  <c r="DA44" i="20"/>
  <c r="DA74" i="20"/>
  <c r="DA104" i="20"/>
  <c r="DA58" i="20"/>
  <c r="DA13" i="20"/>
  <c r="DA28" i="20"/>
  <c r="DA43" i="20"/>
  <c r="DA73" i="20"/>
  <c r="DA103" i="20"/>
  <c r="DA57" i="20"/>
  <c r="DA12" i="20"/>
  <c r="DA27" i="20"/>
  <c r="DA42" i="20"/>
  <c r="DA72" i="20"/>
  <c r="DA102" i="20"/>
  <c r="DA56" i="20"/>
  <c r="DA11" i="20"/>
  <c r="DA26" i="20"/>
  <c r="DA41" i="20"/>
  <c r="DA71" i="20"/>
  <c r="DA101" i="20"/>
  <c r="DA55" i="20"/>
  <c r="DA10" i="20"/>
  <c r="DA25" i="20"/>
  <c r="DA40" i="20"/>
  <c r="DA70" i="20"/>
  <c r="DA100" i="20"/>
  <c r="DA54" i="20"/>
  <c r="DA9" i="20"/>
  <c r="DA24" i="20"/>
  <c r="DA39" i="20"/>
  <c r="DA69" i="20"/>
  <c r="DA99" i="20"/>
  <c r="DA53" i="20"/>
  <c r="DA8" i="20"/>
  <c r="DA23" i="20"/>
  <c r="DA38" i="20"/>
  <c r="DA68" i="20"/>
  <c r="DA98" i="20"/>
  <c r="CV53" i="3" a="1"/>
  <c r="CV53" i="3"/>
  <c r="CV8" i="3" a="1"/>
  <c r="CV8" i="3"/>
  <c r="CV23" i="3" a="1"/>
  <c r="CV23" i="3"/>
  <c r="CV38" i="3"/>
  <c r="CV68" i="3"/>
  <c r="CV98" i="3"/>
  <c r="CV83" i="3" a="1"/>
  <c r="CV83" i="3"/>
  <c r="CV54" i="3"/>
  <c r="CV9" i="3"/>
  <c r="CV24" i="3"/>
  <c r="CV39" i="3"/>
  <c r="CV69" i="3"/>
  <c r="CV84" i="3"/>
  <c r="CV55" i="3"/>
  <c r="CV10" i="3"/>
  <c r="CV25" i="3"/>
  <c r="CV40" i="3"/>
  <c r="CV70" i="3"/>
  <c r="CV85" i="3"/>
  <c r="CV56" i="3"/>
  <c r="CV11" i="3"/>
  <c r="CV26" i="3"/>
  <c r="CV41" i="3"/>
  <c r="CV71" i="3"/>
  <c r="CV86" i="3"/>
  <c r="CV57" i="3"/>
  <c r="CV12" i="3"/>
  <c r="CV27" i="3"/>
  <c r="CV42" i="3"/>
  <c r="CV72" i="3"/>
  <c r="CV87" i="3"/>
  <c r="CV58" i="3"/>
  <c r="CV13" i="3"/>
  <c r="CV28" i="3"/>
  <c r="CV43" i="3"/>
  <c r="CV73" i="3"/>
  <c r="CV88" i="3"/>
  <c r="CV59" i="3"/>
  <c r="CV14" i="3"/>
  <c r="CV29" i="3"/>
  <c r="CV44" i="3"/>
  <c r="CV74" i="3"/>
  <c r="CV89" i="3"/>
  <c r="CV60" i="3"/>
  <c r="CV15" i="3"/>
  <c r="CV30" i="3"/>
  <c r="CV45" i="3"/>
  <c r="CV75" i="3"/>
  <c r="CV90" i="3"/>
  <c r="CV61" i="3"/>
  <c r="CV16" i="3"/>
  <c r="CV31" i="3"/>
  <c r="CV46" i="3"/>
  <c r="CV76" i="3"/>
  <c r="CV91" i="3"/>
  <c r="CV62" i="3"/>
  <c r="CV17" i="3"/>
  <c r="CV32" i="3"/>
  <c r="CV47" i="3"/>
  <c r="CV77" i="3"/>
  <c r="CV92" i="3"/>
  <c r="CV63" i="3"/>
  <c r="CV18" i="3"/>
  <c r="CV33" i="3"/>
  <c r="CV48" i="3"/>
  <c r="CV78" i="3"/>
  <c r="CV93" i="3"/>
  <c r="CV64" i="3"/>
  <c r="CV19" i="3"/>
  <c r="CV34" i="3"/>
  <c r="CV49" i="3"/>
  <c r="CV79" i="3"/>
  <c r="CV94" i="3"/>
  <c r="CV65" i="3"/>
  <c r="CV20" i="3"/>
  <c r="CV35" i="3"/>
  <c r="CV50" i="3"/>
  <c r="CV80" i="3"/>
  <c r="CV95" i="3"/>
  <c r="CW110" i="3"/>
  <c r="CW109" i="3"/>
  <c r="CW108" i="3"/>
  <c r="CW107" i="3"/>
  <c r="CW106" i="3"/>
  <c r="CW105" i="3"/>
  <c r="CW104" i="3"/>
  <c r="CW103" i="3"/>
  <c r="CW102" i="3"/>
  <c r="CW101" i="3"/>
  <c r="CW100" i="3"/>
  <c r="CW99" i="3"/>
  <c r="CY53" i="14" a="1"/>
  <c r="CY65" i="14"/>
  <c r="CY8" i="14" a="1"/>
  <c r="CY20" i="14"/>
  <c r="CY23" i="14" a="1"/>
  <c r="CY35" i="14"/>
  <c r="CY50" i="14"/>
  <c r="CY80" i="14"/>
  <c r="CY110" i="14"/>
  <c r="CY64" i="14"/>
  <c r="CY19" i="14"/>
  <c r="CY34" i="14"/>
  <c r="CY49" i="14"/>
  <c r="CY79" i="14"/>
  <c r="CY109" i="14"/>
  <c r="CY63" i="14"/>
  <c r="CY18" i="14"/>
  <c r="CY33" i="14"/>
  <c r="CY48" i="14"/>
  <c r="CY78" i="14"/>
  <c r="CY108" i="14"/>
  <c r="CY62" i="14"/>
  <c r="CY17" i="14"/>
  <c r="CY32" i="14"/>
  <c r="CY47" i="14"/>
  <c r="CY77" i="14"/>
  <c r="CY107" i="14"/>
  <c r="CY61" i="14"/>
  <c r="CY16" i="14"/>
  <c r="CY31" i="14"/>
  <c r="CY46" i="14"/>
  <c r="CY76" i="14"/>
  <c r="CY106" i="14"/>
  <c r="CY60" i="14"/>
  <c r="CY15" i="14"/>
  <c r="CY30" i="14"/>
  <c r="CY45" i="14"/>
  <c r="CY75" i="14"/>
  <c r="CY105" i="14"/>
  <c r="CY59" i="14"/>
  <c r="CY14" i="14"/>
  <c r="CY29" i="14"/>
  <c r="CY44" i="14"/>
  <c r="CY74" i="14"/>
  <c r="CY104" i="14"/>
  <c r="CY58" i="14"/>
  <c r="CY13" i="14"/>
  <c r="CY28" i="14"/>
  <c r="CY43" i="14"/>
  <c r="CY73" i="14"/>
  <c r="CY103" i="14"/>
  <c r="CY57" i="14"/>
  <c r="CY12" i="14"/>
  <c r="CY27" i="14"/>
  <c r="CY42" i="14"/>
  <c r="CY72" i="14"/>
  <c r="CY102" i="14"/>
  <c r="CY56" i="14"/>
  <c r="CY11" i="14"/>
  <c r="CY26" i="14"/>
  <c r="CY41" i="14"/>
  <c r="CY71" i="14"/>
  <c r="CY101" i="14"/>
  <c r="CY55" i="14"/>
  <c r="CY10" i="14"/>
  <c r="CY25" i="14"/>
  <c r="CY40" i="14"/>
  <c r="CY70" i="14"/>
  <c r="CY100" i="14"/>
  <c r="CY54" i="14"/>
  <c r="CY9" i="14"/>
  <c r="CY24" i="14"/>
  <c r="CY39" i="14"/>
  <c r="CY69" i="14"/>
  <c r="CY99" i="14"/>
  <c r="CY53" i="14"/>
  <c r="CY8" i="14"/>
  <c r="CY23" i="14"/>
  <c r="CY38" i="14"/>
  <c r="CY68" i="14"/>
  <c r="CY98" i="14"/>
  <c r="CZ53" i="15" a="1"/>
  <c r="CZ65" i="15"/>
  <c r="CZ8" i="15" a="1"/>
  <c r="CZ20" i="15"/>
  <c r="CZ23" i="15" a="1"/>
  <c r="CZ35" i="15"/>
  <c r="CZ50" i="15"/>
  <c r="CZ80" i="15"/>
  <c r="CZ110" i="15"/>
  <c r="CZ64" i="15"/>
  <c r="CZ19" i="15"/>
  <c r="CZ34" i="15"/>
  <c r="CZ49" i="15"/>
  <c r="CZ79" i="15"/>
  <c r="CZ109" i="15"/>
  <c r="CZ63" i="15"/>
  <c r="CZ18" i="15"/>
  <c r="CZ33" i="15"/>
  <c r="CZ48" i="15"/>
  <c r="CZ78" i="15"/>
  <c r="CZ108" i="15"/>
  <c r="CZ62" i="15"/>
  <c r="CZ17" i="15"/>
  <c r="CZ32" i="15"/>
  <c r="CZ47" i="15"/>
  <c r="CZ77" i="15"/>
  <c r="CZ107" i="15"/>
  <c r="CZ61" i="15"/>
  <c r="CZ16" i="15"/>
  <c r="CZ31" i="15"/>
  <c r="CZ46" i="15"/>
  <c r="CZ76" i="15"/>
  <c r="CZ106" i="15"/>
  <c r="CZ60" i="15"/>
  <c r="CZ15" i="15"/>
  <c r="CZ30" i="15"/>
  <c r="CZ45" i="15"/>
  <c r="CZ75" i="15"/>
  <c r="CZ105" i="15"/>
  <c r="CZ59" i="15"/>
  <c r="CZ14" i="15"/>
  <c r="CZ29" i="15"/>
  <c r="CZ44" i="15"/>
  <c r="CZ74" i="15"/>
  <c r="CZ104" i="15"/>
  <c r="CZ58" i="15"/>
  <c r="CZ13" i="15"/>
  <c r="CZ28" i="15"/>
  <c r="CZ43" i="15"/>
  <c r="CZ73" i="15"/>
  <c r="CZ103" i="15"/>
  <c r="CZ57" i="15"/>
  <c r="CZ12" i="15"/>
  <c r="CZ27" i="15"/>
  <c r="CZ42" i="15"/>
  <c r="CZ72" i="15"/>
  <c r="CZ102" i="15"/>
  <c r="CZ56" i="15"/>
  <c r="CZ11" i="15"/>
  <c r="CZ26" i="15"/>
  <c r="CZ41" i="15"/>
  <c r="CZ71" i="15"/>
  <c r="CZ101" i="15"/>
  <c r="CZ55" i="15"/>
  <c r="CZ10" i="15"/>
  <c r="CZ25" i="15"/>
  <c r="CZ40" i="15"/>
  <c r="CZ70" i="15"/>
  <c r="CZ100" i="15"/>
  <c r="CZ54" i="15"/>
  <c r="CZ9" i="15"/>
  <c r="CZ24" i="15"/>
  <c r="CZ39" i="15"/>
  <c r="CZ69" i="15"/>
  <c r="CZ99" i="15"/>
  <c r="CZ53" i="15"/>
  <c r="CZ8" i="15"/>
  <c r="CZ23" i="15"/>
  <c r="CZ38" i="15"/>
  <c r="CZ68" i="15"/>
  <c r="CZ98" i="15"/>
  <c r="CZ53" i="16" a="1"/>
  <c r="CZ65" i="16"/>
  <c r="CZ8" i="16" a="1"/>
  <c r="CZ20" i="16"/>
  <c r="CZ23" i="16" a="1"/>
  <c r="CZ35" i="16"/>
  <c r="CZ50" i="16"/>
  <c r="CZ80" i="16"/>
  <c r="CZ110" i="16"/>
  <c r="CZ64" i="16"/>
  <c r="CZ19" i="16"/>
  <c r="CZ34" i="16"/>
  <c r="CZ49" i="16"/>
  <c r="CZ79" i="16"/>
  <c r="CZ109" i="16"/>
  <c r="CZ63" i="16"/>
  <c r="CZ18" i="16"/>
  <c r="CZ33" i="16"/>
  <c r="CZ48" i="16"/>
  <c r="CZ78" i="16"/>
  <c r="CZ108" i="16"/>
  <c r="CZ62" i="16"/>
  <c r="CZ17" i="16"/>
  <c r="CZ32" i="16"/>
  <c r="CZ47" i="16"/>
  <c r="CZ77" i="16"/>
  <c r="CZ107" i="16"/>
  <c r="CZ61" i="16"/>
  <c r="CZ16" i="16"/>
  <c r="CZ31" i="16"/>
  <c r="CZ46" i="16"/>
  <c r="CZ76" i="16"/>
  <c r="CZ106" i="16"/>
  <c r="CZ60" i="16"/>
  <c r="CZ15" i="16"/>
  <c r="CZ30" i="16"/>
  <c r="CZ45" i="16"/>
  <c r="CZ75" i="16"/>
  <c r="CZ105" i="16"/>
  <c r="CZ59" i="16"/>
  <c r="CZ14" i="16"/>
  <c r="CZ29" i="16"/>
  <c r="CZ44" i="16"/>
  <c r="CZ74" i="16"/>
  <c r="CZ104" i="16"/>
  <c r="CZ58" i="16"/>
  <c r="CZ13" i="16"/>
  <c r="CZ28" i="16"/>
  <c r="CZ43" i="16"/>
  <c r="CZ73" i="16"/>
  <c r="CZ103" i="16"/>
  <c r="CZ57" i="16"/>
  <c r="CZ12" i="16"/>
  <c r="CZ27" i="16"/>
  <c r="CZ42" i="16"/>
  <c r="CZ72" i="16"/>
  <c r="CZ102" i="16"/>
  <c r="CZ56" i="16"/>
  <c r="CZ11" i="16"/>
  <c r="CZ26" i="16"/>
  <c r="CZ41" i="16"/>
  <c r="CZ71" i="16"/>
  <c r="CZ101" i="16"/>
  <c r="CZ55" i="16"/>
  <c r="CZ10" i="16"/>
  <c r="CZ25" i="16"/>
  <c r="CZ40" i="16"/>
  <c r="CZ70" i="16"/>
  <c r="CZ100" i="16"/>
  <c r="CZ54" i="16"/>
  <c r="CZ9" i="16"/>
  <c r="CZ24" i="16"/>
  <c r="CZ39" i="16"/>
  <c r="CZ69" i="16"/>
  <c r="CZ99" i="16"/>
  <c r="CZ53" i="16"/>
  <c r="CZ8" i="16"/>
  <c r="CZ23" i="16"/>
  <c r="CZ38" i="16"/>
  <c r="CZ68" i="16"/>
  <c r="CZ98" i="16"/>
  <c r="CZ53" i="17" a="1"/>
  <c r="CZ65" i="17"/>
  <c r="CZ8" i="17" a="1"/>
  <c r="CZ20" i="17"/>
  <c r="CZ23" i="17" a="1"/>
  <c r="CZ35" i="17"/>
  <c r="CZ50" i="17"/>
  <c r="CZ80" i="17"/>
  <c r="CZ110" i="17"/>
  <c r="CZ64" i="17"/>
  <c r="CZ19" i="17"/>
  <c r="CZ34" i="17"/>
  <c r="CZ49" i="17"/>
  <c r="CZ79" i="17"/>
  <c r="CZ109" i="17"/>
  <c r="CZ63" i="17"/>
  <c r="CZ18" i="17"/>
  <c r="CZ33" i="17"/>
  <c r="CZ48" i="17"/>
  <c r="CZ78" i="17"/>
  <c r="CZ108" i="17"/>
  <c r="CZ62" i="17"/>
  <c r="CZ17" i="17"/>
  <c r="CZ32" i="17"/>
  <c r="CZ47" i="17"/>
  <c r="CZ77" i="17"/>
  <c r="CZ107" i="17"/>
  <c r="CZ61" i="17"/>
  <c r="CZ16" i="17"/>
  <c r="CZ31" i="17"/>
  <c r="CZ46" i="17"/>
  <c r="CZ76" i="17"/>
  <c r="CZ106" i="17"/>
  <c r="CZ60" i="17"/>
  <c r="CZ15" i="17"/>
  <c r="CZ30" i="17"/>
  <c r="CZ45" i="17"/>
  <c r="CZ75" i="17"/>
  <c r="CZ105" i="17"/>
  <c r="CZ59" i="17"/>
  <c r="CZ14" i="17"/>
  <c r="CZ29" i="17"/>
  <c r="CZ44" i="17"/>
  <c r="CZ74" i="17"/>
  <c r="CZ104" i="17"/>
  <c r="CZ58" i="17"/>
  <c r="CZ13" i="17"/>
  <c r="CZ28" i="17"/>
  <c r="CZ43" i="17"/>
  <c r="CZ73" i="17"/>
  <c r="CZ103" i="17"/>
  <c r="CZ57" i="17"/>
  <c r="CZ12" i="17"/>
  <c r="CZ27" i="17"/>
  <c r="CZ42" i="17"/>
  <c r="CZ72" i="17"/>
  <c r="CZ102" i="17"/>
  <c r="CZ56" i="17"/>
  <c r="CZ11" i="17"/>
  <c r="CZ26" i="17"/>
  <c r="CZ41" i="17"/>
  <c r="CZ71" i="17"/>
  <c r="CZ101" i="17"/>
  <c r="CZ55" i="17"/>
  <c r="CZ10" i="17"/>
  <c r="CZ25" i="17"/>
  <c r="CZ40" i="17"/>
  <c r="CZ70" i="17"/>
  <c r="CZ100" i="17"/>
  <c r="CZ54" i="17"/>
  <c r="CZ9" i="17"/>
  <c r="CZ24" i="17"/>
  <c r="CZ39" i="17"/>
  <c r="CZ69" i="17"/>
  <c r="CZ99" i="17"/>
  <c r="CZ53" i="17"/>
  <c r="CZ8" i="17"/>
  <c r="CZ23" i="17"/>
  <c r="CZ38" i="17"/>
  <c r="CZ68" i="17"/>
  <c r="CZ98" i="17"/>
  <c r="CZ53" i="18" a="1"/>
  <c r="CZ65" i="18"/>
  <c r="CZ8" i="18" a="1"/>
  <c r="CZ20" i="18"/>
  <c r="CZ23" i="18" a="1"/>
  <c r="CZ35" i="18"/>
  <c r="CZ50" i="18"/>
  <c r="CZ80" i="18"/>
  <c r="CZ110" i="18"/>
  <c r="CZ64" i="18"/>
  <c r="CZ19" i="18"/>
  <c r="CZ34" i="18"/>
  <c r="CZ49" i="18"/>
  <c r="CZ79" i="18"/>
  <c r="CZ109" i="18"/>
  <c r="CZ63" i="18"/>
  <c r="CZ18" i="18"/>
  <c r="CZ33" i="18"/>
  <c r="CZ48" i="18"/>
  <c r="CZ78" i="18"/>
  <c r="CZ108" i="18"/>
  <c r="CZ62" i="18"/>
  <c r="CZ17" i="18"/>
  <c r="CZ32" i="18"/>
  <c r="CZ47" i="18"/>
  <c r="CZ77" i="18"/>
  <c r="CZ107" i="18"/>
  <c r="CZ61" i="18"/>
  <c r="CZ16" i="18"/>
  <c r="CZ31" i="18"/>
  <c r="CZ46" i="18"/>
  <c r="CZ76" i="18"/>
  <c r="CZ106" i="18"/>
  <c r="CZ60" i="18"/>
  <c r="CZ15" i="18"/>
  <c r="CZ30" i="18"/>
  <c r="CZ45" i="18"/>
  <c r="CZ75" i="18"/>
  <c r="CZ105" i="18"/>
  <c r="CZ59" i="18"/>
  <c r="CZ14" i="18"/>
  <c r="CZ29" i="18"/>
  <c r="CZ44" i="18"/>
  <c r="CZ74" i="18"/>
  <c r="CZ104" i="18"/>
  <c r="CZ58" i="18"/>
  <c r="CZ13" i="18"/>
  <c r="CZ28" i="18"/>
  <c r="CZ43" i="18"/>
  <c r="CZ73" i="18"/>
  <c r="CZ103" i="18"/>
  <c r="CZ57" i="18"/>
  <c r="CZ12" i="18"/>
  <c r="CZ27" i="18"/>
  <c r="CZ42" i="18"/>
  <c r="CZ72" i="18"/>
  <c r="CZ102" i="18"/>
  <c r="CZ56" i="18"/>
  <c r="CZ11" i="18"/>
  <c r="CZ26" i="18"/>
  <c r="CZ41" i="18"/>
  <c r="CZ71" i="18"/>
  <c r="CZ101" i="18"/>
  <c r="CZ55" i="18"/>
  <c r="CZ10" i="18"/>
  <c r="CZ25" i="18"/>
  <c r="CZ40" i="18"/>
  <c r="CZ70" i="18"/>
  <c r="CZ100" i="18"/>
  <c r="CZ54" i="18"/>
  <c r="CZ9" i="18"/>
  <c r="CZ24" i="18"/>
  <c r="CZ39" i="18"/>
  <c r="CZ69" i="18"/>
  <c r="CZ99" i="18"/>
  <c r="CZ53" i="18"/>
  <c r="CZ8" i="18"/>
  <c r="CZ23" i="18"/>
  <c r="CZ38" i="18"/>
  <c r="CZ68" i="18"/>
  <c r="CZ98" i="18"/>
  <c r="CZ53" i="19" a="1"/>
  <c r="CZ65" i="19"/>
  <c r="CZ8" i="19" a="1"/>
  <c r="CZ20" i="19"/>
  <c r="CZ23" i="19" a="1"/>
  <c r="CZ35" i="19"/>
  <c r="CZ50" i="19"/>
  <c r="CZ80" i="19"/>
  <c r="CZ110" i="19"/>
  <c r="CZ64" i="19"/>
  <c r="CZ19" i="19"/>
  <c r="CZ34" i="19"/>
  <c r="CZ49" i="19"/>
  <c r="CZ79" i="19"/>
  <c r="CZ109" i="19"/>
  <c r="CZ63" i="19"/>
  <c r="CZ18" i="19"/>
  <c r="CZ33" i="19"/>
  <c r="CZ48" i="19"/>
  <c r="CZ78" i="19"/>
  <c r="CZ108" i="19"/>
  <c r="CZ62" i="19"/>
  <c r="CZ17" i="19"/>
  <c r="CZ32" i="19"/>
  <c r="CZ47" i="19"/>
  <c r="CZ77" i="19"/>
  <c r="CZ107" i="19"/>
  <c r="CZ61" i="19"/>
  <c r="CZ16" i="19"/>
  <c r="CZ31" i="19"/>
  <c r="CZ46" i="19"/>
  <c r="CZ76" i="19"/>
  <c r="CZ106" i="19"/>
  <c r="CZ60" i="19"/>
  <c r="CZ15" i="19"/>
  <c r="CZ30" i="19"/>
  <c r="CZ45" i="19"/>
  <c r="CZ75" i="19"/>
  <c r="CZ105" i="19"/>
  <c r="CZ59" i="19"/>
  <c r="CZ14" i="19"/>
  <c r="CZ29" i="19"/>
  <c r="CZ44" i="19"/>
  <c r="CZ74" i="19"/>
  <c r="CZ104" i="19"/>
  <c r="CZ58" i="19"/>
  <c r="CZ13" i="19"/>
  <c r="CZ28" i="19"/>
  <c r="CZ43" i="19"/>
  <c r="CZ73" i="19"/>
  <c r="CZ103" i="19"/>
  <c r="CZ57" i="19"/>
  <c r="CZ12" i="19"/>
  <c r="CZ27" i="19"/>
  <c r="CZ42" i="19"/>
  <c r="CZ72" i="19"/>
  <c r="CZ102" i="19"/>
  <c r="CZ56" i="19"/>
  <c r="CZ11" i="19"/>
  <c r="CZ26" i="19"/>
  <c r="CZ41" i="19"/>
  <c r="CZ71" i="19"/>
  <c r="CZ101" i="19"/>
  <c r="CZ55" i="19"/>
  <c r="CZ10" i="19"/>
  <c r="CZ25" i="19"/>
  <c r="CZ40" i="19"/>
  <c r="CZ70" i="19"/>
  <c r="CZ100" i="19"/>
  <c r="CZ54" i="19"/>
  <c r="CZ9" i="19"/>
  <c r="CZ24" i="19"/>
  <c r="CZ39" i="19"/>
  <c r="CZ69" i="19"/>
  <c r="CZ99" i="19"/>
  <c r="CZ53" i="19"/>
  <c r="CZ8" i="19"/>
  <c r="CZ23" i="19"/>
  <c r="CZ38" i="19"/>
  <c r="CZ68" i="19"/>
  <c r="CZ98" i="19"/>
  <c r="CZ53" i="20" a="1"/>
  <c r="CZ65" i="20"/>
  <c r="CZ8" i="20" a="1"/>
  <c r="CZ20" i="20"/>
  <c r="CZ23" i="20" a="1"/>
  <c r="CZ35" i="20"/>
  <c r="CZ50" i="20"/>
  <c r="CZ80" i="20"/>
  <c r="CZ110" i="20"/>
  <c r="CZ64" i="20"/>
  <c r="CZ19" i="20"/>
  <c r="CZ34" i="20"/>
  <c r="CZ49" i="20"/>
  <c r="CZ79" i="20"/>
  <c r="CZ109" i="20"/>
  <c r="CZ63" i="20"/>
  <c r="CZ18" i="20"/>
  <c r="CZ33" i="20"/>
  <c r="CZ48" i="20"/>
  <c r="CZ78" i="20"/>
  <c r="CZ108" i="20"/>
  <c r="CZ62" i="20"/>
  <c r="CZ17" i="20"/>
  <c r="CZ32" i="20"/>
  <c r="CZ47" i="20"/>
  <c r="CZ77" i="20"/>
  <c r="CZ107" i="20"/>
  <c r="CZ61" i="20"/>
  <c r="CZ16" i="20"/>
  <c r="CZ31" i="20"/>
  <c r="CZ46" i="20"/>
  <c r="CZ76" i="20"/>
  <c r="CZ106" i="20"/>
  <c r="CZ60" i="20"/>
  <c r="CZ15" i="20"/>
  <c r="CZ30" i="20"/>
  <c r="CZ45" i="20"/>
  <c r="CZ75" i="20"/>
  <c r="CZ105" i="20"/>
  <c r="CZ59" i="20"/>
  <c r="CZ14" i="20"/>
  <c r="CZ29" i="20"/>
  <c r="CZ44" i="20"/>
  <c r="CZ74" i="20"/>
  <c r="CZ104" i="20"/>
  <c r="CZ58" i="20"/>
  <c r="CZ13" i="20"/>
  <c r="CZ28" i="20"/>
  <c r="CZ43" i="20"/>
  <c r="CZ73" i="20"/>
  <c r="CZ103" i="20"/>
  <c r="CZ57" i="20"/>
  <c r="CZ12" i="20"/>
  <c r="CZ27" i="20"/>
  <c r="CZ42" i="20"/>
  <c r="CZ72" i="20"/>
  <c r="CZ102" i="20"/>
  <c r="CZ56" i="20"/>
  <c r="CZ11" i="20"/>
  <c r="CZ26" i="20"/>
  <c r="CZ41" i="20"/>
  <c r="CZ71" i="20"/>
  <c r="CZ101" i="20"/>
  <c r="CZ55" i="20"/>
  <c r="CZ10" i="20"/>
  <c r="CZ25" i="20"/>
  <c r="CZ40" i="20"/>
  <c r="CZ70" i="20"/>
  <c r="CZ100" i="20"/>
  <c r="CZ54" i="20"/>
  <c r="CZ9" i="20"/>
  <c r="CZ24" i="20"/>
  <c r="CZ39" i="20"/>
  <c r="CZ69" i="20"/>
  <c r="CZ99" i="20"/>
  <c r="CZ53" i="20"/>
  <c r="CZ8" i="20"/>
  <c r="CZ23" i="20"/>
  <c r="CZ38" i="20"/>
  <c r="CZ68" i="20"/>
  <c r="CZ98" i="20"/>
  <c r="CU53" i="3" a="1"/>
  <c r="CU53" i="3"/>
  <c r="CU8" i="3" a="1"/>
  <c r="CU8" i="3"/>
  <c r="CU23" i="3" a="1"/>
  <c r="CU23" i="3"/>
  <c r="CU38" i="3"/>
  <c r="CU68" i="3"/>
  <c r="CU98" i="3"/>
  <c r="CU83" i="3" a="1"/>
  <c r="CU83" i="3"/>
  <c r="CU54" i="3"/>
  <c r="CU9" i="3"/>
  <c r="CU24" i="3"/>
  <c r="CU39" i="3"/>
  <c r="CU69" i="3"/>
  <c r="CU84" i="3"/>
  <c r="CU55" i="3"/>
  <c r="CU10" i="3"/>
  <c r="CU25" i="3"/>
  <c r="CU40" i="3"/>
  <c r="CU70" i="3"/>
  <c r="CU85" i="3"/>
  <c r="CU56" i="3"/>
  <c r="CU11" i="3"/>
  <c r="CU26" i="3"/>
  <c r="CU41" i="3"/>
  <c r="CU71" i="3"/>
  <c r="CU86" i="3"/>
  <c r="CU57" i="3"/>
  <c r="CU12" i="3"/>
  <c r="CU27" i="3"/>
  <c r="CU42" i="3"/>
  <c r="CU72" i="3"/>
  <c r="CU87" i="3"/>
  <c r="CU58" i="3"/>
  <c r="CU13" i="3"/>
  <c r="CU28" i="3"/>
  <c r="CU43" i="3"/>
  <c r="CU73" i="3"/>
  <c r="CU88" i="3"/>
  <c r="CU59" i="3"/>
  <c r="CU14" i="3"/>
  <c r="CU29" i="3"/>
  <c r="CU44" i="3"/>
  <c r="CU74" i="3"/>
  <c r="CU89" i="3"/>
  <c r="CU60" i="3"/>
  <c r="CU15" i="3"/>
  <c r="CU30" i="3"/>
  <c r="CU45" i="3"/>
  <c r="CU75" i="3"/>
  <c r="CU90" i="3"/>
  <c r="CU61" i="3"/>
  <c r="CU16" i="3"/>
  <c r="CU31" i="3"/>
  <c r="CU46" i="3"/>
  <c r="CU76" i="3"/>
  <c r="CU91" i="3"/>
  <c r="CU62" i="3"/>
  <c r="CU17" i="3"/>
  <c r="CU32" i="3"/>
  <c r="CU47" i="3"/>
  <c r="CU77" i="3"/>
  <c r="CU92" i="3"/>
  <c r="CU63" i="3"/>
  <c r="CU18" i="3"/>
  <c r="CU33" i="3"/>
  <c r="CU48" i="3"/>
  <c r="CU78" i="3"/>
  <c r="CU93" i="3"/>
  <c r="CU64" i="3"/>
  <c r="CU19" i="3"/>
  <c r="CU34" i="3"/>
  <c r="CU49" i="3"/>
  <c r="CU79" i="3"/>
  <c r="CU94" i="3"/>
  <c r="CU65" i="3"/>
  <c r="CU20" i="3"/>
  <c r="CU35" i="3"/>
  <c r="CU50" i="3"/>
  <c r="CU80" i="3"/>
  <c r="CU95" i="3"/>
  <c r="CV110" i="3"/>
  <c r="CV109" i="3"/>
  <c r="CV108" i="3"/>
  <c r="CV107" i="3"/>
  <c r="CV106" i="3"/>
  <c r="CV105" i="3"/>
  <c r="CV104" i="3"/>
  <c r="CV103" i="3"/>
  <c r="CV102" i="3"/>
  <c r="CV101" i="3"/>
  <c r="CV100" i="3"/>
  <c r="CV99" i="3"/>
  <c r="CX53" i="14" a="1"/>
  <c r="CX65" i="14"/>
  <c r="CX8" i="14" a="1"/>
  <c r="CX20" i="14"/>
  <c r="CX23" i="14" a="1"/>
  <c r="CX35" i="14"/>
  <c r="CX50" i="14"/>
  <c r="CX80" i="14"/>
  <c r="CX110" i="14"/>
  <c r="CX64" i="14"/>
  <c r="CX19" i="14"/>
  <c r="CX34" i="14"/>
  <c r="CX49" i="14"/>
  <c r="CX79" i="14"/>
  <c r="CX109" i="14"/>
  <c r="CX63" i="14"/>
  <c r="CX18" i="14"/>
  <c r="CX33" i="14"/>
  <c r="CX48" i="14"/>
  <c r="CX78" i="14"/>
  <c r="CX108" i="14"/>
  <c r="CX62" i="14"/>
  <c r="CX17" i="14"/>
  <c r="CX32" i="14"/>
  <c r="CX47" i="14"/>
  <c r="CX77" i="14"/>
  <c r="CX107" i="14"/>
  <c r="CX61" i="14"/>
  <c r="CX16" i="14"/>
  <c r="CX31" i="14"/>
  <c r="CX46" i="14"/>
  <c r="CX76" i="14"/>
  <c r="CX106" i="14"/>
  <c r="CX60" i="14"/>
  <c r="CX15" i="14"/>
  <c r="CX30" i="14"/>
  <c r="CX45" i="14"/>
  <c r="CX75" i="14"/>
  <c r="CX105" i="14"/>
  <c r="CX59" i="14"/>
  <c r="CX14" i="14"/>
  <c r="CX29" i="14"/>
  <c r="CX44" i="14"/>
  <c r="CX74" i="14"/>
  <c r="CX104" i="14"/>
  <c r="CX58" i="14"/>
  <c r="CX13" i="14"/>
  <c r="CX28" i="14"/>
  <c r="CX43" i="14"/>
  <c r="CX73" i="14"/>
  <c r="CX103" i="14"/>
  <c r="CX57" i="14"/>
  <c r="CX12" i="14"/>
  <c r="CX27" i="14"/>
  <c r="CX42" i="14"/>
  <c r="CX72" i="14"/>
  <c r="CX102" i="14"/>
  <c r="CX56" i="14"/>
  <c r="CX11" i="14"/>
  <c r="CX26" i="14"/>
  <c r="CX41" i="14"/>
  <c r="CX71" i="14"/>
  <c r="CX101" i="14"/>
  <c r="CX55" i="14"/>
  <c r="CX10" i="14"/>
  <c r="CX25" i="14"/>
  <c r="CX40" i="14"/>
  <c r="CX70" i="14"/>
  <c r="CX100" i="14"/>
  <c r="CX54" i="14"/>
  <c r="CX9" i="14"/>
  <c r="CX24" i="14"/>
  <c r="CX39" i="14"/>
  <c r="CX69" i="14"/>
  <c r="CX99" i="14"/>
  <c r="CX53" i="14"/>
  <c r="CX8" i="14"/>
  <c r="CX23" i="14"/>
  <c r="CX38" i="14"/>
  <c r="CX68" i="14"/>
  <c r="CX98" i="14"/>
  <c r="CY53" i="15" a="1"/>
  <c r="CY65" i="15"/>
  <c r="CY8" i="15" a="1"/>
  <c r="CY20" i="15"/>
  <c r="CY23" i="15" a="1"/>
  <c r="CY35" i="15"/>
  <c r="CY50" i="15"/>
  <c r="CY80" i="15"/>
  <c r="CY110" i="15"/>
  <c r="CY64" i="15"/>
  <c r="CY19" i="15"/>
  <c r="CY34" i="15"/>
  <c r="CY49" i="15"/>
  <c r="CY79" i="15"/>
  <c r="CY109" i="15"/>
  <c r="CY63" i="15"/>
  <c r="CY18" i="15"/>
  <c r="CY33" i="15"/>
  <c r="CY48" i="15"/>
  <c r="CY78" i="15"/>
  <c r="CY108" i="15"/>
  <c r="CY62" i="15"/>
  <c r="CY17" i="15"/>
  <c r="CY32" i="15"/>
  <c r="CY47" i="15"/>
  <c r="CY77" i="15"/>
  <c r="CY107" i="15"/>
  <c r="CY61" i="15"/>
  <c r="CY16" i="15"/>
  <c r="CY31" i="15"/>
  <c r="CY46" i="15"/>
  <c r="CY76" i="15"/>
  <c r="CY106" i="15"/>
  <c r="CY60" i="15"/>
  <c r="CY15" i="15"/>
  <c r="CY30" i="15"/>
  <c r="CY45" i="15"/>
  <c r="CY75" i="15"/>
  <c r="CY105" i="15"/>
  <c r="CY59" i="15"/>
  <c r="CY14" i="15"/>
  <c r="CY29" i="15"/>
  <c r="CY44" i="15"/>
  <c r="CY74" i="15"/>
  <c r="CY104" i="15"/>
  <c r="CY58" i="15"/>
  <c r="CY13" i="15"/>
  <c r="CY28" i="15"/>
  <c r="CY43" i="15"/>
  <c r="CY73" i="15"/>
  <c r="CY103" i="15"/>
  <c r="CY57" i="15"/>
  <c r="CY12" i="15"/>
  <c r="CY27" i="15"/>
  <c r="CY42" i="15"/>
  <c r="CY72" i="15"/>
  <c r="CY102" i="15"/>
  <c r="CY56" i="15"/>
  <c r="CY11" i="15"/>
  <c r="CY26" i="15"/>
  <c r="CY41" i="15"/>
  <c r="CY71" i="15"/>
  <c r="CY101" i="15"/>
  <c r="CY55" i="15"/>
  <c r="CY10" i="15"/>
  <c r="CY25" i="15"/>
  <c r="CY40" i="15"/>
  <c r="CY70" i="15"/>
  <c r="CY100" i="15"/>
  <c r="CY54" i="15"/>
  <c r="CY9" i="15"/>
  <c r="CY24" i="15"/>
  <c r="CY39" i="15"/>
  <c r="CY69" i="15"/>
  <c r="CY99" i="15"/>
  <c r="CY53" i="15"/>
  <c r="CY8" i="15"/>
  <c r="CY23" i="15"/>
  <c r="CY38" i="15"/>
  <c r="CY68" i="15"/>
  <c r="CY98" i="15"/>
  <c r="CY53" i="16" a="1"/>
  <c r="CY65" i="16"/>
  <c r="CY8" i="16" a="1"/>
  <c r="CY20" i="16"/>
  <c r="CY23" i="16" a="1"/>
  <c r="CY35" i="16"/>
  <c r="CY50" i="16"/>
  <c r="CY80" i="16"/>
  <c r="CY110" i="16"/>
  <c r="CY64" i="16"/>
  <c r="CY19" i="16"/>
  <c r="CY34" i="16"/>
  <c r="CY49" i="16"/>
  <c r="CY79" i="16"/>
  <c r="CY109" i="16"/>
  <c r="CY63" i="16"/>
  <c r="CY18" i="16"/>
  <c r="CY33" i="16"/>
  <c r="CY48" i="16"/>
  <c r="CY78" i="16"/>
  <c r="CY108" i="16"/>
  <c r="CY62" i="16"/>
  <c r="CY17" i="16"/>
  <c r="CY32" i="16"/>
  <c r="CY47" i="16"/>
  <c r="CY77" i="16"/>
  <c r="CY107" i="16"/>
  <c r="CY61" i="16"/>
  <c r="CY16" i="16"/>
  <c r="CY31" i="16"/>
  <c r="CY46" i="16"/>
  <c r="CY76" i="16"/>
  <c r="CY106" i="16"/>
  <c r="CY60" i="16"/>
  <c r="CY15" i="16"/>
  <c r="CY30" i="16"/>
  <c r="CY45" i="16"/>
  <c r="CY75" i="16"/>
  <c r="CY105" i="16"/>
  <c r="CY59" i="16"/>
  <c r="CY14" i="16"/>
  <c r="CY29" i="16"/>
  <c r="CY44" i="16"/>
  <c r="CY74" i="16"/>
  <c r="CY104" i="16"/>
  <c r="CY58" i="16"/>
  <c r="CY13" i="16"/>
  <c r="CY28" i="16"/>
  <c r="CY43" i="16"/>
  <c r="CY73" i="16"/>
  <c r="CY103" i="16"/>
  <c r="CY57" i="16"/>
  <c r="CY12" i="16"/>
  <c r="CY27" i="16"/>
  <c r="CY42" i="16"/>
  <c r="CY72" i="16"/>
  <c r="CY102" i="16"/>
  <c r="CY56" i="16"/>
  <c r="CY11" i="16"/>
  <c r="CY26" i="16"/>
  <c r="CY41" i="16"/>
  <c r="CY71" i="16"/>
  <c r="CY101" i="16"/>
  <c r="CY55" i="16"/>
  <c r="CY10" i="16"/>
  <c r="CY25" i="16"/>
  <c r="CY40" i="16"/>
  <c r="CY70" i="16"/>
  <c r="CY100" i="16"/>
  <c r="CY54" i="16"/>
  <c r="CY9" i="16"/>
  <c r="CY24" i="16"/>
  <c r="CY39" i="16"/>
  <c r="CY69" i="16"/>
  <c r="CY99" i="16"/>
  <c r="CY53" i="16"/>
  <c r="CY8" i="16"/>
  <c r="CY23" i="16"/>
  <c r="CY38" i="16"/>
  <c r="CY68" i="16"/>
  <c r="CY98" i="16"/>
  <c r="CY53" i="17" a="1"/>
  <c r="CY65" i="17"/>
  <c r="CY8" i="17" a="1"/>
  <c r="CY20" i="17"/>
  <c r="CY23" i="17" a="1"/>
  <c r="CY35" i="17"/>
  <c r="CY50" i="17"/>
  <c r="CY80" i="17"/>
  <c r="CY110" i="17"/>
  <c r="CY64" i="17"/>
  <c r="CY19" i="17"/>
  <c r="CY34" i="17"/>
  <c r="CY49" i="17"/>
  <c r="CY79" i="17"/>
  <c r="CY109" i="17"/>
  <c r="CY63" i="17"/>
  <c r="CY18" i="17"/>
  <c r="CY33" i="17"/>
  <c r="CY48" i="17"/>
  <c r="CY78" i="17"/>
  <c r="CY108" i="17"/>
  <c r="CY62" i="17"/>
  <c r="CY17" i="17"/>
  <c r="CY32" i="17"/>
  <c r="CY47" i="17"/>
  <c r="CY77" i="17"/>
  <c r="CY107" i="17"/>
  <c r="CY61" i="17"/>
  <c r="CY16" i="17"/>
  <c r="CY31" i="17"/>
  <c r="CY46" i="17"/>
  <c r="CY76" i="17"/>
  <c r="CY106" i="17"/>
  <c r="CY60" i="17"/>
  <c r="CY15" i="17"/>
  <c r="CY30" i="17"/>
  <c r="CY45" i="17"/>
  <c r="CY75" i="17"/>
  <c r="CY105" i="17"/>
  <c r="CY59" i="17"/>
  <c r="CY14" i="17"/>
  <c r="CY29" i="17"/>
  <c r="CY44" i="17"/>
  <c r="CY74" i="17"/>
  <c r="CY104" i="17"/>
  <c r="CY58" i="17"/>
  <c r="CY13" i="17"/>
  <c r="CY28" i="17"/>
  <c r="CY43" i="17"/>
  <c r="CY73" i="17"/>
  <c r="CY103" i="17"/>
  <c r="CY57" i="17"/>
  <c r="CY12" i="17"/>
  <c r="CY27" i="17"/>
  <c r="CY42" i="17"/>
  <c r="CY72" i="17"/>
  <c r="CY102" i="17"/>
  <c r="CY56" i="17"/>
  <c r="CY11" i="17"/>
  <c r="CY26" i="17"/>
  <c r="CY41" i="17"/>
  <c r="CY71" i="17"/>
  <c r="CY101" i="17"/>
  <c r="CY55" i="17"/>
  <c r="CY10" i="17"/>
  <c r="CY25" i="17"/>
  <c r="CY40" i="17"/>
  <c r="CY70" i="17"/>
  <c r="CY100" i="17"/>
  <c r="CY54" i="17"/>
  <c r="CY9" i="17"/>
  <c r="CY24" i="17"/>
  <c r="CY39" i="17"/>
  <c r="CY69" i="17"/>
  <c r="CY99" i="17"/>
  <c r="CY53" i="17"/>
  <c r="CY8" i="17"/>
  <c r="CY23" i="17"/>
  <c r="CY38" i="17"/>
  <c r="CY68" i="17"/>
  <c r="CY98" i="17"/>
  <c r="CY53" i="18" a="1"/>
  <c r="CY65" i="18"/>
  <c r="CY8" i="18" a="1"/>
  <c r="CY20" i="18"/>
  <c r="CY23" i="18" a="1"/>
  <c r="CY35" i="18"/>
  <c r="CY50" i="18"/>
  <c r="CY80" i="18"/>
  <c r="CY110" i="18"/>
  <c r="CY64" i="18"/>
  <c r="CY19" i="18"/>
  <c r="CY34" i="18"/>
  <c r="CY49" i="18"/>
  <c r="CY79" i="18"/>
  <c r="CY109" i="18"/>
  <c r="CY63" i="18"/>
  <c r="CY18" i="18"/>
  <c r="CY33" i="18"/>
  <c r="CY48" i="18"/>
  <c r="CY78" i="18"/>
  <c r="CY108" i="18"/>
  <c r="CY62" i="18"/>
  <c r="CY17" i="18"/>
  <c r="CY32" i="18"/>
  <c r="CY47" i="18"/>
  <c r="CY77" i="18"/>
  <c r="CY107" i="18"/>
  <c r="CY61" i="18"/>
  <c r="CY16" i="18"/>
  <c r="CY31" i="18"/>
  <c r="CY46" i="18"/>
  <c r="CY76" i="18"/>
  <c r="CY106" i="18"/>
  <c r="CY60" i="18"/>
  <c r="CY15" i="18"/>
  <c r="CY30" i="18"/>
  <c r="CY45" i="18"/>
  <c r="CY75" i="18"/>
  <c r="CY105" i="18"/>
  <c r="CY59" i="18"/>
  <c r="CY14" i="18"/>
  <c r="CY29" i="18"/>
  <c r="CY44" i="18"/>
  <c r="CY74" i="18"/>
  <c r="CY104" i="18"/>
  <c r="CY58" i="18"/>
  <c r="CY13" i="18"/>
  <c r="CY28" i="18"/>
  <c r="CY43" i="18"/>
  <c r="CY73" i="18"/>
  <c r="CY103" i="18"/>
  <c r="CY57" i="18"/>
  <c r="CY12" i="18"/>
  <c r="CY27" i="18"/>
  <c r="CY42" i="18"/>
  <c r="CY72" i="18"/>
  <c r="CY102" i="18"/>
  <c r="CY56" i="18"/>
  <c r="CY11" i="18"/>
  <c r="CY26" i="18"/>
  <c r="CY41" i="18"/>
  <c r="CY71" i="18"/>
  <c r="CY101" i="18"/>
  <c r="CY55" i="18"/>
  <c r="CY10" i="18"/>
  <c r="CY25" i="18"/>
  <c r="CY40" i="18"/>
  <c r="CY70" i="18"/>
  <c r="CY100" i="18"/>
  <c r="CY54" i="18"/>
  <c r="CY9" i="18"/>
  <c r="CY24" i="18"/>
  <c r="CY39" i="18"/>
  <c r="CY69" i="18"/>
  <c r="CY99" i="18"/>
  <c r="CY53" i="18"/>
  <c r="CY8" i="18"/>
  <c r="CY23" i="18"/>
  <c r="CY38" i="18"/>
  <c r="CY68" i="18"/>
  <c r="CY98" i="18"/>
  <c r="CY53" i="19" a="1"/>
  <c r="CY65" i="19"/>
  <c r="CY8" i="19" a="1"/>
  <c r="CY20" i="19"/>
  <c r="CY23" i="19" a="1"/>
  <c r="CY35" i="19"/>
  <c r="CY50" i="19"/>
  <c r="CY80" i="19"/>
  <c r="CY110" i="19"/>
  <c r="CY64" i="19"/>
  <c r="CY19" i="19"/>
  <c r="CY34" i="19"/>
  <c r="CY49" i="19"/>
  <c r="CY79" i="19"/>
  <c r="CY109" i="19"/>
  <c r="CY63" i="19"/>
  <c r="CY18" i="19"/>
  <c r="CY33" i="19"/>
  <c r="CY48" i="19"/>
  <c r="CY78" i="19"/>
  <c r="CY108" i="19"/>
  <c r="CY62" i="19"/>
  <c r="CY17" i="19"/>
  <c r="CY32" i="19"/>
  <c r="CY47" i="19"/>
  <c r="CY77" i="19"/>
  <c r="CY107" i="19"/>
  <c r="CY61" i="19"/>
  <c r="CY16" i="19"/>
  <c r="CY31" i="19"/>
  <c r="CY46" i="19"/>
  <c r="CY76" i="19"/>
  <c r="CY106" i="19"/>
  <c r="CY60" i="19"/>
  <c r="CY15" i="19"/>
  <c r="CY30" i="19"/>
  <c r="CY45" i="19"/>
  <c r="CY75" i="19"/>
  <c r="CY105" i="19"/>
  <c r="CY59" i="19"/>
  <c r="CY14" i="19"/>
  <c r="CY29" i="19"/>
  <c r="CY44" i="19"/>
  <c r="CY74" i="19"/>
  <c r="CY104" i="19"/>
  <c r="CY58" i="19"/>
  <c r="CY13" i="19"/>
  <c r="CY28" i="19"/>
  <c r="CY43" i="19"/>
  <c r="CY73" i="19"/>
  <c r="CY103" i="19"/>
  <c r="CY57" i="19"/>
  <c r="CY12" i="19"/>
  <c r="CY27" i="19"/>
  <c r="CY42" i="19"/>
  <c r="CY72" i="19"/>
  <c r="CY102" i="19"/>
  <c r="CY56" i="19"/>
  <c r="CY11" i="19"/>
  <c r="CY26" i="19"/>
  <c r="CY41" i="19"/>
  <c r="CY71" i="19"/>
  <c r="CY101" i="19"/>
  <c r="CY55" i="19"/>
  <c r="CY10" i="19"/>
  <c r="CY25" i="19"/>
  <c r="CY40" i="19"/>
  <c r="CY70" i="19"/>
  <c r="CY100" i="19"/>
  <c r="CY54" i="19"/>
  <c r="CY9" i="19"/>
  <c r="CY24" i="19"/>
  <c r="CY39" i="19"/>
  <c r="CY69" i="19"/>
  <c r="CY99" i="19"/>
  <c r="CY53" i="19"/>
  <c r="CY8" i="19"/>
  <c r="CY23" i="19"/>
  <c r="CY38" i="19"/>
  <c r="CY68" i="19"/>
  <c r="CY98" i="19"/>
  <c r="CY53" i="20" a="1"/>
  <c r="CY65" i="20"/>
  <c r="CY8" i="20" a="1"/>
  <c r="CY20" i="20"/>
  <c r="CY23" i="20" a="1"/>
  <c r="CY35" i="20"/>
  <c r="CY50" i="20"/>
  <c r="CY80" i="20"/>
  <c r="CY110" i="20"/>
  <c r="CY64" i="20"/>
  <c r="CY19" i="20"/>
  <c r="CY34" i="20"/>
  <c r="CY49" i="20"/>
  <c r="CY79" i="20"/>
  <c r="CY109" i="20"/>
  <c r="CY63" i="20"/>
  <c r="CY18" i="20"/>
  <c r="CY33" i="20"/>
  <c r="CY48" i="20"/>
  <c r="CY78" i="20"/>
  <c r="CY108" i="20"/>
  <c r="CY62" i="20"/>
  <c r="CY17" i="20"/>
  <c r="CY32" i="20"/>
  <c r="CY47" i="20"/>
  <c r="CY77" i="20"/>
  <c r="CY107" i="20"/>
  <c r="CY61" i="20"/>
  <c r="CY16" i="20"/>
  <c r="CY31" i="20"/>
  <c r="CY46" i="20"/>
  <c r="CY76" i="20"/>
  <c r="CY106" i="20"/>
  <c r="CY60" i="20"/>
  <c r="CY15" i="20"/>
  <c r="CY30" i="20"/>
  <c r="CY45" i="20"/>
  <c r="CY75" i="20"/>
  <c r="CY105" i="20"/>
  <c r="CY59" i="20"/>
  <c r="CY14" i="20"/>
  <c r="CY29" i="20"/>
  <c r="CY44" i="20"/>
  <c r="CY74" i="20"/>
  <c r="CY104" i="20"/>
  <c r="CY58" i="20"/>
  <c r="CY13" i="20"/>
  <c r="CY28" i="20"/>
  <c r="CY43" i="20"/>
  <c r="CY73" i="20"/>
  <c r="CY103" i="20"/>
  <c r="CY57" i="20"/>
  <c r="CY12" i="20"/>
  <c r="CY27" i="20"/>
  <c r="CY42" i="20"/>
  <c r="CY72" i="20"/>
  <c r="CY102" i="20"/>
  <c r="CY56" i="20"/>
  <c r="CY11" i="20"/>
  <c r="CY26" i="20"/>
  <c r="CY41" i="20"/>
  <c r="CY71" i="20"/>
  <c r="CY101" i="20"/>
  <c r="CY55" i="20"/>
  <c r="CY10" i="20"/>
  <c r="CY25" i="20"/>
  <c r="CY40" i="20"/>
  <c r="CY70" i="20"/>
  <c r="CY100" i="20"/>
  <c r="CY54" i="20"/>
  <c r="CY9" i="20"/>
  <c r="CY24" i="20"/>
  <c r="CY39" i="20"/>
  <c r="CY69" i="20"/>
  <c r="CY99" i="20"/>
  <c r="CY53" i="20"/>
  <c r="CY8" i="20"/>
  <c r="CY23" i="20"/>
  <c r="CY38" i="20"/>
  <c r="CY68" i="20"/>
  <c r="CY98" i="20"/>
  <c r="CT53" i="3" a="1"/>
  <c r="CT53" i="3"/>
  <c r="CT8" i="3" a="1"/>
  <c r="CT8" i="3"/>
  <c r="CT23" i="3" a="1"/>
  <c r="CT23" i="3"/>
  <c r="CT38" i="3"/>
  <c r="CT68" i="3"/>
  <c r="CT98" i="3"/>
  <c r="CT83" i="3" a="1"/>
  <c r="CT83" i="3"/>
  <c r="CT54" i="3"/>
  <c r="CT9" i="3"/>
  <c r="CT24" i="3"/>
  <c r="CT39" i="3"/>
  <c r="CT69" i="3"/>
  <c r="CT84" i="3"/>
  <c r="CT55" i="3"/>
  <c r="CT10" i="3"/>
  <c r="CT25" i="3"/>
  <c r="CT40" i="3"/>
  <c r="CT70" i="3"/>
  <c r="CT85" i="3"/>
  <c r="CT56" i="3"/>
  <c r="CT11" i="3"/>
  <c r="CT26" i="3"/>
  <c r="CT41" i="3"/>
  <c r="CT71" i="3"/>
  <c r="CT86" i="3"/>
  <c r="CT57" i="3"/>
  <c r="CT12" i="3"/>
  <c r="CT27" i="3"/>
  <c r="CT42" i="3"/>
  <c r="CT72" i="3"/>
  <c r="CT87" i="3"/>
  <c r="CT58" i="3"/>
  <c r="CT13" i="3"/>
  <c r="CT28" i="3"/>
  <c r="CT43" i="3"/>
  <c r="CT73" i="3"/>
  <c r="CT88" i="3"/>
  <c r="CT59" i="3"/>
  <c r="CT14" i="3"/>
  <c r="CT29" i="3"/>
  <c r="CT44" i="3"/>
  <c r="CT74" i="3"/>
  <c r="CT89" i="3"/>
  <c r="CT60" i="3"/>
  <c r="CT15" i="3"/>
  <c r="CT30" i="3"/>
  <c r="CT45" i="3"/>
  <c r="CT75" i="3"/>
  <c r="CT90" i="3"/>
  <c r="CT61" i="3"/>
  <c r="CT16" i="3"/>
  <c r="CT31" i="3"/>
  <c r="CT46" i="3"/>
  <c r="CT76" i="3"/>
  <c r="CT91" i="3"/>
  <c r="CT62" i="3"/>
  <c r="CT17" i="3"/>
  <c r="CT32" i="3"/>
  <c r="CT47" i="3"/>
  <c r="CT77" i="3"/>
  <c r="CT92" i="3"/>
  <c r="CT63" i="3"/>
  <c r="CT18" i="3"/>
  <c r="CT33" i="3"/>
  <c r="CT48" i="3"/>
  <c r="CT78" i="3"/>
  <c r="CT93" i="3"/>
  <c r="CT64" i="3"/>
  <c r="CT19" i="3"/>
  <c r="CT34" i="3"/>
  <c r="CT49" i="3"/>
  <c r="CT79" i="3"/>
  <c r="CT94" i="3"/>
  <c r="CT65" i="3"/>
  <c r="CT20" i="3"/>
  <c r="CT35" i="3"/>
  <c r="CT50" i="3"/>
  <c r="CT80" i="3"/>
  <c r="CT95" i="3"/>
  <c r="CU110" i="3"/>
  <c r="CU109" i="3"/>
  <c r="CU108" i="3"/>
  <c r="CU107" i="3"/>
  <c r="CU106" i="3"/>
  <c r="CU105" i="3"/>
  <c r="CU104" i="3"/>
  <c r="CU103" i="3"/>
  <c r="CU102" i="3"/>
  <c r="CU101" i="3"/>
  <c r="CU100" i="3"/>
  <c r="CU99" i="3"/>
  <c r="CW53" i="14" a="1"/>
  <c r="CW65" i="14"/>
  <c r="CW8" i="14" a="1"/>
  <c r="CW20" i="14"/>
  <c r="CW23" i="14" a="1"/>
  <c r="CW35" i="14"/>
  <c r="CW50" i="14"/>
  <c r="CW80" i="14"/>
  <c r="CW110" i="14"/>
  <c r="CW64" i="14"/>
  <c r="CW19" i="14"/>
  <c r="CW34" i="14"/>
  <c r="CW49" i="14"/>
  <c r="CW79" i="14"/>
  <c r="CW109" i="14"/>
  <c r="CW63" i="14"/>
  <c r="CW18" i="14"/>
  <c r="CW33" i="14"/>
  <c r="CW48" i="14"/>
  <c r="CW78" i="14"/>
  <c r="CW108" i="14"/>
  <c r="CW62" i="14"/>
  <c r="CW17" i="14"/>
  <c r="CW32" i="14"/>
  <c r="CW47" i="14"/>
  <c r="CW77" i="14"/>
  <c r="CW107" i="14"/>
  <c r="CW61" i="14"/>
  <c r="CW16" i="14"/>
  <c r="CW31" i="14"/>
  <c r="CW46" i="14"/>
  <c r="CW76" i="14"/>
  <c r="CW106" i="14"/>
  <c r="CW60" i="14"/>
  <c r="CW15" i="14"/>
  <c r="CW30" i="14"/>
  <c r="CW45" i="14"/>
  <c r="CW75" i="14"/>
  <c r="CW105" i="14"/>
  <c r="CW59" i="14"/>
  <c r="CW14" i="14"/>
  <c r="CW29" i="14"/>
  <c r="CW44" i="14"/>
  <c r="CW74" i="14"/>
  <c r="CW104" i="14"/>
  <c r="CW58" i="14"/>
  <c r="CW13" i="14"/>
  <c r="CW28" i="14"/>
  <c r="CW43" i="14"/>
  <c r="CW73" i="14"/>
  <c r="CW103" i="14"/>
  <c r="CW57" i="14"/>
  <c r="CW12" i="14"/>
  <c r="CW27" i="14"/>
  <c r="CW42" i="14"/>
  <c r="CW72" i="14"/>
  <c r="CW102" i="14"/>
  <c r="CW56" i="14"/>
  <c r="CW11" i="14"/>
  <c r="CW26" i="14"/>
  <c r="CW41" i="14"/>
  <c r="CW71" i="14"/>
  <c r="CW101" i="14"/>
  <c r="CW55" i="14"/>
  <c r="CW10" i="14"/>
  <c r="CW25" i="14"/>
  <c r="CW40" i="14"/>
  <c r="CW70" i="14"/>
  <c r="CW100" i="14"/>
  <c r="CW54" i="14"/>
  <c r="CW9" i="14"/>
  <c r="CW24" i="14"/>
  <c r="CW39" i="14"/>
  <c r="CW69" i="14"/>
  <c r="CW99" i="14"/>
  <c r="CW53" i="14"/>
  <c r="CW8" i="14"/>
  <c r="CW23" i="14"/>
  <c r="CW38" i="14"/>
  <c r="CW68" i="14"/>
  <c r="CW98" i="14"/>
  <c r="CX53" i="15" a="1"/>
  <c r="CX65" i="15"/>
  <c r="CX8" i="15" a="1"/>
  <c r="CX20" i="15"/>
  <c r="CX23" i="15" a="1"/>
  <c r="CX35" i="15"/>
  <c r="CX50" i="15"/>
  <c r="CX80" i="15"/>
  <c r="CX110" i="15"/>
  <c r="CX64" i="15"/>
  <c r="CX19" i="15"/>
  <c r="CX34" i="15"/>
  <c r="CX49" i="15"/>
  <c r="CX79" i="15"/>
  <c r="CX109" i="15"/>
  <c r="CX63" i="15"/>
  <c r="CX18" i="15"/>
  <c r="CX33" i="15"/>
  <c r="CX48" i="15"/>
  <c r="CX78" i="15"/>
  <c r="CX108" i="15"/>
  <c r="CX62" i="15"/>
  <c r="CX17" i="15"/>
  <c r="CX32" i="15"/>
  <c r="CX47" i="15"/>
  <c r="CX77" i="15"/>
  <c r="CX107" i="15"/>
  <c r="CX61" i="15"/>
  <c r="CX16" i="15"/>
  <c r="CX31" i="15"/>
  <c r="CX46" i="15"/>
  <c r="CX76" i="15"/>
  <c r="CX106" i="15"/>
  <c r="CX60" i="15"/>
  <c r="CX15" i="15"/>
  <c r="CX30" i="15"/>
  <c r="CX45" i="15"/>
  <c r="CX75" i="15"/>
  <c r="CX105" i="15"/>
  <c r="CX59" i="15"/>
  <c r="CX14" i="15"/>
  <c r="CX29" i="15"/>
  <c r="CX44" i="15"/>
  <c r="CX74" i="15"/>
  <c r="CX104" i="15"/>
  <c r="CX58" i="15"/>
  <c r="CX13" i="15"/>
  <c r="CX28" i="15"/>
  <c r="CX43" i="15"/>
  <c r="CX73" i="15"/>
  <c r="CX103" i="15"/>
  <c r="CX57" i="15"/>
  <c r="CX12" i="15"/>
  <c r="CX27" i="15"/>
  <c r="CX42" i="15"/>
  <c r="CX72" i="15"/>
  <c r="CX102" i="15"/>
  <c r="CX56" i="15"/>
  <c r="CX11" i="15"/>
  <c r="CX26" i="15"/>
  <c r="CX41" i="15"/>
  <c r="CX71" i="15"/>
  <c r="CX101" i="15"/>
  <c r="CX55" i="15"/>
  <c r="CX10" i="15"/>
  <c r="CX25" i="15"/>
  <c r="CX40" i="15"/>
  <c r="CX70" i="15"/>
  <c r="CX100" i="15"/>
  <c r="CX54" i="15"/>
  <c r="CX9" i="15"/>
  <c r="CX24" i="15"/>
  <c r="CX39" i="15"/>
  <c r="CX69" i="15"/>
  <c r="CX99" i="15"/>
  <c r="CX53" i="15"/>
  <c r="CX8" i="15"/>
  <c r="CX23" i="15"/>
  <c r="CX38" i="15"/>
  <c r="CX68" i="15"/>
  <c r="CX98" i="15"/>
  <c r="CX53" i="16" a="1"/>
  <c r="CX65" i="16"/>
  <c r="CX8" i="16" a="1"/>
  <c r="CX20" i="16"/>
  <c r="CX23" i="16" a="1"/>
  <c r="CX35" i="16"/>
  <c r="CX50" i="16"/>
  <c r="CX80" i="16"/>
  <c r="CX110" i="16"/>
  <c r="CX64" i="16"/>
  <c r="CX19" i="16"/>
  <c r="CX34" i="16"/>
  <c r="CX49" i="16"/>
  <c r="CX79" i="16"/>
  <c r="CX109" i="16"/>
  <c r="CX63" i="16"/>
  <c r="CX18" i="16"/>
  <c r="CX33" i="16"/>
  <c r="CX48" i="16"/>
  <c r="CX78" i="16"/>
  <c r="CX108" i="16"/>
  <c r="CX62" i="16"/>
  <c r="CX17" i="16"/>
  <c r="CX32" i="16"/>
  <c r="CX47" i="16"/>
  <c r="CX77" i="16"/>
  <c r="CX107" i="16"/>
  <c r="CX61" i="16"/>
  <c r="CX16" i="16"/>
  <c r="CX31" i="16"/>
  <c r="CX46" i="16"/>
  <c r="CX76" i="16"/>
  <c r="CX106" i="16"/>
  <c r="CX60" i="16"/>
  <c r="CX15" i="16"/>
  <c r="CX30" i="16"/>
  <c r="CX45" i="16"/>
  <c r="CX75" i="16"/>
  <c r="CX105" i="16"/>
  <c r="CX59" i="16"/>
  <c r="CX14" i="16"/>
  <c r="CX29" i="16"/>
  <c r="CX44" i="16"/>
  <c r="CX74" i="16"/>
  <c r="CX104" i="16"/>
  <c r="CX58" i="16"/>
  <c r="CX13" i="16"/>
  <c r="CX28" i="16"/>
  <c r="CX43" i="16"/>
  <c r="CX73" i="16"/>
  <c r="CX103" i="16"/>
  <c r="CX57" i="16"/>
  <c r="CX12" i="16"/>
  <c r="CX27" i="16"/>
  <c r="CX42" i="16"/>
  <c r="CX72" i="16"/>
  <c r="CX102" i="16"/>
  <c r="CX56" i="16"/>
  <c r="CX11" i="16"/>
  <c r="CX26" i="16"/>
  <c r="CX41" i="16"/>
  <c r="CX71" i="16"/>
  <c r="CX101" i="16"/>
  <c r="CX55" i="16"/>
  <c r="CX10" i="16"/>
  <c r="CX25" i="16"/>
  <c r="CX40" i="16"/>
  <c r="CX70" i="16"/>
  <c r="CX100" i="16"/>
  <c r="CX54" i="16"/>
  <c r="CX9" i="16"/>
  <c r="CX24" i="16"/>
  <c r="CX39" i="16"/>
  <c r="CX69" i="16"/>
  <c r="CX99" i="16"/>
  <c r="CX53" i="16"/>
  <c r="CX8" i="16"/>
  <c r="CX23" i="16"/>
  <c r="CX38" i="16"/>
  <c r="CX68" i="16"/>
  <c r="CX98" i="16"/>
  <c r="CX53" i="17" a="1"/>
  <c r="CX65" i="17"/>
  <c r="CX8" i="17" a="1"/>
  <c r="CX20" i="17"/>
  <c r="CX23" i="17" a="1"/>
  <c r="CX35" i="17"/>
  <c r="CX50" i="17"/>
  <c r="CX80" i="17"/>
  <c r="CX110" i="17"/>
  <c r="CX64" i="17"/>
  <c r="CX19" i="17"/>
  <c r="CX34" i="17"/>
  <c r="CX49" i="17"/>
  <c r="CX79" i="17"/>
  <c r="CX109" i="17"/>
  <c r="CX63" i="17"/>
  <c r="CX18" i="17"/>
  <c r="CX33" i="17"/>
  <c r="CX48" i="17"/>
  <c r="CX78" i="17"/>
  <c r="CX108" i="17"/>
  <c r="CX62" i="17"/>
  <c r="CX17" i="17"/>
  <c r="CX32" i="17"/>
  <c r="CX47" i="17"/>
  <c r="CX77" i="17"/>
  <c r="CX107" i="17"/>
  <c r="CX61" i="17"/>
  <c r="CX16" i="17"/>
  <c r="CX31" i="17"/>
  <c r="CX46" i="17"/>
  <c r="CX76" i="17"/>
  <c r="CX106" i="17"/>
  <c r="CX60" i="17"/>
  <c r="CX15" i="17"/>
  <c r="CX30" i="17"/>
  <c r="CX45" i="17"/>
  <c r="CX75" i="17"/>
  <c r="CX105" i="17"/>
  <c r="CX59" i="17"/>
  <c r="CX14" i="17"/>
  <c r="CX29" i="17"/>
  <c r="CX44" i="17"/>
  <c r="CX74" i="17"/>
  <c r="CX104" i="17"/>
  <c r="CX58" i="17"/>
  <c r="CX13" i="17"/>
  <c r="CX28" i="17"/>
  <c r="CX43" i="17"/>
  <c r="CX73" i="17"/>
  <c r="CX103" i="17"/>
  <c r="CX57" i="17"/>
  <c r="CX12" i="17"/>
  <c r="CX27" i="17"/>
  <c r="CX42" i="17"/>
  <c r="CX72" i="17"/>
  <c r="CX102" i="17"/>
  <c r="CX56" i="17"/>
  <c r="CX11" i="17"/>
  <c r="CX26" i="17"/>
  <c r="CX41" i="17"/>
  <c r="CX71" i="17"/>
  <c r="CX101" i="17"/>
  <c r="CX55" i="17"/>
  <c r="CX10" i="17"/>
  <c r="CX25" i="17"/>
  <c r="CX40" i="17"/>
  <c r="CX70" i="17"/>
  <c r="CX100" i="17"/>
  <c r="CX54" i="17"/>
  <c r="CX9" i="17"/>
  <c r="CX24" i="17"/>
  <c r="CX39" i="17"/>
  <c r="CX69" i="17"/>
  <c r="CX99" i="17"/>
  <c r="CX53" i="17"/>
  <c r="CX8" i="17"/>
  <c r="CX23" i="17"/>
  <c r="CX38" i="17"/>
  <c r="CX68" i="17"/>
  <c r="CX98" i="17"/>
  <c r="CX53" i="18" a="1"/>
  <c r="CX65" i="18"/>
  <c r="CX8" i="18" a="1"/>
  <c r="CX20" i="18"/>
  <c r="CX23" i="18" a="1"/>
  <c r="CX35" i="18"/>
  <c r="CX50" i="18"/>
  <c r="CX80" i="18"/>
  <c r="CX110" i="18"/>
  <c r="CX64" i="18"/>
  <c r="CX19" i="18"/>
  <c r="CX34" i="18"/>
  <c r="CX49" i="18"/>
  <c r="CX79" i="18"/>
  <c r="CX109" i="18"/>
  <c r="CX63" i="18"/>
  <c r="CX18" i="18"/>
  <c r="CX33" i="18"/>
  <c r="CX48" i="18"/>
  <c r="CX78" i="18"/>
  <c r="CX108" i="18"/>
  <c r="CX62" i="18"/>
  <c r="CX17" i="18"/>
  <c r="CX32" i="18"/>
  <c r="CX47" i="18"/>
  <c r="CX77" i="18"/>
  <c r="CX107" i="18"/>
  <c r="CX61" i="18"/>
  <c r="CX16" i="18"/>
  <c r="CX31" i="18"/>
  <c r="CX46" i="18"/>
  <c r="CX76" i="18"/>
  <c r="CX106" i="18"/>
  <c r="CX60" i="18"/>
  <c r="CX15" i="18"/>
  <c r="CX30" i="18"/>
  <c r="CX45" i="18"/>
  <c r="CX75" i="18"/>
  <c r="CX105" i="18"/>
  <c r="CX59" i="18"/>
  <c r="CX14" i="18"/>
  <c r="CX29" i="18"/>
  <c r="CX44" i="18"/>
  <c r="CX74" i="18"/>
  <c r="CX104" i="18"/>
  <c r="CX58" i="18"/>
  <c r="CX13" i="18"/>
  <c r="CX28" i="18"/>
  <c r="CX43" i="18"/>
  <c r="CX73" i="18"/>
  <c r="CX103" i="18"/>
  <c r="CX57" i="18"/>
  <c r="CX12" i="18"/>
  <c r="CX27" i="18"/>
  <c r="CX42" i="18"/>
  <c r="CX72" i="18"/>
  <c r="CX102" i="18"/>
  <c r="CX56" i="18"/>
  <c r="CX11" i="18"/>
  <c r="CX26" i="18"/>
  <c r="CX41" i="18"/>
  <c r="CX71" i="18"/>
  <c r="CX101" i="18"/>
  <c r="CX55" i="18"/>
  <c r="CX10" i="18"/>
  <c r="CX25" i="18"/>
  <c r="CX40" i="18"/>
  <c r="CX70" i="18"/>
  <c r="CX100" i="18"/>
  <c r="CX54" i="18"/>
  <c r="CX9" i="18"/>
  <c r="CX24" i="18"/>
  <c r="CX39" i="18"/>
  <c r="CX69" i="18"/>
  <c r="CX99" i="18"/>
  <c r="CX53" i="18"/>
  <c r="CX8" i="18"/>
  <c r="CX23" i="18"/>
  <c r="CX38" i="18"/>
  <c r="CX68" i="18"/>
  <c r="CX98" i="18"/>
  <c r="CX53" i="19" a="1"/>
  <c r="CX65" i="19"/>
  <c r="CX8" i="19" a="1"/>
  <c r="CX20" i="19"/>
  <c r="CX23" i="19" a="1"/>
  <c r="CX35" i="19"/>
  <c r="CX50" i="19"/>
  <c r="CX80" i="19"/>
  <c r="CX110" i="19"/>
  <c r="CX64" i="19"/>
  <c r="CX19" i="19"/>
  <c r="CX34" i="19"/>
  <c r="CX49" i="19"/>
  <c r="CX79" i="19"/>
  <c r="CX109" i="19"/>
  <c r="CX63" i="19"/>
  <c r="CX18" i="19"/>
  <c r="CX33" i="19"/>
  <c r="CX48" i="19"/>
  <c r="CX78" i="19"/>
  <c r="CX108" i="19"/>
  <c r="CX62" i="19"/>
  <c r="CX17" i="19"/>
  <c r="CX32" i="19"/>
  <c r="CX47" i="19"/>
  <c r="CX77" i="19"/>
  <c r="CX107" i="19"/>
  <c r="CX61" i="19"/>
  <c r="CX16" i="19"/>
  <c r="CX31" i="19"/>
  <c r="CX46" i="19"/>
  <c r="CX76" i="19"/>
  <c r="CX106" i="19"/>
  <c r="CX60" i="19"/>
  <c r="CX15" i="19"/>
  <c r="CX30" i="19"/>
  <c r="CX45" i="19"/>
  <c r="CX75" i="19"/>
  <c r="CX105" i="19"/>
  <c r="CX59" i="19"/>
  <c r="CX14" i="19"/>
  <c r="CX29" i="19"/>
  <c r="CX44" i="19"/>
  <c r="CX74" i="19"/>
  <c r="CX104" i="19"/>
  <c r="CX58" i="19"/>
  <c r="CX13" i="19"/>
  <c r="CX28" i="19"/>
  <c r="CX43" i="19"/>
  <c r="CX73" i="19"/>
  <c r="CX103" i="19"/>
  <c r="CX57" i="19"/>
  <c r="CX12" i="19"/>
  <c r="CX27" i="19"/>
  <c r="CX42" i="19"/>
  <c r="CX72" i="19"/>
  <c r="CX102" i="19"/>
  <c r="CX56" i="19"/>
  <c r="CX11" i="19"/>
  <c r="CX26" i="19"/>
  <c r="CX41" i="19"/>
  <c r="CX71" i="19"/>
  <c r="CX101" i="19"/>
  <c r="CX55" i="19"/>
  <c r="CX10" i="19"/>
  <c r="CX25" i="19"/>
  <c r="CX40" i="19"/>
  <c r="CX70" i="19"/>
  <c r="CX100" i="19"/>
  <c r="CX54" i="19"/>
  <c r="CX9" i="19"/>
  <c r="CX24" i="19"/>
  <c r="CX39" i="19"/>
  <c r="CX69" i="19"/>
  <c r="CX99" i="19"/>
  <c r="CX53" i="19"/>
  <c r="CX8" i="19"/>
  <c r="CX23" i="19"/>
  <c r="CX38" i="19"/>
  <c r="CX68" i="19"/>
  <c r="CX98" i="19"/>
  <c r="CX53" i="20" a="1"/>
  <c r="CX65" i="20"/>
  <c r="CX8" i="20" a="1"/>
  <c r="CX20" i="20"/>
  <c r="CX23" i="20" a="1"/>
  <c r="CX35" i="20"/>
  <c r="CX50" i="20"/>
  <c r="CX80" i="20"/>
  <c r="CX110" i="20"/>
  <c r="CX64" i="20"/>
  <c r="CX19" i="20"/>
  <c r="CX34" i="20"/>
  <c r="CX49" i="20"/>
  <c r="CX79" i="20"/>
  <c r="CX109" i="20"/>
  <c r="CX63" i="20"/>
  <c r="CX18" i="20"/>
  <c r="CX33" i="20"/>
  <c r="CX48" i="20"/>
  <c r="CX78" i="20"/>
  <c r="CX108" i="20"/>
  <c r="CX62" i="20"/>
  <c r="CX17" i="20"/>
  <c r="CX32" i="20"/>
  <c r="CX47" i="20"/>
  <c r="CX77" i="20"/>
  <c r="CX107" i="20"/>
  <c r="CX61" i="20"/>
  <c r="CX16" i="20"/>
  <c r="CX31" i="20"/>
  <c r="CX46" i="20"/>
  <c r="CX76" i="20"/>
  <c r="CX106" i="20"/>
  <c r="CX60" i="20"/>
  <c r="CX15" i="20"/>
  <c r="CX30" i="20"/>
  <c r="CX45" i="20"/>
  <c r="CX75" i="20"/>
  <c r="CX105" i="20"/>
  <c r="CX59" i="20"/>
  <c r="CX14" i="20"/>
  <c r="CX29" i="20"/>
  <c r="CX44" i="20"/>
  <c r="CX74" i="20"/>
  <c r="CX104" i="20"/>
  <c r="CX58" i="20"/>
  <c r="CX13" i="20"/>
  <c r="CX28" i="20"/>
  <c r="CX43" i="20"/>
  <c r="CX73" i="20"/>
  <c r="CX103" i="20"/>
  <c r="CX57" i="20"/>
  <c r="CX12" i="20"/>
  <c r="CX27" i="20"/>
  <c r="CX42" i="20"/>
  <c r="CX72" i="20"/>
  <c r="CX102" i="20"/>
  <c r="CX56" i="20"/>
  <c r="CX11" i="20"/>
  <c r="CX26" i="20"/>
  <c r="CX41" i="20"/>
  <c r="CX71" i="20"/>
  <c r="CX101" i="20"/>
  <c r="CX55" i="20"/>
  <c r="CX10" i="20"/>
  <c r="CX25" i="20"/>
  <c r="CX40" i="20"/>
  <c r="CX70" i="20"/>
  <c r="CX100" i="20"/>
  <c r="CX54" i="20"/>
  <c r="CX9" i="20"/>
  <c r="CX24" i="20"/>
  <c r="CX39" i="20"/>
  <c r="CX69" i="20"/>
  <c r="CX99" i="20"/>
  <c r="CX53" i="20"/>
  <c r="CX8" i="20"/>
  <c r="CX23" i="20"/>
  <c r="CX38" i="20"/>
  <c r="CX68" i="20"/>
  <c r="CX98" i="20"/>
  <c r="CS53" i="3" a="1"/>
  <c r="CS53" i="3"/>
  <c r="CS8" i="3" a="1"/>
  <c r="CS8" i="3"/>
  <c r="CS23" i="3" a="1"/>
  <c r="CS23" i="3"/>
  <c r="CS38" i="3"/>
  <c r="CS68" i="3"/>
  <c r="CS98" i="3"/>
  <c r="CS83" i="3" a="1"/>
  <c r="CS83" i="3"/>
  <c r="CS54" i="3"/>
  <c r="CS9" i="3"/>
  <c r="CS24" i="3"/>
  <c r="CS39" i="3"/>
  <c r="CS69" i="3"/>
  <c r="CS84" i="3"/>
  <c r="CS55" i="3"/>
  <c r="CS10" i="3"/>
  <c r="CS25" i="3"/>
  <c r="CS40" i="3"/>
  <c r="CS70" i="3"/>
  <c r="CS85" i="3"/>
  <c r="CS56" i="3"/>
  <c r="CS11" i="3"/>
  <c r="CS26" i="3"/>
  <c r="CS41" i="3"/>
  <c r="CS71" i="3"/>
  <c r="CS86" i="3"/>
  <c r="CS57" i="3"/>
  <c r="CS12" i="3"/>
  <c r="CS27" i="3"/>
  <c r="CS42" i="3"/>
  <c r="CS72" i="3"/>
  <c r="CS87" i="3"/>
  <c r="CS58" i="3"/>
  <c r="CS13" i="3"/>
  <c r="CS28" i="3"/>
  <c r="CS43" i="3"/>
  <c r="CS73" i="3"/>
  <c r="CS88" i="3"/>
  <c r="CS59" i="3"/>
  <c r="CS14" i="3"/>
  <c r="CS29" i="3"/>
  <c r="CS44" i="3"/>
  <c r="CS74" i="3"/>
  <c r="CS89" i="3"/>
  <c r="CS60" i="3"/>
  <c r="CS15" i="3"/>
  <c r="CS30" i="3"/>
  <c r="CS45" i="3"/>
  <c r="CS75" i="3"/>
  <c r="CS90" i="3"/>
  <c r="CS61" i="3"/>
  <c r="CS16" i="3"/>
  <c r="CS31" i="3"/>
  <c r="CS46" i="3"/>
  <c r="CS76" i="3"/>
  <c r="CS91" i="3"/>
  <c r="CS62" i="3"/>
  <c r="CS17" i="3"/>
  <c r="CS32" i="3"/>
  <c r="CS47" i="3"/>
  <c r="CS77" i="3"/>
  <c r="CS92" i="3"/>
  <c r="CS63" i="3"/>
  <c r="CS18" i="3"/>
  <c r="CS33" i="3"/>
  <c r="CS48" i="3"/>
  <c r="CS78" i="3"/>
  <c r="CS93" i="3"/>
  <c r="CS64" i="3"/>
  <c r="CS19" i="3"/>
  <c r="CS34" i="3"/>
  <c r="CS49" i="3"/>
  <c r="CS79" i="3"/>
  <c r="CS94" i="3"/>
  <c r="CS65" i="3"/>
  <c r="CS20" i="3"/>
  <c r="CS35" i="3"/>
  <c r="CS50" i="3"/>
  <c r="CS80" i="3"/>
  <c r="CS95" i="3"/>
  <c r="CT110" i="3"/>
  <c r="CT109" i="3"/>
  <c r="CT108" i="3"/>
  <c r="CT107" i="3"/>
  <c r="CT106" i="3"/>
  <c r="CT105" i="3"/>
  <c r="CT104" i="3"/>
  <c r="CT103" i="3"/>
  <c r="CT102" i="3"/>
  <c r="CT101" i="3"/>
  <c r="CT100" i="3"/>
  <c r="CT99" i="3"/>
  <c r="CV53" i="14" a="1"/>
  <c r="CV65" i="14"/>
  <c r="CV8" i="14" a="1"/>
  <c r="CV20" i="14"/>
  <c r="CV23" i="14" a="1"/>
  <c r="CV35" i="14"/>
  <c r="CV50" i="14"/>
  <c r="CV80" i="14"/>
  <c r="CV110" i="14"/>
  <c r="CV64" i="14"/>
  <c r="CV19" i="14"/>
  <c r="CV34" i="14"/>
  <c r="CV49" i="14"/>
  <c r="CV79" i="14"/>
  <c r="CV109" i="14"/>
  <c r="CV63" i="14"/>
  <c r="CV18" i="14"/>
  <c r="CV33" i="14"/>
  <c r="CV48" i="14"/>
  <c r="CV78" i="14"/>
  <c r="CV108" i="14"/>
  <c r="CV62" i="14"/>
  <c r="CV17" i="14"/>
  <c r="CV32" i="14"/>
  <c r="CV47" i="14"/>
  <c r="CV77" i="14"/>
  <c r="CV107" i="14"/>
  <c r="CV61" i="14"/>
  <c r="CV16" i="14"/>
  <c r="CV31" i="14"/>
  <c r="CV46" i="14"/>
  <c r="CV76" i="14"/>
  <c r="CV106" i="14"/>
  <c r="CV60" i="14"/>
  <c r="CV15" i="14"/>
  <c r="CV30" i="14"/>
  <c r="CV45" i="14"/>
  <c r="CV75" i="14"/>
  <c r="CV105" i="14"/>
  <c r="CV59" i="14"/>
  <c r="CV14" i="14"/>
  <c r="CV29" i="14"/>
  <c r="CV44" i="14"/>
  <c r="CV74" i="14"/>
  <c r="CV104" i="14"/>
  <c r="CV58" i="14"/>
  <c r="CV13" i="14"/>
  <c r="CV28" i="14"/>
  <c r="CV43" i="14"/>
  <c r="CV73" i="14"/>
  <c r="CV103" i="14"/>
  <c r="CV57" i="14"/>
  <c r="CV12" i="14"/>
  <c r="CV27" i="14"/>
  <c r="CV42" i="14"/>
  <c r="CV72" i="14"/>
  <c r="CV102" i="14"/>
  <c r="CV56" i="14"/>
  <c r="CV11" i="14"/>
  <c r="CV26" i="14"/>
  <c r="CV41" i="14"/>
  <c r="CV71" i="14"/>
  <c r="CV101" i="14"/>
  <c r="CV55" i="14"/>
  <c r="CV10" i="14"/>
  <c r="CV25" i="14"/>
  <c r="CV40" i="14"/>
  <c r="CV70" i="14"/>
  <c r="CV100" i="14"/>
  <c r="CV54" i="14"/>
  <c r="CV9" i="14"/>
  <c r="CV24" i="14"/>
  <c r="CV39" i="14"/>
  <c r="CV69" i="14"/>
  <c r="CV99" i="14"/>
  <c r="CV53" i="14"/>
  <c r="CV8" i="14"/>
  <c r="CV23" i="14"/>
  <c r="CV38" i="14"/>
  <c r="CV68" i="14"/>
  <c r="CV98" i="14"/>
  <c r="CW53" i="15" a="1"/>
  <c r="CW65" i="15"/>
  <c r="CW8" i="15" a="1"/>
  <c r="CW20" i="15"/>
  <c r="CW23" i="15" a="1"/>
  <c r="CW35" i="15"/>
  <c r="CW50" i="15"/>
  <c r="CW80" i="15"/>
  <c r="CW110" i="15"/>
  <c r="CW64" i="15"/>
  <c r="CW19" i="15"/>
  <c r="CW34" i="15"/>
  <c r="CW49" i="15"/>
  <c r="CW79" i="15"/>
  <c r="CW109" i="15"/>
  <c r="CW63" i="15"/>
  <c r="CW18" i="15"/>
  <c r="CW33" i="15"/>
  <c r="CW48" i="15"/>
  <c r="CW78" i="15"/>
  <c r="CW108" i="15"/>
  <c r="CW62" i="15"/>
  <c r="CW17" i="15"/>
  <c r="CW32" i="15"/>
  <c r="CW47" i="15"/>
  <c r="CW77" i="15"/>
  <c r="CW107" i="15"/>
  <c r="CW61" i="15"/>
  <c r="CW16" i="15"/>
  <c r="CW31" i="15"/>
  <c r="CW46" i="15"/>
  <c r="CW76" i="15"/>
  <c r="CW106" i="15"/>
  <c r="CW60" i="15"/>
  <c r="CW15" i="15"/>
  <c r="CW30" i="15"/>
  <c r="CW45" i="15"/>
  <c r="CW75" i="15"/>
  <c r="CW105" i="15"/>
  <c r="CW59" i="15"/>
  <c r="CW14" i="15"/>
  <c r="CW29" i="15"/>
  <c r="CW44" i="15"/>
  <c r="CW74" i="15"/>
  <c r="CW104" i="15"/>
  <c r="CW58" i="15"/>
  <c r="CW13" i="15"/>
  <c r="CW28" i="15"/>
  <c r="CW43" i="15"/>
  <c r="CW73" i="15"/>
  <c r="CW103" i="15"/>
  <c r="CW57" i="15"/>
  <c r="CW12" i="15"/>
  <c r="CW27" i="15"/>
  <c r="CW42" i="15"/>
  <c r="CW72" i="15"/>
  <c r="CW102" i="15"/>
  <c r="CW56" i="15"/>
  <c r="CW11" i="15"/>
  <c r="CW26" i="15"/>
  <c r="CW41" i="15"/>
  <c r="CW71" i="15"/>
  <c r="CW101" i="15"/>
  <c r="CW55" i="15"/>
  <c r="CW10" i="15"/>
  <c r="CW25" i="15"/>
  <c r="CW40" i="15"/>
  <c r="CW70" i="15"/>
  <c r="CW100" i="15"/>
  <c r="CW54" i="15"/>
  <c r="CW9" i="15"/>
  <c r="CW24" i="15"/>
  <c r="CW39" i="15"/>
  <c r="CW69" i="15"/>
  <c r="CW99" i="15"/>
  <c r="CW53" i="15"/>
  <c r="CW8" i="15"/>
  <c r="CW23" i="15"/>
  <c r="CW38" i="15"/>
  <c r="CW68" i="15"/>
  <c r="CW98" i="15"/>
  <c r="CW53" i="16" a="1"/>
  <c r="CW65" i="16"/>
  <c r="CW8" i="16" a="1"/>
  <c r="CW20" i="16"/>
  <c r="CW23" i="16" a="1"/>
  <c r="CW35" i="16"/>
  <c r="CW50" i="16"/>
  <c r="CW80" i="16"/>
  <c r="CW110" i="16"/>
  <c r="CW64" i="16"/>
  <c r="CW19" i="16"/>
  <c r="CW34" i="16"/>
  <c r="CW49" i="16"/>
  <c r="CW79" i="16"/>
  <c r="CW109" i="16"/>
  <c r="CW63" i="16"/>
  <c r="CW18" i="16"/>
  <c r="CW33" i="16"/>
  <c r="CW48" i="16"/>
  <c r="CW78" i="16"/>
  <c r="CW108" i="16"/>
  <c r="CW62" i="16"/>
  <c r="CW17" i="16"/>
  <c r="CW32" i="16"/>
  <c r="CW47" i="16"/>
  <c r="CW77" i="16"/>
  <c r="CW107" i="16"/>
  <c r="CW61" i="16"/>
  <c r="CW16" i="16"/>
  <c r="CW31" i="16"/>
  <c r="CW46" i="16"/>
  <c r="CW76" i="16"/>
  <c r="CW106" i="16"/>
  <c r="CW60" i="16"/>
  <c r="CW15" i="16"/>
  <c r="CW30" i="16"/>
  <c r="CW45" i="16"/>
  <c r="CW75" i="16"/>
  <c r="CW105" i="16"/>
  <c r="CW59" i="16"/>
  <c r="CW14" i="16"/>
  <c r="CW29" i="16"/>
  <c r="CW44" i="16"/>
  <c r="CW74" i="16"/>
  <c r="CW104" i="16"/>
  <c r="CW58" i="16"/>
  <c r="CW13" i="16"/>
  <c r="CW28" i="16"/>
  <c r="CW43" i="16"/>
  <c r="CW73" i="16"/>
  <c r="CW103" i="16"/>
  <c r="CW57" i="16"/>
  <c r="CW12" i="16"/>
  <c r="CW27" i="16"/>
  <c r="CW42" i="16"/>
  <c r="CW72" i="16"/>
  <c r="CW102" i="16"/>
  <c r="CW56" i="16"/>
  <c r="CW11" i="16"/>
  <c r="CW26" i="16"/>
  <c r="CW41" i="16"/>
  <c r="CW71" i="16"/>
  <c r="CW101" i="16"/>
  <c r="CW55" i="16"/>
  <c r="CW10" i="16"/>
  <c r="CW25" i="16"/>
  <c r="CW40" i="16"/>
  <c r="CW70" i="16"/>
  <c r="CW100" i="16"/>
  <c r="CW54" i="16"/>
  <c r="CW9" i="16"/>
  <c r="CW24" i="16"/>
  <c r="CW39" i="16"/>
  <c r="CW69" i="16"/>
  <c r="CW99" i="16"/>
  <c r="CW53" i="16"/>
  <c r="CW8" i="16"/>
  <c r="CW23" i="16"/>
  <c r="CW38" i="16"/>
  <c r="CW68" i="16"/>
  <c r="CW98" i="16"/>
  <c r="CW53" i="17" a="1"/>
  <c r="CW65" i="17"/>
  <c r="CW8" i="17" a="1"/>
  <c r="CW20" i="17"/>
  <c r="CW23" i="17" a="1"/>
  <c r="CW35" i="17"/>
  <c r="CW50" i="17"/>
  <c r="CW80" i="17"/>
  <c r="CW110" i="17"/>
  <c r="CW64" i="17"/>
  <c r="CW19" i="17"/>
  <c r="CW34" i="17"/>
  <c r="CW49" i="17"/>
  <c r="CW79" i="17"/>
  <c r="CW109" i="17"/>
  <c r="CW63" i="17"/>
  <c r="CW18" i="17"/>
  <c r="CW33" i="17"/>
  <c r="CW48" i="17"/>
  <c r="CW78" i="17"/>
  <c r="CW108" i="17"/>
  <c r="CW62" i="17"/>
  <c r="CW17" i="17"/>
  <c r="CW32" i="17"/>
  <c r="CW47" i="17"/>
  <c r="CW77" i="17"/>
  <c r="CW107" i="17"/>
  <c r="CW61" i="17"/>
  <c r="CW16" i="17"/>
  <c r="CW31" i="17"/>
  <c r="CW46" i="17"/>
  <c r="CW76" i="17"/>
  <c r="CW106" i="17"/>
  <c r="CW60" i="17"/>
  <c r="CW15" i="17"/>
  <c r="CW30" i="17"/>
  <c r="CW45" i="17"/>
  <c r="CW75" i="17"/>
  <c r="CW105" i="17"/>
  <c r="CW59" i="17"/>
  <c r="CW14" i="17"/>
  <c r="CW29" i="17"/>
  <c r="CW44" i="17"/>
  <c r="CW74" i="17"/>
  <c r="CW104" i="17"/>
  <c r="CW58" i="17"/>
  <c r="CW13" i="17"/>
  <c r="CW28" i="17"/>
  <c r="CW43" i="17"/>
  <c r="CW73" i="17"/>
  <c r="CW103" i="17"/>
  <c r="CW57" i="17"/>
  <c r="CW12" i="17"/>
  <c r="CW27" i="17"/>
  <c r="CW42" i="17"/>
  <c r="CW72" i="17"/>
  <c r="CW102" i="17"/>
  <c r="CW56" i="17"/>
  <c r="CW11" i="17"/>
  <c r="CW26" i="17"/>
  <c r="CW41" i="17"/>
  <c r="CW71" i="17"/>
  <c r="CW101" i="17"/>
  <c r="CW55" i="17"/>
  <c r="CW10" i="17"/>
  <c r="CW25" i="17"/>
  <c r="CW40" i="17"/>
  <c r="CW70" i="17"/>
  <c r="CW100" i="17"/>
  <c r="CW54" i="17"/>
  <c r="CW9" i="17"/>
  <c r="CW24" i="17"/>
  <c r="CW39" i="17"/>
  <c r="CW69" i="17"/>
  <c r="CW99" i="17"/>
  <c r="CW53" i="17"/>
  <c r="CW8" i="17"/>
  <c r="CW23" i="17"/>
  <c r="CW38" i="17"/>
  <c r="CW68" i="17"/>
  <c r="CW98" i="17"/>
  <c r="CW53" i="18" a="1"/>
  <c r="CW65" i="18"/>
  <c r="CW8" i="18" a="1"/>
  <c r="CW20" i="18"/>
  <c r="CW23" i="18" a="1"/>
  <c r="CW35" i="18"/>
  <c r="CW50" i="18"/>
  <c r="CW80" i="18"/>
  <c r="CW110" i="18"/>
  <c r="CW64" i="18"/>
  <c r="CW19" i="18"/>
  <c r="CW34" i="18"/>
  <c r="CW49" i="18"/>
  <c r="CW79" i="18"/>
  <c r="CW109" i="18"/>
  <c r="CW63" i="18"/>
  <c r="CW18" i="18"/>
  <c r="CW33" i="18"/>
  <c r="CW48" i="18"/>
  <c r="CW78" i="18"/>
  <c r="CW108" i="18"/>
  <c r="CW62" i="18"/>
  <c r="CW17" i="18"/>
  <c r="CW32" i="18"/>
  <c r="CW47" i="18"/>
  <c r="CW77" i="18"/>
  <c r="CW107" i="18"/>
  <c r="CW61" i="18"/>
  <c r="CW16" i="18"/>
  <c r="CW31" i="18"/>
  <c r="CW46" i="18"/>
  <c r="CW76" i="18"/>
  <c r="CW106" i="18"/>
  <c r="CW60" i="18"/>
  <c r="CW15" i="18"/>
  <c r="CW30" i="18"/>
  <c r="CW45" i="18"/>
  <c r="CW75" i="18"/>
  <c r="CW105" i="18"/>
  <c r="CW59" i="18"/>
  <c r="CW14" i="18"/>
  <c r="CW29" i="18"/>
  <c r="CW44" i="18"/>
  <c r="CW74" i="18"/>
  <c r="CW104" i="18"/>
  <c r="CW58" i="18"/>
  <c r="CW13" i="18"/>
  <c r="CW28" i="18"/>
  <c r="CW43" i="18"/>
  <c r="CW73" i="18"/>
  <c r="CW103" i="18"/>
  <c r="CW57" i="18"/>
  <c r="CW12" i="18"/>
  <c r="CW27" i="18"/>
  <c r="CW42" i="18"/>
  <c r="CW72" i="18"/>
  <c r="CW102" i="18"/>
  <c r="CW56" i="18"/>
  <c r="CW11" i="18"/>
  <c r="CW26" i="18"/>
  <c r="CW41" i="18"/>
  <c r="CW71" i="18"/>
  <c r="CW101" i="18"/>
  <c r="CW55" i="18"/>
  <c r="CW10" i="18"/>
  <c r="CW25" i="18"/>
  <c r="CW40" i="18"/>
  <c r="CW70" i="18"/>
  <c r="CW100" i="18"/>
  <c r="CW54" i="18"/>
  <c r="CW9" i="18"/>
  <c r="CW24" i="18"/>
  <c r="CW39" i="18"/>
  <c r="CW69" i="18"/>
  <c r="CW99" i="18"/>
  <c r="CW53" i="18"/>
  <c r="CW8" i="18"/>
  <c r="CW23" i="18"/>
  <c r="CW38" i="18"/>
  <c r="CW68" i="18"/>
  <c r="CW98" i="18"/>
  <c r="CW53" i="19" a="1"/>
  <c r="CW65" i="19"/>
  <c r="CW8" i="19" a="1"/>
  <c r="CW20" i="19"/>
  <c r="CW23" i="19" a="1"/>
  <c r="CW35" i="19"/>
  <c r="CW50" i="19"/>
  <c r="CW80" i="19"/>
  <c r="CW110" i="19"/>
  <c r="CW64" i="19"/>
  <c r="CW19" i="19"/>
  <c r="CW34" i="19"/>
  <c r="CW49" i="19"/>
  <c r="CW79" i="19"/>
  <c r="CW109" i="19"/>
  <c r="CW63" i="19"/>
  <c r="CW18" i="19"/>
  <c r="CW33" i="19"/>
  <c r="CW48" i="19"/>
  <c r="CW78" i="19"/>
  <c r="CW108" i="19"/>
  <c r="CW62" i="19"/>
  <c r="CW17" i="19"/>
  <c r="CW32" i="19"/>
  <c r="CW47" i="19"/>
  <c r="CW77" i="19"/>
  <c r="CW107" i="19"/>
  <c r="CW61" i="19"/>
  <c r="CW16" i="19"/>
  <c r="CW31" i="19"/>
  <c r="CW46" i="19"/>
  <c r="CW76" i="19"/>
  <c r="CW106" i="19"/>
  <c r="CW60" i="19"/>
  <c r="CW15" i="19"/>
  <c r="CW30" i="19"/>
  <c r="CW45" i="19"/>
  <c r="CW75" i="19"/>
  <c r="CW105" i="19"/>
  <c r="CW59" i="19"/>
  <c r="CW14" i="19"/>
  <c r="CW29" i="19"/>
  <c r="CW44" i="19"/>
  <c r="CW74" i="19"/>
  <c r="CW104" i="19"/>
  <c r="CW58" i="19"/>
  <c r="CW13" i="19"/>
  <c r="CW28" i="19"/>
  <c r="CW43" i="19"/>
  <c r="CW73" i="19"/>
  <c r="CW103" i="19"/>
  <c r="CW57" i="19"/>
  <c r="CW12" i="19"/>
  <c r="CW27" i="19"/>
  <c r="CW42" i="19"/>
  <c r="CW72" i="19"/>
  <c r="CW102" i="19"/>
  <c r="CW56" i="19"/>
  <c r="CW11" i="19"/>
  <c r="CW26" i="19"/>
  <c r="CW41" i="19"/>
  <c r="CW71" i="19"/>
  <c r="CW101" i="19"/>
  <c r="CW55" i="19"/>
  <c r="CW10" i="19"/>
  <c r="CW25" i="19"/>
  <c r="CW40" i="19"/>
  <c r="CW70" i="19"/>
  <c r="CW100" i="19"/>
  <c r="CW54" i="19"/>
  <c r="CW9" i="19"/>
  <c r="CW24" i="19"/>
  <c r="CW39" i="19"/>
  <c r="CW69" i="19"/>
  <c r="CW99" i="19"/>
  <c r="CW53" i="19"/>
  <c r="CW8" i="19"/>
  <c r="CW23" i="19"/>
  <c r="CW38" i="19"/>
  <c r="CW68" i="19"/>
  <c r="CW98" i="19"/>
  <c r="CW53" i="20" a="1"/>
  <c r="CW65" i="20"/>
  <c r="CW8" i="20" a="1"/>
  <c r="CW20" i="20"/>
  <c r="CW23" i="20" a="1"/>
  <c r="CW35" i="20"/>
  <c r="CW50" i="20"/>
  <c r="CW80" i="20"/>
  <c r="CW110" i="20"/>
  <c r="CW64" i="20"/>
  <c r="CW19" i="20"/>
  <c r="CW34" i="20"/>
  <c r="CW49" i="20"/>
  <c r="CW79" i="20"/>
  <c r="CW109" i="20"/>
  <c r="CW63" i="20"/>
  <c r="CW18" i="20"/>
  <c r="CW33" i="20"/>
  <c r="CW48" i="20"/>
  <c r="CW78" i="20"/>
  <c r="CW108" i="20"/>
  <c r="CW62" i="20"/>
  <c r="CW17" i="20"/>
  <c r="CW32" i="20"/>
  <c r="CW47" i="20"/>
  <c r="CW77" i="20"/>
  <c r="CW107" i="20"/>
  <c r="CW61" i="20"/>
  <c r="CW16" i="20"/>
  <c r="CW31" i="20"/>
  <c r="CW46" i="20"/>
  <c r="CW76" i="20"/>
  <c r="CW106" i="20"/>
  <c r="CW60" i="20"/>
  <c r="CW15" i="20"/>
  <c r="CW30" i="20"/>
  <c r="CW45" i="20"/>
  <c r="CW75" i="20"/>
  <c r="CW105" i="20"/>
  <c r="CW59" i="20"/>
  <c r="CW14" i="20"/>
  <c r="CW29" i="20"/>
  <c r="CW44" i="20"/>
  <c r="CW74" i="20"/>
  <c r="CW104" i="20"/>
  <c r="CW58" i="20"/>
  <c r="CW13" i="20"/>
  <c r="CW28" i="20"/>
  <c r="CW43" i="20"/>
  <c r="CW73" i="20"/>
  <c r="CW103" i="20"/>
  <c r="CW57" i="20"/>
  <c r="CW12" i="20"/>
  <c r="CW27" i="20"/>
  <c r="CW42" i="20"/>
  <c r="CW72" i="20"/>
  <c r="CW102" i="20"/>
  <c r="CW56" i="20"/>
  <c r="CW11" i="20"/>
  <c r="CW26" i="20"/>
  <c r="CW41" i="20"/>
  <c r="CW71" i="20"/>
  <c r="CW101" i="20"/>
  <c r="CW55" i="20"/>
  <c r="CW10" i="20"/>
  <c r="CW25" i="20"/>
  <c r="CW40" i="20"/>
  <c r="CW70" i="20"/>
  <c r="CW100" i="20"/>
  <c r="CW54" i="20"/>
  <c r="CW9" i="20"/>
  <c r="CW24" i="20"/>
  <c r="CW39" i="20"/>
  <c r="CW69" i="20"/>
  <c r="CW99" i="20"/>
  <c r="CW53" i="20"/>
  <c r="CW8" i="20"/>
  <c r="CW23" i="20"/>
  <c r="CW38" i="20"/>
  <c r="CW68" i="20"/>
  <c r="CW98" i="20"/>
  <c r="CR53" i="3" a="1"/>
  <c r="CR53" i="3"/>
  <c r="CR8" i="3" a="1"/>
  <c r="CR8" i="3"/>
  <c r="CR23" i="3" a="1"/>
  <c r="CR23" i="3"/>
  <c r="CR38" i="3"/>
  <c r="CR68" i="3"/>
  <c r="CR98" i="3"/>
  <c r="CR83" i="3" a="1"/>
  <c r="CR83" i="3"/>
  <c r="CR54" i="3"/>
  <c r="CR9" i="3"/>
  <c r="CR24" i="3"/>
  <c r="CR39" i="3"/>
  <c r="CR69" i="3"/>
  <c r="CR84" i="3"/>
  <c r="CR55" i="3"/>
  <c r="CR10" i="3"/>
  <c r="CR25" i="3"/>
  <c r="CR40" i="3"/>
  <c r="CR70" i="3"/>
  <c r="CR85" i="3"/>
  <c r="CR56" i="3"/>
  <c r="CR11" i="3"/>
  <c r="CR26" i="3"/>
  <c r="CR41" i="3"/>
  <c r="CR71" i="3"/>
  <c r="CR86" i="3"/>
  <c r="CR57" i="3"/>
  <c r="CR12" i="3"/>
  <c r="CR27" i="3"/>
  <c r="CR42" i="3"/>
  <c r="CR72" i="3"/>
  <c r="CR87" i="3"/>
  <c r="CR58" i="3"/>
  <c r="CR13" i="3"/>
  <c r="CR28" i="3"/>
  <c r="CR43" i="3"/>
  <c r="CR73" i="3"/>
  <c r="CR88" i="3"/>
  <c r="CR59" i="3"/>
  <c r="CR14" i="3"/>
  <c r="CR29" i="3"/>
  <c r="CR44" i="3"/>
  <c r="CR74" i="3"/>
  <c r="CR89" i="3"/>
  <c r="CR60" i="3"/>
  <c r="CR15" i="3"/>
  <c r="CR30" i="3"/>
  <c r="CR45" i="3"/>
  <c r="CR75" i="3"/>
  <c r="CR90" i="3"/>
  <c r="CR61" i="3"/>
  <c r="CR16" i="3"/>
  <c r="CR31" i="3"/>
  <c r="CR46" i="3"/>
  <c r="CR76" i="3"/>
  <c r="CR91" i="3"/>
  <c r="CR62" i="3"/>
  <c r="CR17" i="3"/>
  <c r="CR32" i="3"/>
  <c r="CR47" i="3"/>
  <c r="CR77" i="3"/>
  <c r="CR92" i="3"/>
  <c r="CR63" i="3"/>
  <c r="CR18" i="3"/>
  <c r="CR33" i="3"/>
  <c r="CR48" i="3"/>
  <c r="CR78" i="3"/>
  <c r="CR93" i="3"/>
  <c r="CR64" i="3"/>
  <c r="CR19" i="3"/>
  <c r="CR34" i="3"/>
  <c r="CR49" i="3"/>
  <c r="CR79" i="3"/>
  <c r="CR94" i="3"/>
  <c r="CR65" i="3"/>
  <c r="CR20" i="3"/>
  <c r="CR35" i="3"/>
  <c r="CR50" i="3"/>
  <c r="CR80" i="3"/>
  <c r="CR95" i="3"/>
  <c r="CS110" i="3"/>
  <c r="CS109" i="3"/>
  <c r="CS108" i="3"/>
  <c r="CS107" i="3"/>
  <c r="CS106" i="3"/>
  <c r="CS105" i="3"/>
  <c r="CS104" i="3"/>
  <c r="CS103" i="3"/>
  <c r="CS102" i="3"/>
  <c r="CS101" i="3"/>
  <c r="CS100" i="3"/>
  <c r="CS99" i="3"/>
  <c r="CU53" i="14" a="1"/>
  <c r="CU65" i="14"/>
  <c r="CU8" i="14" a="1"/>
  <c r="CU20" i="14"/>
  <c r="CU23" i="14" a="1"/>
  <c r="CU35" i="14"/>
  <c r="CU50" i="14"/>
  <c r="CU80" i="14"/>
  <c r="CU110" i="14"/>
  <c r="CU64" i="14"/>
  <c r="CU19" i="14"/>
  <c r="CU34" i="14"/>
  <c r="CU49" i="14"/>
  <c r="CU79" i="14"/>
  <c r="CU109" i="14"/>
  <c r="CU63" i="14"/>
  <c r="CU18" i="14"/>
  <c r="CU33" i="14"/>
  <c r="CU48" i="14"/>
  <c r="CU78" i="14"/>
  <c r="CU108" i="14"/>
  <c r="CU62" i="14"/>
  <c r="CU17" i="14"/>
  <c r="CU32" i="14"/>
  <c r="CU47" i="14"/>
  <c r="CU77" i="14"/>
  <c r="CU107" i="14"/>
  <c r="CU61" i="14"/>
  <c r="CU16" i="14"/>
  <c r="CU31" i="14"/>
  <c r="CU46" i="14"/>
  <c r="CU76" i="14"/>
  <c r="CU106" i="14"/>
  <c r="CU60" i="14"/>
  <c r="CU15" i="14"/>
  <c r="CU30" i="14"/>
  <c r="CU45" i="14"/>
  <c r="CU75" i="14"/>
  <c r="CU105" i="14"/>
  <c r="CU59" i="14"/>
  <c r="CU14" i="14"/>
  <c r="CU29" i="14"/>
  <c r="CU44" i="14"/>
  <c r="CU74" i="14"/>
  <c r="CU104" i="14"/>
  <c r="CU58" i="14"/>
  <c r="CU13" i="14"/>
  <c r="CU28" i="14"/>
  <c r="CU43" i="14"/>
  <c r="CU73" i="14"/>
  <c r="CU103" i="14"/>
  <c r="CU57" i="14"/>
  <c r="CU12" i="14"/>
  <c r="CU27" i="14"/>
  <c r="CU42" i="14"/>
  <c r="CU72" i="14"/>
  <c r="CU102" i="14"/>
  <c r="CU56" i="14"/>
  <c r="CU11" i="14"/>
  <c r="CU26" i="14"/>
  <c r="CU41" i="14"/>
  <c r="CU71" i="14"/>
  <c r="CU101" i="14"/>
  <c r="CU55" i="14"/>
  <c r="CU10" i="14"/>
  <c r="CU25" i="14"/>
  <c r="CU40" i="14"/>
  <c r="CU70" i="14"/>
  <c r="CU100" i="14"/>
  <c r="CU54" i="14"/>
  <c r="CU9" i="14"/>
  <c r="CU24" i="14"/>
  <c r="CU39" i="14"/>
  <c r="CU69" i="14"/>
  <c r="CU99" i="14"/>
  <c r="CU53" i="14"/>
  <c r="CU8" i="14"/>
  <c r="CU23" i="14"/>
  <c r="CU38" i="14"/>
  <c r="CU68" i="14"/>
  <c r="CU98" i="14"/>
  <c r="CV53" i="15" a="1"/>
  <c r="CV65" i="15"/>
  <c r="CV8" i="15" a="1"/>
  <c r="CV20" i="15"/>
  <c r="CV23" i="15" a="1"/>
  <c r="CV35" i="15"/>
  <c r="CV50" i="15"/>
  <c r="CV80" i="15"/>
  <c r="CV110" i="15"/>
  <c r="CV64" i="15"/>
  <c r="CV19" i="15"/>
  <c r="CV34" i="15"/>
  <c r="CV49" i="15"/>
  <c r="CV79" i="15"/>
  <c r="CV109" i="15"/>
  <c r="CV63" i="15"/>
  <c r="CV18" i="15"/>
  <c r="CV33" i="15"/>
  <c r="CV48" i="15"/>
  <c r="CV78" i="15"/>
  <c r="CV108" i="15"/>
  <c r="CV62" i="15"/>
  <c r="CV17" i="15"/>
  <c r="CV32" i="15"/>
  <c r="CV47" i="15"/>
  <c r="CV77" i="15"/>
  <c r="CV107" i="15"/>
  <c r="CV61" i="15"/>
  <c r="CV16" i="15"/>
  <c r="CV31" i="15"/>
  <c r="CV46" i="15"/>
  <c r="CV76" i="15"/>
  <c r="CV106" i="15"/>
  <c r="CV60" i="15"/>
  <c r="CV15" i="15"/>
  <c r="CV30" i="15"/>
  <c r="CV45" i="15"/>
  <c r="CV75" i="15"/>
  <c r="CV105" i="15"/>
  <c r="CV59" i="15"/>
  <c r="CV14" i="15"/>
  <c r="CV29" i="15"/>
  <c r="CV44" i="15"/>
  <c r="CV74" i="15"/>
  <c r="CV104" i="15"/>
  <c r="CV58" i="15"/>
  <c r="CV13" i="15"/>
  <c r="CV28" i="15"/>
  <c r="CV43" i="15"/>
  <c r="CV73" i="15"/>
  <c r="CV103" i="15"/>
  <c r="CV57" i="15"/>
  <c r="CV12" i="15"/>
  <c r="CV27" i="15"/>
  <c r="CV42" i="15"/>
  <c r="CV72" i="15"/>
  <c r="CV102" i="15"/>
  <c r="CV56" i="15"/>
  <c r="CV11" i="15"/>
  <c r="CV26" i="15"/>
  <c r="CV41" i="15"/>
  <c r="CV71" i="15"/>
  <c r="CV101" i="15"/>
  <c r="CV55" i="15"/>
  <c r="CV10" i="15"/>
  <c r="CV25" i="15"/>
  <c r="CV40" i="15"/>
  <c r="CV70" i="15"/>
  <c r="CV100" i="15"/>
  <c r="CV54" i="15"/>
  <c r="CV9" i="15"/>
  <c r="CV24" i="15"/>
  <c r="CV39" i="15"/>
  <c r="CV69" i="15"/>
  <c r="CV99" i="15"/>
  <c r="CV53" i="15"/>
  <c r="CV8" i="15"/>
  <c r="CV23" i="15"/>
  <c r="CV38" i="15"/>
  <c r="CV68" i="15"/>
  <c r="CV98" i="15"/>
  <c r="CV53" i="16" a="1"/>
  <c r="CV65" i="16"/>
  <c r="CV8" i="16" a="1"/>
  <c r="CV20" i="16"/>
  <c r="CV23" i="16" a="1"/>
  <c r="CV35" i="16"/>
  <c r="CV50" i="16"/>
  <c r="CV80" i="16"/>
  <c r="CV110" i="16"/>
  <c r="CV64" i="16"/>
  <c r="CV19" i="16"/>
  <c r="CV34" i="16"/>
  <c r="CV49" i="16"/>
  <c r="CV79" i="16"/>
  <c r="CV109" i="16"/>
  <c r="CV63" i="16"/>
  <c r="CV18" i="16"/>
  <c r="CV33" i="16"/>
  <c r="CV48" i="16"/>
  <c r="CV78" i="16"/>
  <c r="CV108" i="16"/>
  <c r="CV62" i="16"/>
  <c r="CV17" i="16"/>
  <c r="CV32" i="16"/>
  <c r="CV47" i="16"/>
  <c r="CV77" i="16"/>
  <c r="CV107" i="16"/>
  <c r="CV61" i="16"/>
  <c r="CV16" i="16"/>
  <c r="CV31" i="16"/>
  <c r="CV46" i="16"/>
  <c r="CV76" i="16"/>
  <c r="CV106" i="16"/>
  <c r="CV60" i="16"/>
  <c r="CV15" i="16"/>
  <c r="CV30" i="16"/>
  <c r="CV45" i="16"/>
  <c r="CV75" i="16"/>
  <c r="CV105" i="16"/>
  <c r="CV59" i="16"/>
  <c r="CV14" i="16"/>
  <c r="CV29" i="16"/>
  <c r="CV44" i="16"/>
  <c r="CV74" i="16"/>
  <c r="CV104" i="16"/>
  <c r="CV58" i="16"/>
  <c r="CV13" i="16"/>
  <c r="CV28" i="16"/>
  <c r="CV43" i="16"/>
  <c r="CV73" i="16"/>
  <c r="CV103" i="16"/>
  <c r="CV57" i="16"/>
  <c r="CV12" i="16"/>
  <c r="CV27" i="16"/>
  <c r="CV42" i="16"/>
  <c r="CV72" i="16"/>
  <c r="CV102" i="16"/>
  <c r="CV56" i="16"/>
  <c r="CV11" i="16"/>
  <c r="CV26" i="16"/>
  <c r="CV41" i="16"/>
  <c r="CV71" i="16"/>
  <c r="CV101" i="16"/>
  <c r="CV55" i="16"/>
  <c r="CV10" i="16"/>
  <c r="CV25" i="16"/>
  <c r="CV40" i="16"/>
  <c r="CV70" i="16"/>
  <c r="CV100" i="16"/>
  <c r="CV54" i="16"/>
  <c r="CV9" i="16"/>
  <c r="CV24" i="16"/>
  <c r="CV39" i="16"/>
  <c r="CV69" i="16"/>
  <c r="CV99" i="16"/>
  <c r="CV53" i="16"/>
  <c r="CV8" i="16"/>
  <c r="CV23" i="16"/>
  <c r="CV38" i="16"/>
  <c r="CV68" i="16"/>
  <c r="CV98" i="16"/>
  <c r="CV53" i="17" a="1"/>
  <c r="CV65" i="17"/>
  <c r="CV8" i="17" a="1"/>
  <c r="CV20" i="17"/>
  <c r="CV23" i="17" a="1"/>
  <c r="CV35" i="17"/>
  <c r="CV50" i="17"/>
  <c r="CV80" i="17"/>
  <c r="CV110" i="17"/>
  <c r="CV64" i="17"/>
  <c r="CV19" i="17"/>
  <c r="CV34" i="17"/>
  <c r="CV49" i="17"/>
  <c r="CV79" i="17"/>
  <c r="CV109" i="17"/>
  <c r="CV63" i="17"/>
  <c r="CV18" i="17"/>
  <c r="CV33" i="17"/>
  <c r="CV48" i="17"/>
  <c r="CV78" i="17"/>
  <c r="CV108" i="17"/>
  <c r="CV62" i="17"/>
  <c r="CV17" i="17"/>
  <c r="CV32" i="17"/>
  <c r="CV47" i="17"/>
  <c r="CV77" i="17"/>
  <c r="CV107" i="17"/>
  <c r="CV61" i="17"/>
  <c r="CV16" i="17"/>
  <c r="CV31" i="17"/>
  <c r="CV46" i="17"/>
  <c r="CV76" i="17"/>
  <c r="CV106" i="17"/>
  <c r="CV60" i="17"/>
  <c r="CV15" i="17"/>
  <c r="CV30" i="17"/>
  <c r="CV45" i="17"/>
  <c r="CV75" i="17"/>
  <c r="CV105" i="17"/>
  <c r="CV59" i="17"/>
  <c r="CV14" i="17"/>
  <c r="CV29" i="17"/>
  <c r="CV44" i="17"/>
  <c r="CV74" i="17"/>
  <c r="CV104" i="17"/>
  <c r="CV58" i="17"/>
  <c r="CV13" i="17"/>
  <c r="CV28" i="17"/>
  <c r="CV43" i="17"/>
  <c r="CV73" i="17"/>
  <c r="CV103" i="17"/>
  <c r="CV57" i="17"/>
  <c r="CV12" i="17"/>
  <c r="CV27" i="17"/>
  <c r="CV42" i="17"/>
  <c r="CV72" i="17"/>
  <c r="CV102" i="17"/>
  <c r="CV56" i="17"/>
  <c r="CV11" i="17"/>
  <c r="CV26" i="17"/>
  <c r="CV41" i="17"/>
  <c r="CV71" i="17"/>
  <c r="CV101" i="17"/>
  <c r="CV55" i="17"/>
  <c r="CV10" i="17"/>
  <c r="CV25" i="17"/>
  <c r="CV40" i="17"/>
  <c r="CV70" i="17"/>
  <c r="CV100" i="17"/>
  <c r="CV54" i="17"/>
  <c r="CV9" i="17"/>
  <c r="CV24" i="17"/>
  <c r="CV39" i="17"/>
  <c r="CV69" i="17"/>
  <c r="CV99" i="17"/>
  <c r="CV53" i="17"/>
  <c r="CV8" i="17"/>
  <c r="CV23" i="17"/>
  <c r="CV38" i="17"/>
  <c r="CV68" i="17"/>
  <c r="CV98" i="17"/>
  <c r="CV53" i="18" a="1"/>
  <c r="CV65" i="18"/>
  <c r="CV8" i="18" a="1"/>
  <c r="CV20" i="18"/>
  <c r="CV23" i="18" a="1"/>
  <c r="CV35" i="18"/>
  <c r="CV50" i="18"/>
  <c r="CV80" i="18"/>
  <c r="CV110" i="18"/>
  <c r="CV64" i="18"/>
  <c r="CV19" i="18"/>
  <c r="CV34" i="18"/>
  <c r="CV49" i="18"/>
  <c r="CV79" i="18"/>
  <c r="CV109" i="18"/>
  <c r="CV63" i="18"/>
  <c r="CV18" i="18"/>
  <c r="CV33" i="18"/>
  <c r="CV48" i="18"/>
  <c r="CV78" i="18"/>
  <c r="CV108" i="18"/>
  <c r="CV62" i="18"/>
  <c r="CV17" i="18"/>
  <c r="CV32" i="18"/>
  <c r="CV47" i="18"/>
  <c r="CV77" i="18"/>
  <c r="CV107" i="18"/>
  <c r="CV61" i="18"/>
  <c r="CV16" i="18"/>
  <c r="CV31" i="18"/>
  <c r="CV46" i="18"/>
  <c r="CV76" i="18"/>
  <c r="CV106" i="18"/>
  <c r="CV60" i="18"/>
  <c r="CV15" i="18"/>
  <c r="CV30" i="18"/>
  <c r="CV45" i="18"/>
  <c r="CV75" i="18"/>
  <c r="CV105" i="18"/>
  <c r="CV59" i="18"/>
  <c r="CV14" i="18"/>
  <c r="CV29" i="18"/>
  <c r="CV44" i="18"/>
  <c r="CV74" i="18"/>
  <c r="CV104" i="18"/>
  <c r="CV58" i="18"/>
  <c r="CV13" i="18"/>
  <c r="CV28" i="18"/>
  <c r="CV43" i="18"/>
  <c r="CV73" i="18"/>
  <c r="CV103" i="18"/>
  <c r="CV57" i="18"/>
  <c r="CV12" i="18"/>
  <c r="CV27" i="18"/>
  <c r="CV42" i="18"/>
  <c r="CV72" i="18"/>
  <c r="CV102" i="18"/>
  <c r="CV56" i="18"/>
  <c r="CV11" i="18"/>
  <c r="CV26" i="18"/>
  <c r="CV41" i="18"/>
  <c r="CV71" i="18"/>
  <c r="CV101" i="18"/>
  <c r="CV55" i="18"/>
  <c r="CV10" i="18"/>
  <c r="CV25" i="18"/>
  <c r="CV40" i="18"/>
  <c r="CV70" i="18"/>
  <c r="CV100" i="18"/>
  <c r="CV54" i="18"/>
  <c r="CV9" i="18"/>
  <c r="CV24" i="18"/>
  <c r="CV39" i="18"/>
  <c r="CV69" i="18"/>
  <c r="CV99" i="18"/>
  <c r="CV53" i="18"/>
  <c r="CV8" i="18"/>
  <c r="CV23" i="18"/>
  <c r="CV38" i="18"/>
  <c r="CV68" i="18"/>
  <c r="CV98" i="18"/>
  <c r="CV53" i="19" a="1"/>
  <c r="CV65" i="19"/>
  <c r="CV8" i="19" a="1"/>
  <c r="CV20" i="19"/>
  <c r="CV23" i="19" a="1"/>
  <c r="CV35" i="19"/>
  <c r="CV50" i="19"/>
  <c r="CV80" i="19"/>
  <c r="CV110" i="19"/>
  <c r="CV64" i="19"/>
  <c r="CV19" i="19"/>
  <c r="CV34" i="19"/>
  <c r="CV49" i="19"/>
  <c r="CV79" i="19"/>
  <c r="CV109" i="19"/>
  <c r="CV63" i="19"/>
  <c r="CV18" i="19"/>
  <c r="CV33" i="19"/>
  <c r="CV48" i="19"/>
  <c r="CV78" i="19"/>
  <c r="CV108" i="19"/>
  <c r="CV62" i="19"/>
  <c r="CV17" i="19"/>
  <c r="CV32" i="19"/>
  <c r="CV47" i="19"/>
  <c r="CV77" i="19"/>
  <c r="CV107" i="19"/>
  <c r="CV61" i="19"/>
  <c r="CV16" i="19"/>
  <c r="CV31" i="19"/>
  <c r="CV46" i="19"/>
  <c r="CV76" i="19"/>
  <c r="CV106" i="19"/>
  <c r="CV60" i="19"/>
  <c r="CV15" i="19"/>
  <c r="CV30" i="19"/>
  <c r="CV45" i="19"/>
  <c r="CV75" i="19"/>
  <c r="CV105" i="19"/>
  <c r="CV59" i="19"/>
  <c r="CV14" i="19"/>
  <c r="CV29" i="19"/>
  <c r="CV44" i="19"/>
  <c r="CV74" i="19"/>
  <c r="CV104" i="19"/>
  <c r="CV58" i="19"/>
  <c r="CV13" i="19"/>
  <c r="CV28" i="19"/>
  <c r="CV43" i="19"/>
  <c r="CV73" i="19"/>
  <c r="CV103" i="19"/>
  <c r="CV57" i="19"/>
  <c r="CV12" i="19"/>
  <c r="CV27" i="19"/>
  <c r="CV42" i="19"/>
  <c r="CV72" i="19"/>
  <c r="CV102" i="19"/>
  <c r="CV56" i="19"/>
  <c r="CV11" i="19"/>
  <c r="CV26" i="19"/>
  <c r="CV41" i="19"/>
  <c r="CV71" i="19"/>
  <c r="CV101" i="19"/>
  <c r="CV55" i="19"/>
  <c r="CV10" i="19"/>
  <c r="CV25" i="19"/>
  <c r="CV40" i="19"/>
  <c r="CV70" i="19"/>
  <c r="CV100" i="19"/>
  <c r="CV54" i="19"/>
  <c r="CV9" i="19"/>
  <c r="CV24" i="19"/>
  <c r="CV39" i="19"/>
  <c r="CV69" i="19"/>
  <c r="CV99" i="19"/>
  <c r="CV53" i="19"/>
  <c r="CV8" i="19"/>
  <c r="CV23" i="19"/>
  <c r="CV38" i="19"/>
  <c r="CV68" i="19"/>
  <c r="CV98" i="19"/>
  <c r="CV53" i="20" a="1"/>
  <c r="CV65" i="20"/>
  <c r="CV8" i="20" a="1"/>
  <c r="CV20" i="20"/>
  <c r="CV23" i="20" a="1"/>
  <c r="CV35" i="20"/>
  <c r="CV50" i="20"/>
  <c r="CV80" i="20"/>
  <c r="CV110" i="20"/>
  <c r="CV64" i="20"/>
  <c r="CV19" i="20"/>
  <c r="CV34" i="20"/>
  <c r="CV49" i="20"/>
  <c r="CV79" i="20"/>
  <c r="CV109" i="20"/>
  <c r="CV63" i="20"/>
  <c r="CV18" i="20"/>
  <c r="CV33" i="20"/>
  <c r="CV48" i="20"/>
  <c r="CV78" i="20"/>
  <c r="CV108" i="20"/>
  <c r="CV62" i="20"/>
  <c r="CV17" i="20"/>
  <c r="CV32" i="20"/>
  <c r="CV47" i="20"/>
  <c r="CV77" i="20"/>
  <c r="CV107" i="20"/>
  <c r="CV61" i="20"/>
  <c r="CV16" i="20"/>
  <c r="CV31" i="20"/>
  <c r="CV46" i="20"/>
  <c r="CV76" i="20"/>
  <c r="CV106" i="20"/>
  <c r="CV60" i="20"/>
  <c r="CV15" i="20"/>
  <c r="CV30" i="20"/>
  <c r="CV45" i="20"/>
  <c r="CV75" i="20"/>
  <c r="CV105" i="20"/>
  <c r="CV59" i="20"/>
  <c r="CV14" i="20"/>
  <c r="CV29" i="20"/>
  <c r="CV44" i="20"/>
  <c r="CV74" i="20"/>
  <c r="CV104" i="20"/>
  <c r="CV58" i="20"/>
  <c r="CV13" i="20"/>
  <c r="CV28" i="20"/>
  <c r="CV43" i="20"/>
  <c r="CV73" i="20"/>
  <c r="CV103" i="20"/>
  <c r="CV57" i="20"/>
  <c r="CV12" i="20"/>
  <c r="CV27" i="20"/>
  <c r="CV42" i="20"/>
  <c r="CV72" i="20"/>
  <c r="CV102" i="20"/>
  <c r="CV56" i="20"/>
  <c r="CV11" i="20"/>
  <c r="CV26" i="20"/>
  <c r="CV41" i="20"/>
  <c r="CV71" i="20"/>
  <c r="CV101" i="20"/>
  <c r="CV55" i="20"/>
  <c r="CV10" i="20"/>
  <c r="CV25" i="20"/>
  <c r="CV40" i="20"/>
  <c r="CV70" i="20"/>
  <c r="CV100" i="20"/>
  <c r="CV54" i="20"/>
  <c r="CV9" i="20"/>
  <c r="CV24" i="20"/>
  <c r="CV39" i="20"/>
  <c r="CV69" i="20"/>
  <c r="CV99" i="20"/>
  <c r="CV53" i="20"/>
  <c r="CV8" i="20"/>
  <c r="CV23" i="20"/>
  <c r="CV38" i="20"/>
  <c r="CV68" i="20"/>
  <c r="CV98" i="20"/>
  <c r="CQ53" i="3" a="1"/>
  <c r="CQ53" i="3"/>
  <c r="CQ8" i="3" a="1"/>
  <c r="CQ8" i="3"/>
  <c r="CQ23" i="3" a="1"/>
  <c r="CQ23" i="3"/>
  <c r="CQ38" i="3"/>
  <c r="CQ68" i="3"/>
  <c r="CQ98" i="3"/>
  <c r="CQ83" i="3" a="1"/>
  <c r="CQ83" i="3"/>
  <c r="CQ54" i="3"/>
  <c r="CQ9" i="3"/>
  <c r="CQ24" i="3"/>
  <c r="CQ39" i="3"/>
  <c r="CQ69" i="3"/>
  <c r="CQ84" i="3"/>
  <c r="CQ55" i="3"/>
  <c r="CQ10" i="3"/>
  <c r="CQ25" i="3"/>
  <c r="CQ40" i="3"/>
  <c r="CQ70" i="3"/>
  <c r="CQ85" i="3"/>
  <c r="CQ56" i="3"/>
  <c r="CQ11" i="3"/>
  <c r="CQ26" i="3"/>
  <c r="CQ41" i="3"/>
  <c r="CQ71" i="3"/>
  <c r="CQ86" i="3"/>
  <c r="CQ57" i="3"/>
  <c r="CQ12" i="3"/>
  <c r="CQ27" i="3"/>
  <c r="CQ42" i="3"/>
  <c r="CQ72" i="3"/>
  <c r="CQ87" i="3"/>
  <c r="CQ58" i="3"/>
  <c r="CQ13" i="3"/>
  <c r="CQ28" i="3"/>
  <c r="CQ43" i="3"/>
  <c r="CQ73" i="3"/>
  <c r="CQ88" i="3"/>
  <c r="CQ59" i="3"/>
  <c r="CQ14" i="3"/>
  <c r="CQ29" i="3"/>
  <c r="CQ44" i="3"/>
  <c r="CQ74" i="3"/>
  <c r="CQ89" i="3"/>
  <c r="CQ60" i="3"/>
  <c r="CQ15" i="3"/>
  <c r="CQ30" i="3"/>
  <c r="CQ45" i="3"/>
  <c r="CQ75" i="3"/>
  <c r="CQ90" i="3"/>
  <c r="CQ61" i="3"/>
  <c r="CQ16" i="3"/>
  <c r="CQ31" i="3"/>
  <c r="CQ46" i="3"/>
  <c r="CQ76" i="3"/>
  <c r="CQ91" i="3"/>
  <c r="CQ62" i="3"/>
  <c r="CQ17" i="3"/>
  <c r="CQ32" i="3"/>
  <c r="CQ47" i="3"/>
  <c r="CQ77" i="3"/>
  <c r="CQ92" i="3"/>
  <c r="CQ63" i="3"/>
  <c r="CQ18" i="3"/>
  <c r="CQ33" i="3"/>
  <c r="CQ48" i="3"/>
  <c r="CQ78" i="3"/>
  <c r="CQ93" i="3"/>
  <c r="CQ64" i="3"/>
  <c r="CQ19" i="3"/>
  <c r="CQ34" i="3"/>
  <c r="CQ49" i="3"/>
  <c r="CQ79" i="3"/>
  <c r="CQ94" i="3"/>
  <c r="CQ65" i="3"/>
  <c r="CQ20" i="3"/>
  <c r="CQ35" i="3"/>
  <c r="CQ50" i="3"/>
  <c r="CQ80" i="3"/>
  <c r="CQ95" i="3"/>
  <c r="CR110" i="3"/>
  <c r="CR109" i="3"/>
  <c r="CR108" i="3"/>
  <c r="CR107" i="3"/>
  <c r="CR106" i="3"/>
  <c r="CR105" i="3"/>
  <c r="CR104" i="3"/>
  <c r="CR103" i="3"/>
  <c r="CR102" i="3"/>
  <c r="CR101" i="3"/>
  <c r="CR100" i="3"/>
  <c r="CR99" i="3"/>
  <c r="CT53" i="14" a="1"/>
  <c r="CT65" i="14"/>
  <c r="CT8" i="14" a="1"/>
  <c r="CT20" i="14"/>
  <c r="CT23" i="14" a="1"/>
  <c r="CT35" i="14"/>
  <c r="CT50" i="14"/>
  <c r="CT80" i="14"/>
  <c r="CT110" i="14"/>
  <c r="CT64" i="14"/>
  <c r="CT19" i="14"/>
  <c r="CT34" i="14"/>
  <c r="CT49" i="14"/>
  <c r="CT79" i="14"/>
  <c r="CT109" i="14"/>
  <c r="CT63" i="14"/>
  <c r="CT18" i="14"/>
  <c r="CT33" i="14"/>
  <c r="CT48" i="14"/>
  <c r="CT78" i="14"/>
  <c r="CT108" i="14"/>
  <c r="CT62" i="14"/>
  <c r="CT17" i="14"/>
  <c r="CT32" i="14"/>
  <c r="CT47" i="14"/>
  <c r="CT77" i="14"/>
  <c r="CT107" i="14"/>
  <c r="CT61" i="14"/>
  <c r="CT16" i="14"/>
  <c r="CT31" i="14"/>
  <c r="CT46" i="14"/>
  <c r="CT76" i="14"/>
  <c r="CT106" i="14"/>
  <c r="CT60" i="14"/>
  <c r="CT15" i="14"/>
  <c r="CT30" i="14"/>
  <c r="CT45" i="14"/>
  <c r="CT75" i="14"/>
  <c r="CT105" i="14"/>
  <c r="CT59" i="14"/>
  <c r="CT14" i="14"/>
  <c r="CT29" i="14"/>
  <c r="CT44" i="14"/>
  <c r="CT74" i="14"/>
  <c r="CT104" i="14"/>
  <c r="CT58" i="14"/>
  <c r="CT13" i="14"/>
  <c r="CT28" i="14"/>
  <c r="CT43" i="14"/>
  <c r="CT73" i="14"/>
  <c r="CT103" i="14"/>
  <c r="CT57" i="14"/>
  <c r="CT12" i="14"/>
  <c r="CT27" i="14"/>
  <c r="CT42" i="14"/>
  <c r="CT72" i="14"/>
  <c r="CT102" i="14"/>
  <c r="CT56" i="14"/>
  <c r="CT11" i="14"/>
  <c r="CT26" i="14"/>
  <c r="CT41" i="14"/>
  <c r="CT71" i="14"/>
  <c r="CT101" i="14"/>
  <c r="CT55" i="14"/>
  <c r="CT10" i="14"/>
  <c r="CT25" i="14"/>
  <c r="CT40" i="14"/>
  <c r="CT70" i="14"/>
  <c r="CT100" i="14"/>
  <c r="CT54" i="14"/>
  <c r="CT9" i="14"/>
  <c r="CT24" i="14"/>
  <c r="CT39" i="14"/>
  <c r="CT69" i="14"/>
  <c r="CT99" i="14"/>
  <c r="CT53" i="14"/>
  <c r="CT8" i="14"/>
  <c r="CT23" i="14"/>
  <c r="CT38" i="14"/>
  <c r="CT68" i="14"/>
  <c r="CT98" i="14"/>
  <c r="CU53" i="15" a="1"/>
  <c r="CU65" i="15"/>
  <c r="CU8" i="15" a="1"/>
  <c r="CU20" i="15"/>
  <c r="CU23" i="15" a="1"/>
  <c r="CU35" i="15"/>
  <c r="CU50" i="15"/>
  <c r="CU80" i="15"/>
  <c r="CU110" i="15"/>
  <c r="CU64" i="15"/>
  <c r="CU19" i="15"/>
  <c r="CU34" i="15"/>
  <c r="CU49" i="15"/>
  <c r="CU79" i="15"/>
  <c r="CU109" i="15"/>
  <c r="CU63" i="15"/>
  <c r="CU18" i="15"/>
  <c r="CU33" i="15"/>
  <c r="CU48" i="15"/>
  <c r="CU78" i="15"/>
  <c r="CU108" i="15"/>
  <c r="CU62" i="15"/>
  <c r="CU17" i="15"/>
  <c r="CU32" i="15"/>
  <c r="CU47" i="15"/>
  <c r="CU77" i="15"/>
  <c r="CU107" i="15"/>
  <c r="CU61" i="15"/>
  <c r="CU16" i="15"/>
  <c r="CU31" i="15"/>
  <c r="CU46" i="15"/>
  <c r="CU76" i="15"/>
  <c r="CU106" i="15"/>
  <c r="CU60" i="15"/>
  <c r="CU15" i="15"/>
  <c r="CU30" i="15"/>
  <c r="CU45" i="15"/>
  <c r="CU75" i="15"/>
  <c r="CU105" i="15"/>
  <c r="CU59" i="15"/>
  <c r="CU14" i="15"/>
  <c r="CU29" i="15"/>
  <c r="CU44" i="15"/>
  <c r="CU74" i="15"/>
  <c r="CU104" i="15"/>
  <c r="CU58" i="15"/>
  <c r="CU13" i="15"/>
  <c r="CU28" i="15"/>
  <c r="CU43" i="15"/>
  <c r="CU73" i="15"/>
  <c r="CU103" i="15"/>
  <c r="CU57" i="15"/>
  <c r="CU12" i="15"/>
  <c r="CU27" i="15"/>
  <c r="CU42" i="15"/>
  <c r="CU72" i="15"/>
  <c r="CU102" i="15"/>
  <c r="CU56" i="15"/>
  <c r="CU11" i="15"/>
  <c r="CU26" i="15"/>
  <c r="CU41" i="15"/>
  <c r="CU71" i="15"/>
  <c r="CU101" i="15"/>
  <c r="CU55" i="15"/>
  <c r="CU10" i="15"/>
  <c r="CU25" i="15"/>
  <c r="CU40" i="15"/>
  <c r="CU70" i="15"/>
  <c r="CU100" i="15"/>
  <c r="CU54" i="15"/>
  <c r="CU9" i="15"/>
  <c r="CU24" i="15"/>
  <c r="CU39" i="15"/>
  <c r="CU69" i="15"/>
  <c r="CU99" i="15"/>
  <c r="CU53" i="15"/>
  <c r="CU8" i="15"/>
  <c r="CU23" i="15"/>
  <c r="CU38" i="15"/>
  <c r="CU68" i="15"/>
  <c r="CU98" i="15"/>
  <c r="CU53" i="16" a="1"/>
  <c r="CU65" i="16"/>
  <c r="CU8" i="16" a="1"/>
  <c r="CU20" i="16"/>
  <c r="CU23" i="16" a="1"/>
  <c r="CU35" i="16"/>
  <c r="CU50" i="16"/>
  <c r="CU80" i="16"/>
  <c r="CU110" i="16"/>
  <c r="CU64" i="16"/>
  <c r="CU19" i="16"/>
  <c r="CU34" i="16"/>
  <c r="CU49" i="16"/>
  <c r="CU79" i="16"/>
  <c r="CU109" i="16"/>
  <c r="CU63" i="16"/>
  <c r="CU18" i="16"/>
  <c r="CU33" i="16"/>
  <c r="CU48" i="16"/>
  <c r="CU78" i="16"/>
  <c r="CU108" i="16"/>
  <c r="CU62" i="16"/>
  <c r="CU17" i="16"/>
  <c r="CU32" i="16"/>
  <c r="CU47" i="16"/>
  <c r="CU77" i="16"/>
  <c r="CU107" i="16"/>
  <c r="CU61" i="16"/>
  <c r="CU16" i="16"/>
  <c r="CU31" i="16"/>
  <c r="CU46" i="16"/>
  <c r="CU76" i="16"/>
  <c r="CU106" i="16"/>
  <c r="CU60" i="16"/>
  <c r="CU15" i="16"/>
  <c r="CU30" i="16"/>
  <c r="CU45" i="16"/>
  <c r="CU75" i="16"/>
  <c r="CU105" i="16"/>
  <c r="CU59" i="16"/>
  <c r="CU14" i="16"/>
  <c r="CU29" i="16"/>
  <c r="CU44" i="16"/>
  <c r="CU74" i="16"/>
  <c r="CU104" i="16"/>
  <c r="CU58" i="16"/>
  <c r="CU13" i="16"/>
  <c r="CU28" i="16"/>
  <c r="CU43" i="16"/>
  <c r="CU73" i="16"/>
  <c r="CU103" i="16"/>
  <c r="CU57" i="16"/>
  <c r="CU12" i="16"/>
  <c r="CU27" i="16"/>
  <c r="CU42" i="16"/>
  <c r="CU72" i="16"/>
  <c r="CU102" i="16"/>
  <c r="CU56" i="16"/>
  <c r="CU11" i="16"/>
  <c r="CU26" i="16"/>
  <c r="CU41" i="16"/>
  <c r="CU71" i="16"/>
  <c r="CU101" i="16"/>
  <c r="CU55" i="16"/>
  <c r="CU10" i="16"/>
  <c r="CU25" i="16"/>
  <c r="CU40" i="16"/>
  <c r="CU70" i="16"/>
  <c r="CU100" i="16"/>
  <c r="CU54" i="16"/>
  <c r="CU9" i="16"/>
  <c r="CU24" i="16"/>
  <c r="CU39" i="16"/>
  <c r="CU69" i="16"/>
  <c r="CU99" i="16"/>
  <c r="CU53" i="16"/>
  <c r="CU8" i="16"/>
  <c r="CU23" i="16"/>
  <c r="CU38" i="16"/>
  <c r="CU68" i="16"/>
  <c r="CU98" i="16"/>
  <c r="CU53" i="17" a="1"/>
  <c r="CU65" i="17"/>
  <c r="CU8" i="17" a="1"/>
  <c r="CU20" i="17"/>
  <c r="CU23" i="17" a="1"/>
  <c r="CU35" i="17"/>
  <c r="CU50" i="17"/>
  <c r="CU80" i="17"/>
  <c r="CU110" i="17"/>
  <c r="CU64" i="17"/>
  <c r="CU19" i="17"/>
  <c r="CU34" i="17"/>
  <c r="CU49" i="17"/>
  <c r="CU79" i="17"/>
  <c r="CU109" i="17"/>
  <c r="CU63" i="17"/>
  <c r="CU18" i="17"/>
  <c r="CU33" i="17"/>
  <c r="CU48" i="17"/>
  <c r="CU78" i="17"/>
  <c r="CU108" i="17"/>
  <c r="CU62" i="17"/>
  <c r="CU17" i="17"/>
  <c r="CU32" i="17"/>
  <c r="CU47" i="17"/>
  <c r="CU77" i="17"/>
  <c r="CU107" i="17"/>
  <c r="CU61" i="17"/>
  <c r="CU16" i="17"/>
  <c r="CU31" i="17"/>
  <c r="CU46" i="17"/>
  <c r="CU76" i="17"/>
  <c r="CU106" i="17"/>
  <c r="CU60" i="17"/>
  <c r="CU15" i="17"/>
  <c r="CU30" i="17"/>
  <c r="CU45" i="17"/>
  <c r="CU75" i="17"/>
  <c r="CU105" i="17"/>
  <c r="CU59" i="17"/>
  <c r="CU14" i="17"/>
  <c r="CU29" i="17"/>
  <c r="CU44" i="17"/>
  <c r="CU74" i="17"/>
  <c r="CU104" i="17"/>
  <c r="CU58" i="17"/>
  <c r="CU13" i="17"/>
  <c r="CU28" i="17"/>
  <c r="CU43" i="17"/>
  <c r="CU73" i="17"/>
  <c r="CU103" i="17"/>
  <c r="CU57" i="17"/>
  <c r="CU12" i="17"/>
  <c r="CU27" i="17"/>
  <c r="CU42" i="17"/>
  <c r="CU72" i="17"/>
  <c r="CU102" i="17"/>
  <c r="CU56" i="17"/>
  <c r="CU11" i="17"/>
  <c r="CU26" i="17"/>
  <c r="CU41" i="17"/>
  <c r="CU71" i="17"/>
  <c r="CU101" i="17"/>
  <c r="CU55" i="17"/>
  <c r="CU10" i="17"/>
  <c r="CU25" i="17"/>
  <c r="CU40" i="17"/>
  <c r="CU70" i="17"/>
  <c r="CU100" i="17"/>
  <c r="CU54" i="17"/>
  <c r="CU9" i="17"/>
  <c r="CU24" i="17"/>
  <c r="CU39" i="17"/>
  <c r="CU69" i="17"/>
  <c r="CU99" i="17"/>
  <c r="CU53" i="17"/>
  <c r="CU8" i="17"/>
  <c r="CU23" i="17"/>
  <c r="CU38" i="17"/>
  <c r="CU68" i="17"/>
  <c r="CU98" i="17"/>
  <c r="CU53" i="18" a="1"/>
  <c r="CU65" i="18"/>
  <c r="CU8" i="18" a="1"/>
  <c r="CU20" i="18"/>
  <c r="CU23" i="18" a="1"/>
  <c r="CU35" i="18"/>
  <c r="CU50" i="18"/>
  <c r="CU80" i="18"/>
  <c r="CU110" i="18"/>
  <c r="CU64" i="18"/>
  <c r="CU19" i="18"/>
  <c r="CU34" i="18"/>
  <c r="CU49" i="18"/>
  <c r="CU79" i="18"/>
  <c r="CU109" i="18"/>
  <c r="CU63" i="18"/>
  <c r="CU18" i="18"/>
  <c r="CU33" i="18"/>
  <c r="CU48" i="18"/>
  <c r="CU78" i="18"/>
  <c r="CU108" i="18"/>
  <c r="CU62" i="18"/>
  <c r="CU17" i="18"/>
  <c r="CU32" i="18"/>
  <c r="CU47" i="18"/>
  <c r="CU77" i="18"/>
  <c r="CU107" i="18"/>
  <c r="CU61" i="18"/>
  <c r="CU16" i="18"/>
  <c r="CU31" i="18"/>
  <c r="CU46" i="18"/>
  <c r="CU76" i="18"/>
  <c r="CU106" i="18"/>
  <c r="CU60" i="18"/>
  <c r="CU15" i="18"/>
  <c r="CU30" i="18"/>
  <c r="CU45" i="18"/>
  <c r="CU75" i="18"/>
  <c r="CU105" i="18"/>
  <c r="CU59" i="18"/>
  <c r="CU14" i="18"/>
  <c r="CU29" i="18"/>
  <c r="CU44" i="18"/>
  <c r="CU74" i="18"/>
  <c r="CU104" i="18"/>
  <c r="CU58" i="18"/>
  <c r="CU13" i="18"/>
  <c r="CU28" i="18"/>
  <c r="CU43" i="18"/>
  <c r="CU73" i="18"/>
  <c r="CU103" i="18"/>
  <c r="CU57" i="18"/>
  <c r="CU12" i="18"/>
  <c r="CU27" i="18"/>
  <c r="CU42" i="18"/>
  <c r="CU72" i="18"/>
  <c r="CU102" i="18"/>
  <c r="CU56" i="18"/>
  <c r="CU11" i="18"/>
  <c r="CU26" i="18"/>
  <c r="CU41" i="18"/>
  <c r="CU71" i="18"/>
  <c r="CU101" i="18"/>
  <c r="CU55" i="18"/>
  <c r="CU10" i="18"/>
  <c r="CU25" i="18"/>
  <c r="CU40" i="18"/>
  <c r="CU70" i="18"/>
  <c r="CU100" i="18"/>
  <c r="CU54" i="18"/>
  <c r="CU9" i="18"/>
  <c r="CU24" i="18"/>
  <c r="CU39" i="18"/>
  <c r="CU69" i="18"/>
  <c r="CU99" i="18"/>
  <c r="CU53" i="18"/>
  <c r="CU8" i="18"/>
  <c r="CU23" i="18"/>
  <c r="CU38" i="18"/>
  <c r="CU68" i="18"/>
  <c r="CU98" i="18"/>
  <c r="CU53" i="19" a="1"/>
  <c r="CU65" i="19"/>
  <c r="CU8" i="19" a="1"/>
  <c r="CU20" i="19"/>
  <c r="CU23" i="19" a="1"/>
  <c r="CU35" i="19"/>
  <c r="CU50" i="19"/>
  <c r="CU80" i="19"/>
  <c r="CU110" i="19"/>
  <c r="CU64" i="19"/>
  <c r="CU19" i="19"/>
  <c r="CU34" i="19"/>
  <c r="CU49" i="19"/>
  <c r="CU79" i="19"/>
  <c r="CU109" i="19"/>
  <c r="CU63" i="19"/>
  <c r="CU18" i="19"/>
  <c r="CU33" i="19"/>
  <c r="CU48" i="19"/>
  <c r="CU78" i="19"/>
  <c r="CU108" i="19"/>
  <c r="CU62" i="19"/>
  <c r="CU17" i="19"/>
  <c r="CU32" i="19"/>
  <c r="CU47" i="19"/>
  <c r="CU77" i="19"/>
  <c r="CU107" i="19"/>
  <c r="CU61" i="19"/>
  <c r="CU16" i="19"/>
  <c r="CU31" i="19"/>
  <c r="CU46" i="19"/>
  <c r="CU76" i="19"/>
  <c r="CU106" i="19"/>
  <c r="CU60" i="19"/>
  <c r="CU15" i="19"/>
  <c r="CU30" i="19"/>
  <c r="CU45" i="19"/>
  <c r="CU75" i="19"/>
  <c r="CU105" i="19"/>
  <c r="CU59" i="19"/>
  <c r="CU14" i="19"/>
  <c r="CU29" i="19"/>
  <c r="CU44" i="19"/>
  <c r="CU74" i="19"/>
  <c r="CU104" i="19"/>
  <c r="CU58" i="19"/>
  <c r="CU13" i="19"/>
  <c r="CU28" i="19"/>
  <c r="CU43" i="19"/>
  <c r="CU73" i="19"/>
  <c r="CU103" i="19"/>
  <c r="CU57" i="19"/>
  <c r="CU12" i="19"/>
  <c r="CU27" i="19"/>
  <c r="CU42" i="19"/>
  <c r="CU72" i="19"/>
  <c r="CU102" i="19"/>
  <c r="CU56" i="19"/>
  <c r="CU11" i="19"/>
  <c r="CU26" i="19"/>
  <c r="CU41" i="19"/>
  <c r="CU71" i="19"/>
  <c r="CU101" i="19"/>
  <c r="CU55" i="19"/>
  <c r="CU10" i="19"/>
  <c r="CU25" i="19"/>
  <c r="CU40" i="19"/>
  <c r="CU70" i="19"/>
  <c r="CU100" i="19"/>
  <c r="CU54" i="19"/>
  <c r="CU9" i="19"/>
  <c r="CU24" i="19"/>
  <c r="CU39" i="19"/>
  <c r="CU69" i="19"/>
  <c r="CU99" i="19"/>
  <c r="CU53" i="19"/>
  <c r="CU8" i="19"/>
  <c r="CU23" i="19"/>
  <c r="CU38" i="19"/>
  <c r="CU68" i="19"/>
  <c r="CU98" i="19"/>
  <c r="CU53" i="20" a="1"/>
  <c r="CU65" i="20"/>
  <c r="CU8" i="20" a="1"/>
  <c r="CU20" i="20"/>
  <c r="CU23" i="20" a="1"/>
  <c r="CU35" i="20"/>
  <c r="CU50" i="20"/>
  <c r="CU80" i="20"/>
  <c r="CU110" i="20"/>
  <c r="CU64" i="20"/>
  <c r="CU19" i="20"/>
  <c r="CU34" i="20"/>
  <c r="CU49" i="20"/>
  <c r="CU79" i="20"/>
  <c r="CU109" i="20"/>
  <c r="CU63" i="20"/>
  <c r="CU18" i="20"/>
  <c r="CU33" i="20"/>
  <c r="CU48" i="20"/>
  <c r="CU78" i="20"/>
  <c r="CU108" i="20"/>
  <c r="CU62" i="20"/>
  <c r="CU17" i="20"/>
  <c r="CU32" i="20"/>
  <c r="CU47" i="20"/>
  <c r="CU77" i="20"/>
  <c r="CU107" i="20"/>
  <c r="CU61" i="20"/>
  <c r="CU16" i="20"/>
  <c r="CU31" i="20"/>
  <c r="CU46" i="20"/>
  <c r="CU76" i="20"/>
  <c r="CU106" i="20"/>
  <c r="CU60" i="20"/>
  <c r="CU15" i="20"/>
  <c r="CU30" i="20"/>
  <c r="CU45" i="20"/>
  <c r="CU75" i="20"/>
  <c r="CU105" i="20"/>
  <c r="CU59" i="20"/>
  <c r="CU14" i="20"/>
  <c r="CU29" i="20"/>
  <c r="CU44" i="20"/>
  <c r="CU74" i="20"/>
  <c r="CU104" i="20"/>
  <c r="CU58" i="20"/>
  <c r="CU13" i="20"/>
  <c r="CU28" i="20"/>
  <c r="CU43" i="20"/>
  <c r="CU73" i="20"/>
  <c r="CU103" i="20"/>
  <c r="CU57" i="20"/>
  <c r="CU12" i="20"/>
  <c r="CU27" i="20"/>
  <c r="CU42" i="20"/>
  <c r="CU72" i="20"/>
  <c r="CU102" i="20"/>
  <c r="CU56" i="20"/>
  <c r="CU11" i="20"/>
  <c r="CU26" i="20"/>
  <c r="CU41" i="20"/>
  <c r="CU71" i="20"/>
  <c r="CU101" i="20"/>
  <c r="CU55" i="20"/>
  <c r="CU10" i="20"/>
  <c r="CU25" i="20"/>
  <c r="CU40" i="20"/>
  <c r="CU70" i="20"/>
  <c r="CU100" i="20"/>
  <c r="CU54" i="20"/>
  <c r="CU9" i="20"/>
  <c r="CU24" i="20"/>
  <c r="CU39" i="20"/>
  <c r="CU69" i="20"/>
  <c r="CU99" i="20"/>
  <c r="CU53" i="20"/>
  <c r="CU8" i="20"/>
  <c r="CU23" i="20"/>
  <c r="CU38" i="20"/>
  <c r="CU68" i="20"/>
  <c r="CU98" i="20"/>
  <c r="CP53" i="3" a="1"/>
  <c r="CP53" i="3"/>
  <c r="CP8" i="3" a="1"/>
  <c r="CP8" i="3"/>
  <c r="CP23" i="3" a="1"/>
  <c r="CP23" i="3"/>
  <c r="CP38" i="3"/>
  <c r="CP68" i="3"/>
  <c r="CP98" i="3"/>
  <c r="CP83" i="3" a="1"/>
  <c r="CP83" i="3"/>
  <c r="CP54" i="3"/>
  <c r="CP9" i="3"/>
  <c r="CP24" i="3"/>
  <c r="CP39" i="3"/>
  <c r="CP69" i="3"/>
  <c r="CP84" i="3"/>
  <c r="CP55" i="3"/>
  <c r="CP10" i="3"/>
  <c r="CP25" i="3"/>
  <c r="CP40" i="3"/>
  <c r="CP70" i="3"/>
  <c r="CP85" i="3"/>
  <c r="CP56" i="3"/>
  <c r="CP11" i="3"/>
  <c r="CP26" i="3"/>
  <c r="CP41" i="3"/>
  <c r="CP71" i="3"/>
  <c r="CP86" i="3"/>
  <c r="CP57" i="3"/>
  <c r="CP12" i="3"/>
  <c r="CP27" i="3"/>
  <c r="CP42" i="3"/>
  <c r="CP72" i="3"/>
  <c r="CP87" i="3"/>
  <c r="CP58" i="3"/>
  <c r="CP13" i="3"/>
  <c r="CP28" i="3"/>
  <c r="CP43" i="3"/>
  <c r="CP73" i="3"/>
  <c r="CP88" i="3"/>
  <c r="CP59" i="3"/>
  <c r="CP14" i="3"/>
  <c r="CP29" i="3"/>
  <c r="CP44" i="3"/>
  <c r="CP74" i="3"/>
  <c r="CP89" i="3"/>
  <c r="CP60" i="3"/>
  <c r="CP15" i="3"/>
  <c r="CP30" i="3"/>
  <c r="CP45" i="3"/>
  <c r="CP75" i="3"/>
  <c r="CP90" i="3"/>
  <c r="CP61" i="3"/>
  <c r="CP16" i="3"/>
  <c r="CP31" i="3"/>
  <c r="CP46" i="3"/>
  <c r="CP76" i="3"/>
  <c r="CP91" i="3"/>
  <c r="CP62" i="3"/>
  <c r="CP17" i="3"/>
  <c r="CP32" i="3"/>
  <c r="CP47" i="3"/>
  <c r="CP77" i="3"/>
  <c r="CP92" i="3"/>
  <c r="CP63" i="3"/>
  <c r="CP18" i="3"/>
  <c r="CP33" i="3"/>
  <c r="CP48" i="3"/>
  <c r="CP78" i="3"/>
  <c r="CP93" i="3"/>
  <c r="CP64" i="3"/>
  <c r="CP19" i="3"/>
  <c r="CP34" i="3"/>
  <c r="CP49" i="3"/>
  <c r="CP79" i="3"/>
  <c r="CP94" i="3"/>
  <c r="CP65" i="3"/>
  <c r="CP20" i="3"/>
  <c r="CP35" i="3"/>
  <c r="CP50" i="3"/>
  <c r="CP80" i="3"/>
  <c r="CP95" i="3"/>
  <c r="CQ110" i="3"/>
  <c r="CQ109" i="3"/>
  <c r="CQ108" i="3"/>
  <c r="CQ107" i="3"/>
  <c r="CQ106" i="3"/>
  <c r="CQ105" i="3"/>
  <c r="CQ104" i="3"/>
  <c r="CQ103" i="3"/>
  <c r="CQ102" i="3"/>
  <c r="CQ101" i="3"/>
  <c r="CQ100" i="3"/>
  <c r="CQ99" i="3"/>
  <c r="CS53" i="14" a="1"/>
  <c r="CS65" i="14"/>
  <c r="CS8" i="14" a="1"/>
  <c r="CS20" i="14"/>
  <c r="CS23" i="14" a="1"/>
  <c r="CS35" i="14"/>
  <c r="CS50" i="14"/>
  <c r="CS80" i="14"/>
  <c r="CS110" i="14"/>
  <c r="CS64" i="14"/>
  <c r="CS19" i="14"/>
  <c r="CS34" i="14"/>
  <c r="CS49" i="14"/>
  <c r="CS79" i="14"/>
  <c r="CS109" i="14"/>
  <c r="CS63" i="14"/>
  <c r="CS18" i="14"/>
  <c r="CS33" i="14"/>
  <c r="CS48" i="14"/>
  <c r="CS78" i="14"/>
  <c r="CS108" i="14"/>
  <c r="CS62" i="14"/>
  <c r="CS17" i="14"/>
  <c r="CS32" i="14"/>
  <c r="CS47" i="14"/>
  <c r="CS77" i="14"/>
  <c r="CS107" i="14"/>
  <c r="CS61" i="14"/>
  <c r="CS16" i="14"/>
  <c r="CS31" i="14"/>
  <c r="CS46" i="14"/>
  <c r="CS76" i="14"/>
  <c r="CS106" i="14"/>
  <c r="CS60" i="14"/>
  <c r="CS15" i="14"/>
  <c r="CS30" i="14"/>
  <c r="CS45" i="14"/>
  <c r="CS75" i="14"/>
  <c r="CS105" i="14"/>
  <c r="CS59" i="14"/>
  <c r="CS14" i="14"/>
  <c r="CS29" i="14"/>
  <c r="CS44" i="14"/>
  <c r="CS74" i="14"/>
  <c r="CS104" i="14"/>
  <c r="CS58" i="14"/>
  <c r="CS13" i="14"/>
  <c r="CS28" i="14"/>
  <c r="CS43" i="14"/>
  <c r="CS73" i="14"/>
  <c r="CS103" i="14"/>
  <c r="CS57" i="14"/>
  <c r="CS12" i="14"/>
  <c r="CS27" i="14"/>
  <c r="CS42" i="14"/>
  <c r="CS72" i="14"/>
  <c r="CS102" i="14"/>
  <c r="CS56" i="14"/>
  <c r="CS11" i="14"/>
  <c r="CS26" i="14"/>
  <c r="CS41" i="14"/>
  <c r="CS71" i="14"/>
  <c r="CS101" i="14"/>
  <c r="CS55" i="14"/>
  <c r="CS10" i="14"/>
  <c r="CS25" i="14"/>
  <c r="CS40" i="14"/>
  <c r="CS70" i="14"/>
  <c r="CS100" i="14"/>
  <c r="CS54" i="14"/>
  <c r="CS9" i="14"/>
  <c r="CS24" i="14"/>
  <c r="CS39" i="14"/>
  <c r="CS69" i="14"/>
  <c r="CS99" i="14"/>
  <c r="CS53" i="14"/>
  <c r="CS8" i="14"/>
  <c r="CS23" i="14"/>
  <c r="CS38" i="14"/>
  <c r="CS68" i="14"/>
  <c r="CS98" i="14"/>
  <c r="CT53" i="15" a="1"/>
  <c r="CT65" i="15"/>
  <c r="CT8" i="15" a="1"/>
  <c r="CT20" i="15"/>
  <c r="CT23" i="15" a="1"/>
  <c r="CT35" i="15"/>
  <c r="CT50" i="15"/>
  <c r="CT80" i="15"/>
  <c r="CT110" i="15"/>
  <c r="CT64" i="15"/>
  <c r="CT19" i="15"/>
  <c r="CT34" i="15"/>
  <c r="CT49" i="15"/>
  <c r="CT79" i="15"/>
  <c r="CT109" i="15"/>
  <c r="CT63" i="15"/>
  <c r="CT18" i="15"/>
  <c r="CT33" i="15"/>
  <c r="CT48" i="15"/>
  <c r="CT78" i="15"/>
  <c r="CT108" i="15"/>
  <c r="CT62" i="15"/>
  <c r="CT17" i="15"/>
  <c r="CT32" i="15"/>
  <c r="CT47" i="15"/>
  <c r="CT77" i="15"/>
  <c r="CT107" i="15"/>
  <c r="CT61" i="15"/>
  <c r="CT16" i="15"/>
  <c r="CT31" i="15"/>
  <c r="CT46" i="15"/>
  <c r="CT76" i="15"/>
  <c r="CT106" i="15"/>
  <c r="CT60" i="15"/>
  <c r="CT15" i="15"/>
  <c r="CT30" i="15"/>
  <c r="CT45" i="15"/>
  <c r="CT75" i="15"/>
  <c r="CT105" i="15"/>
  <c r="CT59" i="15"/>
  <c r="CT14" i="15"/>
  <c r="CT29" i="15"/>
  <c r="CT44" i="15"/>
  <c r="CT74" i="15"/>
  <c r="CT104" i="15"/>
  <c r="CT58" i="15"/>
  <c r="CT13" i="15"/>
  <c r="CT28" i="15"/>
  <c r="CT43" i="15"/>
  <c r="CT73" i="15"/>
  <c r="CT103" i="15"/>
  <c r="CT57" i="15"/>
  <c r="CT12" i="15"/>
  <c r="CT27" i="15"/>
  <c r="CT42" i="15"/>
  <c r="CT72" i="15"/>
  <c r="CT102" i="15"/>
  <c r="CT56" i="15"/>
  <c r="CT11" i="15"/>
  <c r="CT26" i="15"/>
  <c r="CT41" i="15"/>
  <c r="CT71" i="15"/>
  <c r="CT101" i="15"/>
  <c r="CT55" i="15"/>
  <c r="CT10" i="15"/>
  <c r="CT25" i="15"/>
  <c r="CT40" i="15"/>
  <c r="CT70" i="15"/>
  <c r="CT100" i="15"/>
  <c r="CT54" i="15"/>
  <c r="CT9" i="15"/>
  <c r="CT24" i="15"/>
  <c r="CT39" i="15"/>
  <c r="CT69" i="15"/>
  <c r="CT99" i="15"/>
  <c r="CT53" i="15"/>
  <c r="CT8" i="15"/>
  <c r="CT23" i="15"/>
  <c r="CT38" i="15"/>
  <c r="CT68" i="15"/>
  <c r="CT98" i="15"/>
  <c r="CT53" i="16" a="1"/>
  <c r="CT65" i="16"/>
  <c r="CT8" i="16" a="1"/>
  <c r="CT20" i="16"/>
  <c r="CT23" i="16" a="1"/>
  <c r="CT35" i="16"/>
  <c r="CT50" i="16"/>
  <c r="CT80" i="16"/>
  <c r="CT110" i="16"/>
  <c r="CT64" i="16"/>
  <c r="CT19" i="16"/>
  <c r="CT34" i="16"/>
  <c r="CT49" i="16"/>
  <c r="CT79" i="16"/>
  <c r="CT109" i="16"/>
  <c r="CT63" i="16"/>
  <c r="CT18" i="16"/>
  <c r="CT33" i="16"/>
  <c r="CT48" i="16"/>
  <c r="CT78" i="16"/>
  <c r="CT108" i="16"/>
  <c r="CT62" i="16"/>
  <c r="CT17" i="16"/>
  <c r="CT32" i="16"/>
  <c r="CT47" i="16"/>
  <c r="CT77" i="16"/>
  <c r="CT107" i="16"/>
  <c r="CT61" i="16"/>
  <c r="CT16" i="16"/>
  <c r="CT31" i="16"/>
  <c r="CT46" i="16"/>
  <c r="CT76" i="16"/>
  <c r="CT106" i="16"/>
  <c r="CT60" i="16"/>
  <c r="CT15" i="16"/>
  <c r="CT30" i="16"/>
  <c r="CT45" i="16"/>
  <c r="CT75" i="16"/>
  <c r="CT105" i="16"/>
  <c r="CT59" i="16"/>
  <c r="CT14" i="16"/>
  <c r="CT29" i="16"/>
  <c r="CT44" i="16"/>
  <c r="CT74" i="16"/>
  <c r="CT104" i="16"/>
  <c r="CT58" i="16"/>
  <c r="CT13" i="16"/>
  <c r="CT28" i="16"/>
  <c r="CT43" i="16"/>
  <c r="CT73" i="16"/>
  <c r="CT103" i="16"/>
  <c r="CT57" i="16"/>
  <c r="CT12" i="16"/>
  <c r="CT27" i="16"/>
  <c r="CT42" i="16"/>
  <c r="CT72" i="16"/>
  <c r="CT102" i="16"/>
  <c r="CT56" i="16"/>
  <c r="CT11" i="16"/>
  <c r="CT26" i="16"/>
  <c r="CT41" i="16"/>
  <c r="CT71" i="16"/>
  <c r="CT101" i="16"/>
  <c r="CT55" i="16"/>
  <c r="CT10" i="16"/>
  <c r="CT25" i="16"/>
  <c r="CT40" i="16"/>
  <c r="CT70" i="16"/>
  <c r="CT100" i="16"/>
  <c r="CT54" i="16"/>
  <c r="CT9" i="16"/>
  <c r="CT24" i="16"/>
  <c r="CT39" i="16"/>
  <c r="CT69" i="16"/>
  <c r="CT99" i="16"/>
  <c r="CT53" i="16"/>
  <c r="CT8" i="16"/>
  <c r="CT23" i="16"/>
  <c r="CT38" i="16"/>
  <c r="CT68" i="16"/>
  <c r="CT98" i="16"/>
  <c r="CT53" i="17" a="1"/>
  <c r="CT65" i="17"/>
  <c r="CT8" i="17" a="1"/>
  <c r="CT20" i="17"/>
  <c r="CT23" i="17" a="1"/>
  <c r="CT35" i="17"/>
  <c r="CT50" i="17"/>
  <c r="CT80" i="17"/>
  <c r="CT110" i="17"/>
  <c r="CT64" i="17"/>
  <c r="CT19" i="17"/>
  <c r="CT34" i="17"/>
  <c r="CT49" i="17"/>
  <c r="CT79" i="17"/>
  <c r="CT109" i="17"/>
  <c r="CT63" i="17"/>
  <c r="CT18" i="17"/>
  <c r="CT33" i="17"/>
  <c r="CT48" i="17"/>
  <c r="CT78" i="17"/>
  <c r="CT108" i="17"/>
  <c r="CT62" i="17"/>
  <c r="CT17" i="17"/>
  <c r="CT32" i="17"/>
  <c r="CT47" i="17"/>
  <c r="CT77" i="17"/>
  <c r="CT107" i="17"/>
  <c r="CT61" i="17"/>
  <c r="CT16" i="17"/>
  <c r="CT31" i="17"/>
  <c r="CT46" i="17"/>
  <c r="CT76" i="17"/>
  <c r="CT106" i="17"/>
  <c r="CT60" i="17"/>
  <c r="CT15" i="17"/>
  <c r="CT30" i="17"/>
  <c r="CT45" i="17"/>
  <c r="CT75" i="17"/>
  <c r="CT105" i="17"/>
  <c r="CT59" i="17"/>
  <c r="CT14" i="17"/>
  <c r="CT29" i="17"/>
  <c r="CT44" i="17"/>
  <c r="CT74" i="17"/>
  <c r="CT104" i="17"/>
  <c r="CT58" i="17"/>
  <c r="CT13" i="17"/>
  <c r="CT28" i="17"/>
  <c r="CT43" i="17"/>
  <c r="CT73" i="17"/>
  <c r="CT103" i="17"/>
  <c r="CT57" i="17"/>
  <c r="CT12" i="17"/>
  <c r="CT27" i="17"/>
  <c r="CT42" i="17"/>
  <c r="CT72" i="17"/>
  <c r="CT102" i="17"/>
  <c r="CT56" i="17"/>
  <c r="CT11" i="17"/>
  <c r="CT26" i="17"/>
  <c r="CT41" i="17"/>
  <c r="CT71" i="17"/>
  <c r="CT101" i="17"/>
  <c r="CT55" i="17"/>
  <c r="CT10" i="17"/>
  <c r="CT25" i="17"/>
  <c r="CT40" i="17"/>
  <c r="CT70" i="17"/>
  <c r="CT100" i="17"/>
  <c r="CT54" i="17"/>
  <c r="CT9" i="17"/>
  <c r="CT24" i="17"/>
  <c r="CT39" i="17"/>
  <c r="CT69" i="17"/>
  <c r="CT99" i="17"/>
  <c r="CT53" i="17"/>
  <c r="CT8" i="17"/>
  <c r="CT23" i="17"/>
  <c r="CT38" i="17"/>
  <c r="CT68" i="17"/>
  <c r="CT98" i="17"/>
  <c r="CT53" i="18" a="1"/>
  <c r="CT65" i="18"/>
  <c r="CT8" i="18" a="1"/>
  <c r="CT20" i="18"/>
  <c r="CT23" i="18" a="1"/>
  <c r="CT35" i="18"/>
  <c r="CT50" i="18"/>
  <c r="CT80" i="18"/>
  <c r="CT110" i="18"/>
  <c r="CT64" i="18"/>
  <c r="CT19" i="18"/>
  <c r="CT34" i="18"/>
  <c r="CT49" i="18"/>
  <c r="CT79" i="18"/>
  <c r="CT109" i="18"/>
  <c r="CT63" i="18"/>
  <c r="CT18" i="18"/>
  <c r="CT33" i="18"/>
  <c r="CT48" i="18"/>
  <c r="CT78" i="18"/>
  <c r="CT108" i="18"/>
  <c r="CT62" i="18"/>
  <c r="CT17" i="18"/>
  <c r="CT32" i="18"/>
  <c r="CT47" i="18"/>
  <c r="CT77" i="18"/>
  <c r="CT107" i="18"/>
  <c r="CT61" i="18"/>
  <c r="CT16" i="18"/>
  <c r="CT31" i="18"/>
  <c r="CT46" i="18"/>
  <c r="CT76" i="18"/>
  <c r="CT106" i="18"/>
  <c r="CT60" i="18"/>
  <c r="CT15" i="18"/>
  <c r="CT30" i="18"/>
  <c r="CT45" i="18"/>
  <c r="CT75" i="18"/>
  <c r="CT105" i="18"/>
  <c r="CT59" i="18"/>
  <c r="CT14" i="18"/>
  <c r="CT29" i="18"/>
  <c r="CT44" i="18"/>
  <c r="CT74" i="18"/>
  <c r="CT104" i="18"/>
  <c r="CT58" i="18"/>
  <c r="CT13" i="18"/>
  <c r="CT28" i="18"/>
  <c r="CT43" i="18"/>
  <c r="CT73" i="18"/>
  <c r="CT103" i="18"/>
  <c r="CT57" i="18"/>
  <c r="CT12" i="18"/>
  <c r="CT27" i="18"/>
  <c r="CT42" i="18"/>
  <c r="CT72" i="18"/>
  <c r="CT102" i="18"/>
  <c r="CT56" i="18"/>
  <c r="CT11" i="18"/>
  <c r="CT26" i="18"/>
  <c r="CT41" i="18"/>
  <c r="CT71" i="18"/>
  <c r="CT101" i="18"/>
  <c r="CT55" i="18"/>
  <c r="CT10" i="18"/>
  <c r="CT25" i="18"/>
  <c r="CT40" i="18"/>
  <c r="CT70" i="18"/>
  <c r="CT100" i="18"/>
  <c r="CT54" i="18"/>
  <c r="CT9" i="18"/>
  <c r="CT24" i="18"/>
  <c r="CT39" i="18"/>
  <c r="CT69" i="18"/>
  <c r="CT99" i="18"/>
  <c r="CT53" i="18"/>
  <c r="CT8" i="18"/>
  <c r="CT23" i="18"/>
  <c r="CT38" i="18"/>
  <c r="CT68" i="18"/>
  <c r="CT98" i="18"/>
  <c r="CT53" i="19" a="1"/>
  <c r="CT65" i="19"/>
  <c r="CT8" i="19" a="1"/>
  <c r="CT20" i="19"/>
  <c r="CT23" i="19" a="1"/>
  <c r="CT35" i="19"/>
  <c r="CT50" i="19"/>
  <c r="CT80" i="19"/>
  <c r="CT110" i="19"/>
  <c r="CT64" i="19"/>
  <c r="CT19" i="19"/>
  <c r="CT34" i="19"/>
  <c r="CT49" i="19"/>
  <c r="CT79" i="19"/>
  <c r="CT109" i="19"/>
  <c r="CT63" i="19"/>
  <c r="CT18" i="19"/>
  <c r="CT33" i="19"/>
  <c r="CT48" i="19"/>
  <c r="CT78" i="19"/>
  <c r="CT108" i="19"/>
  <c r="CT62" i="19"/>
  <c r="CT17" i="19"/>
  <c r="CT32" i="19"/>
  <c r="CT47" i="19"/>
  <c r="CT77" i="19"/>
  <c r="CT107" i="19"/>
  <c r="CT61" i="19"/>
  <c r="CT16" i="19"/>
  <c r="CT31" i="19"/>
  <c r="CT46" i="19"/>
  <c r="CT76" i="19"/>
  <c r="CT106" i="19"/>
  <c r="CT60" i="19"/>
  <c r="CT15" i="19"/>
  <c r="CT30" i="19"/>
  <c r="CT45" i="19"/>
  <c r="CT75" i="19"/>
  <c r="CT105" i="19"/>
  <c r="CT59" i="19"/>
  <c r="CT14" i="19"/>
  <c r="CT29" i="19"/>
  <c r="CT44" i="19"/>
  <c r="CT74" i="19"/>
  <c r="CT104" i="19"/>
  <c r="CT58" i="19"/>
  <c r="CT13" i="19"/>
  <c r="CT28" i="19"/>
  <c r="CT43" i="19"/>
  <c r="CT73" i="19"/>
  <c r="CT103" i="19"/>
  <c r="CT57" i="19"/>
  <c r="CT12" i="19"/>
  <c r="CT27" i="19"/>
  <c r="CT42" i="19"/>
  <c r="CT72" i="19"/>
  <c r="CT102" i="19"/>
  <c r="CT56" i="19"/>
  <c r="CT11" i="19"/>
  <c r="CT26" i="19"/>
  <c r="CT41" i="19"/>
  <c r="CT71" i="19"/>
  <c r="CT101" i="19"/>
  <c r="CT55" i="19"/>
  <c r="CT10" i="19"/>
  <c r="CT25" i="19"/>
  <c r="CT40" i="19"/>
  <c r="CT70" i="19"/>
  <c r="CT100" i="19"/>
  <c r="CT54" i="19"/>
  <c r="CT9" i="19"/>
  <c r="CT24" i="19"/>
  <c r="CT39" i="19"/>
  <c r="CT69" i="19"/>
  <c r="CT99" i="19"/>
  <c r="CT53" i="19"/>
  <c r="CT8" i="19"/>
  <c r="CT23" i="19"/>
  <c r="CT38" i="19"/>
  <c r="CT68" i="19"/>
  <c r="CT98" i="19"/>
  <c r="CT53" i="20" a="1"/>
  <c r="CT65" i="20"/>
  <c r="CT8" i="20" a="1"/>
  <c r="CT20" i="20"/>
  <c r="CT23" i="20" a="1"/>
  <c r="CT35" i="20"/>
  <c r="CT50" i="20"/>
  <c r="CT80" i="20"/>
  <c r="CT110" i="20"/>
  <c r="CT64" i="20"/>
  <c r="CT19" i="20"/>
  <c r="CT34" i="20"/>
  <c r="CT49" i="20"/>
  <c r="CT79" i="20"/>
  <c r="CT109" i="20"/>
  <c r="CT63" i="20"/>
  <c r="CT18" i="20"/>
  <c r="CT33" i="20"/>
  <c r="CT48" i="20"/>
  <c r="CT78" i="20"/>
  <c r="CT108" i="20"/>
  <c r="CT62" i="20"/>
  <c r="CT17" i="20"/>
  <c r="CT32" i="20"/>
  <c r="CT47" i="20"/>
  <c r="CT77" i="20"/>
  <c r="CT107" i="20"/>
  <c r="CT61" i="20"/>
  <c r="CT16" i="20"/>
  <c r="CT31" i="20"/>
  <c r="CT46" i="20"/>
  <c r="CT76" i="20"/>
  <c r="CT106" i="20"/>
  <c r="CT60" i="20"/>
  <c r="CT15" i="20"/>
  <c r="CT30" i="20"/>
  <c r="CT45" i="20"/>
  <c r="CT75" i="20"/>
  <c r="CT105" i="20"/>
  <c r="CT59" i="20"/>
  <c r="CT14" i="20"/>
  <c r="CT29" i="20"/>
  <c r="CT44" i="20"/>
  <c r="CT74" i="20"/>
  <c r="CT104" i="20"/>
  <c r="CT58" i="20"/>
  <c r="CT13" i="20"/>
  <c r="CT28" i="20"/>
  <c r="CT43" i="20"/>
  <c r="CT73" i="20"/>
  <c r="CT103" i="20"/>
  <c r="CT57" i="20"/>
  <c r="CT12" i="20"/>
  <c r="CT27" i="20"/>
  <c r="CT42" i="20"/>
  <c r="CT72" i="20"/>
  <c r="CT102" i="20"/>
  <c r="CT56" i="20"/>
  <c r="CT11" i="20"/>
  <c r="CT26" i="20"/>
  <c r="CT41" i="20"/>
  <c r="CT71" i="20"/>
  <c r="CT101" i="20"/>
  <c r="CT55" i="20"/>
  <c r="CT10" i="20"/>
  <c r="CT25" i="20"/>
  <c r="CT40" i="20"/>
  <c r="CT70" i="20"/>
  <c r="CT100" i="20"/>
  <c r="CT54" i="20"/>
  <c r="CT9" i="20"/>
  <c r="CT24" i="20"/>
  <c r="CT39" i="20"/>
  <c r="CT69" i="20"/>
  <c r="CT99" i="20"/>
  <c r="CT53" i="20"/>
  <c r="CT8" i="20"/>
  <c r="CT23" i="20"/>
  <c r="CT38" i="20"/>
  <c r="CT68" i="20"/>
  <c r="CT98" i="20"/>
  <c r="CO53" i="3" a="1"/>
  <c r="CO53" i="3"/>
  <c r="CO8" i="3" a="1"/>
  <c r="CO8" i="3"/>
  <c r="CO23" i="3" a="1"/>
  <c r="CO23" i="3"/>
  <c r="CO38" i="3"/>
  <c r="CO68" i="3"/>
  <c r="CO98" i="3"/>
  <c r="CO83" i="3" a="1"/>
  <c r="CO83" i="3"/>
  <c r="CO54" i="3"/>
  <c r="CO9" i="3"/>
  <c r="CO24" i="3"/>
  <c r="CO39" i="3"/>
  <c r="CO69" i="3"/>
  <c r="CO84" i="3"/>
  <c r="CO55" i="3"/>
  <c r="CO10" i="3"/>
  <c r="CO25" i="3"/>
  <c r="CO40" i="3"/>
  <c r="CO70" i="3"/>
  <c r="CO85" i="3"/>
  <c r="CO56" i="3"/>
  <c r="CO11" i="3"/>
  <c r="CO26" i="3"/>
  <c r="CO41" i="3"/>
  <c r="CO71" i="3"/>
  <c r="CO86" i="3"/>
  <c r="CO57" i="3"/>
  <c r="CO12" i="3"/>
  <c r="CO27" i="3"/>
  <c r="CO42" i="3"/>
  <c r="CO72" i="3"/>
  <c r="CO87" i="3"/>
  <c r="CO58" i="3"/>
  <c r="CO13" i="3"/>
  <c r="CO28" i="3"/>
  <c r="CO43" i="3"/>
  <c r="CO73" i="3"/>
  <c r="CO88" i="3"/>
  <c r="CO59" i="3"/>
  <c r="CO14" i="3"/>
  <c r="CO29" i="3"/>
  <c r="CO44" i="3"/>
  <c r="CO74" i="3"/>
  <c r="CO89" i="3"/>
  <c r="CO60" i="3"/>
  <c r="CO15" i="3"/>
  <c r="CO30" i="3"/>
  <c r="CO45" i="3"/>
  <c r="CO75" i="3"/>
  <c r="CO90" i="3"/>
  <c r="CO61" i="3"/>
  <c r="CO16" i="3"/>
  <c r="CO31" i="3"/>
  <c r="CO46" i="3"/>
  <c r="CO76" i="3"/>
  <c r="CO91" i="3"/>
  <c r="CO62" i="3"/>
  <c r="CO17" i="3"/>
  <c r="CO32" i="3"/>
  <c r="CO47" i="3"/>
  <c r="CO77" i="3"/>
  <c r="CO92" i="3"/>
  <c r="CO63" i="3"/>
  <c r="CO18" i="3"/>
  <c r="CO33" i="3"/>
  <c r="CO48" i="3"/>
  <c r="CO78" i="3"/>
  <c r="CO93" i="3"/>
  <c r="CO64" i="3"/>
  <c r="CO19" i="3"/>
  <c r="CO34" i="3"/>
  <c r="CO49" i="3"/>
  <c r="CO79" i="3"/>
  <c r="CO94" i="3"/>
  <c r="CO65" i="3"/>
  <c r="CO20" i="3"/>
  <c r="CO35" i="3"/>
  <c r="CO50" i="3"/>
  <c r="CO80" i="3"/>
  <c r="CO95" i="3"/>
  <c r="CP110" i="3"/>
  <c r="CP109" i="3"/>
  <c r="CP108" i="3"/>
  <c r="CP107" i="3"/>
  <c r="CP106" i="3"/>
  <c r="CP105" i="3"/>
  <c r="CP104" i="3"/>
  <c r="CP103" i="3"/>
  <c r="CP102" i="3"/>
  <c r="CP101" i="3"/>
  <c r="CP100" i="3"/>
  <c r="CP99" i="3"/>
  <c r="CR53" i="14" a="1"/>
  <c r="CR65" i="14"/>
  <c r="CR8" i="14" a="1"/>
  <c r="CR20" i="14"/>
  <c r="CR23" i="14" a="1"/>
  <c r="CR35" i="14"/>
  <c r="CR50" i="14"/>
  <c r="CR80" i="14"/>
  <c r="CR110" i="14"/>
  <c r="CR64" i="14"/>
  <c r="CR19" i="14"/>
  <c r="CR34" i="14"/>
  <c r="CR49" i="14"/>
  <c r="CR79" i="14"/>
  <c r="CR109" i="14"/>
  <c r="CR63" i="14"/>
  <c r="CR18" i="14"/>
  <c r="CR33" i="14"/>
  <c r="CR48" i="14"/>
  <c r="CR78" i="14"/>
  <c r="CR108" i="14"/>
  <c r="CR62" i="14"/>
  <c r="CR17" i="14"/>
  <c r="CR32" i="14"/>
  <c r="CR47" i="14"/>
  <c r="CR77" i="14"/>
  <c r="CR107" i="14"/>
  <c r="CR61" i="14"/>
  <c r="CR16" i="14"/>
  <c r="CR31" i="14"/>
  <c r="CR46" i="14"/>
  <c r="CR76" i="14"/>
  <c r="CR106" i="14"/>
  <c r="CR60" i="14"/>
  <c r="CR15" i="14"/>
  <c r="CR30" i="14"/>
  <c r="CR45" i="14"/>
  <c r="CR75" i="14"/>
  <c r="CR105" i="14"/>
  <c r="CR59" i="14"/>
  <c r="CR14" i="14"/>
  <c r="CR29" i="14"/>
  <c r="CR44" i="14"/>
  <c r="CR74" i="14"/>
  <c r="CR104" i="14"/>
  <c r="CR58" i="14"/>
  <c r="CR13" i="14"/>
  <c r="CR28" i="14"/>
  <c r="CR43" i="14"/>
  <c r="CR73" i="14"/>
  <c r="CR103" i="14"/>
  <c r="CR57" i="14"/>
  <c r="CR12" i="14"/>
  <c r="CR27" i="14"/>
  <c r="CR42" i="14"/>
  <c r="CR72" i="14"/>
  <c r="CR102" i="14"/>
  <c r="CR56" i="14"/>
  <c r="CR11" i="14"/>
  <c r="CR26" i="14"/>
  <c r="CR41" i="14"/>
  <c r="CR71" i="14"/>
  <c r="CR101" i="14"/>
  <c r="CR55" i="14"/>
  <c r="CR10" i="14"/>
  <c r="CR25" i="14"/>
  <c r="CR40" i="14"/>
  <c r="CR70" i="14"/>
  <c r="CR100" i="14"/>
  <c r="CR54" i="14"/>
  <c r="CR9" i="14"/>
  <c r="CR24" i="14"/>
  <c r="CR39" i="14"/>
  <c r="CR69" i="14"/>
  <c r="CR99" i="14"/>
  <c r="CR53" i="14"/>
  <c r="CR8" i="14"/>
  <c r="CR23" i="14"/>
  <c r="CR38" i="14"/>
  <c r="CR68" i="14"/>
  <c r="CR98" i="14"/>
  <c r="CS53" i="15" a="1"/>
  <c r="CS65" i="15"/>
  <c r="CS8" i="15" a="1"/>
  <c r="CS20" i="15"/>
  <c r="CS23" i="15" a="1"/>
  <c r="CS35" i="15"/>
  <c r="CS50" i="15"/>
  <c r="CS80" i="15"/>
  <c r="CS110" i="15"/>
  <c r="CS64" i="15"/>
  <c r="CS19" i="15"/>
  <c r="CS34" i="15"/>
  <c r="CS49" i="15"/>
  <c r="CS79" i="15"/>
  <c r="CS109" i="15"/>
  <c r="CS63" i="15"/>
  <c r="CS18" i="15"/>
  <c r="CS33" i="15"/>
  <c r="CS48" i="15"/>
  <c r="CS78" i="15"/>
  <c r="CS108" i="15"/>
  <c r="CS62" i="15"/>
  <c r="CS17" i="15"/>
  <c r="CS32" i="15"/>
  <c r="CS47" i="15"/>
  <c r="CS77" i="15"/>
  <c r="CS107" i="15"/>
  <c r="CS61" i="15"/>
  <c r="CS16" i="15"/>
  <c r="CS31" i="15"/>
  <c r="CS46" i="15"/>
  <c r="CS76" i="15"/>
  <c r="CS106" i="15"/>
  <c r="CS60" i="15"/>
  <c r="CS15" i="15"/>
  <c r="CS30" i="15"/>
  <c r="CS45" i="15"/>
  <c r="CS75" i="15"/>
  <c r="CS105" i="15"/>
  <c r="CS59" i="15"/>
  <c r="CS14" i="15"/>
  <c r="CS29" i="15"/>
  <c r="CS44" i="15"/>
  <c r="CS74" i="15"/>
  <c r="CS104" i="15"/>
  <c r="CS58" i="15"/>
  <c r="CS13" i="15"/>
  <c r="CS28" i="15"/>
  <c r="CS43" i="15"/>
  <c r="CS73" i="15"/>
  <c r="CS103" i="15"/>
  <c r="CS57" i="15"/>
  <c r="CS12" i="15"/>
  <c r="CS27" i="15"/>
  <c r="CS42" i="15"/>
  <c r="CS72" i="15"/>
  <c r="CS102" i="15"/>
  <c r="CS56" i="15"/>
  <c r="CS11" i="15"/>
  <c r="CS26" i="15"/>
  <c r="CS41" i="15"/>
  <c r="CS71" i="15"/>
  <c r="CS101" i="15"/>
  <c r="CS55" i="15"/>
  <c r="CS10" i="15"/>
  <c r="CS25" i="15"/>
  <c r="CS40" i="15"/>
  <c r="CS70" i="15"/>
  <c r="CS100" i="15"/>
  <c r="CS54" i="15"/>
  <c r="CS9" i="15"/>
  <c r="CS24" i="15"/>
  <c r="CS39" i="15"/>
  <c r="CS69" i="15"/>
  <c r="CS99" i="15"/>
  <c r="CS53" i="15"/>
  <c r="CS8" i="15"/>
  <c r="CS23" i="15"/>
  <c r="CS38" i="15"/>
  <c r="CS68" i="15"/>
  <c r="CS98" i="15"/>
  <c r="CS53" i="16" a="1"/>
  <c r="CS65" i="16"/>
  <c r="CS8" i="16" a="1"/>
  <c r="CS20" i="16"/>
  <c r="CS23" i="16" a="1"/>
  <c r="CS35" i="16"/>
  <c r="CS50" i="16"/>
  <c r="CS80" i="16"/>
  <c r="CS110" i="16"/>
  <c r="CS64" i="16"/>
  <c r="CS19" i="16"/>
  <c r="CS34" i="16"/>
  <c r="CS49" i="16"/>
  <c r="CS79" i="16"/>
  <c r="CS109" i="16"/>
  <c r="CS63" i="16"/>
  <c r="CS18" i="16"/>
  <c r="CS33" i="16"/>
  <c r="CS48" i="16"/>
  <c r="CS78" i="16"/>
  <c r="CS108" i="16"/>
  <c r="CS62" i="16"/>
  <c r="CS17" i="16"/>
  <c r="CS32" i="16"/>
  <c r="CS47" i="16"/>
  <c r="CS77" i="16"/>
  <c r="CS107" i="16"/>
  <c r="CS61" i="16"/>
  <c r="CS16" i="16"/>
  <c r="CS31" i="16"/>
  <c r="CS46" i="16"/>
  <c r="CS76" i="16"/>
  <c r="CS106" i="16"/>
  <c r="CS60" i="16"/>
  <c r="CS15" i="16"/>
  <c r="CS30" i="16"/>
  <c r="CS45" i="16"/>
  <c r="CS75" i="16"/>
  <c r="CS105" i="16"/>
  <c r="CS59" i="16"/>
  <c r="CS14" i="16"/>
  <c r="CS29" i="16"/>
  <c r="CS44" i="16"/>
  <c r="CS74" i="16"/>
  <c r="CS104" i="16"/>
  <c r="CS58" i="16"/>
  <c r="CS13" i="16"/>
  <c r="CS28" i="16"/>
  <c r="CS43" i="16"/>
  <c r="CS73" i="16"/>
  <c r="CS103" i="16"/>
  <c r="CS57" i="16"/>
  <c r="CS12" i="16"/>
  <c r="CS27" i="16"/>
  <c r="CS42" i="16"/>
  <c r="CS72" i="16"/>
  <c r="CS102" i="16"/>
  <c r="CS56" i="16"/>
  <c r="CS11" i="16"/>
  <c r="CS26" i="16"/>
  <c r="CS41" i="16"/>
  <c r="CS71" i="16"/>
  <c r="CS101" i="16"/>
  <c r="CS55" i="16"/>
  <c r="CS10" i="16"/>
  <c r="CS25" i="16"/>
  <c r="CS40" i="16"/>
  <c r="CS70" i="16"/>
  <c r="CS100" i="16"/>
  <c r="CS54" i="16"/>
  <c r="CS9" i="16"/>
  <c r="CS24" i="16"/>
  <c r="CS39" i="16"/>
  <c r="CS69" i="16"/>
  <c r="CS99" i="16"/>
  <c r="CS53" i="16"/>
  <c r="CS8" i="16"/>
  <c r="CS23" i="16"/>
  <c r="CS38" i="16"/>
  <c r="CS68" i="16"/>
  <c r="CS98" i="16"/>
  <c r="CS53" i="17" a="1"/>
  <c r="CS65" i="17"/>
  <c r="CS8" i="17" a="1"/>
  <c r="CS20" i="17"/>
  <c r="CS23" i="17" a="1"/>
  <c r="CS35" i="17"/>
  <c r="CS50" i="17"/>
  <c r="CS80" i="17"/>
  <c r="CS110" i="17"/>
  <c r="CS64" i="17"/>
  <c r="CS19" i="17"/>
  <c r="CS34" i="17"/>
  <c r="CS49" i="17"/>
  <c r="CS79" i="17"/>
  <c r="CS109" i="17"/>
  <c r="CS63" i="17"/>
  <c r="CS18" i="17"/>
  <c r="CS33" i="17"/>
  <c r="CS48" i="17"/>
  <c r="CS78" i="17"/>
  <c r="CS108" i="17"/>
  <c r="CS62" i="17"/>
  <c r="CS17" i="17"/>
  <c r="CS32" i="17"/>
  <c r="CS47" i="17"/>
  <c r="CS77" i="17"/>
  <c r="CS107" i="17"/>
  <c r="CS61" i="17"/>
  <c r="CS16" i="17"/>
  <c r="CS31" i="17"/>
  <c r="CS46" i="17"/>
  <c r="CS76" i="17"/>
  <c r="CS106" i="17"/>
  <c r="CS60" i="17"/>
  <c r="CS15" i="17"/>
  <c r="CS30" i="17"/>
  <c r="CS45" i="17"/>
  <c r="CS75" i="17"/>
  <c r="CS105" i="17"/>
  <c r="CS59" i="17"/>
  <c r="CS14" i="17"/>
  <c r="CS29" i="17"/>
  <c r="CS44" i="17"/>
  <c r="CS74" i="17"/>
  <c r="CS104" i="17"/>
  <c r="CS58" i="17"/>
  <c r="CS13" i="17"/>
  <c r="CS28" i="17"/>
  <c r="CS43" i="17"/>
  <c r="CS73" i="17"/>
  <c r="CS103" i="17"/>
  <c r="CS57" i="17"/>
  <c r="CS12" i="17"/>
  <c r="CS27" i="17"/>
  <c r="CS42" i="17"/>
  <c r="CS72" i="17"/>
  <c r="CS102" i="17"/>
  <c r="CS56" i="17"/>
  <c r="CS11" i="17"/>
  <c r="CS26" i="17"/>
  <c r="CS41" i="17"/>
  <c r="CS71" i="17"/>
  <c r="CS101" i="17"/>
  <c r="CS55" i="17"/>
  <c r="CS10" i="17"/>
  <c r="CS25" i="17"/>
  <c r="CS40" i="17"/>
  <c r="CS70" i="17"/>
  <c r="CS100" i="17"/>
  <c r="CS54" i="17"/>
  <c r="CS9" i="17"/>
  <c r="CS24" i="17"/>
  <c r="CS39" i="17"/>
  <c r="CS69" i="17"/>
  <c r="CS99" i="17"/>
  <c r="CS53" i="17"/>
  <c r="CS8" i="17"/>
  <c r="CS23" i="17"/>
  <c r="CS38" i="17"/>
  <c r="CS68" i="17"/>
  <c r="CS98" i="17"/>
  <c r="CS53" i="18" a="1"/>
  <c r="CS65" i="18"/>
  <c r="CS8" i="18" a="1"/>
  <c r="CS20" i="18"/>
  <c r="CS23" i="18" a="1"/>
  <c r="CS35" i="18"/>
  <c r="CS50" i="18"/>
  <c r="CS80" i="18"/>
  <c r="CS110" i="18"/>
  <c r="CS64" i="18"/>
  <c r="CS19" i="18"/>
  <c r="CS34" i="18"/>
  <c r="CS49" i="18"/>
  <c r="CS79" i="18"/>
  <c r="CS109" i="18"/>
  <c r="CS63" i="18"/>
  <c r="CS18" i="18"/>
  <c r="CS33" i="18"/>
  <c r="CS48" i="18"/>
  <c r="CS78" i="18"/>
  <c r="CS108" i="18"/>
  <c r="CS62" i="18"/>
  <c r="CS17" i="18"/>
  <c r="CS32" i="18"/>
  <c r="CS47" i="18"/>
  <c r="CS77" i="18"/>
  <c r="CS107" i="18"/>
  <c r="CS61" i="18"/>
  <c r="CS16" i="18"/>
  <c r="CS31" i="18"/>
  <c r="CS46" i="18"/>
  <c r="CS76" i="18"/>
  <c r="CS106" i="18"/>
  <c r="CS60" i="18"/>
  <c r="CS15" i="18"/>
  <c r="CS30" i="18"/>
  <c r="CS45" i="18"/>
  <c r="CS75" i="18"/>
  <c r="CS105" i="18"/>
  <c r="CS59" i="18"/>
  <c r="CS14" i="18"/>
  <c r="CS29" i="18"/>
  <c r="CS44" i="18"/>
  <c r="CS74" i="18"/>
  <c r="CS104" i="18"/>
  <c r="CS58" i="18"/>
  <c r="CS13" i="18"/>
  <c r="CS28" i="18"/>
  <c r="CS43" i="18"/>
  <c r="CS73" i="18"/>
  <c r="CS103" i="18"/>
  <c r="CS57" i="18"/>
  <c r="CS12" i="18"/>
  <c r="CS27" i="18"/>
  <c r="CS42" i="18"/>
  <c r="CS72" i="18"/>
  <c r="CS102" i="18"/>
  <c r="CS56" i="18"/>
  <c r="CS11" i="18"/>
  <c r="CS26" i="18"/>
  <c r="CS41" i="18"/>
  <c r="CS71" i="18"/>
  <c r="CS101" i="18"/>
  <c r="CS55" i="18"/>
  <c r="CS10" i="18"/>
  <c r="CS25" i="18"/>
  <c r="CS40" i="18"/>
  <c r="CS70" i="18"/>
  <c r="CS100" i="18"/>
  <c r="CS54" i="18"/>
  <c r="CS9" i="18"/>
  <c r="CS24" i="18"/>
  <c r="CS39" i="18"/>
  <c r="CS69" i="18"/>
  <c r="CS99" i="18"/>
  <c r="CS53" i="18"/>
  <c r="CS8" i="18"/>
  <c r="CS23" i="18"/>
  <c r="CS38" i="18"/>
  <c r="CS68" i="18"/>
  <c r="CS98" i="18"/>
  <c r="CS53" i="19" a="1"/>
  <c r="CS65" i="19"/>
  <c r="CS8" i="19" a="1"/>
  <c r="CS20" i="19"/>
  <c r="CS23" i="19" a="1"/>
  <c r="CS35" i="19"/>
  <c r="CS50" i="19"/>
  <c r="CS80" i="19"/>
  <c r="CS110" i="19"/>
  <c r="CS64" i="19"/>
  <c r="CS19" i="19"/>
  <c r="CS34" i="19"/>
  <c r="CS49" i="19"/>
  <c r="CS79" i="19"/>
  <c r="CS109" i="19"/>
  <c r="CS63" i="19"/>
  <c r="CS18" i="19"/>
  <c r="CS33" i="19"/>
  <c r="CS48" i="19"/>
  <c r="CS78" i="19"/>
  <c r="CS108" i="19"/>
  <c r="CS62" i="19"/>
  <c r="CS17" i="19"/>
  <c r="CS32" i="19"/>
  <c r="CS47" i="19"/>
  <c r="CS77" i="19"/>
  <c r="CS107" i="19"/>
  <c r="CS61" i="19"/>
  <c r="CS16" i="19"/>
  <c r="CS31" i="19"/>
  <c r="CS46" i="19"/>
  <c r="CS76" i="19"/>
  <c r="CS106" i="19"/>
  <c r="CS60" i="19"/>
  <c r="CS15" i="19"/>
  <c r="CS30" i="19"/>
  <c r="CS45" i="19"/>
  <c r="CS75" i="19"/>
  <c r="CS105" i="19"/>
  <c r="CS59" i="19"/>
  <c r="CS14" i="19"/>
  <c r="CS29" i="19"/>
  <c r="CS44" i="19"/>
  <c r="CS74" i="19"/>
  <c r="CS104" i="19"/>
  <c r="CS58" i="19"/>
  <c r="CS13" i="19"/>
  <c r="CS28" i="19"/>
  <c r="CS43" i="19"/>
  <c r="CS73" i="19"/>
  <c r="CS103" i="19"/>
  <c r="CS57" i="19"/>
  <c r="CS12" i="19"/>
  <c r="CS27" i="19"/>
  <c r="CS42" i="19"/>
  <c r="CS72" i="19"/>
  <c r="CS102" i="19"/>
  <c r="CS56" i="19"/>
  <c r="CS11" i="19"/>
  <c r="CS26" i="19"/>
  <c r="CS41" i="19"/>
  <c r="CS71" i="19"/>
  <c r="CS101" i="19"/>
  <c r="CS55" i="19"/>
  <c r="CS10" i="19"/>
  <c r="CS25" i="19"/>
  <c r="CS40" i="19"/>
  <c r="CS70" i="19"/>
  <c r="CS100" i="19"/>
  <c r="CS54" i="19"/>
  <c r="CS9" i="19"/>
  <c r="CS24" i="19"/>
  <c r="CS39" i="19"/>
  <c r="CS69" i="19"/>
  <c r="CS99" i="19"/>
  <c r="CS53" i="19"/>
  <c r="CS8" i="19"/>
  <c r="CS23" i="19"/>
  <c r="CS38" i="19"/>
  <c r="CS68" i="19"/>
  <c r="CS98" i="19"/>
  <c r="CS53" i="20" a="1"/>
  <c r="CS65" i="20"/>
  <c r="CS8" i="20" a="1"/>
  <c r="CS20" i="20"/>
  <c r="CS23" i="20" a="1"/>
  <c r="CS35" i="20"/>
  <c r="CS50" i="20"/>
  <c r="CS80" i="20"/>
  <c r="CS110" i="20"/>
  <c r="CS64" i="20"/>
  <c r="CS19" i="20"/>
  <c r="CS34" i="20"/>
  <c r="CS49" i="20"/>
  <c r="CS79" i="20"/>
  <c r="CS109" i="20"/>
  <c r="CS63" i="20"/>
  <c r="CS18" i="20"/>
  <c r="CS33" i="20"/>
  <c r="CS48" i="20"/>
  <c r="CS78" i="20"/>
  <c r="CS108" i="20"/>
  <c r="CS62" i="20"/>
  <c r="CS17" i="20"/>
  <c r="CS32" i="20"/>
  <c r="CS47" i="20"/>
  <c r="CS77" i="20"/>
  <c r="CS107" i="20"/>
  <c r="CS61" i="20"/>
  <c r="CS16" i="20"/>
  <c r="CS31" i="20"/>
  <c r="CS46" i="20"/>
  <c r="CS76" i="20"/>
  <c r="CS106" i="20"/>
  <c r="CS60" i="20"/>
  <c r="CS15" i="20"/>
  <c r="CS30" i="20"/>
  <c r="CS45" i="20"/>
  <c r="CS75" i="20"/>
  <c r="CS105" i="20"/>
  <c r="CS59" i="20"/>
  <c r="CS14" i="20"/>
  <c r="CS29" i="20"/>
  <c r="CS44" i="20"/>
  <c r="CS74" i="20"/>
  <c r="CS104" i="20"/>
  <c r="CS58" i="20"/>
  <c r="CS13" i="20"/>
  <c r="CS28" i="20"/>
  <c r="CS43" i="20"/>
  <c r="CS73" i="20"/>
  <c r="CS103" i="20"/>
  <c r="CS57" i="20"/>
  <c r="CS12" i="20"/>
  <c r="CS27" i="20"/>
  <c r="CS42" i="20"/>
  <c r="CS72" i="20"/>
  <c r="CS102" i="20"/>
  <c r="CS56" i="20"/>
  <c r="CS11" i="20"/>
  <c r="CS26" i="20"/>
  <c r="CS41" i="20"/>
  <c r="CS71" i="20"/>
  <c r="CS101" i="20"/>
  <c r="CS55" i="20"/>
  <c r="CS10" i="20"/>
  <c r="CS25" i="20"/>
  <c r="CS40" i="20"/>
  <c r="CS70" i="20"/>
  <c r="CS100" i="20"/>
  <c r="CS54" i="20"/>
  <c r="CS9" i="20"/>
  <c r="CS24" i="20"/>
  <c r="CS39" i="20"/>
  <c r="CS69" i="20"/>
  <c r="CS99" i="20"/>
  <c r="CS53" i="20"/>
  <c r="CS8" i="20"/>
  <c r="CS23" i="20"/>
  <c r="CS38" i="20"/>
  <c r="CS68" i="20"/>
  <c r="CS98" i="20"/>
  <c r="CN53" i="3" a="1"/>
  <c r="CN53" i="3"/>
  <c r="CN8" i="3" a="1"/>
  <c r="CN8" i="3"/>
  <c r="CN23" i="3" a="1"/>
  <c r="CN23" i="3"/>
  <c r="CN38" i="3"/>
  <c r="CN68" i="3"/>
  <c r="CN98" i="3"/>
  <c r="CN83" i="3" a="1"/>
  <c r="CN83" i="3"/>
  <c r="CN54" i="3"/>
  <c r="CN9" i="3"/>
  <c r="CN24" i="3"/>
  <c r="CN39" i="3"/>
  <c r="CN69" i="3"/>
  <c r="CN84" i="3"/>
  <c r="CN55" i="3"/>
  <c r="CN10" i="3"/>
  <c r="CN25" i="3"/>
  <c r="CN40" i="3"/>
  <c r="CN70" i="3"/>
  <c r="CN85" i="3"/>
  <c r="CN56" i="3"/>
  <c r="CN11" i="3"/>
  <c r="CN26" i="3"/>
  <c r="CN41" i="3"/>
  <c r="CN71" i="3"/>
  <c r="CN86" i="3"/>
  <c r="CN57" i="3"/>
  <c r="CN12" i="3"/>
  <c r="CN27" i="3"/>
  <c r="CN42" i="3"/>
  <c r="CN72" i="3"/>
  <c r="CN87" i="3"/>
  <c r="CN58" i="3"/>
  <c r="CN13" i="3"/>
  <c r="CN28" i="3"/>
  <c r="CN43" i="3"/>
  <c r="CN73" i="3"/>
  <c r="CN88" i="3"/>
  <c r="CN59" i="3"/>
  <c r="CN14" i="3"/>
  <c r="CN29" i="3"/>
  <c r="CN44" i="3"/>
  <c r="CN74" i="3"/>
  <c r="CN89" i="3"/>
  <c r="CN60" i="3"/>
  <c r="CN15" i="3"/>
  <c r="CN30" i="3"/>
  <c r="CN45" i="3"/>
  <c r="CN75" i="3"/>
  <c r="CN90" i="3"/>
  <c r="CN61" i="3"/>
  <c r="CN16" i="3"/>
  <c r="CN31" i="3"/>
  <c r="CN46" i="3"/>
  <c r="CN76" i="3"/>
  <c r="CN91" i="3"/>
  <c r="CN62" i="3"/>
  <c r="CN17" i="3"/>
  <c r="CN32" i="3"/>
  <c r="CN47" i="3"/>
  <c r="CN77" i="3"/>
  <c r="CN92" i="3"/>
  <c r="CN63" i="3"/>
  <c r="CN18" i="3"/>
  <c r="CN33" i="3"/>
  <c r="CN48" i="3"/>
  <c r="CN78" i="3"/>
  <c r="CN93" i="3"/>
  <c r="CN64" i="3"/>
  <c r="CN19" i="3"/>
  <c r="CN34" i="3"/>
  <c r="CN49" i="3"/>
  <c r="CN79" i="3"/>
  <c r="CN94" i="3"/>
  <c r="CN65" i="3"/>
  <c r="CN20" i="3"/>
  <c r="CN35" i="3"/>
  <c r="CN50" i="3"/>
  <c r="CN80" i="3"/>
  <c r="CN95" i="3"/>
  <c r="CO110" i="3"/>
  <c r="CO109" i="3"/>
  <c r="CO108" i="3"/>
  <c r="CO107" i="3"/>
  <c r="CO106" i="3"/>
  <c r="CO105" i="3"/>
  <c r="CO104" i="3"/>
  <c r="CO103" i="3"/>
  <c r="CO102" i="3"/>
  <c r="CO101" i="3"/>
  <c r="CO100" i="3"/>
  <c r="CO99" i="3"/>
  <c r="CQ53" i="14" a="1"/>
  <c r="CQ65" i="14"/>
  <c r="CQ8" i="14" a="1"/>
  <c r="CQ20" i="14"/>
  <c r="CQ23" i="14" a="1"/>
  <c r="CQ35" i="14"/>
  <c r="CQ50" i="14"/>
  <c r="CQ80" i="14"/>
  <c r="CQ110" i="14"/>
  <c r="CQ64" i="14"/>
  <c r="CQ19" i="14"/>
  <c r="CQ34" i="14"/>
  <c r="CQ49" i="14"/>
  <c r="CQ79" i="14"/>
  <c r="CQ109" i="14"/>
  <c r="CQ63" i="14"/>
  <c r="CQ18" i="14"/>
  <c r="CQ33" i="14"/>
  <c r="CQ48" i="14"/>
  <c r="CQ78" i="14"/>
  <c r="CQ108" i="14"/>
  <c r="CQ62" i="14"/>
  <c r="CQ17" i="14"/>
  <c r="CQ32" i="14"/>
  <c r="CQ47" i="14"/>
  <c r="CQ77" i="14"/>
  <c r="CQ107" i="14"/>
  <c r="CQ61" i="14"/>
  <c r="CQ16" i="14"/>
  <c r="CQ31" i="14"/>
  <c r="CQ46" i="14"/>
  <c r="CQ76" i="14"/>
  <c r="CQ106" i="14"/>
  <c r="CQ60" i="14"/>
  <c r="CQ15" i="14"/>
  <c r="CQ30" i="14"/>
  <c r="CQ45" i="14"/>
  <c r="CQ75" i="14"/>
  <c r="CQ105" i="14"/>
  <c r="CQ59" i="14"/>
  <c r="CQ14" i="14"/>
  <c r="CQ29" i="14"/>
  <c r="CQ44" i="14"/>
  <c r="CQ74" i="14"/>
  <c r="CQ104" i="14"/>
  <c r="CQ58" i="14"/>
  <c r="CQ13" i="14"/>
  <c r="CQ28" i="14"/>
  <c r="CQ43" i="14"/>
  <c r="CQ73" i="14"/>
  <c r="CQ103" i="14"/>
  <c r="CQ57" i="14"/>
  <c r="CQ12" i="14"/>
  <c r="CQ27" i="14"/>
  <c r="CQ42" i="14"/>
  <c r="CQ72" i="14"/>
  <c r="CQ102" i="14"/>
  <c r="CQ56" i="14"/>
  <c r="CQ11" i="14"/>
  <c r="CQ26" i="14"/>
  <c r="CQ41" i="14"/>
  <c r="CQ71" i="14"/>
  <c r="CQ101" i="14"/>
  <c r="CQ55" i="14"/>
  <c r="CQ10" i="14"/>
  <c r="CQ25" i="14"/>
  <c r="CQ40" i="14"/>
  <c r="CQ70" i="14"/>
  <c r="CQ100" i="14"/>
  <c r="CQ54" i="14"/>
  <c r="CQ9" i="14"/>
  <c r="CQ24" i="14"/>
  <c r="CQ39" i="14"/>
  <c r="CQ69" i="14"/>
  <c r="CQ99" i="14"/>
  <c r="CQ53" i="14"/>
  <c r="CQ8" i="14"/>
  <c r="CQ23" i="14"/>
  <c r="CQ38" i="14"/>
  <c r="CQ68" i="14"/>
  <c r="CQ98" i="14"/>
  <c r="CR53" i="15" a="1"/>
  <c r="CR65" i="15"/>
  <c r="CR8" i="15" a="1"/>
  <c r="CR20" i="15"/>
  <c r="CR23" i="15" a="1"/>
  <c r="CR35" i="15"/>
  <c r="CR50" i="15"/>
  <c r="CR80" i="15"/>
  <c r="CR110" i="15"/>
  <c r="CR64" i="15"/>
  <c r="CR19" i="15"/>
  <c r="CR34" i="15"/>
  <c r="CR49" i="15"/>
  <c r="CR79" i="15"/>
  <c r="CR109" i="15"/>
  <c r="CR63" i="15"/>
  <c r="CR18" i="15"/>
  <c r="CR33" i="15"/>
  <c r="CR48" i="15"/>
  <c r="CR78" i="15"/>
  <c r="CR108" i="15"/>
  <c r="CR62" i="15"/>
  <c r="CR17" i="15"/>
  <c r="CR32" i="15"/>
  <c r="CR47" i="15"/>
  <c r="CR77" i="15"/>
  <c r="CR107" i="15"/>
  <c r="CR61" i="15"/>
  <c r="CR16" i="15"/>
  <c r="CR31" i="15"/>
  <c r="CR46" i="15"/>
  <c r="CR76" i="15"/>
  <c r="CR106" i="15"/>
  <c r="CR60" i="15"/>
  <c r="CR15" i="15"/>
  <c r="CR30" i="15"/>
  <c r="CR45" i="15"/>
  <c r="CR75" i="15"/>
  <c r="CR105" i="15"/>
  <c r="CR59" i="15"/>
  <c r="CR14" i="15"/>
  <c r="CR29" i="15"/>
  <c r="CR44" i="15"/>
  <c r="CR74" i="15"/>
  <c r="CR104" i="15"/>
  <c r="CR58" i="15"/>
  <c r="CR13" i="15"/>
  <c r="CR28" i="15"/>
  <c r="CR43" i="15"/>
  <c r="CR73" i="15"/>
  <c r="CR103" i="15"/>
  <c r="CR57" i="15"/>
  <c r="CR12" i="15"/>
  <c r="CR27" i="15"/>
  <c r="CR42" i="15"/>
  <c r="CR72" i="15"/>
  <c r="CR102" i="15"/>
  <c r="CR56" i="15"/>
  <c r="CR11" i="15"/>
  <c r="CR26" i="15"/>
  <c r="CR41" i="15"/>
  <c r="CR71" i="15"/>
  <c r="CR101" i="15"/>
  <c r="CR55" i="15"/>
  <c r="CR10" i="15"/>
  <c r="CR25" i="15"/>
  <c r="CR40" i="15"/>
  <c r="CR70" i="15"/>
  <c r="CR100" i="15"/>
  <c r="CR54" i="15"/>
  <c r="CR9" i="15"/>
  <c r="CR24" i="15"/>
  <c r="CR39" i="15"/>
  <c r="CR69" i="15"/>
  <c r="CR99" i="15"/>
  <c r="CR53" i="15"/>
  <c r="CR8" i="15"/>
  <c r="CR23" i="15"/>
  <c r="CR38" i="15"/>
  <c r="CR68" i="15"/>
  <c r="CR98" i="15"/>
  <c r="CR53" i="16" a="1"/>
  <c r="CR65" i="16"/>
  <c r="CR8" i="16" a="1"/>
  <c r="CR20" i="16"/>
  <c r="CR23" i="16" a="1"/>
  <c r="CR35" i="16"/>
  <c r="CR50" i="16"/>
  <c r="CR80" i="16"/>
  <c r="CR110" i="16"/>
  <c r="CR64" i="16"/>
  <c r="CR19" i="16"/>
  <c r="CR34" i="16"/>
  <c r="CR49" i="16"/>
  <c r="CR79" i="16"/>
  <c r="CR109" i="16"/>
  <c r="CR63" i="16"/>
  <c r="CR18" i="16"/>
  <c r="CR33" i="16"/>
  <c r="CR48" i="16"/>
  <c r="CR78" i="16"/>
  <c r="CR108" i="16"/>
  <c r="CR62" i="16"/>
  <c r="CR17" i="16"/>
  <c r="CR32" i="16"/>
  <c r="CR47" i="16"/>
  <c r="CR77" i="16"/>
  <c r="CR107" i="16"/>
  <c r="CR61" i="16"/>
  <c r="CR16" i="16"/>
  <c r="CR31" i="16"/>
  <c r="CR46" i="16"/>
  <c r="CR76" i="16"/>
  <c r="CR106" i="16"/>
  <c r="CR60" i="16"/>
  <c r="CR15" i="16"/>
  <c r="CR30" i="16"/>
  <c r="CR45" i="16"/>
  <c r="CR75" i="16"/>
  <c r="CR105" i="16"/>
  <c r="CR59" i="16"/>
  <c r="CR14" i="16"/>
  <c r="CR29" i="16"/>
  <c r="CR44" i="16"/>
  <c r="CR74" i="16"/>
  <c r="CR104" i="16"/>
  <c r="CR58" i="16"/>
  <c r="CR13" i="16"/>
  <c r="CR28" i="16"/>
  <c r="CR43" i="16"/>
  <c r="CR73" i="16"/>
  <c r="CR103" i="16"/>
  <c r="CR57" i="16"/>
  <c r="CR12" i="16"/>
  <c r="CR27" i="16"/>
  <c r="CR42" i="16"/>
  <c r="CR72" i="16"/>
  <c r="CR102" i="16"/>
  <c r="CR56" i="16"/>
  <c r="CR11" i="16"/>
  <c r="CR26" i="16"/>
  <c r="CR41" i="16"/>
  <c r="CR71" i="16"/>
  <c r="CR101" i="16"/>
  <c r="CR55" i="16"/>
  <c r="CR10" i="16"/>
  <c r="CR25" i="16"/>
  <c r="CR40" i="16"/>
  <c r="CR70" i="16"/>
  <c r="CR100" i="16"/>
  <c r="CR54" i="16"/>
  <c r="CR9" i="16"/>
  <c r="CR24" i="16"/>
  <c r="CR39" i="16"/>
  <c r="CR69" i="16"/>
  <c r="CR99" i="16"/>
  <c r="CR53" i="16"/>
  <c r="CR8" i="16"/>
  <c r="CR23" i="16"/>
  <c r="CR38" i="16"/>
  <c r="CR68" i="16"/>
  <c r="CR98" i="16"/>
  <c r="CR53" i="17" a="1"/>
  <c r="CR65" i="17"/>
  <c r="CR8" i="17" a="1"/>
  <c r="CR20" i="17"/>
  <c r="CR23" i="17" a="1"/>
  <c r="CR35" i="17"/>
  <c r="CR50" i="17"/>
  <c r="CR80" i="17"/>
  <c r="CR110" i="17"/>
  <c r="CR64" i="17"/>
  <c r="CR19" i="17"/>
  <c r="CR34" i="17"/>
  <c r="CR49" i="17"/>
  <c r="CR79" i="17"/>
  <c r="CR109" i="17"/>
  <c r="CR63" i="17"/>
  <c r="CR18" i="17"/>
  <c r="CR33" i="17"/>
  <c r="CR48" i="17"/>
  <c r="CR78" i="17"/>
  <c r="CR108" i="17"/>
  <c r="CR62" i="17"/>
  <c r="CR17" i="17"/>
  <c r="CR32" i="17"/>
  <c r="CR47" i="17"/>
  <c r="CR77" i="17"/>
  <c r="CR107" i="17"/>
  <c r="CR61" i="17"/>
  <c r="CR16" i="17"/>
  <c r="CR31" i="17"/>
  <c r="CR46" i="17"/>
  <c r="CR76" i="17"/>
  <c r="CR106" i="17"/>
  <c r="CR60" i="17"/>
  <c r="CR15" i="17"/>
  <c r="CR30" i="17"/>
  <c r="CR45" i="17"/>
  <c r="CR75" i="17"/>
  <c r="CR105" i="17"/>
  <c r="CR59" i="17"/>
  <c r="CR14" i="17"/>
  <c r="CR29" i="17"/>
  <c r="CR44" i="17"/>
  <c r="CR74" i="17"/>
  <c r="CR104" i="17"/>
  <c r="CR58" i="17"/>
  <c r="CR13" i="17"/>
  <c r="CR28" i="17"/>
  <c r="CR43" i="17"/>
  <c r="CR73" i="17"/>
  <c r="CR103" i="17"/>
  <c r="CR57" i="17"/>
  <c r="CR12" i="17"/>
  <c r="CR27" i="17"/>
  <c r="CR42" i="17"/>
  <c r="CR72" i="17"/>
  <c r="CR102" i="17"/>
  <c r="CR56" i="17"/>
  <c r="CR11" i="17"/>
  <c r="CR26" i="17"/>
  <c r="CR41" i="17"/>
  <c r="CR71" i="17"/>
  <c r="CR101" i="17"/>
  <c r="CR55" i="17"/>
  <c r="CR10" i="17"/>
  <c r="CR25" i="17"/>
  <c r="CR40" i="17"/>
  <c r="CR70" i="17"/>
  <c r="CR100" i="17"/>
  <c r="CR54" i="17"/>
  <c r="CR9" i="17"/>
  <c r="CR24" i="17"/>
  <c r="CR39" i="17"/>
  <c r="CR69" i="17"/>
  <c r="CR99" i="17"/>
  <c r="CR53" i="17"/>
  <c r="CR8" i="17"/>
  <c r="CR23" i="17"/>
  <c r="CR38" i="17"/>
  <c r="CR68" i="17"/>
  <c r="CR98" i="17"/>
  <c r="CR53" i="18" a="1"/>
  <c r="CR65" i="18"/>
  <c r="CR8" i="18" a="1"/>
  <c r="CR20" i="18"/>
  <c r="CR23" i="18" a="1"/>
  <c r="CR35" i="18"/>
  <c r="CR50" i="18"/>
  <c r="CR80" i="18"/>
  <c r="CR110" i="18"/>
  <c r="CR64" i="18"/>
  <c r="CR19" i="18"/>
  <c r="CR34" i="18"/>
  <c r="CR49" i="18"/>
  <c r="CR79" i="18"/>
  <c r="CR109" i="18"/>
  <c r="CR63" i="18"/>
  <c r="CR18" i="18"/>
  <c r="CR33" i="18"/>
  <c r="CR48" i="18"/>
  <c r="CR78" i="18"/>
  <c r="CR108" i="18"/>
  <c r="CR62" i="18"/>
  <c r="CR17" i="18"/>
  <c r="CR32" i="18"/>
  <c r="CR47" i="18"/>
  <c r="CR77" i="18"/>
  <c r="CR107" i="18"/>
  <c r="CR61" i="18"/>
  <c r="CR16" i="18"/>
  <c r="CR31" i="18"/>
  <c r="CR46" i="18"/>
  <c r="CR76" i="18"/>
  <c r="CR106" i="18"/>
  <c r="CR60" i="18"/>
  <c r="CR15" i="18"/>
  <c r="CR30" i="18"/>
  <c r="CR45" i="18"/>
  <c r="CR75" i="18"/>
  <c r="CR105" i="18"/>
  <c r="CR59" i="18"/>
  <c r="CR14" i="18"/>
  <c r="CR29" i="18"/>
  <c r="CR44" i="18"/>
  <c r="CR74" i="18"/>
  <c r="CR104" i="18"/>
  <c r="CR58" i="18"/>
  <c r="CR13" i="18"/>
  <c r="CR28" i="18"/>
  <c r="CR43" i="18"/>
  <c r="CR73" i="18"/>
  <c r="CR103" i="18"/>
  <c r="CR57" i="18"/>
  <c r="CR12" i="18"/>
  <c r="CR27" i="18"/>
  <c r="CR42" i="18"/>
  <c r="CR72" i="18"/>
  <c r="CR102" i="18"/>
  <c r="CR56" i="18"/>
  <c r="CR11" i="18"/>
  <c r="CR26" i="18"/>
  <c r="CR41" i="18"/>
  <c r="CR71" i="18"/>
  <c r="CR101" i="18"/>
  <c r="CR55" i="18"/>
  <c r="CR10" i="18"/>
  <c r="CR25" i="18"/>
  <c r="CR40" i="18"/>
  <c r="CR70" i="18"/>
  <c r="CR100" i="18"/>
  <c r="CR54" i="18"/>
  <c r="CR9" i="18"/>
  <c r="CR24" i="18"/>
  <c r="CR39" i="18"/>
  <c r="CR69" i="18"/>
  <c r="CR99" i="18"/>
  <c r="CR53" i="18"/>
  <c r="CR8" i="18"/>
  <c r="CR23" i="18"/>
  <c r="CR38" i="18"/>
  <c r="CR68" i="18"/>
  <c r="CR98" i="18"/>
  <c r="CR53" i="19" a="1"/>
  <c r="CR65" i="19"/>
  <c r="CR8" i="19" a="1"/>
  <c r="CR20" i="19"/>
  <c r="CR23" i="19" a="1"/>
  <c r="CR35" i="19"/>
  <c r="CR50" i="19"/>
  <c r="CR80" i="19"/>
  <c r="CR110" i="19"/>
  <c r="CR64" i="19"/>
  <c r="CR19" i="19"/>
  <c r="CR34" i="19"/>
  <c r="CR49" i="19"/>
  <c r="CR79" i="19"/>
  <c r="CR109" i="19"/>
  <c r="CR63" i="19"/>
  <c r="CR18" i="19"/>
  <c r="CR33" i="19"/>
  <c r="CR48" i="19"/>
  <c r="CR78" i="19"/>
  <c r="CR108" i="19"/>
  <c r="CR62" i="19"/>
  <c r="CR17" i="19"/>
  <c r="CR32" i="19"/>
  <c r="CR47" i="19"/>
  <c r="CR77" i="19"/>
  <c r="CR107" i="19"/>
  <c r="CR61" i="19"/>
  <c r="CR16" i="19"/>
  <c r="CR31" i="19"/>
  <c r="CR46" i="19"/>
  <c r="CR76" i="19"/>
  <c r="CR106" i="19"/>
  <c r="CR60" i="19"/>
  <c r="CR15" i="19"/>
  <c r="CR30" i="19"/>
  <c r="CR45" i="19"/>
  <c r="CR75" i="19"/>
  <c r="CR105" i="19"/>
  <c r="CR59" i="19"/>
  <c r="CR14" i="19"/>
  <c r="CR29" i="19"/>
  <c r="CR44" i="19"/>
  <c r="CR74" i="19"/>
  <c r="CR104" i="19"/>
  <c r="CR58" i="19"/>
  <c r="CR13" i="19"/>
  <c r="CR28" i="19"/>
  <c r="CR43" i="19"/>
  <c r="CR73" i="19"/>
  <c r="CR103" i="19"/>
  <c r="CR57" i="19"/>
  <c r="CR12" i="19"/>
  <c r="CR27" i="19"/>
  <c r="CR42" i="19"/>
  <c r="CR72" i="19"/>
  <c r="CR102" i="19"/>
  <c r="CR56" i="19"/>
  <c r="CR11" i="19"/>
  <c r="CR26" i="19"/>
  <c r="CR41" i="19"/>
  <c r="CR71" i="19"/>
  <c r="CR101" i="19"/>
  <c r="CR55" i="19"/>
  <c r="CR10" i="19"/>
  <c r="CR25" i="19"/>
  <c r="CR40" i="19"/>
  <c r="CR70" i="19"/>
  <c r="CR100" i="19"/>
  <c r="CR54" i="19"/>
  <c r="CR9" i="19"/>
  <c r="CR24" i="19"/>
  <c r="CR39" i="19"/>
  <c r="CR69" i="19"/>
  <c r="CR99" i="19"/>
  <c r="CR53" i="19"/>
  <c r="CR8" i="19"/>
  <c r="CR23" i="19"/>
  <c r="CR38" i="19"/>
  <c r="CR68" i="19"/>
  <c r="CR98" i="19"/>
  <c r="CR53" i="20" a="1"/>
  <c r="CR65" i="20"/>
  <c r="CR8" i="20" a="1"/>
  <c r="CR20" i="20"/>
  <c r="CR23" i="20" a="1"/>
  <c r="CR35" i="20"/>
  <c r="CR50" i="20"/>
  <c r="CR80" i="20"/>
  <c r="CR110" i="20"/>
  <c r="CR64" i="20"/>
  <c r="CR19" i="20"/>
  <c r="CR34" i="20"/>
  <c r="CR49" i="20"/>
  <c r="CR79" i="20"/>
  <c r="CR109" i="20"/>
  <c r="CR63" i="20"/>
  <c r="CR18" i="20"/>
  <c r="CR33" i="20"/>
  <c r="CR48" i="20"/>
  <c r="CR78" i="20"/>
  <c r="CR108" i="20"/>
  <c r="CR62" i="20"/>
  <c r="CR17" i="20"/>
  <c r="CR32" i="20"/>
  <c r="CR47" i="20"/>
  <c r="CR77" i="20"/>
  <c r="CR107" i="20"/>
  <c r="CR61" i="20"/>
  <c r="CR16" i="20"/>
  <c r="CR31" i="20"/>
  <c r="CR46" i="20"/>
  <c r="CR76" i="20"/>
  <c r="CR106" i="20"/>
  <c r="CR60" i="20"/>
  <c r="CR15" i="20"/>
  <c r="CR30" i="20"/>
  <c r="CR45" i="20"/>
  <c r="CR75" i="20"/>
  <c r="CR105" i="20"/>
  <c r="CR59" i="20"/>
  <c r="CR14" i="20"/>
  <c r="CR29" i="20"/>
  <c r="CR44" i="20"/>
  <c r="CR74" i="20"/>
  <c r="CR104" i="20"/>
  <c r="CR58" i="20"/>
  <c r="CR13" i="20"/>
  <c r="CR28" i="20"/>
  <c r="CR43" i="20"/>
  <c r="CR73" i="20"/>
  <c r="CR103" i="20"/>
  <c r="CR57" i="20"/>
  <c r="CR12" i="20"/>
  <c r="CR27" i="20"/>
  <c r="CR42" i="20"/>
  <c r="CR72" i="20"/>
  <c r="CR102" i="20"/>
  <c r="CR56" i="20"/>
  <c r="CR11" i="20"/>
  <c r="CR26" i="20"/>
  <c r="CR41" i="20"/>
  <c r="CR71" i="20"/>
  <c r="CR101" i="20"/>
  <c r="CR55" i="20"/>
  <c r="CR10" i="20"/>
  <c r="CR25" i="20"/>
  <c r="CR40" i="20"/>
  <c r="CR70" i="20"/>
  <c r="CR100" i="20"/>
  <c r="CR54" i="20"/>
  <c r="CR9" i="20"/>
  <c r="CR24" i="20"/>
  <c r="CR39" i="20"/>
  <c r="CR69" i="20"/>
  <c r="CR99" i="20"/>
  <c r="CR53" i="20"/>
  <c r="CR8" i="20"/>
  <c r="CR23" i="20"/>
  <c r="CR38" i="20"/>
  <c r="CR68" i="20"/>
  <c r="CR98" i="20"/>
  <c r="CM53" i="3" a="1"/>
  <c r="CM53" i="3"/>
  <c r="CM8" i="3" a="1"/>
  <c r="CM8" i="3"/>
  <c r="CM23" i="3" a="1"/>
  <c r="CM23" i="3"/>
  <c r="CM38" i="3"/>
  <c r="CM68" i="3"/>
  <c r="CM98" i="3"/>
  <c r="CM83" i="3" a="1"/>
  <c r="CM83" i="3"/>
  <c r="CM54" i="3"/>
  <c r="CM9" i="3"/>
  <c r="CM24" i="3"/>
  <c r="CM39" i="3"/>
  <c r="CM69" i="3"/>
  <c r="CM84" i="3"/>
  <c r="CM55" i="3"/>
  <c r="CM10" i="3"/>
  <c r="CM25" i="3"/>
  <c r="CM40" i="3"/>
  <c r="CM70" i="3"/>
  <c r="CM85" i="3"/>
  <c r="CM56" i="3"/>
  <c r="CM11" i="3"/>
  <c r="CM26" i="3"/>
  <c r="CM41" i="3"/>
  <c r="CM71" i="3"/>
  <c r="CM86" i="3"/>
  <c r="CM57" i="3"/>
  <c r="CM12" i="3"/>
  <c r="CM27" i="3"/>
  <c r="CM42" i="3"/>
  <c r="CM72" i="3"/>
  <c r="CM87" i="3"/>
  <c r="CM58" i="3"/>
  <c r="CM13" i="3"/>
  <c r="CM28" i="3"/>
  <c r="CM43" i="3"/>
  <c r="CM73" i="3"/>
  <c r="CM88" i="3"/>
  <c r="CM59" i="3"/>
  <c r="CM14" i="3"/>
  <c r="CM29" i="3"/>
  <c r="CM44" i="3"/>
  <c r="CM74" i="3"/>
  <c r="CM89" i="3"/>
  <c r="CM60" i="3"/>
  <c r="CM15" i="3"/>
  <c r="CM30" i="3"/>
  <c r="CM45" i="3"/>
  <c r="CM75" i="3"/>
  <c r="CM90" i="3"/>
  <c r="CM61" i="3"/>
  <c r="CM16" i="3"/>
  <c r="CM31" i="3"/>
  <c r="CM46" i="3"/>
  <c r="CM76" i="3"/>
  <c r="CM91" i="3"/>
  <c r="CM62" i="3"/>
  <c r="CM17" i="3"/>
  <c r="CM32" i="3"/>
  <c r="CM47" i="3"/>
  <c r="CM77" i="3"/>
  <c r="CM92" i="3"/>
  <c r="CM63" i="3"/>
  <c r="CM18" i="3"/>
  <c r="CM33" i="3"/>
  <c r="CM48" i="3"/>
  <c r="CM78" i="3"/>
  <c r="CM93" i="3"/>
  <c r="CM64" i="3"/>
  <c r="CM19" i="3"/>
  <c r="CM34" i="3"/>
  <c r="CM49" i="3"/>
  <c r="CM79" i="3"/>
  <c r="CM94" i="3"/>
  <c r="CM65" i="3"/>
  <c r="CM20" i="3"/>
  <c r="CM35" i="3"/>
  <c r="CM50" i="3"/>
  <c r="CM80" i="3"/>
  <c r="CM95" i="3"/>
  <c r="CN110" i="3"/>
  <c r="CN109" i="3"/>
  <c r="CN108" i="3"/>
  <c r="CN107" i="3"/>
  <c r="CN106" i="3"/>
  <c r="CN105" i="3"/>
  <c r="CN104" i="3"/>
  <c r="CN103" i="3"/>
  <c r="CN102" i="3"/>
  <c r="CN101" i="3"/>
  <c r="CN100" i="3"/>
  <c r="CN99" i="3"/>
  <c r="CP53" i="14" a="1"/>
  <c r="CP65" i="14"/>
  <c r="CP8" i="14" a="1"/>
  <c r="CP20" i="14"/>
  <c r="CP23" i="14" a="1"/>
  <c r="CP35" i="14"/>
  <c r="CP50" i="14"/>
  <c r="CP80" i="14"/>
  <c r="CP110" i="14"/>
  <c r="CP64" i="14"/>
  <c r="CP19" i="14"/>
  <c r="CP34" i="14"/>
  <c r="CP49" i="14"/>
  <c r="CP79" i="14"/>
  <c r="CP109" i="14"/>
  <c r="CP63" i="14"/>
  <c r="CP18" i="14"/>
  <c r="CP33" i="14"/>
  <c r="CP48" i="14"/>
  <c r="CP78" i="14"/>
  <c r="CP108" i="14"/>
  <c r="CP62" i="14"/>
  <c r="CP17" i="14"/>
  <c r="CP32" i="14"/>
  <c r="CP47" i="14"/>
  <c r="CP77" i="14"/>
  <c r="CP107" i="14"/>
  <c r="CP61" i="14"/>
  <c r="CP16" i="14"/>
  <c r="CP31" i="14"/>
  <c r="CP46" i="14"/>
  <c r="CP76" i="14"/>
  <c r="CP106" i="14"/>
  <c r="CP60" i="14"/>
  <c r="CP15" i="14"/>
  <c r="CP30" i="14"/>
  <c r="CP45" i="14"/>
  <c r="CP75" i="14"/>
  <c r="CP105" i="14"/>
  <c r="CP59" i="14"/>
  <c r="CP14" i="14"/>
  <c r="CP29" i="14"/>
  <c r="CP44" i="14"/>
  <c r="CP74" i="14"/>
  <c r="CP104" i="14"/>
  <c r="CP58" i="14"/>
  <c r="CP13" i="14"/>
  <c r="CP28" i="14"/>
  <c r="CP43" i="14"/>
  <c r="CP73" i="14"/>
  <c r="CP103" i="14"/>
  <c r="CP57" i="14"/>
  <c r="CP12" i="14"/>
  <c r="CP27" i="14"/>
  <c r="CP42" i="14"/>
  <c r="CP72" i="14"/>
  <c r="CP102" i="14"/>
  <c r="CP56" i="14"/>
  <c r="CP11" i="14"/>
  <c r="CP26" i="14"/>
  <c r="CP41" i="14"/>
  <c r="CP71" i="14"/>
  <c r="CP101" i="14"/>
  <c r="CP55" i="14"/>
  <c r="CP10" i="14"/>
  <c r="CP25" i="14"/>
  <c r="CP40" i="14"/>
  <c r="CP70" i="14"/>
  <c r="CP100" i="14"/>
  <c r="CP54" i="14"/>
  <c r="CP9" i="14"/>
  <c r="CP24" i="14"/>
  <c r="CP39" i="14"/>
  <c r="CP69" i="14"/>
  <c r="CP99" i="14"/>
  <c r="CP53" i="14"/>
  <c r="CP8" i="14"/>
  <c r="CP23" i="14"/>
  <c r="CP38" i="14"/>
  <c r="CP68" i="14"/>
  <c r="CP98" i="14"/>
  <c r="CQ53" i="15" a="1"/>
  <c r="CQ65" i="15"/>
  <c r="CQ8" i="15" a="1"/>
  <c r="CQ20" i="15"/>
  <c r="CQ23" i="15" a="1"/>
  <c r="CQ35" i="15"/>
  <c r="CQ50" i="15"/>
  <c r="CQ80" i="15"/>
  <c r="CQ110" i="15"/>
  <c r="CQ64" i="15"/>
  <c r="CQ19" i="15"/>
  <c r="CQ34" i="15"/>
  <c r="CQ49" i="15"/>
  <c r="CQ79" i="15"/>
  <c r="CQ109" i="15"/>
  <c r="CQ63" i="15"/>
  <c r="CQ18" i="15"/>
  <c r="CQ33" i="15"/>
  <c r="CQ48" i="15"/>
  <c r="CQ78" i="15"/>
  <c r="CQ108" i="15"/>
  <c r="CQ62" i="15"/>
  <c r="CQ17" i="15"/>
  <c r="CQ32" i="15"/>
  <c r="CQ47" i="15"/>
  <c r="CQ77" i="15"/>
  <c r="CQ107" i="15"/>
  <c r="CQ61" i="15"/>
  <c r="CQ16" i="15"/>
  <c r="CQ31" i="15"/>
  <c r="CQ46" i="15"/>
  <c r="CQ76" i="15"/>
  <c r="CQ106" i="15"/>
  <c r="CQ60" i="15"/>
  <c r="CQ15" i="15"/>
  <c r="CQ30" i="15"/>
  <c r="CQ45" i="15"/>
  <c r="CQ75" i="15"/>
  <c r="CQ105" i="15"/>
  <c r="CQ59" i="15"/>
  <c r="CQ14" i="15"/>
  <c r="CQ29" i="15"/>
  <c r="CQ44" i="15"/>
  <c r="CQ74" i="15"/>
  <c r="CQ104" i="15"/>
  <c r="CQ58" i="15"/>
  <c r="CQ13" i="15"/>
  <c r="CQ28" i="15"/>
  <c r="CQ43" i="15"/>
  <c r="CQ73" i="15"/>
  <c r="CQ103" i="15"/>
  <c r="CQ57" i="15"/>
  <c r="CQ12" i="15"/>
  <c r="CQ27" i="15"/>
  <c r="CQ42" i="15"/>
  <c r="CQ72" i="15"/>
  <c r="CQ102" i="15"/>
  <c r="CQ56" i="15"/>
  <c r="CQ11" i="15"/>
  <c r="CQ26" i="15"/>
  <c r="CQ41" i="15"/>
  <c r="CQ71" i="15"/>
  <c r="CQ101" i="15"/>
  <c r="CQ55" i="15"/>
  <c r="CQ10" i="15"/>
  <c r="CQ25" i="15"/>
  <c r="CQ40" i="15"/>
  <c r="CQ70" i="15"/>
  <c r="CQ100" i="15"/>
  <c r="CQ54" i="15"/>
  <c r="CQ9" i="15"/>
  <c r="CQ24" i="15"/>
  <c r="CQ39" i="15"/>
  <c r="CQ69" i="15"/>
  <c r="CQ99" i="15"/>
  <c r="CQ53" i="15"/>
  <c r="CQ8" i="15"/>
  <c r="CQ23" i="15"/>
  <c r="CQ38" i="15"/>
  <c r="CQ68" i="15"/>
  <c r="CQ98" i="15"/>
  <c r="CQ53" i="16" a="1"/>
  <c r="CQ65" i="16"/>
  <c r="CQ8" i="16" a="1"/>
  <c r="CQ20" i="16"/>
  <c r="CQ23" i="16" a="1"/>
  <c r="CQ35" i="16"/>
  <c r="CQ50" i="16"/>
  <c r="CQ80" i="16"/>
  <c r="CQ110" i="16"/>
  <c r="CQ64" i="16"/>
  <c r="CQ19" i="16"/>
  <c r="CQ34" i="16"/>
  <c r="CQ49" i="16"/>
  <c r="CQ79" i="16"/>
  <c r="CQ109" i="16"/>
  <c r="CQ63" i="16"/>
  <c r="CQ18" i="16"/>
  <c r="CQ33" i="16"/>
  <c r="CQ48" i="16"/>
  <c r="CQ78" i="16"/>
  <c r="CQ108" i="16"/>
  <c r="CQ62" i="16"/>
  <c r="CQ17" i="16"/>
  <c r="CQ32" i="16"/>
  <c r="CQ47" i="16"/>
  <c r="CQ77" i="16"/>
  <c r="CQ107" i="16"/>
  <c r="CQ61" i="16"/>
  <c r="CQ16" i="16"/>
  <c r="CQ31" i="16"/>
  <c r="CQ46" i="16"/>
  <c r="CQ76" i="16"/>
  <c r="CQ106" i="16"/>
  <c r="CQ60" i="16"/>
  <c r="CQ15" i="16"/>
  <c r="CQ30" i="16"/>
  <c r="CQ45" i="16"/>
  <c r="CQ75" i="16"/>
  <c r="CQ105" i="16"/>
  <c r="CQ59" i="16"/>
  <c r="CQ14" i="16"/>
  <c r="CQ29" i="16"/>
  <c r="CQ44" i="16"/>
  <c r="CQ74" i="16"/>
  <c r="CQ104" i="16"/>
  <c r="CQ58" i="16"/>
  <c r="CQ13" i="16"/>
  <c r="CQ28" i="16"/>
  <c r="CQ43" i="16"/>
  <c r="CQ73" i="16"/>
  <c r="CQ103" i="16"/>
  <c r="CQ57" i="16"/>
  <c r="CQ12" i="16"/>
  <c r="CQ27" i="16"/>
  <c r="CQ42" i="16"/>
  <c r="CQ72" i="16"/>
  <c r="CQ102" i="16"/>
  <c r="CQ56" i="16"/>
  <c r="CQ11" i="16"/>
  <c r="CQ26" i="16"/>
  <c r="CQ41" i="16"/>
  <c r="CQ71" i="16"/>
  <c r="CQ101" i="16"/>
  <c r="CQ55" i="16"/>
  <c r="CQ10" i="16"/>
  <c r="CQ25" i="16"/>
  <c r="CQ40" i="16"/>
  <c r="CQ70" i="16"/>
  <c r="CQ100" i="16"/>
  <c r="CQ54" i="16"/>
  <c r="CQ9" i="16"/>
  <c r="CQ24" i="16"/>
  <c r="CQ39" i="16"/>
  <c r="CQ69" i="16"/>
  <c r="CQ99" i="16"/>
  <c r="CQ53" i="16"/>
  <c r="CQ8" i="16"/>
  <c r="CQ23" i="16"/>
  <c r="CQ38" i="16"/>
  <c r="CQ68" i="16"/>
  <c r="CQ98" i="16"/>
  <c r="CQ53" i="17" a="1"/>
  <c r="CQ65" i="17"/>
  <c r="CQ8" i="17" a="1"/>
  <c r="CQ20" i="17"/>
  <c r="CQ23" i="17" a="1"/>
  <c r="CQ35" i="17"/>
  <c r="CQ50" i="17"/>
  <c r="CQ80" i="17"/>
  <c r="CQ110" i="17"/>
  <c r="CQ64" i="17"/>
  <c r="CQ19" i="17"/>
  <c r="CQ34" i="17"/>
  <c r="CQ49" i="17"/>
  <c r="CQ79" i="17"/>
  <c r="CQ109" i="17"/>
  <c r="CQ63" i="17"/>
  <c r="CQ18" i="17"/>
  <c r="CQ33" i="17"/>
  <c r="CQ48" i="17"/>
  <c r="CQ78" i="17"/>
  <c r="CQ108" i="17"/>
  <c r="CQ62" i="17"/>
  <c r="CQ17" i="17"/>
  <c r="CQ32" i="17"/>
  <c r="CQ47" i="17"/>
  <c r="CQ77" i="17"/>
  <c r="CQ107" i="17"/>
  <c r="CQ61" i="17"/>
  <c r="CQ16" i="17"/>
  <c r="CQ31" i="17"/>
  <c r="CQ46" i="17"/>
  <c r="CQ76" i="17"/>
  <c r="CQ106" i="17"/>
  <c r="CQ60" i="17"/>
  <c r="CQ15" i="17"/>
  <c r="CQ30" i="17"/>
  <c r="CQ45" i="17"/>
  <c r="CQ75" i="17"/>
  <c r="CQ105" i="17"/>
  <c r="CQ59" i="17"/>
  <c r="CQ14" i="17"/>
  <c r="CQ29" i="17"/>
  <c r="CQ44" i="17"/>
  <c r="CQ74" i="17"/>
  <c r="CQ104" i="17"/>
  <c r="CQ58" i="17"/>
  <c r="CQ13" i="17"/>
  <c r="CQ28" i="17"/>
  <c r="CQ43" i="17"/>
  <c r="CQ73" i="17"/>
  <c r="CQ103" i="17"/>
  <c r="CQ57" i="17"/>
  <c r="CQ12" i="17"/>
  <c r="CQ27" i="17"/>
  <c r="CQ42" i="17"/>
  <c r="CQ72" i="17"/>
  <c r="CQ102" i="17"/>
  <c r="CQ56" i="17"/>
  <c r="CQ11" i="17"/>
  <c r="CQ26" i="17"/>
  <c r="CQ41" i="17"/>
  <c r="CQ71" i="17"/>
  <c r="CQ101" i="17"/>
  <c r="CQ55" i="17"/>
  <c r="CQ10" i="17"/>
  <c r="CQ25" i="17"/>
  <c r="CQ40" i="17"/>
  <c r="CQ70" i="17"/>
  <c r="CQ100" i="17"/>
  <c r="CQ54" i="17"/>
  <c r="CQ9" i="17"/>
  <c r="CQ24" i="17"/>
  <c r="CQ39" i="17"/>
  <c r="CQ69" i="17"/>
  <c r="CQ99" i="17"/>
  <c r="CQ53" i="17"/>
  <c r="CQ8" i="17"/>
  <c r="CQ23" i="17"/>
  <c r="CQ38" i="17"/>
  <c r="CQ68" i="17"/>
  <c r="CQ98" i="17"/>
  <c r="CQ53" i="18" a="1"/>
  <c r="CQ65" i="18"/>
  <c r="CQ8" i="18" a="1"/>
  <c r="CQ20" i="18"/>
  <c r="CQ23" i="18" a="1"/>
  <c r="CQ35" i="18"/>
  <c r="CQ50" i="18"/>
  <c r="CQ80" i="18"/>
  <c r="CQ110" i="18"/>
  <c r="CQ64" i="18"/>
  <c r="CQ19" i="18"/>
  <c r="CQ34" i="18"/>
  <c r="CQ49" i="18"/>
  <c r="CQ79" i="18"/>
  <c r="CQ109" i="18"/>
  <c r="CQ63" i="18"/>
  <c r="CQ18" i="18"/>
  <c r="CQ33" i="18"/>
  <c r="CQ48" i="18"/>
  <c r="CQ78" i="18"/>
  <c r="CQ108" i="18"/>
  <c r="CQ62" i="18"/>
  <c r="CQ17" i="18"/>
  <c r="CQ32" i="18"/>
  <c r="CQ47" i="18"/>
  <c r="CQ77" i="18"/>
  <c r="CQ107" i="18"/>
  <c r="CQ61" i="18"/>
  <c r="CQ16" i="18"/>
  <c r="CQ31" i="18"/>
  <c r="CQ46" i="18"/>
  <c r="CQ76" i="18"/>
  <c r="CQ106" i="18"/>
  <c r="CQ60" i="18"/>
  <c r="CQ15" i="18"/>
  <c r="CQ30" i="18"/>
  <c r="CQ45" i="18"/>
  <c r="CQ75" i="18"/>
  <c r="CQ105" i="18"/>
  <c r="CQ59" i="18"/>
  <c r="CQ14" i="18"/>
  <c r="CQ29" i="18"/>
  <c r="CQ44" i="18"/>
  <c r="CQ74" i="18"/>
  <c r="CQ104" i="18"/>
  <c r="CQ58" i="18"/>
  <c r="CQ13" i="18"/>
  <c r="CQ28" i="18"/>
  <c r="CQ43" i="18"/>
  <c r="CQ73" i="18"/>
  <c r="CQ103" i="18"/>
  <c r="CQ57" i="18"/>
  <c r="CQ12" i="18"/>
  <c r="CQ27" i="18"/>
  <c r="CQ42" i="18"/>
  <c r="CQ72" i="18"/>
  <c r="CQ102" i="18"/>
  <c r="CQ56" i="18"/>
  <c r="CQ11" i="18"/>
  <c r="CQ26" i="18"/>
  <c r="CQ41" i="18"/>
  <c r="CQ71" i="18"/>
  <c r="CQ101" i="18"/>
  <c r="CQ55" i="18"/>
  <c r="CQ10" i="18"/>
  <c r="CQ25" i="18"/>
  <c r="CQ40" i="18"/>
  <c r="CQ70" i="18"/>
  <c r="CQ100" i="18"/>
  <c r="CQ54" i="18"/>
  <c r="CQ9" i="18"/>
  <c r="CQ24" i="18"/>
  <c r="CQ39" i="18"/>
  <c r="CQ69" i="18"/>
  <c r="CQ99" i="18"/>
  <c r="CQ53" i="18"/>
  <c r="CQ8" i="18"/>
  <c r="CQ23" i="18"/>
  <c r="CQ38" i="18"/>
  <c r="CQ68" i="18"/>
  <c r="CQ98" i="18"/>
  <c r="CQ53" i="19" a="1"/>
  <c r="CQ65" i="19"/>
  <c r="CQ8" i="19" a="1"/>
  <c r="CQ20" i="19"/>
  <c r="CQ23" i="19" a="1"/>
  <c r="CQ35" i="19"/>
  <c r="CQ50" i="19"/>
  <c r="CQ80" i="19"/>
  <c r="CQ110" i="19"/>
  <c r="CQ64" i="19"/>
  <c r="CQ19" i="19"/>
  <c r="CQ34" i="19"/>
  <c r="CQ49" i="19"/>
  <c r="CQ79" i="19"/>
  <c r="CQ109" i="19"/>
  <c r="CQ63" i="19"/>
  <c r="CQ18" i="19"/>
  <c r="CQ33" i="19"/>
  <c r="CQ48" i="19"/>
  <c r="CQ78" i="19"/>
  <c r="CQ108" i="19"/>
  <c r="CQ62" i="19"/>
  <c r="CQ17" i="19"/>
  <c r="CQ32" i="19"/>
  <c r="CQ47" i="19"/>
  <c r="CQ77" i="19"/>
  <c r="CQ107" i="19"/>
  <c r="CQ61" i="19"/>
  <c r="CQ16" i="19"/>
  <c r="CQ31" i="19"/>
  <c r="CQ46" i="19"/>
  <c r="CQ76" i="19"/>
  <c r="CQ106" i="19"/>
  <c r="CQ60" i="19"/>
  <c r="CQ15" i="19"/>
  <c r="CQ30" i="19"/>
  <c r="CQ45" i="19"/>
  <c r="CQ75" i="19"/>
  <c r="CQ105" i="19"/>
  <c r="CQ59" i="19"/>
  <c r="CQ14" i="19"/>
  <c r="CQ29" i="19"/>
  <c r="CQ44" i="19"/>
  <c r="CQ74" i="19"/>
  <c r="CQ104" i="19"/>
  <c r="CQ58" i="19"/>
  <c r="CQ13" i="19"/>
  <c r="CQ28" i="19"/>
  <c r="CQ43" i="19"/>
  <c r="CQ73" i="19"/>
  <c r="CQ103" i="19"/>
  <c r="CQ57" i="19"/>
  <c r="CQ12" i="19"/>
  <c r="CQ27" i="19"/>
  <c r="CQ42" i="19"/>
  <c r="CQ72" i="19"/>
  <c r="CQ102" i="19"/>
  <c r="CQ56" i="19"/>
  <c r="CQ11" i="19"/>
  <c r="CQ26" i="19"/>
  <c r="CQ41" i="19"/>
  <c r="CQ71" i="19"/>
  <c r="CQ101" i="19"/>
  <c r="CQ55" i="19"/>
  <c r="CQ10" i="19"/>
  <c r="CQ25" i="19"/>
  <c r="CQ40" i="19"/>
  <c r="CQ70" i="19"/>
  <c r="CQ100" i="19"/>
  <c r="CQ54" i="19"/>
  <c r="CQ9" i="19"/>
  <c r="CQ24" i="19"/>
  <c r="CQ39" i="19"/>
  <c r="CQ69" i="19"/>
  <c r="CQ99" i="19"/>
  <c r="CQ53" i="19"/>
  <c r="CQ8" i="19"/>
  <c r="CQ23" i="19"/>
  <c r="CQ38" i="19"/>
  <c r="CQ68" i="19"/>
  <c r="CQ98" i="19"/>
  <c r="CQ53" i="20" a="1"/>
  <c r="CQ65" i="20"/>
  <c r="CQ8" i="20" a="1"/>
  <c r="CQ20" i="20"/>
  <c r="CQ23" i="20" a="1"/>
  <c r="CQ35" i="20"/>
  <c r="CQ50" i="20"/>
  <c r="CQ80" i="20"/>
  <c r="CQ110" i="20"/>
  <c r="CQ64" i="20"/>
  <c r="CQ19" i="20"/>
  <c r="CQ34" i="20"/>
  <c r="CQ49" i="20"/>
  <c r="CQ79" i="20"/>
  <c r="CQ109" i="20"/>
  <c r="CQ63" i="20"/>
  <c r="CQ18" i="20"/>
  <c r="CQ33" i="20"/>
  <c r="CQ48" i="20"/>
  <c r="CQ78" i="20"/>
  <c r="CQ108" i="20"/>
  <c r="CQ62" i="20"/>
  <c r="CQ17" i="20"/>
  <c r="CQ32" i="20"/>
  <c r="CQ47" i="20"/>
  <c r="CQ77" i="20"/>
  <c r="CQ107" i="20"/>
  <c r="CQ61" i="20"/>
  <c r="CQ16" i="20"/>
  <c r="CQ31" i="20"/>
  <c r="CQ46" i="20"/>
  <c r="CQ76" i="20"/>
  <c r="CQ106" i="20"/>
  <c r="CQ60" i="20"/>
  <c r="CQ15" i="20"/>
  <c r="CQ30" i="20"/>
  <c r="CQ45" i="20"/>
  <c r="CQ75" i="20"/>
  <c r="CQ105" i="20"/>
  <c r="CQ59" i="20"/>
  <c r="CQ14" i="20"/>
  <c r="CQ29" i="20"/>
  <c r="CQ44" i="20"/>
  <c r="CQ74" i="20"/>
  <c r="CQ104" i="20"/>
  <c r="CQ58" i="20"/>
  <c r="CQ13" i="20"/>
  <c r="CQ28" i="20"/>
  <c r="CQ43" i="20"/>
  <c r="CQ73" i="20"/>
  <c r="CQ103" i="20"/>
  <c r="CQ57" i="20"/>
  <c r="CQ12" i="20"/>
  <c r="CQ27" i="20"/>
  <c r="CQ42" i="20"/>
  <c r="CQ72" i="20"/>
  <c r="CQ102" i="20"/>
  <c r="CQ56" i="20"/>
  <c r="CQ11" i="20"/>
  <c r="CQ26" i="20"/>
  <c r="CQ41" i="20"/>
  <c r="CQ71" i="20"/>
  <c r="CQ101" i="20"/>
  <c r="CQ55" i="20"/>
  <c r="CQ10" i="20"/>
  <c r="CQ25" i="20"/>
  <c r="CQ40" i="20"/>
  <c r="CQ70" i="20"/>
  <c r="CQ100" i="20"/>
  <c r="CQ54" i="20"/>
  <c r="CQ9" i="20"/>
  <c r="CQ24" i="20"/>
  <c r="CQ39" i="20"/>
  <c r="CQ69" i="20"/>
  <c r="CQ99" i="20"/>
  <c r="CQ53" i="20"/>
  <c r="CQ8" i="20"/>
  <c r="CQ23" i="20"/>
  <c r="CQ38" i="20"/>
  <c r="CQ68" i="20"/>
  <c r="CQ98" i="20"/>
  <c r="CL53" i="3" a="1"/>
  <c r="CL53" i="3"/>
  <c r="CL8" i="3" a="1"/>
  <c r="CL8" i="3"/>
  <c r="CL23" i="3" a="1"/>
  <c r="CL23" i="3"/>
  <c r="CL38" i="3"/>
  <c r="CL68" i="3"/>
  <c r="CL98" i="3"/>
  <c r="CL83" i="3" a="1"/>
  <c r="CL83" i="3"/>
  <c r="CL54" i="3"/>
  <c r="CL9" i="3"/>
  <c r="CL24" i="3"/>
  <c r="CL39" i="3"/>
  <c r="CL69" i="3"/>
  <c r="CL84" i="3"/>
  <c r="CL55" i="3"/>
  <c r="CL10" i="3"/>
  <c r="CL25" i="3"/>
  <c r="CL40" i="3"/>
  <c r="CL70" i="3"/>
  <c r="CL85" i="3"/>
  <c r="CL56" i="3"/>
  <c r="CL11" i="3"/>
  <c r="CL26" i="3"/>
  <c r="CL41" i="3"/>
  <c r="CL71" i="3"/>
  <c r="CL86" i="3"/>
  <c r="CL57" i="3"/>
  <c r="CL12" i="3"/>
  <c r="CL27" i="3"/>
  <c r="CL42" i="3"/>
  <c r="CL72" i="3"/>
  <c r="CL87" i="3"/>
  <c r="CL58" i="3"/>
  <c r="CL13" i="3"/>
  <c r="CL28" i="3"/>
  <c r="CL43" i="3"/>
  <c r="CL73" i="3"/>
  <c r="CL88" i="3"/>
  <c r="CL59" i="3"/>
  <c r="CL14" i="3"/>
  <c r="CL29" i="3"/>
  <c r="CL44" i="3"/>
  <c r="CL74" i="3"/>
  <c r="CL89" i="3"/>
  <c r="CL60" i="3"/>
  <c r="CL15" i="3"/>
  <c r="CL30" i="3"/>
  <c r="CL45" i="3"/>
  <c r="CL75" i="3"/>
  <c r="CL90" i="3"/>
  <c r="CL61" i="3"/>
  <c r="CL16" i="3"/>
  <c r="CL31" i="3"/>
  <c r="CL46" i="3"/>
  <c r="CL76" i="3"/>
  <c r="CL91" i="3"/>
  <c r="CL62" i="3"/>
  <c r="CL17" i="3"/>
  <c r="CL32" i="3"/>
  <c r="CL47" i="3"/>
  <c r="CL77" i="3"/>
  <c r="CL92" i="3"/>
  <c r="CL63" i="3"/>
  <c r="CL18" i="3"/>
  <c r="CL33" i="3"/>
  <c r="CL48" i="3"/>
  <c r="CL78" i="3"/>
  <c r="CL93" i="3"/>
  <c r="CL64" i="3"/>
  <c r="CL19" i="3"/>
  <c r="CL34" i="3"/>
  <c r="CL49" i="3"/>
  <c r="CL79" i="3"/>
  <c r="CL94" i="3"/>
  <c r="CL65" i="3"/>
  <c r="CL20" i="3"/>
  <c r="CL35" i="3"/>
  <c r="CL50" i="3"/>
  <c r="CL80" i="3"/>
  <c r="CL95" i="3"/>
  <c r="CM110" i="3"/>
  <c r="CM109" i="3"/>
  <c r="CM108" i="3"/>
  <c r="CM107" i="3"/>
  <c r="CM106" i="3"/>
  <c r="CM105" i="3"/>
  <c r="CM104" i="3"/>
  <c r="CM103" i="3"/>
  <c r="CM102" i="3"/>
  <c r="CM101" i="3"/>
  <c r="CM100" i="3"/>
  <c r="CM99" i="3"/>
  <c r="CO53" i="14" a="1"/>
  <c r="CO65" i="14"/>
  <c r="CO8" i="14" a="1"/>
  <c r="CO20" i="14"/>
  <c r="CO23" i="14" a="1"/>
  <c r="CO35" i="14"/>
  <c r="CO50" i="14"/>
  <c r="CO80" i="14"/>
  <c r="CO110" i="14"/>
  <c r="CO64" i="14"/>
  <c r="CO19" i="14"/>
  <c r="CO34" i="14"/>
  <c r="CO49" i="14"/>
  <c r="CO79" i="14"/>
  <c r="CO109" i="14"/>
  <c r="CO63" i="14"/>
  <c r="CO18" i="14"/>
  <c r="CO33" i="14"/>
  <c r="CO48" i="14"/>
  <c r="CO78" i="14"/>
  <c r="CO108" i="14"/>
  <c r="CO62" i="14"/>
  <c r="CO17" i="14"/>
  <c r="CO32" i="14"/>
  <c r="CO47" i="14"/>
  <c r="CO77" i="14"/>
  <c r="CO107" i="14"/>
  <c r="CO61" i="14"/>
  <c r="CO16" i="14"/>
  <c r="CO31" i="14"/>
  <c r="CO46" i="14"/>
  <c r="CO76" i="14"/>
  <c r="CO106" i="14"/>
  <c r="CO60" i="14"/>
  <c r="CO15" i="14"/>
  <c r="CO30" i="14"/>
  <c r="CO45" i="14"/>
  <c r="CO75" i="14"/>
  <c r="CO105" i="14"/>
  <c r="CO59" i="14"/>
  <c r="CO14" i="14"/>
  <c r="CO29" i="14"/>
  <c r="CO44" i="14"/>
  <c r="CO74" i="14"/>
  <c r="CO104" i="14"/>
  <c r="CO58" i="14"/>
  <c r="CO13" i="14"/>
  <c r="CO28" i="14"/>
  <c r="CO43" i="14"/>
  <c r="CO73" i="14"/>
  <c r="CO103" i="14"/>
  <c r="CO57" i="14"/>
  <c r="CO12" i="14"/>
  <c r="CO27" i="14"/>
  <c r="CO42" i="14"/>
  <c r="CO72" i="14"/>
  <c r="CO102" i="14"/>
  <c r="CO56" i="14"/>
  <c r="CO11" i="14"/>
  <c r="CO26" i="14"/>
  <c r="CO41" i="14"/>
  <c r="CO71" i="14"/>
  <c r="CO101" i="14"/>
  <c r="CO55" i="14"/>
  <c r="CO10" i="14"/>
  <c r="CO25" i="14"/>
  <c r="CO40" i="14"/>
  <c r="CO70" i="14"/>
  <c r="CO100" i="14"/>
  <c r="CO54" i="14"/>
  <c r="CO9" i="14"/>
  <c r="CO24" i="14"/>
  <c r="CO39" i="14"/>
  <c r="CO69" i="14"/>
  <c r="CO99" i="14"/>
  <c r="CO53" i="14"/>
  <c r="CO8" i="14"/>
  <c r="CO23" i="14"/>
  <c r="CO38" i="14"/>
  <c r="CO68" i="14"/>
  <c r="CO98" i="14"/>
  <c r="CP53" i="15" a="1"/>
  <c r="CP65" i="15"/>
  <c r="CP8" i="15" a="1"/>
  <c r="CP20" i="15"/>
  <c r="CP23" i="15" a="1"/>
  <c r="CP35" i="15"/>
  <c r="CP50" i="15"/>
  <c r="CP80" i="15"/>
  <c r="CP110" i="15"/>
  <c r="CP64" i="15"/>
  <c r="CP19" i="15"/>
  <c r="CP34" i="15"/>
  <c r="CP49" i="15"/>
  <c r="CP79" i="15"/>
  <c r="CP109" i="15"/>
  <c r="CP63" i="15"/>
  <c r="CP18" i="15"/>
  <c r="CP33" i="15"/>
  <c r="CP48" i="15"/>
  <c r="CP78" i="15"/>
  <c r="CP108" i="15"/>
  <c r="CP62" i="15"/>
  <c r="CP17" i="15"/>
  <c r="CP32" i="15"/>
  <c r="CP47" i="15"/>
  <c r="CP77" i="15"/>
  <c r="CP107" i="15"/>
  <c r="CP61" i="15"/>
  <c r="CP16" i="15"/>
  <c r="CP31" i="15"/>
  <c r="CP46" i="15"/>
  <c r="CP76" i="15"/>
  <c r="CP106" i="15"/>
  <c r="CP60" i="15"/>
  <c r="CP15" i="15"/>
  <c r="CP30" i="15"/>
  <c r="CP45" i="15"/>
  <c r="CP75" i="15"/>
  <c r="CP105" i="15"/>
  <c r="CP59" i="15"/>
  <c r="CP14" i="15"/>
  <c r="CP29" i="15"/>
  <c r="CP44" i="15"/>
  <c r="CP74" i="15"/>
  <c r="CP104" i="15"/>
  <c r="CP58" i="15"/>
  <c r="CP13" i="15"/>
  <c r="CP28" i="15"/>
  <c r="CP43" i="15"/>
  <c r="CP73" i="15"/>
  <c r="CP103" i="15"/>
  <c r="CP57" i="15"/>
  <c r="CP12" i="15"/>
  <c r="CP27" i="15"/>
  <c r="CP42" i="15"/>
  <c r="CP72" i="15"/>
  <c r="CP102" i="15"/>
  <c r="CP56" i="15"/>
  <c r="CP11" i="15"/>
  <c r="CP26" i="15"/>
  <c r="CP41" i="15"/>
  <c r="CP71" i="15"/>
  <c r="CP101" i="15"/>
  <c r="CP55" i="15"/>
  <c r="CP10" i="15"/>
  <c r="CP25" i="15"/>
  <c r="CP40" i="15"/>
  <c r="CP70" i="15"/>
  <c r="CP100" i="15"/>
  <c r="CP54" i="15"/>
  <c r="CP9" i="15"/>
  <c r="CP24" i="15"/>
  <c r="CP39" i="15"/>
  <c r="CP69" i="15"/>
  <c r="CP99" i="15"/>
  <c r="CP53" i="15"/>
  <c r="CP8" i="15"/>
  <c r="CP23" i="15"/>
  <c r="CP38" i="15"/>
  <c r="CP68" i="15"/>
  <c r="CP98" i="15"/>
  <c r="CP53" i="16" a="1"/>
  <c r="CP65" i="16"/>
  <c r="CP8" i="16" a="1"/>
  <c r="CP20" i="16"/>
  <c r="CP23" i="16" a="1"/>
  <c r="CP35" i="16"/>
  <c r="CP50" i="16"/>
  <c r="CP80" i="16"/>
  <c r="CP110" i="16"/>
  <c r="CP64" i="16"/>
  <c r="CP19" i="16"/>
  <c r="CP34" i="16"/>
  <c r="CP49" i="16"/>
  <c r="CP79" i="16"/>
  <c r="CP109" i="16"/>
  <c r="CP63" i="16"/>
  <c r="CP18" i="16"/>
  <c r="CP33" i="16"/>
  <c r="CP48" i="16"/>
  <c r="CP78" i="16"/>
  <c r="CP108" i="16"/>
  <c r="CP62" i="16"/>
  <c r="CP17" i="16"/>
  <c r="CP32" i="16"/>
  <c r="CP47" i="16"/>
  <c r="CP77" i="16"/>
  <c r="CP107" i="16"/>
  <c r="CP61" i="16"/>
  <c r="CP16" i="16"/>
  <c r="CP31" i="16"/>
  <c r="CP46" i="16"/>
  <c r="CP76" i="16"/>
  <c r="CP106" i="16"/>
  <c r="CP60" i="16"/>
  <c r="CP15" i="16"/>
  <c r="CP30" i="16"/>
  <c r="CP45" i="16"/>
  <c r="CP75" i="16"/>
  <c r="CP105" i="16"/>
  <c r="CP59" i="16"/>
  <c r="CP14" i="16"/>
  <c r="CP29" i="16"/>
  <c r="CP44" i="16"/>
  <c r="CP74" i="16"/>
  <c r="CP104" i="16"/>
  <c r="CP58" i="16"/>
  <c r="CP13" i="16"/>
  <c r="CP28" i="16"/>
  <c r="CP43" i="16"/>
  <c r="CP73" i="16"/>
  <c r="CP103" i="16"/>
  <c r="CP57" i="16"/>
  <c r="CP12" i="16"/>
  <c r="CP27" i="16"/>
  <c r="CP42" i="16"/>
  <c r="CP72" i="16"/>
  <c r="CP102" i="16"/>
  <c r="CP56" i="16"/>
  <c r="CP11" i="16"/>
  <c r="CP26" i="16"/>
  <c r="CP41" i="16"/>
  <c r="CP71" i="16"/>
  <c r="CP101" i="16"/>
  <c r="CP55" i="16"/>
  <c r="CP10" i="16"/>
  <c r="CP25" i="16"/>
  <c r="CP40" i="16"/>
  <c r="CP70" i="16"/>
  <c r="CP100" i="16"/>
  <c r="CP54" i="16"/>
  <c r="CP9" i="16"/>
  <c r="CP24" i="16"/>
  <c r="CP39" i="16"/>
  <c r="CP69" i="16"/>
  <c r="CP99" i="16"/>
  <c r="CP53" i="16"/>
  <c r="CP8" i="16"/>
  <c r="CP23" i="16"/>
  <c r="CP38" i="16"/>
  <c r="CP68" i="16"/>
  <c r="CP98" i="16"/>
  <c r="CP53" i="17" a="1"/>
  <c r="CP65" i="17"/>
  <c r="CP8" i="17" a="1"/>
  <c r="CP20" i="17"/>
  <c r="CP23" i="17" a="1"/>
  <c r="CP35" i="17"/>
  <c r="CP50" i="17"/>
  <c r="CP80" i="17"/>
  <c r="CP110" i="17"/>
  <c r="CP64" i="17"/>
  <c r="CP19" i="17"/>
  <c r="CP34" i="17"/>
  <c r="CP49" i="17"/>
  <c r="CP79" i="17"/>
  <c r="CP109" i="17"/>
  <c r="CP63" i="17"/>
  <c r="CP18" i="17"/>
  <c r="CP33" i="17"/>
  <c r="CP48" i="17"/>
  <c r="CP78" i="17"/>
  <c r="CP108" i="17"/>
  <c r="CP62" i="17"/>
  <c r="CP17" i="17"/>
  <c r="CP32" i="17"/>
  <c r="CP47" i="17"/>
  <c r="CP77" i="17"/>
  <c r="CP107" i="17"/>
  <c r="CP61" i="17"/>
  <c r="CP16" i="17"/>
  <c r="CP31" i="17"/>
  <c r="CP46" i="17"/>
  <c r="CP76" i="17"/>
  <c r="CP106" i="17"/>
  <c r="CP60" i="17"/>
  <c r="CP15" i="17"/>
  <c r="CP30" i="17"/>
  <c r="CP45" i="17"/>
  <c r="CP75" i="17"/>
  <c r="CP105" i="17"/>
  <c r="CP59" i="17"/>
  <c r="CP14" i="17"/>
  <c r="CP29" i="17"/>
  <c r="CP44" i="17"/>
  <c r="CP74" i="17"/>
  <c r="CP104" i="17"/>
  <c r="CP58" i="17"/>
  <c r="CP13" i="17"/>
  <c r="CP28" i="17"/>
  <c r="CP43" i="17"/>
  <c r="CP73" i="17"/>
  <c r="CP103" i="17"/>
  <c r="CP57" i="17"/>
  <c r="CP12" i="17"/>
  <c r="CP27" i="17"/>
  <c r="CP42" i="17"/>
  <c r="CP72" i="17"/>
  <c r="CP102" i="17"/>
  <c r="CP56" i="17"/>
  <c r="CP11" i="17"/>
  <c r="CP26" i="17"/>
  <c r="CP41" i="17"/>
  <c r="CP71" i="17"/>
  <c r="CP101" i="17"/>
  <c r="CP55" i="17"/>
  <c r="CP10" i="17"/>
  <c r="CP25" i="17"/>
  <c r="CP40" i="17"/>
  <c r="CP70" i="17"/>
  <c r="CP100" i="17"/>
  <c r="CP54" i="17"/>
  <c r="CP9" i="17"/>
  <c r="CP24" i="17"/>
  <c r="CP39" i="17"/>
  <c r="CP69" i="17"/>
  <c r="CP99" i="17"/>
  <c r="CP53" i="17"/>
  <c r="CP8" i="17"/>
  <c r="CP23" i="17"/>
  <c r="CP38" i="17"/>
  <c r="CP68" i="17"/>
  <c r="CP98" i="17"/>
  <c r="CP53" i="18" a="1"/>
  <c r="CP65" i="18"/>
  <c r="CP8" i="18" a="1"/>
  <c r="CP20" i="18"/>
  <c r="CP23" i="18" a="1"/>
  <c r="CP35" i="18"/>
  <c r="CP50" i="18"/>
  <c r="CP80" i="18"/>
  <c r="CP110" i="18"/>
  <c r="CP64" i="18"/>
  <c r="CP19" i="18"/>
  <c r="CP34" i="18"/>
  <c r="CP49" i="18"/>
  <c r="CP79" i="18"/>
  <c r="CP109" i="18"/>
  <c r="CP63" i="18"/>
  <c r="CP18" i="18"/>
  <c r="CP33" i="18"/>
  <c r="CP48" i="18"/>
  <c r="CP78" i="18"/>
  <c r="CP108" i="18"/>
  <c r="CP62" i="18"/>
  <c r="CP17" i="18"/>
  <c r="CP32" i="18"/>
  <c r="CP47" i="18"/>
  <c r="CP77" i="18"/>
  <c r="CP107" i="18"/>
  <c r="CP61" i="18"/>
  <c r="CP16" i="18"/>
  <c r="CP31" i="18"/>
  <c r="CP46" i="18"/>
  <c r="CP76" i="18"/>
  <c r="CP106" i="18"/>
  <c r="CP60" i="18"/>
  <c r="CP15" i="18"/>
  <c r="CP30" i="18"/>
  <c r="CP45" i="18"/>
  <c r="CP75" i="18"/>
  <c r="CP105" i="18"/>
  <c r="CP59" i="18"/>
  <c r="CP14" i="18"/>
  <c r="CP29" i="18"/>
  <c r="CP44" i="18"/>
  <c r="CP74" i="18"/>
  <c r="CP104" i="18"/>
  <c r="CP58" i="18"/>
  <c r="CP13" i="18"/>
  <c r="CP28" i="18"/>
  <c r="CP43" i="18"/>
  <c r="CP73" i="18"/>
  <c r="CP103" i="18"/>
  <c r="CP57" i="18"/>
  <c r="CP12" i="18"/>
  <c r="CP27" i="18"/>
  <c r="CP42" i="18"/>
  <c r="CP72" i="18"/>
  <c r="CP102" i="18"/>
  <c r="CP56" i="18"/>
  <c r="CP11" i="18"/>
  <c r="CP26" i="18"/>
  <c r="CP41" i="18"/>
  <c r="CP71" i="18"/>
  <c r="CP101" i="18"/>
  <c r="CP55" i="18"/>
  <c r="CP10" i="18"/>
  <c r="CP25" i="18"/>
  <c r="CP40" i="18"/>
  <c r="CP70" i="18"/>
  <c r="CP100" i="18"/>
  <c r="CP54" i="18"/>
  <c r="CP9" i="18"/>
  <c r="CP24" i="18"/>
  <c r="CP39" i="18"/>
  <c r="CP69" i="18"/>
  <c r="CP99" i="18"/>
  <c r="CP53" i="18"/>
  <c r="CP8" i="18"/>
  <c r="CP23" i="18"/>
  <c r="CP38" i="18"/>
  <c r="CP68" i="18"/>
  <c r="CP98" i="18"/>
  <c r="CP53" i="19" a="1"/>
  <c r="CP65" i="19"/>
  <c r="CP8" i="19" a="1"/>
  <c r="CP20" i="19"/>
  <c r="CP23" i="19" a="1"/>
  <c r="CP35" i="19"/>
  <c r="CP50" i="19"/>
  <c r="CP80" i="19"/>
  <c r="CP110" i="19"/>
  <c r="CP64" i="19"/>
  <c r="CP19" i="19"/>
  <c r="CP34" i="19"/>
  <c r="CP49" i="19"/>
  <c r="CP79" i="19"/>
  <c r="CP109" i="19"/>
  <c r="CP63" i="19"/>
  <c r="CP18" i="19"/>
  <c r="CP33" i="19"/>
  <c r="CP48" i="19"/>
  <c r="CP78" i="19"/>
  <c r="CP108" i="19"/>
  <c r="CP62" i="19"/>
  <c r="CP17" i="19"/>
  <c r="CP32" i="19"/>
  <c r="CP47" i="19"/>
  <c r="CP77" i="19"/>
  <c r="CP107" i="19"/>
  <c r="CP61" i="19"/>
  <c r="CP16" i="19"/>
  <c r="CP31" i="19"/>
  <c r="CP46" i="19"/>
  <c r="CP76" i="19"/>
  <c r="CP106" i="19"/>
  <c r="CP60" i="19"/>
  <c r="CP15" i="19"/>
  <c r="CP30" i="19"/>
  <c r="CP45" i="19"/>
  <c r="CP75" i="19"/>
  <c r="CP105" i="19"/>
  <c r="CP59" i="19"/>
  <c r="CP14" i="19"/>
  <c r="CP29" i="19"/>
  <c r="CP44" i="19"/>
  <c r="CP74" i="19"/>
  <c r="CP104" i="19"/>
  <c r="CP58" i="19"/>
  <c r="CP13" i="19"/>
  <c r="CP28" i="19"/>
  <c r="CP43" i="19"/>
  <c r="CP73" i="19"/>
  <c r="CP103" i="19"/>
  <c r="CP57" i="19"/>
  <c r="CP12" i="19"/>
  <c r="CP27" i="19"/>
  <c r="CP42" i="19"/>
  <c r="CP72" i="19"/>
  <c r="CP102" i="19"/>
  <c r="CP56" i="19"/>
  <c r="CP11" i="19"/>
  <c r="CP26" i="19"/>
  <c r="CP41" i="19"/>
  <c r="CP71" i="19"/>
  <c r="CP101" i="19"/>
  <c r="CP55" i="19"/>
  <c r="CP10" i="19"/>
  <c r="CP25" i="19"/>
  <c r="CP40" i="19"/>
  <c r="CP70" i="19"/>
  <c r="CP100" i="19"/>
  <c r="CP54" i="19"/>
  <c r="CP9" i="19"/>
  <c r="CP24" i="19"/>
  <c r="CP39" i="19"/>
  <c r="CP69" i="19"/>
  <c r="CP99" i="19"/>
  <c r="CP53" i="19"/>
  <c r="CP8" i="19"/>
  <c r="CP23" i="19"/>
  <c r="CP38" i="19"/>
  <c r="CP68" i="19"/>
  <c r="CP98" i="19"/>
  <c r="CP53" i="20" a="1"/>
  <c r="CP65" i="20"/>
  <c r="CP8" i="20" a="1"/>
  <c r="CP20" i="20"/>
  <c r="CP23" i="20" a="1"/>
  <c r="CP35" i="20"/>
  <c r="CP50" i="20"/>
  <c r="CP80" i="20"/>
  <c r="CP110" i="20"/>
  <c r="CP64" i="20"/>
  <c r="CP19" i="20"/>
  <c r="CP34" i="20"/>
  <c r="CP49" i="20"/>
  <c r="CP79" i="20"/>
  <c r="CP109" i="20"/>
  <c r="CP63" i="20"/>
  <c r="CP18" i="20"/>
  <c r="CP33" i="20"/>
  <c r="CP48" i="20"/>
  <c r="CP78" i="20"/>
  <c r="CP108" i="20"/>
  <c r="CP62" i="20"/>
  <c r="CP17" i="20"/>
  <c r="CP32" i="20"/>
  <c r="CP47" i="20"/>
  <c r="CP77" i="20"/>
  <c r="CP107" i="20"/>
  <c r="CP61" i="20"/>
  <c r="CP16" i="20"/>
  <c r="CP31" i="20"/>
  <c r="CP46" i="20"/>
  <c r="CP76" i="20"/>
  <c r="CP106" i="20"/>
  <c r="CP60" i="20"/>
  <c r="CP15" i="20"/>
  <c r="CP30" i="20"/>
  <c r="CP45" i="20"/>
  <c r="CP75" i="20"/>
  <c r="CP105" i="20"/>
  <c r="CP59" i="20"/>
  <c r="CP14" i="20"/>
  <c r="CP29" i="20"/>
  <c r="CP44" i="20"/>
  <c r="CP74" i="20"/>
  <c r="CP104" i="20"/>
  <c r="CP58" i="20"/>
  <c r="CP13" i="20"/>
  <c r="CP28" i="20"/>
  <c r="CP43" i="20"/>
  <c r="CP73" i="20"/>
  <c r="CP103" i="20"/>
  <c r="CP57" i="20"/>
  <c r="CP12" i="20"/>
  <c r="CP27" i="20"/>
  <c r="CP42" i="20"/>
  <c r="CP72" i="20"/>
  <c r="CP102" i="20"/>
  <c r="CP56" i="20"/>
  <c r="CP11" i="20"/>
  <c r="CP26" i="20"/>
  <c r="CP41" i="20"/>
  <c r="CP71" i="20"/>
  <c r="CP101" i="20"/>
  <c r="CP55" i="20"/>
  <c r="CP10" i="20"/>
  <c r="CP25" i="20"/>
  <c r="CP40" i="20"/>
  <c r="CP70" i="20"/>
  <c r="CP100" i="20"/>
  <c r="CP54" i="20"/>
  <c r="CP9" i="20"/>
  <c r="CP24" i="20"/>
  <c r="CP39" i="20"/>
  <c r="CP69" i="20"/>
  <c r="CP99" i="20"/>
  <c r="CP53" i="20"/>
  <c r="CP8" i="20"/>
  <c r="CP23" i="20"/>
  <c r="CP38" i="20"/>
  <c r="CP68" i="20"/>
  <c r="CP98" i="20"/>
  <c r="CK53" i="3" a="1"/>
  <c r="CK53" i="3"/>
  <c r="CK8" i="3" a="1"/>
  <c r="CK8" i="3"/>
  <c r="CK23" i="3" a="1"/>
  <c r="CK23" i="3"/>
  <c r="CK38" i="3"/>
  <c r="CK68" i="3"/>
  <c r="CK98" i="3"/>
  <c r="CK83" i="3" a="1"/>
  <c r="CK83" i="3"/>
  <c r="CK54" i="3"/>
  <c r="CK9" i="3"/>
  <c r="CK24" i="3"/>
  <c r="CK39" i="3"/>
  <c r="CK69" i="3"/>
  <c r="CK84" i="3"/>
  <c r="CK55" i="3"/>
  <c r="CK10" i="3"/>
  <c r="CK25" i="3"/>
  <c r="CK40" i="3"/>
  <c r="CK70" i="3"/>
  <c r="CK85" i="3"/>
  <c r="CK56" i="3"/>
  <c r="CK11" i="3"/>
  <c r="CK26" i="3"/>
  <c r="CK41" i="3"/>
  <c r="CK71" i="3"/>
  <c r="CK86" i="3"/>
  <c r="CK57" i="3"/>
  <c r="CK12" i="3"/>
  <c r="CK27" i="3"/>
  <c r="CK42" i="3"/>
  <c r="CK72" i="3"/>
  <c r="CK87" i="3"/>
  <c r="CK58" i="3"/>
  <c r="CK13" i="3"/>
  <c r="CK28" i="3"/>
  <c r="CK43" i="3"/>
  <c r="CK73" i="3"/>
  <c r="CK88" i="3"/>
  <c r="CK59" i="3"/>
  <c r="CK14" i="3"/>
  <c r="CK29" i="3"/>
  <c r="CK44" i="3"/>
  <c r="CK74" i="3"/>
  <c r="CK89" i="3"/>
  <c r="CK60" i="3"/>
  <c r="CK15" i="3"/>
  <c r="CK30" i="3"/>
  <c r="CK45" i="3"/>
  <c r="CK75" i="3"/>
  <c r="CK90" i="3"/>
  <c r="CK61" i="3"/>
  <c r="CK16" i="3"/>
  <c r="CK31" i="3"/>
  <c r="CK46" i="3"/>
  <c r="CK76" i="3"/>
  <c r="CK91" i="3"/>
  <c r="CK62" i="3"/>
  <c r="CK17" i="3"/>
  <c r="CK32" i="3"/>
  <c r="CK47" i="3"/>
  <c r="CK77" i="3"/>
  <c r="CK92" i="3"/>
  <c r="CK63" i="3"/>
  <c r="CK18" i="3"/>
  <c r="CK33" i="3"/>
  <c r="CK48" i="3"/>
  <c r="CK78" i="3"/>
  <c r="CK93" i="3"/>
  <c r="CK64" i="3"/>
  <c r="CK19" i="3"/>
  <c r="CK34" i="3"/>
  <c r="CK49" i="3"/>
  <c r="CK79" i="3"/>
  <c r="CK94" i="3"/>
  <c r="CK65" i="3"/>
  <c r="CK20" i="3"/>
  <c r="CK35" i="3"/>
  <c r="CK50" i="3"/>
  <c r="CK80" i="3"/>
  <c r="CK95" i="3"/>
  <c r="CL110" i="3"/>
  <c r="CL109" i="3"/>
  <c r="CL108" i="3"/>
  <c r="CL107" i="3"/>
  <c r="CL106" i="3"/>
  <c r="CL105" i="3"/>
  <c r="CL104" i="3"/>
  <c r="CL103" i="3"/>
  <c r="CL102" i="3"/>
  <c r="CL101" i="3"/>
  <c r="CL100" i="3"/>
  <c r="CL99" i="3"/>
  <c r="CN53" i="14" a="1"/>
  <c r="CN65" i="14"/>
  <c r="CN8" i="14" a="1"/>
  <c r="CN20" i="14"/>
  <c r="CN23" i="14" a="1"/>
  <c r="CN35" i="14"/>
  <c r="CN50" i="14"/>
  <c r="CN80" i="14"/>
  <c r="CN110" i="14"/>
  <c r="CN64" i="14"/>
  <c r="CN19" i="14"/>
  <c r="CN34" i="14"/>
  <c r="CN49" i="14"/>
  <c r="CN79" i="14"/>
  <c r="CN109" i="14"/>
  <c r="CN63" i="14"/>
  <c r="CN18" i="14"/>
  <c r="CN33" i="14"/>
  <c r="CN48" i="14"/>
  <c r="CN78" i="14"/>
  <c r="CN108" i="14"/>
  <c r="CN62" i="14"/>
  <c r="CN17" i="14"/>
  <c r="CN32" i="14"/>
  <c r="CN47" i="14"/>
  <c r="CN77" i="14"/>
  <c r="CN107" i="14"/>
  <c r="CN61" i="14"/>
  <c r="CN16" i="14"/>
  <c r="CN31" i="14"/>
  <c r="CN46" i="14"/>
  <c r="CN76" i="14"/>
  <c r="CN106" i="14"/>
  <c r="CN60" i="14"/>
  <c r="CN15" i="14"/>
  <c r="CN30" i="14"/>
  <c r="CN45" i="14"/>
  <c r="CN75" i="14"/>
  <c r="CN105" i="14"/>
  <c r="CN59" i="14"/>
  <c r="CN14" i="14"/>
  <c r="CN29" i="14"/>
  <c r="CN44" i="14"/>
  <c r="CN74" i="14"/>
  <c r="CN104" i="14"/>
  <c r="CN58" i="14"/>
  <c r="CN13" i="14"/>
  <c r="CN28" i="14"/>
  <c r="CN43" i="14"/>
  <c r="CN73" i="14"/>
  <c r="CN103" i="14"/>
  <c r="CN57" i="14"/>
  <c r="CN12" i="14"/>
  <c r="CN27" i="14"/>
  <c r="CN42" i="14"/>
  <c r="CN72" i="14"/>
  <c r="CN102" i="14"/>
  <c r="CN56" i="14"/>
  <c r="CN11" i="14"/>
  <c r="CN26" i="14"/>
  <c r="CN41" i="14"/>
  <c r="CN71" i="14"/>
  <c r="CN101" i="14"/>
  <c r="CN55" i="14"/>
  <c r="CN10" i="14"/>
  <c r="CN25" i="14"/>
  <c r="CN40" i="14"/>
  <c r="CN70" i="14"/>
  <c r="CN100" i="14"/>
  <c r="CN54" i="14"/>
  <c r="CN9" i="14"/>
  <c r="CN24" i="14"/>
  <c r="CN39" i="14"/>
  <c r="CN69" i="14"/>
  <c r="CN99" i="14"/>
  <c r="CN53" i="14"/>
  <c r="CN8" i="14"/>
  <c r="CN23" i="14"/>
  <c r="CN38" i="14"/>
  <c r="CN68" i="14"/>
  <c r="CN98" i="14"/>
  <c r="CO53" i="15" a="1"/>
  <c r="CO65" i="15"/>
  <c r="CO8" i="15" a="1"/>
  <c r="CO20" i="15"/>
  <c r="CO23" i="15" a="1"/>
  <c r="CO35" i="15"/>
  <c r="CO50" i="15"/>
  <c r="CO80" i="15"/>
  <c r="CO110" i="15"/>
  <c r="CO64" i="15"/>
  <c r="CO19" i="15"/>
  <c r="CO34" i="15"/>
  <c r="CO49" i="15"/>
  <c r="CO79" i="15"/>
  <c r="CO109" i="15"/>
  <c r="CO63" i="15"/>
  <c r="CO18" i="15"/>
  <c r="CO33" i="15"/>
  <c r="CO48" i="15"/>
  <c r="CO78" i="15"/>
  <c r="CO108" i="15"/>
  <c r="CO62" i="15"/>
  <c r="CO17" i="15"/>
  <c r="CO32" i="15"/>
  <c r="CO47" i="15"/>
  <c r="CO77" i="15"/>
  <c r="CO107" i="15"/>
  <c r="CO61" i="15"/>
  <c r="CO16" i="15"/>
  <c r="CO31" i="15"/>
  <c r="CO46" i="15"/>
  <c r="CO76" i="15"/>
  <c r="CO106" i="15"/>
  <c r="CO60" i="15"/>
  <c r="CO15" i="15"/>
  <c r="CO30" i="15"/>
  <c r="CO45" i="15"/>
  <c r="CO75" i="15"/>
  <c r="CO105" i="15"/>
  <c r="CO59" i="15"/>
  <c r="CO14" i="15"/>
  <c r="CO29" i="15"/>
  <c r="CO44" i="15"/>
  <c r="CO74" i="15"/>
  <c r="CO104" i="15"/>
  <c r="CO58" i="15"/>
  <c r="CO13" i="15"/>
  <c r="CO28" i="15"/>
  <c r="CO43" i="15"/>
  <c r="CO73" i="15"/>
  <c r="CO103" i="15"/>
  <c r="CO57" i="15"/>
  <c r="CO12" i="15"/>
  <c r="CO27" i="15"/>
  <c r="CO42" i="15"/>
  <c r="CO72" i="15"/>
  <c r="CO102" i="15"/>
  <c r="CO56" i="15"/>
  <c r="CO11" i="15"/>
  <c r="CO26" i="15"/>
  <c r="CO41" i="15"/>
  <c r="CO71" i="15"/>
  <c r="CO101" i="15"/>
  <c r="CO55" i="15"/>
  <c r="CO10" i="15"/>
  <c r="CO25" i="15"/>
  <c r="CO40" i="15"/>
  <c r="CO70" i="15"/>
  <c r="CO100" i="15"/>
  <c r="CO54" i="15"/>
  <c r="CO9" i="15"/>
  <c r="CO24" i="15"/>
  <c r="CO39" i="15"/>
  <c r="CO69" i="15"/>
  <c r="CO99" i="15"/>
  <c r="CO53" i="15"/>
  <c r="CO8" i="15"/>
  <c r="CO23" i="15"/>
  <c r="CO38" i="15"/>
  <c r="CO68" i="15"/>
  <c r="CO98" i="15"/>
  <c r="CO53" i="16" a="1"/>
  <c r="CO65" i="16"/>
  <c r="CO8" i="16" a="1"/>
  <c r="CO20" i="16"/>
  <c r="CO23" i="16" a="1"/>
  <c r="CO35" i="16"/>
  <c r="CO50" i="16"/>
  <c r="CO80" i="16"/>
  <c r="CO110" i="16"/>
  <c r="CO64" i="16"/>
  <c r="CO19" i="16"/>
  <c r="CO34" i="16"/>
  <c r="CO49" i="16"/>
  <c r="CO79" i="16"/>
  <c r="CO109" i="16"/>
  <c r="CO63" i="16"/>
  <c r="CO18" i="16"/>
  <c r="CO33" i="16"/>
  <c r="CO48" i="16"/>
  <c r="CO78" i="16"/>
  <c r="CO108" i="16"/>
  <c r="CO62" i="16"/>
  <c r="CO17" i="16"/>
  <c r="CO32" i="16"/>
  <c r="CO47" i="16"/>
  <c r="CO77" i="16"/>
  <c r="CO107" i="16"/>
  <c r="CO61" i="16"/>
  <c r="CO16" i="16"/>
  <c r="CO31" i="16"/>
  <c r="CO46" i="16"/>
  <c r="CO76" i="16"/>
  <c r="CO106" i="16"/>
  <c r="CO60" i="16"/>
  <c r="CO15" i="16"/>
  <c r="CO30" i="16"/>
  <c r="CO45" i="16"/>
  <c r="CO75" i="16"/>
  <c r="CO105" i="16"/>
  <c r="CO59" i="16"/>
  <c r="CO14" i="16"/>
  <c r="CO29" i="16"/>
  <c r="CO44" i="16"/>
  <c r="CO74" i="16"/>
  <c r="CO104" i="16"/>
  <c r="CO58" i="16"/>
  <c r="CO13" i="16"/>
  <c r="CO28" i="16"/>
  <c r="CO43" i="16"/>
  <c r="CO73" i="16"/>
  <c r="CO103" i="16"/>
  <c r="CO57" i="16"/>
  <c r="CO12" i="16"/>
  <c r="CO27" i="16"/>
  <c r="CO42" i="16"/>
  <c r="CO72" i="16"/>
  <c r="CO102" i="16"/>
  <c r="CO56" i="16"/>
  <c r="CO11" i="16"/>
  <c r="CO26" i="16"/>
  <c r="CO41" i="16"/>
  <c r="CO71" i="16"/>
  <c r="CO101" i="16"/>
  <c r="CO55" i="16"/>
  <c r="CO10" i="16"/>
  <c r="CO25" i="16"/>
  <c r="CO40" i="16"/>
  <c r="CO70" i="16"/>
  <c r="CO100" i="16"/>
  <c r="CO54" i="16"/>
  <c r="CO9" i="16"/>
  <c r="CO24" i="16"/>
  <c r="CO39" i="16"/>
  <c r="CO69" i="16"/>
  <c r="CO99" i="16"/>
  <c r="CO53" i="16"/>
  <c r="CO8" i="16"/>
  <c r="CO23" i="16"/>
  <c r="CO38" i="16"/>
  <c r="CO68" i="16"/>
  <c r="CO98" i="16"/>
  <c r="CO53" i="17" a="1"/>
  <c r="CO65" i="17"/>
  <c r="CO8" i="17" a="1"/>
  <c r="CO20" i="17"/>
  <c r="CO23" i="17" a="1"/>
  <c r="CO35" i="17"/>
  <c r="CO50" i="17"/>
  <c r="CO80" i="17"/>
  <c r="CO110" i="17"/>
  <c r="CO64" i="17"/>
  <c r="CO19" i="17"/>
  <c r="CO34" i="17"/>
  <c r="CO49" i="17"/>
  <c r="CO79" i="17"/>
  <c r="CO109" i="17"/>
  <c r="CO63" i="17"/>
  <c r="CO18" i="17"/>
  <c r="CO33" i="17"/>
  <c r="CO48" i="17"/>
  <c r="CO78" i="17"/>
  <c r="CO108" i="17"/>
  <c r="CO62" i="17"/>
  <c r="CO17" i="17"/>
  <c r="CO32" i="17"/>
  <c r="CO47" i="17"/>
  <c r="CO77" i="17"/>
  <c r="CO107" i="17"/>
  <c r="CO61" i="17"/>
  <c r="CO16" i="17"/>
  <c r="CO31" i="17"/>
  <c r="CO46" i="17"/>
  <c r="CO76" i="17"/>
  <c r="CO106" i="17"/>
  <c r="CO60" i="17"/>
  <c r="CO15" i="17"/>
  <c r="CO30" i="17"/>
  <c r="CO45" i="17"/>
  <c r="CO75" i="17"/>
  <c r="CO105" i="17"/>
  <c r="CO59" i="17"/>
  <c r="CO14" i="17"/>
  <c r="CO29" i="17"/>
  <c r="CO44" i="17"/>
  <c r="CO74" i="17"/>
  <c r="CO104" i="17"/>
  <c r="CO58" i="17"/>
  <c r="CO13" i="17"/>
  <c r="CO28" i="17"/>
  <c r="CO43" i="17"/>
  <c r="CO73" i="17"/>
  <c r="CO103" i="17"/>
  <c r="CO57" i="17"/>
  <c r="CO12" i="17"/>
  <c r="CO27" i="17"/>
  <c r="CO42" i="17"/>
  <c r="CO72" i="17"/>
  <c r="CO102" i="17"/>
  <c r="CO56" i="17"/>
  <c r="CO11" i="17"/>
  <c r="CO26" i="17"/>
  <c r="CO41" i="17"/>
  <c r="CO71" i="17"/>
  <c r="CO101" i="17"/>
  <c r="CO55" i="17"/>
  <c r="CO10" i="17"/>
  <c r="CO25" i="17"/>
  <c r="CO40" i="17"/>
  <c r="CO70" i="17"/>
  <c r="CO100" i="17"/>
  <c r="CO54" i="17"/>
  <c r="CO9" i="17"/>
  <c r="CO24" i="17"/>
  <c r="CO39" i="17"/>
  <c r="CO69" i="17"/>
  <c r="CO99" i="17"/>
  <c r="CO53" i="17"/>
  <c r="CO8" i="17"/>
  <c r="CO23" i="17"/>
  <c r="CO38" i="17"/>
  <c r="CO68" i="17"/>
  <c r="CO98" i="17"/>
  <c r="CO53" i="18" a="1"/>
  <c r="CO65" i="18"/>
  <c r="CO8" i="18" a="1"/>
  <c r="CO20" i="18"/>
  <c r="CO23" i="18" a="1"/>
  <c r="CO35" i="18"/>
  <c r="CO50" i="18"/>
  <c r="CO80" i="18"/>
  <c r="CO110" i="18"/>
  <c r="CO64" i="18"/>
  <c r="CO19" i="18"/>
  <c r="CO34" i="18"/>
  <c r="CO49" i="18"/>
  <c r="CO79" i="18"/>
  <c r="CO109" i="18"/>
  <c r="CO63" i="18"/>
  <c r="CO18" i="18"/>
  <c r="CO33" i="18"/>
  <c r="CO48" i="18"/>
  <c r="CO78" i="18"/>
  <c r="CO108" i="18"/>
  <c r="CO62" i="18"/>
  <c r="CO17" i="18"/>
  <c r="CO32" i="18"/>
  <c r="CO47" i="18"/>
  <c r="CO77" i="18"/>
  <c r="CO107" i="18"/>
  <c r="CO61" i="18"/>
  <c r="CO16" i="18"/>
  <c r="CO31" i="18"/>
  <c r="CO46" i="18"/>
  <c r="CO76" i="18"/>
  <c r="CO106" i="18"/>
  <c r="CO60" i="18"/>
  <c r="CO15" i="18"/>
  <c r="CO30" i="18"/>
  <c r="CO45" i="18"/>
  <c r="CO75" i="18"/>
  <c r="CO105" i="18"/>
  <c r="CO59" i="18"/>
  <c r="CO14" i="18"/>
  <c r="CO29" i="18"/>
  <c r="CO44" i="18"/>
  <c r="CO74" i="18"/>
  <c r="CO104" i="18"/>
  <c r="CO58" i="18"/>
  <c r="CO13" i="18"/>
  <c r="CO28" i="18"/>
  <c r="CO43" i="18"/>
  <c r="CO73" i="18"/>
  <c r="CO103" i="18"/>
  <c r="CO57" i="18"/>
  <c r="CO12" i="18"/>
  <c r="CO27" i="18"/>
  <c r="CO42" i="18"/>
  <c r="CO72" i="18"/>
  <c r="CO102" i="18"/>
  <c r="CO56" i="18"/>
  <c r="CO11" i="18"/>
  <c r="CO26" i="18"/>
  <c r="CO41" i="18"/>
  <c r="CO71" i="18"/>
  <c r="CO101" i="18"/>
  <c r="CO55" i="18"/>
  <c r="CO10" i="18"/>
  <c r="CO25" i="18"/>
  <c r="CO40" i="18"/>
  <c r="CO70" i="18"/>
  <c r="CO100" i="18"/>
  <c r="CO54" i="18"/>
  <c r="CO9" i="18"/>
  <c r="CO24" i="18"/>
  <c r="CO39" i="18"/>
  <c r="CO69" i="18"/>
  <c r="CO99" i="18"/>
  <c r="CO53" i="18"/>
  <c r="CO8" i="18"/>
  <c r="CO23" i="18"/>
  <c r="CO38" i="18"/>
  <c r="CO68" i="18"/>
  <c r="CO98" i="18"/>
  <c r="CO53" i="19" a="1"/>
  <c r="CO65" i="19"/>
  <c r="CO8" i="19" a="1"/>
  <c r="CO20" i="19"/>
  <c r="CO23" i="19" a="1"/>
  <c r="CO35" i="19"/>
  <c r="CO50" i="19"/>
  <c r="CO80" i="19"/>
  <c r="CO110" i="19"/>
  <c r="CO64" i="19"/>
  <c r="CO19" i="19"/>
  <c r="CO34" i="19"/>
  <c r="CO49" i="19"/>
  <c r="CO79" i="19"/>
  <c r="CO109" i="19"/>
  <c r="CO63" i="19"/>
  <c r="CO18" i="19"/>
  <c r="CO33" i="19"/>
  <c r="CO48" i="19"/>
  <c r="CO78" i="19"/>
  <c r="CO108" i="19"/>
  <c r="CO62" i="19"/>
  <c r="CO17" i="19"/>
  <c r="CO32" i="19"/>
  <c r="CO47" i="19"/>
  <c r="CO77" i="19"/>
  <c r="CO107" i="19"/>
  <c r="CO61" i="19"/>
  <c r="CO16" i="19"/>
  <c r="CO31" i="19"/>
  <c r="CO46" i="19"/>
  <c r="CO76" i="19"/>
  <c r="CO106" i="19"/>
  <c r="CO60" i="19"/>
  <c r="CO15" i="19"/>
  <c r="CO30" i="19"/>
  <c r="CO45" i="19"/>
  <c r="CO75" i="19"/>
  <c r="CO105" i="19"/>
  <c r="CO59" i="19"/>
  <c r="CO14" i="19"/>
  <c r="CO29" i="19"/>
  <c r="CO44" i="19"/>
  <c r="CO74" i="19"/>
  <c r="CO104" i="19"/>
  <c r="CO58" i="19"/>
  <c r="CO13" i="19"/>
  <c r="CO28" i="19"/>
  <c r="CO43" i="19"/>
  <c r="CO73" i="19"/>
  <c r="CO103" i="19"/>
  <c r="CO57" i="19"/>
  <c r="CO12" i="19"/>
  <c r="CO27" i="19"/>
  <c r="CO42" i="19"/>
  <c r="CO72" i="19"/>
  <c r="CO102" i="19"/>
  <c r="CO56" i="19"/>
  <c r="CO11" i="19"/>
  <c r="CO26" i="19"/>
  <c r="CO41" i="19"/>
  <c r="CO71" i="19"/>
  <c r="CO101" i="19"/>
  <c r="CO55" i="19"/>
  <c r="CO10" i="19"/>
  <c r="CO25" i="19"/>
  <c r="CO40" i="19"/>
  <c r="CO70" i="19"/>
  <c r="CO100" i="19"/>
  <c r="CO54" i="19"/>
  <c r="CO9" i="19"/>
  <c r="CO24" i="19"/>
  <c r="CO39" i="19"/>
  <c r="CO69" i="19"/>
  <c r="CO99" i="19"/>
  <c r="CO53" i="19"/>
  <c r="CO8" i="19"/>
  <c r="CO23" i="19"/>
  <c r="CO38" i="19"/>
  <c r="CO68" i="19"/>
  <c r="CO98" i="19"/>
  <c r="CO53" i="20" a="1"/>
  <c r="CO65" i="20"/>
  <c r="CO8" i="20" a="1"/>
  <c r="CO20" i="20"/>
  <c r="CO23" i="20" a="1"/>
  <c r="CO35" i="20"/>
  <c r="CO50" i="20"/>
  <c r="CO80" i="20"/>
  <c r="CO110" i="20"/>
  <c r="CO64" i="20"/>
  <c r="CO19" i="20"/>
  <c r="CO34" i="20"/>
  <c r="CO49" i="20"/>
  <c r="CO79" i="20"/>
  <c r="CO109" i="20"/>
  <c r="CO63" i="20"/>
  <c r="CO18" i="20"/>
  <c r="CO33" i="20"/>
  <c r="CO48" i="20"/>
  <c r="CO78" i="20"/>
  <c r="CO108" i="20"/>
  <c r="CO62" i="20"/>
  <c r="CO17" i="20"/>
  <c r="CO32" i="20"/>
  <c r="CO47" i="20"/>
  <c r="CO77" i="20"/>
  <c r="CO107" i="20"/>
  <c r="CO61" i="20"/>
  <c r="CO16" i="20"/>
  <c r="CO31" i="20"/>
  <c r="CO46" i="20"/>
  <c r="CO76" i="20"/>
  <c r="CO106" i="20"/>
  <c r="CO60" i="20"/>
  <c r="CO15" i="20"/>
  <c r="CO30" i="20"/>
  <c r="CO45" i="20"/>
  <c r="CO75" i="20"/>
  <c r="CO105" i="20"/>
  <c r="CO59" i="20"/>
  <c r="CO14" i="20"/>
  <c r="CO29" i="20"/>
  <c r="CO44" i="20"/>
  <c r="CO74" i="20"/>
  <c r="CO104" i="20"/>
  <c r="CO58" i="20"/>
  <c r="CO13" i="20"/>
  <c r="CO28" i="20"/>
  <c r="CO43" i="20"/>
  <c r="CO73" i="20"/>
  <c r="CO103" i="20"/>
  <c r="CO57" i="20"/>
  <c r="CO12" i="20"/>
  <c r="CO27" i="20"/>
  <c r="CO42" i="20"/>
  <c r="CO72" i="20"/>
  <c r="CO102" i="20"/>
  <c r="CO56" i="20"/>
  <c r="CO11" i="20"/>
  <c r="CO26" i="20"/>
  <c r="CO41" i="20"/>
  <c r="CO71" i="20"/>
  <c r="CO101" i="20"/>
  <c r="CO55" i="20"/>
  <c r="CO10" i="20"/>
  <c r="CO25" i="20"/>
  <c r="CO40" i="20"/>
  <c r="CO70" i="20"/>
  <c r="CO100" i="20"/>
  <c r="CO54" i="20"/>
  <c r="CO9" i="20"/>
  <c r="CO24" i="20"/>
  <c r="CO39" i="20"/>
  <c r="CO69" i="20"/>
  <c r="CO99" i="20"/>
  <c r="CO53" i="20"/>
  <c r="CO8" i="20"/>
  <c r="CO23" i="20"/>
  <c r="CO38" i="20"/>
  <c r="CO68" i="20"/>
  <c r="CO98" i="20"/>
  <c r="CJ53" i="3" a="1"/>
  <c r="CJ53" i="3"/>
  <c r="CJ8" i="3" a="1"/>
  <c r="CJ8" i="3"/>
  <c r="CJ23" i="3" a="1"/>
  <c r="CJ23" i="3"/>
  <c r="CJ38" i="3"/>
  <c r="CJ68" i="3"/>
  <c r="CJ98" i="3"/>
  <c r="CJ83" i="3" a="1"/>
  <c r="CJ83" i="3"/>
  <c r="CJ54" i="3"/>
  <c r="CJ9" i="3"/>
  <c r="CJ24" i="3"/>
  <c r="CJ39" i="3"/>
  <c r="CJ69" i="3"/>
  <c r="CJ84" i="3"/>
  <c r="CJ55" i="3"/>
  <c r="CJ10" i="3"/>
  <c r="CJ25" i="3"/>
  <c r="CJ40" i="3"/>
  <c r="CJ70" i="3"/>
  <c r="CJ85" i="3"/>
  <c r="CJ56" i="3"/>
  <c r="CJ11" i="3"/>
  <c r="CJ26" i="3"/>
  <c r="CJ41" i="3"/>
  <c r="CJ71" i="3"/>
  <c r="CJ86" i="3"/>
  <c r="CJ57" i="3"/>
  <c r="CJ12" i="3"/>
  <c r="CJ27" i="3"/>
  <c r="CJ42" i="3"/>
  <c r="CJ72" i="3"/>
  <c r="CJ87" i="3"/>
  <c r="CJ58" i="3"/>
  <c r="CJ13" i="3"/>
  <c r="CJ28" i="3"/>
  <c r="CJ43" i="3"/>
  <c r="CJ73" i="3"/>
  <c r="CJ88" i="3"/>
  <c r="CJ59" i="3"/>
  <c r="CJ14" i="3"/>
  <c r="CJ29" i="3"/>
  <c r="CJ44" i="3"/>
  <c r="CJ74" i="3"/>
  <c r="CJ89" i="3"/>
  <c r="CJ60" i="3"/>
  <c r="CJ15" i="3"/>
  <c r="CJ30" i="3"/>
  <c r="CJ45" i="3"/>
  <c r="CJ75" i="3"/>
  <c r="CJ90" i="3"/>
  <c r="CJ61" i="3"/>
  <c r="CJ16" i="3"/>
  <c r="CJ31" i="3"/>
  <c r="CJ46" i="3"/>
  <c r="CJ76" i="3"/>
  <c r="CJ91" i="3"/>
  <c r="CJ62" i="3"/>
  <c r="CJ17" i="3"/>
  <c r="CJ32" i="3"/>
  <c r="CJ47" i="3"/>
  <c r="CJ77" i="3"/>
  <c r="CJ92" i="3"/>
  <c r="CJ63" i="3"/>
  <c r="CJ18" i="3"/>
  <c r="CJ33" i="3"/>
  <c r="CJ48" i="3"/>
  <c r="CJ78" i="3"/>
  <c r="CJ93" i="3"/>
  <c r="CJ64" i="3"/>
  <c r="CJ19" i="3"/>
  <c r="CJ34" i="3"/>
  <c r="CJ49" i="3"/>
  <c r="CJ79" i="3"/>
  <c r="CJ94" i="3"/>
  <c r="CJ65" i="3"/>
  <c r="CJ20" i="3"/>
  <c r="CJ35" i="3"/>
  <c r="CJ50" i="3"/>
  <c r="CJ80" i="3"/>
  <c r="CJ95" i="3"/>
  <c r="CK110" i="3"/>
  <c r="CK109" i="3"/>
  <c r="CK108" i="3"/>
  <c r="CK107" i="3"/>
  <c r="CK106" i="3"/>
  <c r="CK105" i="3"/>
  <c r="CK104" i="3"/>
  <c r="CK103" i="3"/>
  <c r="CK102" i="3"/>
  <c r="CK101" i="3"/>
  <c r="CK100" i="3"/>
  <c r="CK99" i="3"/>
  <c r="CM53" i="14" a="1"/>
  <c r="CM65" i="14"/>
  <c r="CM8" i="14" a="1"/>
  <c r="CM20" i="14"/>
  <c r="CM23" i="14" a="1"/>
  <c r="CM35" i="14"/>
  <c r="CM50" i="14"/>
  <c r="CM80" i="14"/>
  <c r="CM110" i="14"/>
  <c r="CM64" i="14"/>
  <c r="CM19" i="14"/>
  <c r="CM34" i="14"/>
  <c r="CM49" i="14"/>
  <c r="CM79" i="14"/>
  <c r="CM109" i="14"/>
  <c r="CM63" i="14"/>
  <c r="CM18" i="14"/>
  <c r="CM33" i="14"/>
  <c r="CM48" i="14"/>
  <c r="CM78" i="14"/>
  <c r="CM108" i="14"/>
  <c r="CM62" i="14"/>
  <c r="CM17" i="14"/>
  <c r="CM32" i="14"/>
  <c r="CM47" i="14"/>
  <c r="CM77" i="14"/>
  <c r="CM107" i="14"/>
  <c r="CM61" i="14"/>
  <c r="CM16" i="14"/>
  <c r="CM31" i="14"/>
  <c r="CM46" i="14"/>
  <c r="CM76" i="14"/>
  <c r="CM106" i="14"/>
  <c r="CM60" i="14"/>
  <c r="CM15" i="14"/>
  <c r="CM30" i="14"/>
  <c r="CM45" i="14"/>
  <c r="CM75" i="14"/>
  <c r="CM105" i="14"/>
  <c r="CM59" i="14"/>
  <c r="CM14" i="14"/>
  <c r="CM29" i="14"/>
  <c r="CM44" i="14"/>
  <c r="CM74" i="14"/>
  <c r="CM104" i="14"/>
  <c r="CM58" i="14"/>
  <c r="CM13" i="14"/>
  <c r="CM28" i="14"/>
  <c r="CM43" i="14"/>
  <c r="CM73" i="14"/>
  <c r="CM103" i="14"/>
  <c r="CM57" i="14"/>
  <c r="CM12" i="14"/>
  <c r="CM27" i="14"/>
  <c r="CM42" i="14"/>
  <c r="CM72" i="14"/>
  <c r="CM102" i="14"/>
  <c r="CM56" i="14"/>
  <c r="CM11" i="14"/>
  <c r="CM26" i="14"/>
  <c r="CM41" i="14"/>
  <c r="CM71" i="14"/>
  <c r="CM101" i="14"/>
  <c r="CM55" i="14"/>
  <c r="CM10" i="14"/>
  <c r="CM25" i="14"/>
  <c r="CM40" i="14"/>
  <c r="CM70" i="14"/>
  <c r="CM100" i="14"/>
  <c r="CM54" i="14"/>
  <c r="CM9" i="14"/>
  <c r="CM24" i="14"/>
  <c r="CM39" i="14"/>
  <c r="CM69" i="14"/>
  <c r="CM99" i="14"/>
  <c r="CM53" i="14"/>
  <c r="CM8" i="14"/>
  <c r="CM23" i="14"/>
  <c r="CM38" i="14"/>
  <c r="CM68" i="14"/>
  <c r="CM98" i="14"/>
  <c r="CN53" i="15" a="1"/>
  <c r="CN65" i="15"/>
  <c r="CN8" i="15" a="1"/>
  <c r="CN20" i="15"/>
  <c r="CN23" i="15" a="1"/>
  <c r="CN35" i="15"/>
  <c r="CN50" i="15"/>
  <c r="CN80" i="15"/>
  <c r="CN110" i="15"/>
  <c r="CN64" i="15"/>
  <c r="CN19" i="15"/>
  <c r="CN34" i="15"/>
  <c r="CN49" i="15"/>
  <c r="CN79" i="15"/>
  <c r="CN109" i="15"/>
  <c r="CN63" i="15"/>
  <c r="CN18" i="15"/>
  <c r="CN33" i="15"/>
  <c r="CN48" i="15"/>
  <c r="CN78" i="15"/>
  <c r="CN108" i="15"/>
  <c r="CN62" i="15"/>
  <c r="CN17" i="15"/>
  <c r="CN32" i="15"/>
  <c r="CN47" i="15"/>
  <c r="CN77" i="15"/>
  <c r="CN107" i="15"/>
  <c r="CN61" i="15"/>
  <c r="CN16" i="15"/>
  <c r="CN31" i="15"/>
  <c r="CN46" i="15"/>
  <c r="CN76" i="15"/>
  <c r="CN106" i="15"/>
  <c r="CN60" i="15"/>
  <c r="CN15" i="15"/>
  <c r="CN30" i="15"/>
  <c r="CN45" i="15"/>
  <c r="CN75" i="15"/>
  <c r="CN105" i="15"/>
  <c r="CN59" i="15"/>
  <c r="CN14" i="15"/>
  <c r="CN29" i="15"/>
  <c r="CN44" i="15"/>
  <c r="CN74" i="15"/>
  <c r="CN104" i="15"/>
  <c r="CN58" i="15"/>
  <c r="CN13" i="15"/>
  <c r="CN28" i="15"/>
  <c r="CN43" i="15"/>
  <c r="CN73" i="15"/>
  <c r="CN103" i="15"/>
  <c r="CN57" i="15"/>
  <c r="CN12" i="15"/>
  <c r="CN27" i="15"/>
  <c r="CN42" i="15"/>
  <c r="CN72" i="15"/>
  <c r="CN102" i="15"/>
  <c r="CN56" i="15"/>
  <c r="CN11" i="15"/>
  <c r="CN26" i="15"/>
  <c r="CN41" i="15"/>
  <c r="CN71" i="15"/>
  <c r="CN101" i="15"/>
  <c r="CN55" i="15"/>
  <c r="CN10" i="15"/>
  <c r="CN25" i="15"/>
  <c r="CN40" i="15"/>
  <c r="CN70" i="15"/>
  <c r="CN100" i="15"/>
  <c r="CN54" i="15"/>
  <c r="CN9" i="15"/>
  <c r="CN24" i="15"/>
  <c r="CN39" i="15"/>
  <c r="CN69" i="15"/>
  <c r="CN99" i="15"/>
  <c r="CN53" i="15"/>
  <c r="CN8" i="15"/>
  <c r="CN23" i="15"/>
  <c r="CN38" i="15"/>
  <c r="CN68" i="15"/>
  <c r="CN98" i="15"/>
  <c r="CN53" i="16" a="1"/>
  <c r="CN65" i="16"/>
  <c r="CN8" i="16" a="1"/>
  <c r="CN20" i="16"/>
  <c r="CN23" i="16" a="1"/>
  <c r="CN35" i="16"/>
  <c r="CN50" i="16"/>
  <c r="CN80" i="16"/>
  <c r="CN110" i="16"/>
  <c r="CN64" i="16"/>
  <c r="CN19" i="16"/>
  <c r="CN34" i="16"/>
  <c r="CN49" i="16"/>
  <c r="CN79" i="16"/>
  <c r="CN109" i="16"/>
  <c r="CN63" i="16"/>
  <c r="CN18" i="16"/>
  <c r="CN33" i="16"/>
  <c r="CN48" i="16"/>
  <c r="CN78" i="16"/>
  <c r="CN108" i="16"/>
  <c r="CN62" i="16"/>
  <c r="CN17" i="16"/>
  <c r="CN32" i="16"/>
  <c r="CN47" i="16"/>
  <c r="CN77" i="16"/>
  <c r="CN107" i="16"/>
  <c r="CN61" i="16"/>
  <c r="CN16" i="16"/>
  <c r="CN31" i="16"/>
  <c r="CN46" i="16"/>
  <c r="CN76" i="16"/>
  <c r="CN106" i="16"/>
  <c r="CN60" i="16"/>
  <c r="CN15" i="16"/>
  <c r="CN30" i="16"/>
  <c r="CN45" i="16"/>
  <c r="CN75" i="16"/>
  <c r="CN105" i="16"/>
  <c r="CN59" i="16"/>
  <c r="CN14" i="16"/>
  <c r="CN29" i="16"/>
  <c r="CN44" i="16"/>
  <c r="CN74" i="16"/>
  <c r="CN104" i="16"/>
  <c r="CN58" i="16"/>
  <c r="CN13" i="16"/>
  <c r="CN28" i="16"/>
  <c r="CN43" i="16"/>
  <c r="CN73" i="16"/>
  <c r="CN103" i="16"/>
  <c r="CN57" i="16"/>
  <c r="CN12" i="16"/>
  <c r="CN27" i="16"/>
  <c r="CN42" i="16"/>
  <c r="CN72" i="16"/>
  <c r="CN102" i="16"/>
  <c r="CN56" i="16"/>
  <c r="CN11" i="16"/>
  <c r="CN26" i="16"/>
  <c r="CN41" i="16"/>
  <c r="CN71" i="16"/>
  <c r="CN101" i="16"/>
  <c r="CN55" i="16"/>
  <c r="CN10" i="16"/>
  <c r="CN25" i="16"/>
  <c r="CN40" i="16"/>
  <c r="CN70" i="16"/>
  <c r="CN100" i="16"/>
  <c r="CN54" i="16"/>
  <c r="CN9" i="16"/>
  <c r="CN24" i="16"/>
  <c r="CN39" i="16"/>
  <c r="CN69" i="16"/>
  <c r="CN99" i="16"/>
  <c r="CN53" i="16"/>
  <c r="CN8" i="16"/>
  <c r="CN23" i="16"/>
  <c r="CN38" i="16"/>
  <c r="CN68" i="16"/>
  <c r="CN98" i="16"/>
  <c r="CN53" i="17" a="1"/>
  <c r="CN65" i="17"/>
  <c r="CN8" i="17" a="1"/>
  <c r="CN20" i="17"/>
  <c r="CN23" i="17" a="1"/>
  <c r="CN35" i="17"/>
  <c r="CN50" i="17"/>
  <c r="CN80" i="17"/>
  <c r="CN110" i="17"/>
  <c r="CN64" i="17"/>
  <c r="CN19" i="17"/>
  <c r="CN34" i="17"/>
  <c r="CN49" i="17"/>
  <c r="CN79" i="17"/>
  <c r="CN109" i="17"/>
  <c r="CN63" i="17"/>
  <c r="CN18" i="17"/>
  <c r="CN33" i="17"/>
  <c r="CN48" i="17"/>
  <c r="CN78" i="17"/>
  <c r="CN108" i="17"/>
  <c r="CN62" i="17"/>
  <c r="CN17" i="17"/>
  <c r="CN32" i="17"/>
  <c r="CN47" i="17"/>
  <c r="CN77" i="17"/>
  <c r="CN107" i="17"/>
  <c r="CN61" i="17"/>
  <c r="CN16" i="17"/>
  <c r="CN31" i="17"/>
  <c r="CN46" i="17"/>
  <c r="CN76" i="17"/>
  <c r="CN106" i="17"/>
  <c r="CN60" i="17"/>
  <c r="CN15" i="17"/>
  <c r="CN30" i="17"/>
  <c r="CN45" i="17"/>
  <c r="CN75" i="17"/>
  <c r="CN105" i="17"/>
  <c r="CN59" i="17"/>
  <c r="CN14" i="17"/>
  <c r="CN29" i="17"/>
  <c r="CN44" i="17"/>
  <c r="CN74" i="17"/>
  <c r="CN104" i="17"/>
  <c r="CN58" i="17"/>
  <c r="CN13" i="17"/>
  <c r="CN28" i="17"/>
  <c r="CN43" i="17"/>
  <c r="CN73" i="17"/>
  <c r="CN103" i="17"/>
  <c r="CN57" i="17"/>
  <c r="CN12" i="17"/>
  <c r="CN27" i="17"/>
  <c r="CN42" i="17"/>
  <c r="CN72" i="17"/>
  <c r="CN102" i="17"/>
  <c r="CN56" i="17"/>
  <c r="CN11" i="17"/>
  <c r="CN26" i="17"/>
  <c r="CN41" i="17"/>
  <c r="CN71" i="17"/>
  <c r="CN101" i="17"/>
  <c r="CN55" i="17"/>
  <c r="CN10" i="17"/>
  <c r="CN25" i="17"/>
  <c r="CN40" i="17"/>
  <c r="CN70" i="17"/>
  <c r="CN100" i="17"/>
  <c r="CN54" i="17"/>
  <c r="CN9" i="17"/>
  <c r="CN24" i="17"/>
  <c r="CN39" i="17"/>
  <c r="CN69" i="17"/>
  <c r="CN99" i="17"/>
  <c r="CN53" i="17"/>
  <c r="CN8" i="17"/>
  <c r="CN23" i="17"/>
  <c r="CN38" i="17"/>
  <c r="CN68" i="17"/>
  <c r="CN98" i="17"/>
  <c r="CN53" i="18" a="1"/>
  <c r="CN65" i="18"/>
  <c r="CN8" i="18" a="1"/>
  <c r="CN20" i="18"/>
  <c r="CN23" i="18" a="1"/>
  <c r="CN35" i="18"/>
  <c r="CN50" i="18"/>
  <c r="CN80" i="18"/>
  <c r="CN110" i="18"/>
  <c r="CN64" i="18"/>
  <c r="CN19" i="18"/>
  <c r="CN34" i="18"/>
  <c r="CN49" i="18"/>
  <c r="CN79" i="18"/>
  <c r="CN109" i="18"/>
  <c r="CN63" i="18"/>
  <c r="CN18" i="18"/>
  <c r="CN33" i="18"/>
  <c r="CN48" i="18"/>
  <c r="CN78" i="18"/>
  <c r="CN108" i="18"/>
  <c r="CN62" i="18"/>
  <c r="CN17" i="18"/>
  <c r="CN32" i="18"/>
  <c r="CN47" i="18"/>
  <c r="CN77" i="18"/>
  <c r="CN107" i="18"/>
  <c r="CN61" i="18"/>
  <c r="CN16" i="18"/>
  <c r="CN31" i="18"/>
  <c r="CN46" i="18"/>
  <c r="CN76" i="18"/>
  <c r="CN106" i="18"/>
  <c r="CN60" i="18"/>
  <c r="CN15" i="18"/>
  <c r="CN30" i="18"/>
  <c r="CN45" i="18"/>
  <c r="CN75" i="18"/>
  <c r="CN105" i="18"/>
  <c r="CN59" i="18"/>
  <c r="CN14" i="18"/>
  <c r="CN29" i="18"/>
  <c r="CN44" i="18"/>
  <c r="CN74" i="18"/>
  <c r="CN104" i="18"/>
  <c r="CN58" i="18"/>
  <c r="CN13" i="18"/>
  <c r="CN28" i="18"/>
  <c r="CN43" i="18"/>
  <c r="CN73" i="18"/>
  <c r="CN103" i="18"/>
  <c r="CN57" i="18"/>
  <c r="CN12" i="18"/>
  <c r="CN27" i="18"/>
  <c r="CN42" i="18"/>
  <c r="CN72" i="18"/>
  <c r="CN102" i="18"/>
  <c r="CN56" i="18"/>
  <c r="CN11" i="18"/>
  <c r="CN26" i="18"/>
  <c r="CN41" i="18"/>
  <c r="CN71" i="18"/>
  <c r="CN101" i="18"/>
  <c r="CN55" i="18"/>
  <c r="CN10" i="18"/>
  <c r="CN25" i="18"/>
  <c r="CN40" i="18"/>
  <c r="CN70" i="18"/>
  <c r="CN100" i="18"/>
  <c r="CN54" i="18"/>
  <c r="CN9" i="18"/>
  <c r="CN24" i="18"/>
  <c r="CN39" i="18"/>
  <c r="CN69" i="18"/>
  <c r="CN99" i="18"/>
  <c r="CN53" i="18"/>
  <c r="CN8" i="18"/>
  <c r="CN23" i="18"/>
  <c r="CN38" i="18"/>
  <c r="CN68" i="18"/>
  <c r="CN98" i="18"/>
  <c r="CN53" i="19" a="1"/>
  <c r="CN65" i="19"/>
  <c r="CN8" i="19" a="1"/>
  <c r="CN20" i="19"/>
  <c r="CN23" i="19" a="1"/>
  <c r="CN35" i="19"/>
  <c r="CN50" i="19"/>
  <c r="CN80" i="19"/>
  <c r="CN110" i="19"/>
  <c r="CN64" i="19"/>
  <c r="CN19" i="19"/>
  <c r="CN34" i="19"/>
  <c r="CN49" i="19"/>
  <c r="CN79" i="19"/>
  <c r="CN109" i="19"/>
  <c r="CN63" i="19"/>
  <c r="CN18" i="19"/>
  <c r="CN33" i="19"/>
  <c r="CN48" i="19"/>
  <c r="CN78" i="19"/>
  <c r="CN108" i="19"/>
  <c r="CN62" i="19"/>
  <c r="CN17" i="19"/>
  <c r="CN32" i="19"/>
  <c r="CN47" i="19"/>
  <c r="CN77" i="19"/>
  <c r="CN107" i="19"/>
  <c r="CN61" i="19"/>
  <c r="CN16" i="19"/>
  <c r="CN31" i="19"/>
  <c r="CN46" i="19"/>
  <c r="CN76" i="19"/>
  <c r="CN106" i="19"/>
  <c r="CN60" i="19"/>
  <c r="CN15" i="19"/>
  <c r="CN30" i="19"/>
  <c r="CN45" i="19"/>
  <c r="CN75" i="19"/>
  <c r="CN105" i="19"/>
  <c r="CN59" i="19"/>
  <c r="CN14" i="19"/>
  <c r="CN29" i="19"/>
  <c r="CN44" i="19"/>
  <c r="CN74" i="19"/>
  <c r="CN104" i="19"/>
  <c r="CN58" i="19"/>
  <c r="CN13" i="19"/>
  <c r="CN28" i="19"/>
  <c r="CN43" i="19"/>
  <c r="CN73" i="19"/>
  <c r="CN103" i="19"/>
  <c r="CN57" i="19"/>
  <c r="CN12" i="19"/>
  <c r="CN27" i="19"/>
  <c r="CN42" i="19"/>
  <c r="CN72" i="19"/>
  <c r="CN102" i="19"/>
  <c r="CN56" i="19"/>
  <c r="CN11" i="19"/>
  <c r="CN26" i="19"/>
  <c r="CN41" i="19"/>
  <c r="CN71" i="19"/>
  <c r="CN101" i="19"/>
  <c r="CN55" i="19"/>
  <c r="CN10" i="19"/>
  <c r="CN25" i="19"/>
  <c r="CN40" i="19"/>
  <c r="CN70" i="19"/>
  <c r="CN100" i="19"/>
  <c r="CN54" i="19"/>
  <c r="CN9" i="19"/>
  <c r="CN24" i="19"/>
  <c r="CN39" i="19"/>
  <c r="CN69" i="19"/>
  <c r="CN99" i="19"/>
  <c r="CN53" i="19"/>
  <c r="CN8" i="19"/>
  <c r="CN23" i="19"/>
  <c r="CN38" i="19"/>
  <c r="CN68" i="19"/>
  <c r="CN98" i="19"/>
  <c r="CN53" i="20" a="1"/>
  <c r="CN65" i="20"/>
  <c r="CN8" i="20" a="1"/>
  <c r="CN20" i="20"/>
  <c r="CN23" i="20" a="1"/>
  <c r="CN35" i="20"/>
  <c r="CN50" i="20"/>
  <c r="CN80" i="20"/>
  <c r="CN110" i="20"/>
  <c r="CN64" i="20"/>
  <c r="CN19" i="20"/>
  <c r="CN34" i="20"/>
  <c r="CN49" i="20"/>
  <c r="CN79" i="20"/>
  <c r="CN109" i="20"/>
  <c r="CN63" i="20"/>
  <c r="CN18" i="20"/>
  <c r="CN33" i="20"/>
  <c r="CN48" i="20"/>
  <c r="CN78" i="20"/>
  <c r="CN108" i="20"/>
  <c r="CN62" i="20"/>
  <c r="CN17" i="20"/>
  <c r="CN32" i="20"/>
  <c r="CN47" i="20"/>
  <c r="CN77" i="20"/>
  <c r="CN107" i="20"/>
  <c r="CN61" i="20"/>
  <c r="CN16" i="20"/>
  <c r="CN31" i="20"/>
  <c r="CN46" i="20"/>
  <c r="CN76" i="20"/>
  <c r="CN106" i="20"/>
  <c r="CN60" i="20"/>
  <c r="CN15" i="20"/>
  <c r="CN30" i="20"/>
  <c r="CN45" i="20"/>
  <c r="CN75" i="20"/>
  <c r="CN105" i="20"/>
  <c r="CN59" i="20"/>
  <c r="CN14" i="20"/>
  <c r="CN29" i="20"/>
  <c r="CN44" i="20"/>
  <c r="CN74" i="20"/>
  <c r="CN104" i="20"/>
  <c r="CN58" i="20"/>
  <c r="CN13" i="20"/>
  <c r="CN28" i="20"/>
  <c r="CN43" i="20"/>
  <c r="CN73" i="20"/>
  <c r="CN103" i="20"/>
  <c r="CN57" i="20"/>
  <c r="CN12" i="20"/>
  <c r="CN27" i="20"/>
  <c r="CN42" i="20"/>
  <c r="CN72" i="20"/>
  <c r="CN102" i="20"/>
  <c r="CN56" i="20"/>
  <c r="CN11" i="20"/>
  <c r="CN26" i="20"/>
  <c r="CN41" i="20"/>
  <c r="CN71" i="20"/>
  <c r="CN101" i="20"/>
  <c r="CN55" i="20"/>
  <c r="CN10" i="20"/>
  <c r="CN25" i="20"/>
  <c r="CN40" i="20"/>
  <c r="CN70" i="20"/>
  <c r="CN100" i="20"/>
  <c r="CN54" i="20"/>
  <c r="CN9" i="20"/>
  <c r="CN24" i="20"/>
  <c r="CN39" i="20"/>
  <c r="CN69" i="20"/>
  <c r="CN99" i="20"/>
  <c r="CN53" i="20"/>
  <c r="CN8" i="20"/>
  <c r="CN23" i="20"/>
  <c r="CN38" i="20"/>
  <c r="CN68" i="20"/>
  <c r="CN98" i="20"/>
  <c r="CI53" i="3" a="1"/>
  <c r="CI53" i="3"/>
  <c r="CI8" i="3" a="1"/>
  <c r="CI8" i="3"/>
  <c r="CI23" i="3" a="1"/>
  <c r="CI23" i="3"/>
  <c r="CI38" i="3"/>
  <c r="CI68" i="3"/>
  <c r="CI98" i="3"/>
  <c r="CI83" i="3" a="1"/>
  <c r="CI83" i="3"/>
  <c r="CI54" i="3"/>
  <c r="CI9" i="3"/>
  <c r="CI24" i="3"/>
  <c r="CI39" i="3"/>
  <c r="CI69" i="3"/>
  <c r="CI84" i="3"/>
  <c r="CI55" i="3"/>
  <c r="CI10" i="3"/>
  <c r="CI25" i="3"/>
  <c r="CI40" i="3"/>
  <c r="CI70" i="3"/>
  <c r="CI85" i="3"/>
  <c r="CI56" i="3"/>
  <c r="CI11" i="3"/>
  <c r="CI26" i="3"/>
  <c r="CI41" i="3"/>
  <c r="CI71" i="3"/>
  <c r="CI86" i="3"/>
  <c r="CI57" i="3"/>
  <c r="CI12" i="3"/>
  <c r="CI27" i="3"/>
  <c r="CI42" i="3"/>
  <c r="CI72" i="3"/>
  <c r="CI87" i="3"/>
  <c r="CI58" i="3"/>
  <c r="CI13" i="3"/>
  <c r="CI28" i="3"/>
  <c r="CI43" i="3"/>
  <c r="CI73" i="3"/>
  <c r="CI88" i="3"/>
  <c r="CI59" i="3"/>
  <c r="CI14" i="3"/>
  <c r="CI29" i="3"/>
  <c r="CI44" i="3"/>
  <c r="CI74" i="3"/>
  <c r="CI89" i="3"/>
  <c r="CI60" i="3"/>
  <c r="CI15" i="3"/>
  <c r="CI30" i="3"/>
  <c r="CI45" i="3"/>
  <c r="CI75" i="3"/>
  <c r="CI90" i="3"/>
  <c r="CI61" i="3"/>
  <c r="CI16" i="3"/>
  <c r="CI31" i="3"/>
  <c r="CI46" i="3"/>
  <c r="CI76" i="3"/>
  <c r="CI91" i="3"/>
  <c r="CI62" i="3"/>
  <c r="CI17" i="3"/>
  <c r="CI32" i="3"/>
  <c r="CI47" i="3"/>
  <c r="CI77" i="3"/>
  <c r="CI92" i="3"/>
  <c r="CI63" i="3"/>
  <c r="CI18" i="3"/>
  <c r="CI33" i="3"/>
  <c r="CI48" i="3"/>
  <c r="CI78" i="3"/>
  <c r="CI93" i="3"/>
  <c r="CI64" i="3"/>
  <c r="CI19" i="3"/>
  <c r="CI34" i="3"/>
  <c r="CI49" i="3"/>
  <c r="CI79" i="3"/>
  <c r="CI94" i="3"/>
  <c r="CI65" i="3"/>
  <c r="CI20" i="3"/>
  <c r="CI35" i="3"/>
  <c r="CI50" i="3"/>
  <c r="CI80" i="3"/>
  <c r="CI95" i="3"/>
  <c r="CJ110" i="3"/>
  <c r="CJ109" i="3"/>
  <c r="CJ108" i="3"/>
  <c r="CJ107" i="3"/>
  <c r="CJ106" i="3"/>
  <c r="CJ105" i="3"/>
  <c r="CJ104" i="3"/>
  <c r="CJ103" i="3"/>
  <c r="CJ102" i="3"/>
  <c r="CJ101" i="3"/>
  <c r="CJ100" i="3"/>
  <c r="CJ99" i="3"/>
  <c r="CL53" i="14" a="1"/>
  <c r="CL65" i="14"/>
  <c r="CL8" i="14" a="1"/>
  <c r="CL20" i="14"/>
  <c r="CL23" i="14" a="1"/>
  <c r="CL35" i="14"/>
  <c r="CL50" i="14"/>
  <c r="CL80" i="14"/>
  <c r="CL110" i="14"/>
  <c r="CL64" i="14"/>
  <c r="CL19" i="14"/>
  <c r="CL34" i="14"/>
  <c r="CL49" i="14"/>
  <c r="CL79" i="14"/>
  <c r="CL109" i="14"/>
  <c r="CL63" i="14"/>
  <c r="CL18" i="14"/>
  <c r="CL33" i="14"/>
  <c r="CL48" i="14"/>
  <c r="CL78" i="14"/>
  <c r="CL108" i="14"/>
  <c r="CL62" i="14"/>
  <c r="CL17" i="14"/>
  <c r="CL32" i="14"/>
  <c r="CL47" i="14"/>
  <c r="CL77" i="14"/>
  <c r="CL107" i="14"/>
  <c r="CL61" i="14"/>
  <c r="CL16" i="14"/>
  <c r="CL31" i="14"/>
  <c r="CL46" i="14"/>
  <c r="CL76" i="14"/>
  <c r="CL106" i="14"/>
  <c r="CL60" i="14"/>
  <c r="CL15" i="14"/>
  <c r="CL30" i="14"/>
  <c r="CL45" i="14"/>
  <c r="CL75" i="14"/>
  <c r="CL105" i="14"/>
  <c r="CL59" i="14"/>
  <c r="CL14" i="14"/>
  <c r="CL29" i="14"/>
  <c r="CL44" i="14"/>
  <c r="CL74" i="14"/>
  <c r="CL104" i="14"/>
  <c r="CL58" i="14"/>
  <c r="CL13" i="14"/>
  <c r="CL28" i="14"/>
  <c r="CL43" i="14"/>
  <c r="CL73" i="14"/>
  <c r="CL103" i="14"/>
  <c r="CL57" i="14"/>
  <c r="CL12" i="14"/>
  <c r="CL27" i="14"/>
  <c r="CL42" i="14"/>
  <c r="CL72" i="14"/>
  <c r="CL102" i="14"/>
  <c r="CL56" i="14"/>
  <c r="CL11" i="14"/>
  <c r="CL26" i="14"/>
  <c r="CL41" i="14"/>
  <c r="CL71" i="14"/>
  <c r="CL101" i="14"/>
  <c r="CL55" i="14"/>
  <c r="CL10" i="14"/>
  <c r="CL25" i="14"/>
  <c r="CL40" i="14"/>
  <c r="CL70" i="14"/>
  <c r="CL100" i="14"/>
  <c r="CL54" i="14"/>
  <c r="CL9" i="14"/>
  <c r="CL24" i="14"/>
  <c r="CL39" i="14"/>
  <c r="CL69" i="14"/>
  <c r="CL99" i="14"/>
  <c r="CL53" i="14"/>
  <c r="CL8" i="14"/>
  <c r="CL23" i="14"/>
  <c r="CL38" i="14"/>
  <c r="CL68" i="14"/>
  <c r="CL98" i="14"/>
  <c r="CM53" i="15" a="1"/>
  <c r="CM65" i="15"/>
  <c r="CM8" i="15" a="1"/>
  <c r="CM20" i="15"/>
  <c r="CM23" i="15" a="1"/>
  <c r="CM35" i="15"/>
  <c r="CM50" i="15"/>
  <c r="CM80" i="15"/>
  <c r="CM110" i="15"/>
  <c r="CM64" i="15"/>
  <c r="CM19" i="15"/>
  <c r="CM34" i="15"/>
  <c r="CM49" i="15"/>
  <c r="CM79" i="15"/>
  <c r="CM109" i="15"/>
  <c r="CM63" i="15"/>
  <c r="CM18" i="15"/>
  <c r="CM33" i="15"/>
  <c r="CM48" i="15"/>
  <c r="CM78" i="15"/>
  <c r="CM108" i="15"/>
  <c r="CM62" i="15"/>
  <c r="CM17" i="15"/>
  <c r="CM32" i="15"/>
  <c r="CM47" i="15"/>
  <c r="CM77" i="15"/>
  <c r="CM107" i="15"/>
  <c r="CM61" i="15"/>
  <c r="CM16" i="15"/>
  <c r="CM31" i="15"/>
  <c r="CM46" i="15"/>
  <c r="CM76" i="15"/>
  <c r="CM106" i="15"/>
  <c r="CM60" i="15"/>
  <c r="CM15" i="15"/>
  <c r="CM30" i="15"/>
  <c r="CM45" i="15"/>
  <c r="CM75" i="15"/>
  <c r="CM105" i="15"/>
  <c r="CM59" i="15"/>
  <c r="CM14" i="15"/>
  <c r="CM29" i="15"/>
  <c r="CM44" i="15"/>
  <c r="CM74" i="15"/>
  <c r="CM104" i="15"/>
  <c r="CM58" i="15"/>
  <c r="CM13" i="15"/>
  <c r="CM28" i="15"/>
  <c r="CM43" i="15"/>
  <c r="CM73" i="15"/>
  <c r="CM103" i="15"/>
  <c r="CM57" i="15"/>
  <c r="CM12" i="15"/>
  <c r="CM27" i="15"/>
  <c r="CM42" i="15"/>
  <c r="CM72" i="15"/>
  <c r="CM102" i="15"/>
  <c r="CM56" i="15"/>
  <c r="CM11" i="15"/>
  <c r="CM26" i="15"/>
  <c r="CM41" i="15"/>
  <c r="CM71" i="15"/>
  <c r="CM101" i="15"/>
  <c r="CM55" i="15"/>
  <c r="CM10" i="15"/>
  <c r="CM25" i="15"/>
  <c r="CM40" i="15"/>
  <c r="CM70" i="15"/>
  <c r="CM100" i="15"/>
  <c r="CM54" i="15"/>
  <c r="CM9" i="15"/>
  <c r="CM24" i="15"/>
  <c r="CM39" i="15"/>
  <c r="CM69" i="15"/>
  <c r="CM99" i="15"/>
  <c r="CM53" i="15"/>
  <c r="CM8" i="15"/>
  <c r="CM23" i="15"/>
  <c r="CM38" i="15"/>
  <c r="CM68" i="15"/>
  <c r="CM98" i="15"/>
  <c r="CM53" i="16" a="1"/>
  <c r="CM65" i="16"/>
  <c r="CM8" i="16" a="1"/>
  <c r="CM20" i="16"/>
  <c r="CM23" i="16" a="1"/>
  <c r="CM35" i="16"/>
  <c r="CM50" i="16"/>
  <c r="CM80" i="16"/>
  <c r="CM110" i="16"/>
  <c r="CM64" i="16"/>
  <c r="CM19" i="16"/>
  <c r="CM34" i="16"/>
  <c r="CM49" i="16"/>
  <c r="CM79" i="16"/>
  <c r="CM109" i="16"/>
  <c r="CM63" i="16"/>
  <c r="CM18" i="16"/>
  <c r="CM33" i="16"/>
  <c r="CM48" i="16"/>
  <c r="CM78" i="16"/>
  <c r="CM108" i="16"/>
  <c r="CM62" i="16"/>
  <c r="CM17" i="16"/>
  <c r="CM32" i="16"/>
  <c r="CM47" i="16"/>
  <c r="CM77" i="16"/>
  <c r="CM107" i="16"/>
  <c r="CM61" i="16"/>
  <c r="CM16" i="16"/>
  <c r="CM31" i="16"/>
  <c r="CM46" i="16"/>
  <c r="CM76" i="16"/>
  <c r="CM106" i="16"/>
  <c r="CM60" i="16"/>
  <c r="CM15" i="16"/>
  <c r="CM30" i="16"/>
  <c r="CM45" i="16"/>
  <c r="CM75" i="16"/>
  <c r="CM105" i="16"/>
  <c r="CM59" i="16"/>
  <c r="CM14" i="16"/>
  <c r="CM29" i="16"/>
  <c r="CM44" i="16"/>
  <c r="CM74" i="16"/>
  <c r="CM104" i="16"/>
  <c r="CM58" i="16"/>
  <c r="CM13" i="16"/>
  <c r="CM28" i="16"/>
  <c r="CM43" i="16"/>
  <c r="CM73" i="16"/>
  <c r="CM103" i="16"/>
  <c r="CM57" i="16"/>
  <c r="CM12" i="16"/>
  <c r="CM27" i="16"/>
  <c r="CM42" i="16"/>
  <c r="CM72" i="16"/>
  <c r="CM102" i="16"/>
  <c r="CM56" i="16"/>
  <c r="CM11" i="16"/>
  <c r="CM26" i="16"/>
  <c r="CM41" i="16"/>
  <c r="CM71" i="16"/>
  <c r="CM101" i="16"/>
  <c r="CM55" i="16"/>
  <c r="CM10" i="16"/>
  <c r="CM25" i="16"/>
  <c r="CM40" i="16"/>
  <c r="CM70" i="16"/>
  <c r="CM100" i="16"/>
  <c r="CM54" i="16"/>
  <c r="CM9" i="16"/>
  <c r="CM24" i="16"/>
  <c r="CM39" i="16"/>
  <c r="CM69" i="16"/>
  <c r="CM99" i="16"/>
  <c r="CM53" i="16"/>
  <c r="CM8" i="16"/>
  <c r="CM23" i="16"/>
  <c r="CM38" i="16"/>
  <c r="CM68" i="16"/>
  <c r="CM98" i="16"/>
  <c r="CM53" i="17" a="1"/>
  <c r="CM65" i="17"/>
  <c r="CM8" i="17" a="1"/>
  <c r="CM20" i="17"/>
  <c r="CM23" i="17" a="1"/>
  <c r="CM35" i="17"/>
  <c r="CM50" i="17"/>
  <c r="CM80" i="17"/>
  <c r="CM110" i="17"/>
  <c r="CM64" i="17"/>
  <c r="CM19" i="17"/>
  <c r="CM34" i="17"/>
  <c r="CM49" i="17"/>
  <c r="CM79" i="17"/>
  <c r="CM109" i="17"/>
  <c r="CM63" i="17"/>
  <c r="CM18" i="17"/>
  <c r="CM33" i="17"/>
  <c r="CM48" i="17"/>
  <c r="CM78" i="17"/>
  <c r="CM108" i="17"/>
  <c r="CM62" i="17"/>
  <c r="CM17" i="17"/>
  <c r="CM32" i="17"/>
  <c r="CM47" i="17"/>
  <c r="CM77" i="17"/>
  <c r="CM107" i="17"/>
  <c r="CM61" i="17"/>
  <c r="CM16" i="17"/>
  <c r="CM31" i="17"/>
  <c r="CM46" i="17"/>
  <c r="CM76" i="17"/>
  <c r="CM106" i="17"/>
  <c r="CM60" i="17"/>
  <c r="CM15" i="17"/>
  <c r="CM30" i="17"/>
  <c r="CM45" i="17"/>
  <c r="CM75" i="17"/>
  <c r="CM105" i="17"/>
  <c r="CM59" i="17"/>
  <c r="CM14" i="17"/>
  <c r="CM29" i="17"/>
  <c r="CM44" i="17"/>
  <c r="CM74" i="17"/>
  <c r="CM104" i="17"/>
  <c r="CM58" i="17"/>
  <c r="CM13" i="17"/>
  <c r="CM28" i="17"/>
  <c r="CM43" i="17"/>
  <c r="CM73" i="17"/>
  <c r="CM103" i="17"/>
  <c r="CM57" i="17"/>
  <c r="CM12" i="17"/>
  <c r="CM27" i="17"/>
  <c r="CM42" i="17"/>
  <c r="CM72" i="17"/>
  <c r="CM102" i="17"/>
  <c r="CM56" i="17"/>
  <c r="CM11" i="17"/>
  <c r="CM26" i="17"/>
  <c r="CM41" i="17"/>
  <c r="CM71" i="17"/>
  <c r="CM101" i="17"/>
  <c r="CM55" i="17"/>
  <c r="CM10" i="17"/>
  <c r="CM25" i="17"/>
  <c r="CM40" i="17"/>
  <c r="CM70" i="17"/>
  <c r="CM100" i="17"/>
  <c r="CM54" i="17"/>
  <c r="CM9" i="17"/>
  <c r="CM24" i="17"/>
  <c r="CM39" i="17"/>
  <c r="CM69" i="17"/>
  <c r="CM99" i="17"/>
  <c r="CM53" i="17"/>
  <c r="CM8" i="17"/>
  <c r="CM23" i="17"/>
  <c r="CM38" i="17"/>
  <c r="CM68" i="17"/>
  <c r="CM98" i="17"/>
  <c r="CM53" i="18" a="1"/>
  <c r="CM65" i="18"/>
  <c r="CM8" i="18" a="1"/>
  <c r="CM20" i="18"/>
  <c r="CM23" i="18" a="1"/>
  <c r="CM35" i="18"/>
  <c r="CM50" i="18"/>
  <c r="CM80" i="18"/>
  <c r="CM110" i="18"/>
  <c r="CM64" i="18"/>
  <c r="CM19" i="18"/>
  <c r="CM34" i="18"/>
  <c r="CM49" i="18"/>
  <c r="CM79" i="18"/>
  <c r="CM109" i="18"/>
  <c r="CM63" i="18"/>
  <c r="CM18" i="18"/>
  <c r="CM33" i="18"/>
  <c r="CM48" i="18"/>
  <c r="CM78" i="18"/>
  <c r="CM108" i="18"/>
  <c r="CM62" i="18"/>
  <c r="CM17" i="18"/>
  <c r="CM32" i="18"/>
  <c r="CM47" i="18"/>
  <c r="CM77" i="18"/>
  <c r="CM107" i="18"/>
  <c r="CM61" i="18"/>
  <c r="CM16" i="18"/>
  <c r="CM31" i="18"/>
  <c r="CM46" i="18"/>
  <c r="CM76" i="18"/>
  <c r="CM106" i="18"/>
  <c r="CM60" i="18"/>
  <c r="CM15" i="18"/>
  <c r="CM30" i="18"/>
  <c r="CM45" i="18"/>
  <c r="CM75" i="18"/>
  <c r="CM105" i="18"/>
  <c r="CM59" i="18"/>
  <c r="CM14" i="18"/>
  <c r="CM29" i="18"/>
  <c r="CM44" i="18"/>
  <c r="CM74" i="18"/>
  <c r="CM104" i="18"/>
  <c r="CM58" i="18"/>
  <c r="CM13" i="18"/>
  <c r="CM28" i="18"/>
  <c r="CM43" i="18"/>
  <c r="CM73" i="18"/>
  <c r="CM103" i="18"/>
  <c r="CM57" i="18"/>
  <c r="CM12" i="18"/>
  <c r="CM27" i="18"/>
  <c r="CM42" i="18"/>
  <c r="CM72" i="18"/>
  <c r="CM102" i="18"/>
  <c r="CM56" i="18"/>
  <c r="CM11" i="18"/>
  <c r="CM26" i="18"/>
  <c r="CM41" i="18"/>
  <c r="CM71" i="18"/>
  <c r="CM101" i="18"/>
  <c r="CM55" i="18"/>
  <c r="CM10" i="18"/>
  <c r="CM25" i="18"/>
  <c r="CM40" i="18"/>
  <c r="CM70" i="18"/>
  <c r="CM100" i="18"/>
  <c r="CM54" i="18"/>
  <c r="CM9" i="18"/>
  <c r="CM24" i="18"/>
  <c r="CM39" i="18"/>
  <c r="CM69" i="18"/>
  <c r="CM99" i="18"/>
  <c r="CM53" i="18"/>
  <c r="CM8" i="18"/>
  <c r="CM23" i="18"/>
  <c r="CM38" i="18"/>
  <c r="CM68" i="18"/>
  <c r="CM98" i="18"/>
  <c r="CM53" i="19" a="1"/>
  <c r="CM65" i="19"/>
  <c r="CM8" i="19" a="1"/>
  <c r="CM20" i="19"/>
  <c r="CM23" i="19" a="1"/>
  <c r="CM35" i="19"/>
  <c r="CM50" i="19"/>
  <c r="CM80" i="19"/>
  <c r="CM110" i="19"/>
  <c r="CM64" i="19"/>
  <c r="CM19" i="19"/>
  <c r="CM34" i="19"/>
  <c r="CM49" i="19"/>
  <c r="CM79" i="19"/>
  <c r="CM109" i="19"/>
  <c r="CM63" i="19"/>
  <c r="CM18" i="19"/>
  <c r="CM33" i="19"/>
  <c r="CM48" i="19"/>
  <c r="CM78" i="19"/>
  <c r="CM108" i="19"/>
  <c r="CM62" i="19"/>
  <c r="CM17" i="19"/>
  <c r="CM32" i="19"/>
  <c r="CM47" i="19"/>
  <c r="CM77" i="19"/>
  <c r="CM107" i="19"/>
  <c r="CM61" i="19"/>
  <c r="CM16" i="19"/>
  <c r="CM31" i="19"/>
  <c r="CM46" i="19"/>
  <c r="CM76" i="19"/>
  <c r="CM106" i="19"/>
  <c r="CM60" i="19"/>
  <c r="CM15" i="19"/>
  <c r="CM30" i="19"/>
  <c r="CM45" i="19"/>
  <c r="CM75" i="19"/>
  <c r="CM105" i="19"/>
  <c r="CM59" i="19"/>
  <c r="CM14" i="19"/>
  <c r="CM29" i="19"/>
  <c r="CM44" i="19"/>
  <c r="CM74" i="19"/>
  <c r="CM104" i="19"/>
  <c r="CM58" i="19"/>
  <c r="CM13" i="19"/>
  <c r="CM28" i="19"/>
  <c r="CM43" i="19"/>
  <c r="CM73" i="19"/>
  <c r="CM103" i="19"/>
  <c r="CM57" i="19"/>
  <c r="CM12" i="19"/>
  <c r="CM27" i="19"/>
  <c r="CM42" i="19"/>
  <c r="CM72" i="19"/>
  <c r="CM102" i="19"/>
  <c r="CM56" i="19"/>
  <c r="CM11" i="19"/>
  <c r="CM26" i="19"/>
  <c r="CM41" i="19"/>
  <c r="CM71" i="19"/>
  <c r="CM101" i="19"/>
  <c r="CM55" i="19"/>
  <c r="CM10" i="19"/>
  <c r="CM25" i="19"/>
  <c r="CM40" i="19"/>
  <c r="CM70" i="19"/>
  <c r="CM100" i="19"/>
  <c r="CM54" i="19"/>
  <c r="CM9" i="19"/>
  <c r="CM24" i="19"/>
  <c r="CM39" i="19"/>
  <c r="CM69" i="19"/>
  <c r="CM99" i="19"/>
  <c r="CM53" i="19"/>
  <c r="CM8" i="19"/>
  <c r="CM23" i="19"/>
  <c r="CM38" i="19"/>
  <c r="CM68" i="19"/>
  <c r="CM98" i="19"/>
  <c r="CM53" i="20" a="1"/>
  <c r="CM65" i="20"/>
  <c r="CM8" i="20" a="1"/>
  <c r="CM20" i="20"/>
  <c r="CM23" i="20" a="1"/>
  <c r="CM35" i="20"/>
  <c r="CM50" i="20"/>
  <c r="CM80" i="20"/>
  <c r="CM110" i="20"/>
  <c r="CM64" i="20"/>
  <c r="CM19" i="20"/>
  <c r="CM34" i="20"/>
  <c r="CM49" i="20"/>
  <c r="CM79" i="20"/>
  <c r="CM109" i="20"/>
  <c r="CM63" i="20"/>
  <c r="CM18" i="20"/>
  <c r="CM33" i="20"/>
  <c r="CM48" i="20"/>
  <c r="CM78" i="20"/>
  <c r="CM108" i="20"/>
  <c r="CM62" i="20"/>
  <c r="CM17" i="20"/>
  <c r="CM32" i="20"/>
  <c r="CM47" i="20"/>
  <c r="CM77" i="20"/>
  <c r="CM107" i="20"/>
  <c r="CM61" i="20"/>
  <c r="CM16" i="20"/>
  <c r="CM31" i="20"/>
  <c r="CM46" i="20"/>
  <c r="CM76" i="20"/>
  <c r="CM106" i="20"/>
  <c r="CM60" i="20"/>
  <c r="CM15" i="20"/>
  <c r="CM30" i="20"/>
  <c r="CM45" i="20"/>
  <c r="CM75" i="20"/>
  <c r="CM105" i="20"/>
  <c r="CM59" i="20"/>
  <c r="CM14" i="20"/>
  <c r="CM29" i="20"/>
  <c r="CM44" i="20"/>
  <c r="CM74" i="20"/>
  <c r="CM104" i="20"/>
  <c r="CM58" i="20"/>
  <c r="CM13" i="20"/>
  <c r="CM28" i="20"/>
  <c r="CM43" i="20"/>
  <c r="CM73" i="20"/>
  <c r="CM103" i="20"/>
  <c r="CM57" i="20"/>
  <c r="CM12" i="20"/>
  <c r="CM27" i="20"/>
  <c r="CM42" i="20"/>
  <c r="CM72" i="20"/>
  <c r="CM102" i="20"/>
  <c r="CM56" i="20"/>
  <c r="CM11" i="20"/>
  <c r="CM26" i="20"/>
  <c r="CM41" i="20"/>
  <c r="CM71" i="20"/>
  <c r="CM101" i="20"/>
  <c r="CM55" i="20"/>
  <c r="CM10" i="20"/>
  <c r="CM25" i="20"/>
  <c r="CM40" i="20"/>
  <c r="CM70" i="20"/>
  <c r="CM100" i="20"/>
  <c r="CM54" i="20"/>
  <c r="CM9" i="20"/>
  <c r="CM24" i="20"/>
  <c r="CM39" i="20"/>
  <c r="CM69" i="20"/>
  <c r="CM99" i="20"/>
  <c r="CM53" i="20"/>
  <c r="CM8" i="20"/>
  <c r="CM23" i="20"/>
  <c r="CM38" i="20"/>
  <c r="CM68" i="20"/>
  <c r="CM98" i="20"/>
  <c r="CH53" i="3" a="1"/>
  <c r="CH53" i="3"/>
  <c r="CH8" i="3" a="1"/>
  <c r="CH8" i="3"/>
  <c r="CH23" i="3" a="1"/>
  <c r="CH23" i="3"/>
  <c r="CH38" i="3"/>
  <c r="CH68" i="3"/>
  <c r="CH98" i="3"/>
  <c r="CH83" i="3" a="1"/>
  <c r="CH83" i="3"/>
  <c r="CH54" i="3"/>
  <c r="CH9" i="3"/>
  <c r="CH24" i="3"/>
  <c r="CH39" i="3"/>
  <c r="CH69" i="3"/>
  <c r="CH84" i="3"/>
  <c r="CH55" i="3"/>
  <c r="CH10" i="3"/>
  <c r="CH25" i="3"/>
  <c r="CH40" i="3"/>
  <c r="CH70" i="3"/>
  <c r="CH85" i="3"/>
  <c r="CH56" i="3"/>
  <c r="CH11" i="3"/>
  <c r="CH26" i="3"/>
  <c r="CH41" i="3"/>
  <c r="CH71" i="3"/>
  <c r="CH86" i="3"/>
  <c r="CH57" i="3"/>
  <c r="CH12" i="3"/>
  <c r="CH27" i="3"/>
  <c r="CH42" i="3"/>
  <c r="CH72" i="3"/>
  <c r="CH87" i="3"/>
  <c r="CH58" i="3"/>
  <c r="CH13" i="3"/>
  <c r="CH28" i="3"/>
  <c r="CH43" i="3"/>
  <c r="CH73" i="3"/>
  <c r="CH88" i="3"/>
  <c r="CH59" i="3"/>
  <c r="CH14" i="3"/>
  <c r="CH29" i="3"/>
  <c r="CH44" i="3"/>
  <c r="CH74" i="3"/>
  <c r="CH89" i="3"/>
  <c r="CH60" i="3"/>
  <c r="CH15" i="3"/>
  <c r="CH30" i="3"/>
  <c r="CH45" i="3"/>
  <c r="CH75" i="3"/>
  <c r="CH90" i="3"/>
  <c r="CH61" i="3"/>
  <c r="CH16" i="3"/>
  <c r="CH31" i="3"/>
  <c r="CH46" i="3"/>
  <c r="CH76" i="3"/>
  <c r="CH91" i="3"/>
  <c r="CH62" i="3"/>
  <c r="CH17" i="3"/>
  <c r="CH32" i="3"/>
  <c r="CH47" i="3"/>
  <c r="CH77" i="3"/>
  <c r="CH92" i="3"/>
  <c r="CH63" i="3"/>
  <c r="CH18" i="3"/>
  <c r="CH33" i="3"/>
  <c r="CH48" i="3"/>
  <c r="CH78" i="3"/>
  <c r="CH93" i="3"/>
  <c r="CH64" i="3"/>
  <c r="CH19" i="3"/>
  <c r="CH34" i="3"/>
  <c r="CH49" i="3"/>
  <c r="CH79" i="3"/>
  <c r="CH94" i="3"/>
  <c r="CH65" i="3"/>
  <c r="CH20" i="3"/>
  <c r="CH35" i="3"/>
  <c r="CH50" i="3"/>
  <c r="CH80" i="3"/>
  <c r="CH95" i="3"/>
  <c r="CI110" i="3"/>
  <c r="CI109" i="3"/>
  <c r="CI108" i="3"/>
  <c r="CI107" i="3"/>
  <c r="CI106" i="3"/>
  <c r="CI105" i="3"/>
  <c r="CI104" i="3"/>
  <c r="CI103" i="3"/>
  <c r="CI102" i="3"/>
  <c r="CI101" i="3"/>
  <c r="CI100" i="3"/>
  <c r="CI99" i="3"/>
  <c r="CK53" i="14" a="1"/>
  <c r="CK65" i="14"/>
  <c r="CK8" i="14" a="1"/>
  <c r="CK20" i="14"/>
  <c r="CK23" i="14" a="1"/>
  <c r="CK35" i="14"/>
  <c r="CK50" i="14"/>
  <c r="CK80" i="14"/>
  <c r="CK110" i="14"/>
  <c r="CK64" i="14"/>
  <c r="CK19" i="14"/>
  <c r="CK34" i="14"/>
  <c r="CK49" i="14"/>
  <c r="CK79" i="14"/>
  <c r="CK109" i="14"/>
  <c r="CK63" i="14"/>
  <c r="CK18" i="14"/>
  <c r="CK33" i="14"/>
  <c r="CK48" i="14"/>
  <c r="CK78" i="14"/>
  <c r="CK108" i="14"/>
  <c r="CK62" i="14"/>
  <c r="CK17" i="14"/>
  <c r="CK32" i="14"/>
  <c r="CK47" i="14"/>
  <c r="CK77" i="14"/>
  <c r="CK107" i="14"/>
  <c r="CK61" i="14"/>
  <c r="CK16" i="14"/>
  <c r="CK31" i="14"/>
  <c r="CK46" i="14"/>
  <c r="CK76" i="14"/>
  <c r="CK106" i="14"/>
  <c r="CK60" i="14"/>
  <c r="CK15" i="14"/>
  <c r="CK30" i="14"/>
  <c r="CK45" i="14"/>
  <c r="CK75" i="14"/>
  <c r="CK105" i="14"/>
  <c r="CK59" i="14"/>
  <c r="CK14" i="14"/>
  <c r="CK29" i="14"/>
  <c r="CK44" i="14"/>
  <c r="CK74" i="14"/>
  <c r="CK104" i="14"/>
  <c r="CK58" i="14"/>
  <c r="CK13" i="14"/>
  <c r="CK28" i="14"/>
  <c r="CK43" i="14"/>
  <c r="CK73" i="14"/>
  <c r="CK103" i="14"/>
  <c r="CK57" i="14"/>
  <c r="CK12" i="14"/>
  <c r="CK27" i="14"/>
  <c r="CK42" i="14"/>
  <c r="CK72" i="14"/>
  <c r="CK102" i="14"/>
  <c r="CK56" i="14"/>
  <c r="CK11" i="14"/>
  <c r="CK26" i="14"/>
  <c r="CK41" i="14"/>
  <c r="CK71" i="14"/>
  <c r="CK101" i="14"/>
  <c r="CK55" i="14"/>
  <c r="CK10" i="14"/>
  <c r="CK25" i="14"/>
  <c r="CK40" i="14"/>
  <c r="CK70" i="14"/>
  <c r="CK100" i="14"/>
  <c r="CK54" i="14"/>
  <c r="CK9" i="14"/>
  <c r="CK24" i="14"/>
  <c r="CK39" i="14"/>
  <c r="CK69" i="14"/>
  <c r="CK99" i="14"/>
  <c r="CK53" i="14"/>
  <c r="CK8" i="14"/>
  <c r="CK23" i="14"/>
  <c r="CK38" i="14"/>
  <c r="CK68" i="14"/>
  <c r="CK98" i="14"/>
  <c r="CL53" i="15" a="1"/>
  <c r="CL65" i="15"/>
  <c r="CL8" i="15" a="1"/>
  <c r="CL20" i="15"/>
  <c r="CL23" i="15" a="1"/>
  <c r="CL35" i="15"/>
  <c r="CL50" i="15"/>
  <c r="CL80" i="15"/>
  <c r="CL110" i="15"/>
  <c r="CL64" i="15"/>
  <c r="CL19" i="15"/>
  <c r="CL34" i="15"/>
  <c r="CL49" i="15"/>
  <c r="CL79" i="15"/>
  <c r="CL109" i="15"/>
  <c r="CL63" i="15"/>
  <c r="CL18" i="15"/>
  <c r="CL33" i="15"/>
  <c r="CL48" i="15"/>
  <c r="CL78" i="15"/>
  <c r="CL108" i="15"/>
  <c r="CL62" i="15"/>
  <c r="CL17" i="15"/>
  <c r="CL32" i="15"/>
  <c r="CL47" i="15"/>
  <c r="CL77" i="15"/>
  <c r="CL107" i="15"/>
  <c r="CL61" i="15"/>
  <c r="CL16" i="15"/>
  <c r="CL31" i="15"/>
  <c r="CL46" i="15"/>
  <c r="CL76" i="15"/>
  <c r="CL106" i="15"/>
  <c r="CL60" i="15"/>
  <c r="CL15" i="15"/>
  <c r="CL30" i="15"/>
  <c r="CL45" i="15"/>
  <c r="CL75" i="15"/>
  <c r="CL105" i="15"/>
  <c r="CL59" i="15"/>
  <c r="CL14" i="15"/>
  <c r="CL29" i="15"/>
  <c r="CL44" i="15"/>
  <c r="CL74" i="15"/>
  <c r="CL104" i="15"/>
  <c r="CL58" i="15"/>
  <c r="CL13" i="15"/>
  <c r="CL28" i="15"/>
  <c r="CL43" i="15"/>
  <c r="CL73" i="15"/>
  <c r="CL103" i="15"/>
  <c r="CL57" i="15"/>
  <c r="CL12" i="15"/>
  <c r="CL27" i="15"/>
  <c r="CL42" i="15"/>
  <c r="CL72" i="15"/>
  <c r="CL102" i="15"/>
  <c r="CL56" i="15"/>
  <c r="CL11" i="15"/>
  <c r="CL26" i="15"/>
  <c r="CL41" i="15"/>
  <c r="CL71" i="15"/>
  <c r="CL101" i="15"/>
  <c r="CL55" i="15"/>
  <c r="CL10" i="15"/>
  <c r="CL25" i="15"/>
  <c r="CL40" i="15"/>
  <c r="CL70" i="15"/>
  <c r="CL100" i="15"/>
  <c r="CL54" i="15"/>
  <c r="CL9" i="15"/>
  <c r="CL24" i="15"/>
  <c r="CL39" i="15"/>
  <c r="CL69" i="15"/>
  <c r="CL99" i="15"/>
  <c r="CL53" i="15"/>
  <c r="CL8" i="15"/>
  <c r="CL23" i="15"/>
  <c r="CL38" i="15"/>
  <c r="CL68" i="15"/>
  <c r="CL98" i="15"/>
  <c r="CL53" i="16" a="1"/>
  <c r="CL65" i="16"/>
  <c r="CL8" i="16" a="1"/>
  <c r="CL20" i="16"/>
  <c r="CL23" i="16" a="1"/>
  <c r="CL35" i="16"/>
  <c r="CL50" i="16"/>
  <c r="CL80" i="16"/>
  <c r="CL110" i="16"/>
  <c r="CL64" i="16"/>
  <c r="CL19" i="16"/>
  <c r="CL34" i="16"/>
  <c r="CL49" i="16"/>
  <c r="CL79" i="16"/>
  <c r="CL109" i="16"/>
  <c r="CL63" i="16"/>
  <c r="CL18" i="16"/>
  <c r="CL33" i="16"/>
  <c r="CL48" i="16"/>
  <c r="CL78" i="16"/>
  <c r="CL108" i="16"/>
  <c r="CL62" i="16"/>
  <c r="CL17" i="16"/>
  <c r="CL32" i="16"/>
  <c r="CL47" i="16"/>
  <c r="CL77" i="16"/>
  <c r="CL107" i="16"/>
  <c r="CL61" i="16"/>
  <c r="CL16" i="16"/>
  <c r="CL31" i="16"/>
  <c r="CL46" i="16"/>
  <c r="CL76" i="16"/>
  <c r="CL106" i="16"/>
  <c r="CL60" i="16"/>
  <c r="CL15" i="16"/>
  <c r="CL30" i="16"/>
  <c r="CL45" i="16"/>
  <c r="CL75" i="16"/>
  <c r="CL105" i="16"/>
  <c r="CL59" i="16"/>
  <c r="CL14" i="16"/>
  <c r="CL29" i="16"/>
  <c r="CL44" i="16"/>
  <c r="CL74" i="16"/>
  <c r="CL104" i="16"/>
  <c r="CL58" i="16"/>
  <c r="CL13" i="16"/>
  <c r="CL28" i="16"/>
  <c r="CL43" i="16"/>
  <c r="CL73" i="16"/>
  <c r="CL103" i="16"/>
  <c r="CL57" i="16"/>
  <c r="CL12" i="16"/>
  <c r="CL27" i="16"/>
  <c r="CL42" i="16"/>
  <c r="CL72" i="16"/>
  <c r="CL102" i="16"/>
  <c r="CL56" i="16"/>
  <c r="CL11" i="16"/>
  <c r="CL26" i="16"/>
  <c r="CL41" i="16"/>
  <c r="CL71" i="16"/>
  <c r="CL101" i="16"/>
  <c r="CL55" i="16"/>
  <c r="CL10" i="16"/>
  <c r="CL25" i="16"/>
  <c r="CL40" i="16"/>
  <c r="CL70" i="16"/>
  <c r="CL100" i="16"/>
  <c r="CL54" i="16"/>
  <c r="CL9" i="16"/>
  <c r="CL24" i="16"/>
  <c r="CL39" i="16"/>
  <c r="CL69" i="16"/>
  <c r="CL99" i="16"/>
  <c r="CL53" i="16"/>
  <c r="CL8" i="16"/>
  <c r="CL23" i="16"/>
  <c r="CL38" i="16"/>
  <c r="CL68" i="16"/>
  <c r="CL98" i="16"/>
  <c r="CL53" i="17" a="1"/>
  <c r="CL65" i="17"/>
  <c r="CL8" i="17" a="1"/>
  <c r="CL20" i="17"/>
  <c r="CL23" i="17" a="1"/>
  <c r="CL35" i="17"/>
  <c r="CL50" i="17"/>
  <c r="CL80" i="17"/>
  <c r="CL110" i="17"/>
  <c r="CL64" i="17"/>
  <c r="CL19" i="17"/>
  <c r="CL34" i="17"/>
  <c r="CL49" i="17"/>
  <c r="CL79" i="17"/>
  <c r="CL109" i="17"/>
  <c r="CL63" i="17"/>
  <c r="CL18" i="17"/>
  <c r="CL33" i="17"/>
  <c r="CL48" i="17"/>
  <c r="CL78" i="17"/>
  <c r="CL108" i="17"/>
  <c r="CL62" i="17"/>
  <c r="CL17" i="17"/>
  <c r="CL32" i="17"/>
  <c r="CL47" i="17"/>
  <c r="CL77" i="17"/>
  <c r="CL107" i="17"/>
  <c r="CL61" i="17"/>
  <c r="CL16" i="17"/>
  <c r="CL31" i="17"/>
  <c r="CL46" i="17"/>
  <c r="CL76" i="17"/>
  <c r="CL106" i="17"/>
  <c r="CL60" i="17"/>
  <c r="CL15" i="17"/>
  <c r="CL30" i="17"/>
  <c r="CL45" i="17"/>
  <c r="CL75" i="17"/>
  <c r="CL105" i="17"/>
  <c r="CL59" i="17"/>
  <c r="CL14" i="17"/>
  <c r="CL29" i="17"/>
  <c r="CL44" i="17"/>
  <c r="CL74" i="17"/>
  <c r="CL104" i="17"/>
  <c r="CL58" i="17"/>
  <c r="CL13" i="17"/>
  <c r="CL28" i="17"/>
  <c r="CL43" i="17"/>
  <c r="CL73" i="17"/>
  <c r="CL103" i="17"/>
  <c r="CL57" i="17"/>
  <c r="CL12" i="17"/>
  <c r="CL27" i="17"/>
  <c r="CL42" i="17"/>
  <c r="CL72" i="17"/>
  <c r="CL102" i="17"/>
  <c r="CL56" i="17"/>
  <c r="CL11" i="17"/>
  <c r="CL26" i="17"/>
  <c r="CL41" i="17"/>
  <c r="CL71" i="17"/>
  <c r="CL101" i="17"/>
  <c r="CL55" i="17"/>
  <c r="CL10" i="17"/>
  <c r="CL25" i="17"/>
  <c r="CL40" i="17"/>
  <c r="CL70" i="17"/>
  <c r="CL100" i="17"/>
  <c r="CL54" i="17"/>
  <c r="CL9" i="17"/>
  <c r="CL24" i="17"/>
  <c r="CL39" i="17"/>
  <c r="CL69" i="17"/>
  <c r="CL99" i="17"/>
  <c r="CL53" i="17"/>
  <c r="CL8" i="17"/>
  <c r="CL23" i="17"/>
  <c r="CL38" i="17"/>
  <c r="CL68" i="17"/>
  <c r="CL98" i="17"/>
  <c r="CL53" i="18" a="1"/>
  <c r="CL65" i="18"/>
  <c r="CL8" i="18" a="1"/>
  <c r="CL20" i="18"/>
  <c r="CL23" i="18" a="1"/>
  <c r="CL35" i="18"/>
  <c r="CL50" i="18"/>
  <c r="CL80" i="18"/>
  <c r="CL110" i="18"/>
  <c r="CL64" i="18"/>
  <c r="CL19" i="18"/>
  <c r="CL34" i="18"/>
  <c r="CL49" i="18"/>
  <c r="CL79" i="18"/>
  <c r="CL109" i="18"/>
  <c r="CL63" i="18"/>
  <c r="CL18" i="18"/>
  <c r="CL33" i="18"/>
  <c r="CL48" i="18"/>
  <c r="CL78" i="18"/>
  <c r="CL108" i="18"/>
  <c r="CL62" i="18"/>
  <c r="CL17" i="18"/>
  <c r="CL32" i="18"/>
  <c r="CL47" i="18"/>
  <c r="CL77" i="18"/>
  <c r="CL107" i="18"/>
  <c r="CL61" i="18"/>
  <c r="CL16" i="18"/>
  <c r="CL31" i="18"/>
  <c r="CL46" i="18"/>
  <c r="CL76" i="18"/>
  <c r="CL106" i="18"/>
  <c r="CL60" i="18"/>
  <c r="CL15" i="18"/>
  <c r="CL30" i="18"/>
  <c r="CL45" i="18"/>
  <c r="CL75" i="18"/>
  <c r="CL105" i="18"/>
  <c r="CL59" i="18"/>
  <c r="CL14" i="18"/>
  <c r="CL29" i="18"/>
  <c r="CL44" i="18"/>
  <c r="CL74" i="18"/>
  <c r="CL104" i="18"/>
  <c r="CL58" i="18"/>
  <c r="CL13" i="18"/>
  <c r="CL28" i="18"/>
  <c r="CL43" i="18"/>
  <c r="CL73" i="18"/>
  <c r="CL103" i="18"/>
  <c r="CL57" i="18"/>
  <c r="CL12" i="18"/>
  <c r="CL27" i="18"/>
  <c r="CL42" i="18"/>
  <c r="CL72" i="18"/>
  <c r="CL102" i="18"/>
  <c r="CL56" i="18"/>
  <c r="CL11" i="18"/>
  <c r="CL26" i="18"/>
  <c r="CL41" i="18"/>
  <c r="CL71" i="18"/>
  <c r="CL101" i="18"/>
  <c r="CL55" i="18"/>
  <c r="CL10" i="18"/>
  <c r="CL25" i="18"/>
  <c r="CL40" i="18"/>
  <c r="CL70" i="18"/>
  <c r="CL100" i="18"/>
  <c r="CL54" i="18"/>
  <c r="CL9" i="18"/>
  <c r="CL24" i="18"/>
  <c r="CL39" i="18"/>
  <c r="CL69" i="18"/>
  <c r="CL99" i="18"/>
  <c r="CL53" i="18"/>
  <c r="CL8" i="18"/>
  <c r="CL23" i="18"/>
  <c r="CL38" i="18"/>
  <c r="CL68" i="18"/>
  <c r="CL98" i="18"/>
  <c r="CL53" i="19" a="1"/>
  <c r="CL65" i="19"/>
  <c r="CL8" i="19" a="1"/>
  <c r="CL20" i="19"/>
  <c r="CL23" i="19" a="1"/>
  <c r="CL35" i="19"/>
  <c r="CL50" i="19"/>
  <c r="CL80" i="19"/>
  <c r="CL110" i="19"/>
  <c r="CL64" i="19"/>
  <c r="CL19" i="19"/>
  <c r="CL34" i="19"/>
  <c r="CL49" i="19"/>
  <c r="CL79" i="19"/>
  <c r="CL109" i="19"/>
  <c r="CL63" i="19"/>
  <c r="CL18" i="19"/>
  <c r="CL33" i="19"/>
  <c r="CL48" i="19"/>
  <c r="CL78" i="19"/>
  <c r="CL108" i="19"/>
  <c r="CL62" i="19"/>
  <c r="CL17" i="19"/>
  <c r="CL32" i="19"/>
  <c r="CL47" i="19"/>
  <c r="CL77" i="19"/>
  <c r="CL107" i="19"/>
  <c r="CL61" i="19"/>
  <c r="CL16" i="19"/>
  <c r="CL31" i="19"/>
  <c r="CL46" i="19"/>
  <c r="CL76" i="19"/>
  <c r="CL106" i="19"/>
  <c r="CL60" i="19"/>
  <c r="CL15" i="19"/>
  <c r="CL30" i="19"/>
  <c r="CL45" i="19"/>
  <c r="CL75" i="19"/>
  <c r="CL105" i="19"/>
  <c r="CL59" i="19"/>
  <c r="CL14" i="19"/>
  <c r="CL29" i="19"/>
  <c r="CL44" i="19"/>
  <c r="CL74" i="19"/>
  <c r="CL104" i="19"/>
  <c r="CL58" i="19"/>
  <c r="CL13" i="19"/>
  <c r="CL28" i="19"/>
  <c r="CL43" i="19"/>
  <c r="CL73" i="19"/>
  <c r="CL103" i="19"/>
  <c r="CL57" i="19"/>
  <c r="CL12" i="19"/>
  <c r="CL27" i="19"/>
  <c r="CL42" i="19"/>
  <c r="CL72" i="19"/>
  <c r="CL102" i="19"/>
  <c r="CL56" i="19"/>
  <c r="CL11" i="19"/>
  <c r="CL26" i="19"/>
  <c r="CL41" i="19"/>
  <c r="CL71" i="19"/>
  <c r="CL101" i="19"/>
  <c r="CL55" i="19"/>
  <c r="CL10" i="19"/>
  <c r="CL25" i="19"/>
  <c r="CL40" i="19"/>
  <c r="CL70" i="19"/>
  <c r="CL100" i="19"/>
  <c r="CL54" i="19"/>
  <c r="CL9" i="19"/>
  <c r="CL24" i="19"/>
  <c r="CL39" i="19"/>
  <c r="CL69" i="19"/>
  <c r="CL99" i="19"/>
  <c r="CL53" i="19"/>
  <c r="CL8" i="19"/>
  <c r="CL23" i="19"/>
  <c r="CL38" i="19"/>
  <c r="CL68" i="19"/>
  <c r="CL98" i="19"/>
  <c r="CL53" i="20" a="1"/>
  <c r="CL65" i="20"/>
  <c r="CL8" i="20" a="1"/>
  <c r="CL20" i="20"/>
  <c r="CL23" i="20" a="1"/>
  <c r="CL35" i="20"/>
  <c r="CL50" i="20"/>
  <c r="CL80" i="20"/>
  <c r="CL110" i="20"/>
  <c r="CL64" i="20"/>
  <c r="CL19" i="20"/>
  <c r="CL34" i="20"/>
  <c r="CL49" i="20"/>
  <c r="CL79" i="20"/>
  <c r="CL109" i="20"/>
  <c r="CL63" i="20"/>
  <c r="CL18" i="20"/>
  <c r="CL33" i="20"/>
  <c r="CL48" i="20"/>
  <c r="CL78" i="20"/>
  <c r="CL108" i="20"/>
  <c r="CL62" i="20"/>
  <c r="CL17" i="20"/>
  <c r="CL32" i="20"/>
  <c r="CL47" i="20"/>
  <c r="CL77" i="20"/>
  <c r="CL107" i="20"/>
  <c r="CL61" i="20"/>
  <c r="CL16" i="20"/>
  <c r="CL31" i="20"/>
  <c r="CL46" i="20"/>
  <c r="CL76" i="20"/>
  <c r="CL106" i="20"/>
  <c r="CL60" i="20"/>
  <c r="CL15" i="20"/>
  <c r="CL30" i="20"/>
  <c r="CL45" i="20"/>
  <c r="CL75" i="20"/>
  <c r="CL105" i="20"/>
  <c r="CL59" i="20"/>
  <c r="CL14" i="20"/>
  <c r="CL29" i="20"/>
  <c r="CL44" i="20"/>
  <c r="CL74" i="20"/>
  <c r="CL104" i="20"/>
  <c r="CL58" i="20"/>
  <c r="CL13" i="20"/>
  <c r="CL28" i="20"/>
  <c r="CL43" i="20"/>
  <c r="CL73" i="20"/>
  <c r="CL103" i="20"/>
  <c r="CL57" i="20"/>
  <c r="CL12" i="20"/>
  <c r="CL27" i="20"/>
  <c r="CL42" i="20"/>
  <c r="CL72" i="20"/>
  <c r="CL102" i="20"/>
  <c r="CL56" i="20"/>
  <c r="CL11" i="20"/>
  <c r="CL26" i="20"/>
  <c r="CL41" i="20"/>
  <c r="CL71" i="20"/>
  <c r="CL101" i="20"/>
  <c r="CL55" i="20"/>
  <c r="CL10" i="20"/>
  <c r="CL25" i="20"/>
  <c r="CL40" i="20"/>
  <c r="CL70" i="20"/>
  <c r="CL100" i="20"/>
  <c r="CL54" i="20"/>
  <c r="CL9" i="20"/>
  <c r="CL24" i="20"/>
  <c r="CL39" i="20"/>
  <c r="CL69" i="20"/>
  <c r="CL99" i="20"/>
  <c r="CL53" i="20"/>
  <c r="CL8" i="20"/>
  <c r="CL23" i="20"/>
  <c r="CL38" i="20"/>
  <c r="CL68" i="20"/>
  <c r="CL98" i="20"/>
  <c r="CG53" i="3" a="1"/>
  <c r="CG53" i="3"/>
  <c r="CG8" i="3" a="1"/>
  <c r="CG8" i="3"/>
  <c r="CG23" i="3" a="1"/>
  <c r="CG23" i="3"/>
  <c r="CG38" i="3"/>
  <c r="CG68" i="3"/>
  <c r="CG98" i="3"/>
  <c r="CG83" i="3" a="1"/>
  <c r="CG83" i="3"/>
  <c r="CG54" i="3"/>
  <c r="CG9" i="3"/>
  <c r="CG24" i="3"/>
  <c r="CG39" i="3"/>
  <c r="CG69" i="3"/>
  <c r="CG84" i="3"/>
  <c r="CG55" i="3"/>
  <c r="CG10" i="3"/>
  <c r="CG25" i="3"/>
  <c r="CG40" i="3"/>
  <c r="CG70" i="3"/>
  <c r="CG85" i="3"/>
  <c r="CG56" i="3"/>
  <c r="CG11" i="3"/>
  <c r="CG26" i="3"/>
  <c r="CG41" i="3"/>
  <c r="CG71" i="3"/>
  <c r="CG86" i="3"/>
  <c r="CG57" i="3"/>
  <c r="CG12" i="3"/>
  <c r="CG27" i="3"/>
  <c r="CG42" i="3"/>
  <c r="CG72" i="3"/>
  <c r="CG87" i="3"/>
  <c r="CG58" i="3"/>
  <c r="CG13" i="3"/>
  <c r="CG28" i="3"/>
  <c r="CG43" i="3"/>
  <c r="CG73" i="3"/>
  <c r="CG88" i="3"/>
  <c r="CG59" i="3"/>
  <c r="CG14" i="3"/>
  <c r="CG29" i="3"/>
  <c r="CG44" i="3"/>
  <c r="CG74" i="3"/>
  <c r="CG89" i="3"/>
  <c r="CG60" i="3"/>
  <c r="CG15" i="3"/>
  <c r="CG30" i="3"/>
  <c r="CG45" i="3"/>
  <c r="CG75" i="3"/>
  <c r="CG90" i="3"/>
  <c r="CG61" i="3"/>
  <c r="CG16" i="3"/>
  <c r="CG31" i="3"/>
  <c r="CG46" i="3"/>
  <c r="CG76" i="3"/>
  <c r="CG91" i="3"/>
  <c r="CG62" i="3"/>
  <c r="CG17" i="3"/>
  <c r="CG32" i="3"/>
  <c r="CG47" i="3"/>
  <c r="CG77" i="3"/>
  <c r="CG92" i="3"/>
  <c r="CG63" i="3"/>
  <c r="CG18" i="3"/>
  <c r="CG33" i="3"/>
  <c r="CG48" i="3"/>
  <c r="CG78" i="3"/>
  <c r="CG93" i="3"/>
  <c r="CG64" i="3"/>
  <c r="CG19" i="3"/>
  <c r="CG34" i="3"/>
  <c r="CG49" i="3"/>
  <c r="CG79" i="3"/>
  <c r="CG94" i="3"/>
  <c r="CG65" i="3"/>
  <c r="CG20" i="3"/>
  <c r="CG35" i="3"/>
  <c r="CG50" i="3"/>
  <c r="CG80" i="3"/>
  <c r="CG95" i="3"/>
  <c r="CH110" i="3"/>
  <c r="CH109" i="3"/>
  <c r="CH108" i="3"/>
  <c r="CH107" i="3"/>
  <c r="CH106" i="3"/>
  <c r="CH105" i="3"/>
  <c r="CH104" i="3"/>
  <c r="CH103" i="3"/>
  <c r="CH102" i="3"/>
  <c r="CH101" i="3"/>
  <c r="CH100" i="3"/>
  <c r="CH99" i="3"/>
  <c r="CJ53" i="14" a="1"/>
  <c r="CJ65" i="14"/>
  <c r="CJ8" i="14" a="1"/>
  <c r="CJ20" i="14"/>
  <c r="CJ23" i="14" a="1"/>
  <c r="CJ35" i="14"/>
  <c r="CJ50" i="14"/>
  <c r="CJ80" i="14"/>
  <c r="CJ110" i="14"/>
  <c r="CJ64" i="14"/>
  <c r="CJ19" i="14"/>
  <c r="CJ34" i="14"/>
  <c r="CJ49" i="14"/>
  <c r="CJ79" i="14"/>
  <c r="CJ109" i="14"/>
  <c r="CJ63" i="14"/>
  <c r="CJ18" i="14"/>
  <c r="CJ33" i="14"/>
  <c r="CJ48" i="14"/>
  <c r="CJ78" i="14"/>
  <c r="CJ108" i="14"/>
  <c r="CJ62" i="14"/>
  <c r="CJ17" i="14"/>
  <c r="CJ32" i="14"/>
  <c r="CJ47" i="14"/>
  <c r="CJ77" i="14"/>
  <c r="CJ107" i="14"/>
  <c r="CJ61" i="14"/>
  <c r="CJ16" i="14"/>
  <c r="CJ31" i="14"/>
  <c r="CJ46" i="14"/>
  <c r="CJ76" i="14"/>
  <c r="CJ106" i="14"/>
  <c r="CJ60" i="14"/>
  <c r="CJ15" i="14"/>
  <c r="CJ30" i="14"/>
  <c r="CJ45" i="14"/>
  <c r="CJ75" i="14"/>
  <c r="CJ105" i="14"/>
  <c r="CJ59" i="14"/>
  <c r="CJ14" i="14"/>
  <c r="CJ29" i="14"/>
  <c r="CJ44" i="14"/>
  <c r="CJ74" i="14"/>
  <c r="CJ104" i="14"/>
  <c r="CJ58" i="14"/>
  <c r="CJ13" i="14"/>
  <c r="CJ28" i="14"/>
  <c r="CJ43" i="14"/>
  <c r="CJ73" i="14"/>
  <c r="CJ103" i="14"/>
  <c r="CJ57" i="14"/>
  <c r="CJ12" i="14"/>
  <c r="CJ27" i="14"/>
  <c r="CJ42" i="14"/>
  <c r="CJ72" i="14"/>
  <c r="CJ102" i="14"/>
  <c r="CJ56" i="14"/>
  <c r="CJ11" i="14"/>
  <c r="CJ26" i="14"/>
  <c r="CJ41" i="14"/>
  <c r="CJ71" i="14"/>
  <c r="CJ101" i="14"/>
  <c r="CJ55" i="14"/>
  <c r="CJ10" i="14"/>
  <c r="CJ25" i="14"/>
  <c r="CJ40" i="14"/>
  <c r="CJ70" i="14"/>
  <c r="CJ100" i="14"/>
  <c r="CJ54" i="14"/>
  <c r="CJ9" i="14"/>
  <c r="CJ24" i="14"/>
  <c r="CJ39" i="14"/>
  <c r="CJ69" i="14"/>
  <c r="CJ99" i="14"/>
  <c r="CJ53" i="14"/>
  <c r="CJ8" i="14"/>
  <c r="CJ23" i="14"/>
  <c r="CJ38" i="14"/>
  <c r="CJ68" i="14"/>
  <c r="CJ98" i="14"/>
  <c r="CK53" i="15" a="1"/>
  <c r="CK65" i="15"/>
  <c r="CK8" i="15" a="1"/>
  <c r="CK20" i="15"/>
  <c r="CK23" i="15" a="1"/>
  <c r="CK35" i="15"/>
  <c r="CK50" i="15"/>
  <c r="CK80" i="15"/>
  <c r="CK110" i="15"/>
  <c r="CK64" i="15"/>
  <c r="CK19" i="15"/>
  <c r="CK34" i="15"/>
  <c r="CK49" i="15"/>
  <c r="CK79" i="15"/>
  <c r="CK109" i="15"/>
  <c r="CK63" i="15"/>
  <c r="CK18" i="15"/>
  <c r="CK33" i="15"/>
  <c r="CK48" i="15"/>
  <c r="CK78" i="15"/>
  <c r="CK108" i="15"/>
  <c r="CK62" i="15"/>
  <c r="CK17" i="15"/>
  <c r="CK32" i="15"/>
  <c r="CK47" i="15"/>
  <c r="CK77" i="15"/>
  <c r="CK107" i="15"/>
  <c r="CK61" i="15"/>
  <c r="CK16" i="15"/>
  <c r="CK31" i="15"/>
  <c r="CK46" i="15"/>
  <c r="CK76" i="15"/>
  <c r="CK106" i="15"/>
  <c r="CK60" i="15"/>
  <c r="CK15" i="15"/>
  <c r="CK30" i="15"/>
  <c r="CK45" i="15"/>
  <c r="CK75" i="15"/>
  <c r="CK105" i="15"/>
  <c r="CK59" i="15"/>
  <c r="CK14" i="15"/>
  <c r="CK29" i="15"/>
  <c r="CK44" i="15"/>
  <c r="CK74" i="15"/>
  <c r="CK104" i="15"/>
  <c r="CK58" i="15"/>
  <c r="CK13" i="15"/>
  <c r="CK28" i="15"/>
  <c r="CK43" i="15"/>
  <c r="CK73" i="15"/>
  <c r="CK103" i="15"/>
  <c r="CK57" i="15"/>
  <c r="CK12" i="15"/>
  <c r="CK27" i="15"/>
  <c r="CK42" i="15"/>
  <c r="CK72" i="15"/>
  <c r="CK102" i="15"/>
  <c r="CK56" i="15"/>
  <c r="CK11" i="15"/>
  <c r="CK26" i="15"/>
  <c r="CK41" i="15"/>
  <c r="CK71" i="15"/>
  <c r="CK101" i="15"/>
  <c r="CK55" i="15"/>
  <c r="CK10" i="15"/>
  <c r="CK25" i="15"/>
  <c r="CK40" i="15"/>
  <c r="CK70" i="15"/>
  <c r="CK100" i="15"/>
  <c r="CK54" i="15"/>
  <c r="CK9" i="15"/>
  <c r="CK24" i="15"/>
  <c r="CK39" i="15"/>
  <c r="CK69" i="15"/>
  <c r="CK99" i="15"/>
  <c r="CK53" i="15"/>
  <c r="CK8" i="15"/>
  <c r="CK23" i="15"/>
  <c r="CK38" i="15"/>
  <c r="CK68" i="15"/>
  <c r="CK98" i="15"/>
  <c r="CK53" i="16" a="1"/>
  <c r="CK65" i="16"/>
  <c r="CK8" i="16" a="1"/>
  <c r="CK20" i="16"/>
  <c r="CK23" i="16" a="1"/>
  <c r="CK35" i="16"/>
  <c r="CK50" i="16"/>
  <c r="CK80" i="16"/>
  <c r="CK110" i="16"/>
  <c r="CK64" i="16"/>
  <c r="CK19" i="16"/>
  <c r="CK34" i="16"/>
  <c r="CK49" i="16"/>
  <c r="CK79" i="16"/>
  <c r="CK109" i="16"/>
  <c r="CK63" i="16"/>
  <c r="CK18" i="16"/>
  <c r="CK33" i="16"/>
  <c r="CK48" i="16"/>
  <c r="CK78" i="16"/>
  <c r="CK108" i="16"/>
  <c r="CK62" i="16"/>
  <c r="CK17" i="16"/>
  <c r="CK32" i="16"/>
  <c r="CK47" i="16"/>
  <c r="CK77" i="16"/>
  <c r="CK107" i="16"/>
  <c r="CK61" i="16"/>
  <c r="CK16" i="16"/>
  <c r="CK31" i="16"/>
  <c r="CK46" i="16"/>
  <c r="CK76" i="16"/>
  <c r="CK106" i="16"/>
  <c r="CK60" i="16"/>
  <c r="CK15" i="16"/>
  <c r="CK30" i="16"/>
  <c r="CK45" i="16"/>
  <c r="CK75" i="16"/>
  <c r="CK105" i="16"/>
  <c r="CK59" i="16"/>
  <c r="CK14" i="16"/>
  <c r="CK29" i="16"/>
  <c r="CK44" i="16"/>
  <c r="CK74" i="16"/>
  <c r="CK104" i="16"/>
  <c r="CK58" i="16"/>
  <c r="CK13" i="16"/>
  <c r="CK28" i="16"/>
  <c r="CK43" i="16"/>
  <c r="CK73" i="16"/>
  <c r="CK103" i="16"/>
  <c r="CK57" i="16"/>
  <c r="CK12" i="16"/>
  <c r="CK27" i="16"/>
  <c r="CK42" i="16"/>
  <c r="CK72" i="16"/>
  <c r="CK102" i="16"/>
  <c r="CK56" i="16"/>
  <c r="CK11" i="16"/>
  <c r="CK26" i="16"/>
  <c r="CK41" i="16"/>
  <c r="CK71" i="16"/>
  <c r="CK101" i="16"/>
  <c r="CK55" i="16"/>
  <c r="CK10" i="16"/>
  <c r="CK25" i="16"/>
  <c r="CK40" i="16"/>
  <c r="CK70" i="16"/>
  <c r="CK100" i="16"/>
  <c r="CK54" i="16"/>
  <c r="CK9" i="16"/>
  <c r="CK24" i="16"/>
  <c r="CK39" i="16"/>
  <c r="CK69" i="16"/>
  <c r="CK99" i="16"/>
  <c r="CK53" i="16"/>
  <c r="CK8" i="16"/>
  <c r="CK23" i="16"/>
  <c r="CK38" i="16"/>
  <c r="CK68" i="16"/>
  <c r="CK98" i="16"/>
  <c r="CK53" i="17" a="1"/>
  <c r="CK65" i="17"/>
  <c r="CK8" i="17" a="1"/>
  <c r="CK20" i="17"/>
  <c r="CK23" i="17" a="1"/>
  <c r="CK35" i="17"/>
  <c r="CK50" i="17"/>
  <c r="CK80" i="17"/>
  <c r="CK110" i="17"/>
  <c r="CK64" i="17"/>
  <c r="CK19" i="17"/>
  <c r="CK34" i="17"/>
  <c r="CK49" i="17"/>
  <c r="CK79" i="17"/>
  <c r="CK109" i="17"/>
  <c r="CK63" i="17"/>
  <c r="CK18" i="17"/>
  <c r="CK33" i="17"/>
  <c r="CK48" i="17"/>
  <c r="CK78" i="17"/>
  <c r="CK108" i="17"/>
  <c r="CK62" i="17"/>
  <c r="CK17" i="17"/>
  <c r="CK32" i="17"/>
  <c r="CK47" i="17"/>
  <c r="CK77" i="17"/>
  <c r="CK107" i="17"/>
  <c r="CK61" i="17"/>
  <c r="CK16" i="17"/>
  <c r="CK31" i="17"/>
  <c r="CK46" i="17"/>
  <c r="CK76" i="17"/>
  <c r="CK106" i="17"/>
  <c r="CK60" i="17"/>
  <c r="CK15" i="17"/>
  <c r="CK30" i="17"/>
  <c r="CK45" i="17"/>
  <c r="CK75" i="17"/>
  <c r="CK105" i="17"/>
  <c r="CK59" i="17"/>
  <c r="CK14" i="17"/>
  <c r="CK29" i="17"/>
  <c r="CK44" i="17"/>
  <c r="CK74" i="17"/>
  <c r="CK104" i="17"/>
  <c r="CK58" i="17"/>
  <c r="CK13" i="17"/>
  <c r="CK28" i="17"/>
  <c r="CK43" i="17"/>
  <c r="CK73" i="17"/>
  <c r="CK103" i="17"/>
  <c r="CK57" i="17"/>
  <c r="CK12" i="17"/>
  <c r="CK27" i="17"/>
  <c r="CK42" i="17"/>
  <c r="CK72" i="17"/>
  <c r="CK102" i="17"/>
  <c r="CK56" i="17"/>
  <c r="CK11" i="17"/>
  <c r="CK26" i="17"/>
  <c r="CK41" i="17"/>
  <c r="CK71" i="17"/>
  <c r="CK101" i="17"/>
  <c r="CK55" i="17"/>
  <c r="CK10" i="17"/>
  <c r="CK25" i="17"/>
  <c r="CK40" i="17"/>
  <c r="CK70" i="17"/>
  <c r="CK100" i="17"/>
  <c r="CK54" i="17"/>
  <c r="CK9" i="17"/>
  <c r="CK24" i="17"/>
  <c r="CK39" i="17"/>
  <c r="CK69" i="17"/>
  <c r="CK99" i="17"/>
  <c r="CK53" i="17"/>
  <c r="CK8" i="17"/>
  <c r="CK23" i="17"/>
  <c r="CK38" i="17"/>
  <c r="CK68" i="17"/>
  <c r="CK98" i="17"/>
  <c r="CK53" i="18" a="1"/>
  <c r="CK65" i="18"/>
  <c r="CK8" i="18" a="1"/>
  <c r="CK20" i="18"/>
  <c r="CK23" i="18" a="1"/>
  <c r="CK35" i="18"/>
  <c r="CK50" i="18"/>
  <c r="CK80" i="18"/>
  <c r="CK110" i="18"/>
  <c r="CK64" i="18"/>
  <c r="CK19" i="18"/>
  <c r="CK34" i="18"/>
  <c r="CK49" i="18"/>
  <c r="CK79" i="18"/>
  <c r="CK109" i="18"/>
  <c r="CK63" i="18"/>
  <c r="CK18" i="18"/>
  <c r="CK33" i="18"/>
  <c r="CK48" i="18"/>
  <c r="CK78" i="18"/>
  <c r="CK108" i="18"/>
  <c r="CK62" i="18"/>
  <c r="CK17" i="18"/>
  <c r="CK32" i="18"/>
  <c r="CK47" i="18"/>
  <c r="CK77" i="18"/>
  <c r="CK107" i="18"/>
  <c r="CK61" i="18"/>
  <c r="CK16" i="18"/>
  <c r="CK31" i="18"/>
  <c r="CK46" i="18"/>
  <c r="CK76" i="18"/>
  <c r="CK106" i="18"/>
  <c r="CK60" i="18"/>
  <c r="CK15" i="18"/>
  <c r="CK30" i="18"/>
  <c r="CK45" i="18"/>
  <c r="CK75" i="18"/>
  <c r="CK105" i="18"/>
  <c r="CK59" i="18"/>
  <c r="CK14" i="18"/>
  <c r="CK29" i="18"/>
  <c r="CK44" i="18"/>
  <c r="CK74" i="18"/>
  <c r="CK104" i="18"/>
  <c r="CK58" i="18"/>
  <c r="CK13" i="18"/>
  <c r="CK28" i="18"/>
  <c r="CK43" i="18"/>
  <c r="CK73" i="18"/>
  <c r="CK103" i="18"/>
  <c r="CK57" i="18"/>
  <c r="CK12" i="18"/>
  <c r="CK27" i="18"/>
  <c r="CK42" i="18"/>
  <c r="CK72" i="18"/>
  <c r="CK102" i="18"/>
  <c r="CK56" i="18"/>
  <c r="CK11" i="18"/>
  <c r="CK26" i="18"/>
  <c r="CK41" i="18"/>
  <c r="CK71" i="18"/>
  <c r="CK101" i="18"/>
  <c r="CK55" i="18"/>
  <c r="CK10" i="18"/>
  <c r="CK25" i="18"/>
  <c r="CK40" i="18"/>
  <c r="CK70" i="18"/>
  <c r="CK100" i="18"/>
  <c r="CK54" i="18"/>
  <c r="CK9" i="18"/>
  <c r="CK24" i="18"/>
  <c r="CK39" i="18"/>
  <c r="CK69" i="18"/>
  <c r="CK99" i="18"/>
  <c r="CK53" i="18"/>
  <c r="CK8" i="18"/>
  <c r="CK23" i="18"/>
  <c r="CK38" i="18"/>
  <c r="CK68" i="18"/>
  <c r="CK98" i="18"/>
  <c r="CK53" i="19" a="1"/>
  <c r="CK65" i="19"/>
  <c r="CK8" i="19" a="1"/>
  <c r="CK20" i="19"/>
  <c r="CK23" i="19" a="1"/>
  <c r="CK35" i="19"/>
  <c r="CK50" i="19"/>
  <c r="CK80" i="19"/>
  <c r="CK110" i="19"/>
  <c r="CK64" i="19"/>
  <c r="CK19" i="19"/>
  <c r="CK34" i="19"/>
  <c r="CK49" i="19"/>
  <c r="CK79" i="19"/>
  <c r="CK109" i="19"/>
  <c r="CK63" i="19"/>
  <c r="CK18" i="19"/>
  <c r="CK33" i="19"/>
  <c r="CK48" i="19"/>
  <c r="CK78" i="19"/>
  <c r="CK108" i="19"/>
  <c r="CK62" i="19"/>
  <c r="CK17" i="19"/>
  <c r="CK32" i="19"/>
  <c r="CK47" i="19"/>
  <c r="CK77" i="19"/>
  <c r="CK107" i="19"/>
  <c r="CK61" i="19"/>
  <c r="CK16" i="19"/>
  <c r="CK31" i="19"/>
  <c r="CK46" i="19"/>
  <c r="CK76" i="19"/>
  <c r="CK106" i="19"/>
  <c r="CK60" i="19"/>
  <c r="CK15" i="19"/>
  <c r="CK30" i="19"/>
  <c r="CK45" i="19"/>
  <c r="CK75" i="19"/>
  <c r="CK105" i="19"/>
  <c r="CK59" i="19"/>
  <c r="CK14" i="19"/>
  <c r="CK29" i="19"/>
  <c r="CK44" i="19"/>
  <c r="CK74" i="19"/>
  <c r="CK104" i="19"/>
  <c r="CK58" i="19"/>
  <c r="CK13" i="19"/>
  <c r="CK28" i="19"/>
  <c r="CK43" i="19"/>
  <c r="CK73" i="19"/>
  <c r="CK103" i="19"/>
  <c r="CK57" i="19"/>
  <c r="CK12" i="19"/>
  <c r="CK27" i="19"/>
  <c r="CK42" i="19"/>
  <c r="CK72" i="19"/>
  <c r="CK102" i="19"/>
  <c r="CK56" i="19"/>
  <c r="CK11" i="19"/>
  <c r="CK26" i="19"/>
  <c r="CK41" i="19"/>
  <c r="CK71" i="19"/>
  <c r="CK101" i="19"/>
  <c r="CK55" i="19"/>
  <c r="CK10" i="19"/>
  <c r="CK25" i="19"/>
  <c r="CK40" i="19"/>
  <c r="CK70" i="19"/>
  <c r="CK100" i="19"/>
  <c r="CK54" i="19"/>
  <c r="CK9" i="19"/>
  <c r="CK24" i="19"/>
  <c r="CK39" i="19"/>
  <c r="CK69" i="19"/>
  <c r="CK99" i="19"/>
  <c r="CK53" i="19"/>
  <c r="CK8" i="19"/>
  <c r="CK23" i="19"/>
  <c r="CK38" i="19"/>
  <c r="CK68" i="19"/>
  <c r="CK98" i="19"/>
  <c r="CK53" i="20" a="1"/>
  <c r="CK65" i="20"/>
  <c r="CK8" i="20" a="1"/>
  <c r="CK20" i="20"/>
  <c r="CK23" i="20" a="1"/>
  <c r="CK35" i="20"/>
  <c r="CK50" i="20"/>
  <c r="CK80" i="20"/>
  <c r="CK110" i="20"/>
  <c r="CK64" i="20"/>
  <c r="CK19" i="20"/>
  <c r="CK34" i="20"/>
  <c r="CK49" i="20"/>
  <c r="CK79" i="20"/>
  <c r="CK109" i="20"/>
  <c r="CK63" i="20"/>
  <c r="CK18" i="20"/>
  <c r="CK33" i="20"/>
  <c r="CK48" i="20"/>
  <c r="CK78" i="20"/>
  <c r="CK108" i="20"/>
  <c r="CK62" i="20"/>
  <c r="CK17" i="20"/>
  <c r="CK32" i="20"/>
  <c r="CK47" i="20"/>
  <c r="CK77" i="20"/>
  <c r="CK107" i="20"/>
  <c r="CK61" i="20"/>
  <c r="CK16" i="20"/>
  <c r="CK31" i="20"/>
  <c r="CK46" i="20"/>
  <c r="CK76" i="20"/>
  <c r="CK106" i="20"/>
  <c r="CK60" i="20"/>
  <c r="CK15" i="20"/>
  <c r="CK30" i="20"/>
  <c r="CK45" i="20"/>
  <c r="CK75" i="20"/>
  <c r="CK105" i="20"/>
  <c r="CK59" i="20"/>
  <c r="CK14" i="20"/>
  <c r="CK29" i="20"/>
  <c r="CK44" i="20"/>
  <c r="CK74" i="20"/>
  <c r="CK104" i="20"/>
  <c r="CK58" i="20"/>
  <c r="CK13" i="20"/>
  <c r="CK28" i="20"/>
  <c r="CK43" i="20"/>
  <c r="CK73" i="20"/>
  <c r="CK103" i="20"/>
  <c r="CK57" i="20"/>
  <c r="CK12" i="20"/>
  <c r="CK27" i="20"/>
  <c r="CK42" i="20"/>
  <c r="CK72" i="20"/>
  <c r="CK102" i="20"/>
  <c r="CK56" i="20"/>
  <c r="CK11" i="20"/>
  <c r="CK26" i="20"/>
  <c r="CK41" i="20"/>
  <c r="CK71" i="20"/>
  <c r="CK101" i="20"/>
  <c r="CK55" i="20"/>
  <c r="CK10" i="20"/>
  <c r="CK25" i="20"/>
  <c r="CK40" i="20"/>
  <c r="CK70" i="20"/>
  <c r="CK100" i="20"/>
  <c r="CK54" i="20"/>
  <c r="CK9" i="20"/>
  <c r="CK24" i="20"/>
  <c r="CK39" i="20"/>
  <c r="CK69" i="20"/>
  <c r="CK99" i="20"/>
  <c r="CK53" i="20"/>
  <c r="CK8" i="20"/>
  <c r="CK23" i="20"/>
  <c r="CK38" i="20"/>
  <c r="CK68" i="20"/>
  <c r="CK98" i="20"/>
  <c r="CF53" i="3" a="1"/>
  <c r="CF53" i="3"/>
  <c r="CF8" i="3" a="1"/>
  <c r="CF8" i="3"/>
  <c r="CF23" i="3" a="1"/>
  <c r="CF23" i="3"/>
  <c r="CF38" i="3"/>
  <c r="CF68" i="3"/>
  <c r="CF98" i="3"/>
  <c r="CF83" i="3" a="1"/>
  <c r="CF83" i="3"/>
  <c r="CF54" i="3"/>
  <c r="CF9" i="3"/>
  <c r="CF24" i="3"/>
  <c r="CF39" i="3"/>
  <c r="CF69" i="3"/>
  <c r="CF84" i="3"/>
  <c r="CF55" i="3"/>
  <c r="CF10" i="3"/>
  <c r="CF25" i="3"/>
  <c r="CF40" i="3"/>
  <c r="CF70" i="3"/>
  <c r="CF85" i="3"/>
  <c r="CF56" i="3"/>
  <c r="CF11" i="3"/>
  <c r="CF26" i="3"/>
  <c r="CF41" i="3"/>
  <c r="CF71" i="3"/>
  <c r="CF86" i="3"/>
  <c r="CF57" i="3"/>
  <c r="CF12" i="3"/>
  <c r="CF27" i="3"/>
  <c r="CF42" i="3"/>
  <c r="CF72" i="3"/>
  <c r="CF87" i="3"/>
  <c r="CF58" i="3"/>
  <c r="CF13" i="3"/>
  <c r="CF28" i="3"/>
  <c r="CF43" i="3"/>
  <c r="CF73" i="3"/>
  <c r="CF88" i="3"/>
  <c r="CF59" i="3"/>
  <c r="CF14" i="3"/>
  <c r="CF29" i="3"/>
  <c r="CF44" i="3"/>
  <c r="CF74" i="3"/>
  <c r="CF89" i="3"/>
  <c r="CF60" i="3"/>
  <c r="CF15" i="3"/>
  <c r="CF30" i="3"/>
  <c r="CF45" i="3"/>
  <c r="CF75" i="3"/>
  <c r="CF90" i="3"/>
  <c r="CF61" i="3"/>
  <c r="CF16" i="3"/>
  <c r="CF31" i="3"/>
  <c r="CF46" i="3"/>
  <c r="CF76" i="3"/>
  <c r="CF91" i="3"/>
  <c r="CF62" i="3"/>
  <c r="CF17" i="3"/>
  <c r="CF32" i="3"/>
  <c r="CF47" i="3"/>
  <c r="CF77" i="3"/>
  <c r="CF92" i="3"/>
  <c r="CF63" i="3"/>
  <c r="CF18" i="3"/>
  <c r="CF33" i="3"/>
  <c r="CF48" i="3"/>
  <c r="CF78" i="3"/>
  <c r="CF93" i="3"/>
  <c r="CF64" i="3"/>
  <c r="CF19" i="3"/>
  <c r="CF34" i="3"/>
  <c r="CF49" i="3"/>
  <c r="CF79" i="3"/>
  <c r="CF94" i="3"/>
  <c r="CF65" i="3"/>
  <c r="CF20" i="3"/>
  <c r="CF35" i="3"/>
  <c r="CF50" i="3"/>
  <c r="CF80" i="3"/>
  <c r="CF95" i="3"/>
  <c r="CG110" i="3"/>
  <c r="CG109" i="3"/>
  <c r="CG108" i="3"/>
  <c r="CG107" i="3"/>
  <c r="CG106" i="3"/>
  <c r="CG105" i="3"/>
  <c r="CG104" i="3"/>
  <c r="CG103" i="3"/>
  <c r="CG102" i="3"/>
  <c r="CG101" i="3"/>
  <c r="CG100" i="3"/>
  <c r="CG99" i="3"/>
  <c r="CI53" i="14" a="1"/>
  <c r="CI65" i="14"/>
  <c r="CI8" i="14" a="1"/>
  <c r="CI20" i="14"/>
  <c r="CI23" i="14" a="1"/>
  <c r="CI35" i="14"/>
  <c r="CI50" i="14"/>
  <c r="CI80" i="14"/>
  <c r="CI110" i="14"/>
  <c r="CI64" i="14"/>
  <c r="CI19" i="14"/>
  <c r="CI34" i="14"/>
  <c r="CI49" i="14"/>
  <c r="CI79" i="14"/>
  <c r="CI109" i="14"/>
  <c r="CI63" i="14"/>
  <c r="CI18" i="14"/>
  <c r="CI33" i="14"/>
  <c r="CI48" i="14"/>
  <c r="CI78" i="14"/>
  <c r="CI108" i="14"/>
  <c r="CI62" i="14"/>
  <c r="CI17" i="14"/>
  <c r="CI32" i="14"/>
  <c r="CI47" i="14"/>
  <c r="CI77" i="14"/>
  <c r="CI107" i="14"/>
  <c r="CI61" i="14"/>
  <c r="CI16" i="14"/>
  <c r="CI31" i="14"/>
  <c r="CI46" i="14"/>
  <c r="CI76" i="14"/>
  <c r="CI106" i="14"/>
  <c r="CI60" i="14"/>
  <c r="CI15" i="14"/>
  <c r="CI30" i="14"/>
  <c r="CI45" i="14"/>
  <c r="CI75" i="14"/>
  <c r="CI105" i="14"/>
  <c r="CI59" i="14"/>
  <c r="CI14" i="14"/>
  <c r="CI29" i="14"/>
  <c r="CI44" i="14"/>
  <c r="CI74" i="14"/>
  <c r="CI104" i="14"/>
  <c r="CI58" i="14"/>
  <c r="CI13" i="14"/>
  <c r="CI28" i="14"/>
  <c r="CI43" i="14"/>
  <c r="CI73" i="14"/>
  <c r="CI103" i="14"/>
  <c r="CI57" i="14"/>
  <c r="CI12" i="14"/>
  <c r="CI27" i="14"/>
  <c r="CI42" i="14"/>
  <c r="CI72" i="14"/>
  <c r="CI102" i="14"/>
  <c r="CI56" i="14"/>
  <c r="CI11" i="14"/>
  <c r="CI26" i="14"/>
  <c r="CI41" i="14"/>
  <c r="CI71" i="14"/>
  <c r="CI101" i="14"/>
  <c r="CI55" i="14"/>
  <c r="CI10" i="14"/>
  <c r="CI25" i="14"/>
  <c r="CI40" i="14"/>
  <c r="CI70" i="14"/>
  <c r="CI100" i="14"/>
  <c r="CI54" i="14"/>
  <c r="CI9" i="14"/>
  <c r="CI24" i="14"/>
  <c r="CI39" i="14"/>
  <c r="CI69" i="14"/>
  <c r="CI99" i="14"/>
  <c r="CI53" i="14"/>
  <c r="CI8" i="14"/>
  <c r="CI23" i="14"/>
  <c r="CI38" i="14"/>
  <c r="CI68" i="14"/>
  <c r="CI98" i="14"/>
  <c r="CJ53" i="15" a="1"/>
  <c r="CJ65" i="15"/>
  <c r="CJ8" i="15" a="1"/>
  <c r="CJ20" i="15"/>
  <c r="CJ23" i="15" a="1"/>
  <c r="CJ35" i="15"/>
  <c r="CJ50" i="15"/>
  <c r="CJ80" i="15"/>
  <c r="CJ110" i="15"/>
  <c r="CJ64" i="15"/>
  <c r="CJ19" i="15"/>
  <c r="CJ34" i="15"/>
  <c r="CJ49" i="15"/>
  <c r="CJ79" i="15"/>
  <c r="CJ109" i="15"/>
  <c r="CJ63" i="15"/>
  <c r="CJ18" i="15"/>
  <c r="CJ33" i="15"/>
  <c r="CJ48" i="15"/>
  <c r="CJ78" i="15"/>
  <c r="CJ108" i="15"/>
  <c r="CJ62" i="15"/>
  <c r="CJ17" i="15"/>
  <c r="CJ32" i="15"/>
  <c r="CJ47" i="15"/>
  <c r="CJ77" i="15"/>
  <c r="CJ107" i="15"/>
  <c r="CJ61" i="15"/>
  <c r="CJ16" i="15"/>
  <c r="CJ31" i="15"/>
  <c r="CJ46" i="15"/>
  <c r="CJ76" i="15"/>
  <c r="CJ106" i="15"/>
  <c r="CJ60" i="15"/>
  <c r="CJ15" i="15"/>
  <c r="CJ30" i="15"/>
  <c r="CJ45" i="15"/>
  <c r="CJ75" i="15"/>
  <c r="CJ105" i="15"/>
  <c r="CJ59" i="15"/>
  <c r="CJ14" i="15"/>
  <c r="CJ29" i="15"/>
  <c r="CJ44" i="15"/>
  <c r="CJ74" i="15"/>
  <c r="CJ104" i="15"/>
  <c r="CJ58" i="15"/>
  <c r="CJ13" i="15"/>
  <c r="CJ28" i="15"/>
  <c r="CJ43" i="15"/>
  <c r="CJ73" i="15"/>
  <c r="CJ103" i="15"/>
  <c r="CJ57" i="15"/>
  <c r="CJ12" i="15"/>
  <c r="CJ27" i="15"/>
  <c r="CJ42" i="15"/>
  <c r="CJ72" i="15"/>
  <c r="CJ102" i="15"/>
  <c r="CJ56" i="15"/>
  <c r="CJ11" i="15"/>
  <c r="CJ26" i="15"/>
  <c r="CJ41" i="15"/>
  <c r="CJ71" i="15"/>
  <c r="CJ101" i="15"/>
  <c r="CJ55" i="15"/>
  <c r="CJ10" i="15"/>
  <c r="CJ25" i="15"/>
  <c r="CJ40" i="15"/>
  <c r="CJ70" i="15"/>
  <c r="CJ100" i="15"/>
  <c r="CJ54" i="15"/>
  <c r="CJ9" i="15"/>
  <c r="CJ24" i="15"/>
  <c r="CJ39" i="15"/>
  <c r="CJ69" i="15"/>
  <c r="CJ99" i="15"/>
  <c r="CJ53" i="15"/>
  <c r="CJ8" i="15"/>
  <c r="CJ23" i="15"/>
  <c r="CJ38" i="15"/>
  <c r="CJ68" i="15"/>
  <c r="CJ98" i="15"/>
  <c r="CJ53" i="16" a="1"/>
  <c r="CJ65" i="16"/>
  <c r="CJ8" i="16" a="1"/>
  <c r="CJ20" i="16"/>
  <c r="CJ23" i="16" a="1"/>
  <c r="CJ35" i="16"/>
  <c r="CJ50" i="16"/>
  <c r="CJ80" i="16"/>
  <c r="CJ110" i="16"/>
  <c r="CJ64" i="16"/>
  <c r="CJ19" i="16"/>
  <c r="CJ34" i="16"/>
  <c r="CJ49" i="16"/>
  <c r="CJ79" i="16"/>
  <c r="CJ109" i="16"/>
  <c r="CJ63" i="16"/>
  <c r="CJ18" i="16"/>
  <c r="CJ33" i="16"/>
  <c r="CJ48" i="16"/>
  <c r="CJ78" i="16"/>
  <c r="CJ108" i="16"/>
  <c r="CJ62" i="16"/>
  <c r="CJ17" i="16"/>
  <c r="CJ32" i="16"/>
  <c r="CJ47" i="16"/>
  <c r="CJ77" i="16"/>
  <c r="CJ107" i="16"/>
  <c r="CJ61" i="16"/>
  <c r="CJ16" i="16"/>
  <c r="CJ31" i="16"/>
  <c r="CJ46" i="16"/>
  <c r="CJ76" i="16"/>
  <c r="CJ106" i="16"/>
  <c r="CJ60" i="16"/>
  <c r="CJ15" i="16"/>
  <c r="CJ30" i="16"/>
  <c r="CJ45" i="16"/>
  <c r="CJ75" i="16"/>
  <c r="CJ105" i="16"/>
  <c r="CJ59" i="16"/>
  <c r="CJ14" i="16"/>
  <c r="CJ29" i="16"/>
  <c r="CJ44" i="16"/>
  <c r="CJ74" i="16"/>
  <c r="CJ104" i="16"/>
  <c r="CJ58" i="16"/>
  <c r="CJ13" i="16"/>
  <c r="CJ28" i="16"/>
  <c r="CJ43" i="16"/>
  <c r="CJ73" i="16"/>
  <c r="CJ103" i="16"/>
  <c r="CJ57" i="16"/>
  <c r="CJ12" i="16"/>
  <c r="CJ27" i="16"/>
  <c r="CJ42" i="16"/>
  <c r="CJ72" i="16"/>
  <c r="CJ102" i="16"/>
  <c r="CJ56" i="16"/>
  <c r="CJ11" i="16"/>
  <c r="CJ26" i="16"/>
  <c r="CJ41" i="16"/>
  <c r="CJ71" i="16"/>
  <c r="CJ101" i="16"/>
  <c r="CJ55" i="16"/>
  <c r="CJ10" i="16"/>
  <c r="CJ25" i="16"/>
  <c r="CJ40" i="16"/>
  <c r="CJ70" i="16"/>
  <c r="CJ100" i="16"/>
  <c r="CJ54" i="16"/>
  <c r="CJ9" i="16"/>
  <c r="CJ24" i="16"/>
  <c r="CJ39" i="16"/>
  <c r="CJ69" i="16"/>
  <c r="CJ99" i="16"/>
  <c r="CJ53" i="16"/>
  <c r="CJ8" i="16"/>
  <c r="CJ23" i="16"/>
  <c r="CJ38" i="16"/>
  <c r="CJ68" i="16"/>
  <c r="CJ98" i="16"/>
  <c r="CJ53" i="17" a="1"/>
  <c r="CJ65" i="17"/>
  <c r="CJ8" i="17" a="1"/>
  <c r="CJ20" i="17"/>
  <c r="CJ23" i="17" a="1"/>
  <c r="CJ35" i="17"/>
  <c r="CJ50" i="17"/>
  <c r="CJ80" i="17"/>
  <c r="CJ110" i="17"/>
  <c r="CJ64" i="17"/>
  <c r="CJ19" i="17"/>
  <c r="CJ34" i="17"/>
  <c r="CJ49" i="17"/>
  <c r="CJ79" i="17"/>
  <c r="CJ109" i="17"/>
  <c r="CJ63" i="17"/>
  <c r="CJ18" i="17"/>
  <c r="CJ33" i="17"/>
  <c r="CJ48" i="17"/>
  <c r="CJ78" i="17"/>
  <c r="CJ108" i="17"/>
  <c r="CJ62" i="17"/>
  <c r="CJ17" i="17"/>
  <c r="CJ32" i="17"/>
  <c r="CJ47" i="17"/>
  <c r="CJ77" i="17"/>
  <c r="CJ107" i="17"/>
  <c r="CJ61" i="17"/>
  <c r="CJ16" i="17"/>
  <c r="CJ31" i="17"/>
  <c r="CJ46" i="17"/>
  <c r="CJ76" i="17"/>
  <c r="CJ106" i="17"/>
  <c r="CJ60" i="17"/>
  <c r="CJ15" i="17"/>
  <c r="CJ30" i="17"/>
  <c r="CJ45" i="17"/>
  <c r="CJ75" i="17"/>
  <c r="CJ105" i="17"/>
  <c r="CJ59" i="17"/>
  <c r="CJ14" i="17"/>
  <c r="CJ29" i="17"/>
  <c r="CJ44" i="17"/>
  <c r="CJ74" i="17"/>
  <c r="CJ104" i="17"/>
  <c r="CJ58" i="17"/>
  <c r="CJ13" i="17"/>
  <c r="CJ28" i="17"/>
  <c r="CJ43" i="17"/>
  <c r="CJ73" i="17"/>
  <c r="CJ103" i="17"/>
  <c r="CJ57" i="17"/>
  <c r="CJ12" i="17"/>
  <c r="CJ27" i="17"/>
  <c r="CJ42" i="17"/>
  <c r="CJ72" i="17"/>
  <c r="CJ102" i="17"/>
  <c r="CJ56" i="17"/>
  <c r="CJ11" i="17"/>
  <c r="CJ26" i="17"/>
  <c r="CJ41" i="17"/>
  <c r="CJ71" i="17"/>
  <c r="CJ101" i="17"/>
  <c r="CJ55" i="17"/>
  <c r="CJ10" i="17"/>
  <c r="CJ25" i="17"/>
  <c r="CJ40" i="17"/>
  <c r="CJ70" i="17"/>
  <c r="CJ100" i="17"/>
  <c r="CJ54" i="17"/>
  <c r="CJ9" i="17"/>
  <c r="CJ24" i="17"/>
  <c r="CJ39" i="17"/>
  <c r="CJ69" i="17"/>
  <c r="CJ99" i="17"/>
  <c r="CJ53" i="17"/>
  <c r="CJ8" i="17"/>
  <c r="CJ23" i="17"/>
  <c r="CJ38" i="17"/>
  <c r="CJ68" i="17"/>
  <c r="CJ98" i="17"/>
  <c r="CJ53" i="18" a="1"/>
  <c r="CJ65" i="18"/>
  <c r="CJ8" i="18" a="1"/>
  <c r="CJ20" i="18"/>
  <c r="CJ23" i="18" a="1"/>
  <c r="CJ35" i="18"/>
  <c r="CJ50" i="18"/>
  <c r="CJ80" i="18"/>
  <c r="CJ110" i="18"/>
  <c r="CJ64" i="18"/>
  <c r="CJ19" i="18"/>
  <c r="CJ34" i="18"/>
  <c r="CJ49" i="18"/>
  <c r="CJ79" i="18"/>
  <c r="CJ109" i="18"/>
  <c r="CJ63" i="18"/>
  <c r="CJ18" i="18"/>
  <c r="CJ33" i="18"/>
  <c r="CJ48" i="18"/>
  <c r="CJ78" i="18"/>
  <c r="CJ108" i="18"/>
  <c r="CJ62" i="18"/>
  <c r="CJ17" i="18"/>
  <c r="CJ32" i="18"/>
  <c r="CJ47" i="18"/>
  <c r="CJ77" i="18"/>
  <c r="CJ107" i="18"/>
  <c r="CJ61" i="18"/>
  <c r="CJ16" i="18"/>
  <c r="CJ31" i="18"/>
  <c r="CJ46" i="18"/>
  <c r="CJ76" i="18"/>
  <c r="CJ106" i="18"/>
  <c r="CJ60" i="18"/>
  <c r="CJ15" i="18"/>
  <c r="CJ30" i="18"/>
  <c r="CJ45" i="18"/>
  <c r="CJ75" i="18"/>
  <c r="CJ105" i="18"/>
  <c r="CJ59" i="18"/>
  <c r="CJ14" i="18"/>
  <c r="CJ29" i="18"/>
  <c r="CJ44" i="18"/>
  <c r="CJ74" i="18"/>
  <c r="CJ104" i="18"/>
  <c r="CJ58" i="18"/>
  <c r="CJ13" i="18"/>
  <c r="CJ28" i="18"/>
  <c r="CJ43" i="18"/>
  <c r="CJ73" i="18"/>
  <c r="CJ103" i="18"/>
  <c r="CJ57" i="18"/>
  <c r="CJ12" i="18"/>
  <c r="CJ27" i="18"/>
  <c r="CJ42" i="18"/>
  <c r="CJ72" i="18"/>
  <c r="CJ102" i="18"/>
  <c r="CJ56" i="18"/>
  <c r="CJ11" i="18"/>
  <c r="CJ26" i="18"/>
  <c r="CJ41" i="18"/>
  <c r="CJ71" i="18"/>
  <c r="CJ101" i="18"/>
  <c r="CJ55" i="18"/>
  <c r="CJ10" i="18"/>
  <c r="CJ25" i="18"/>
  <c r="CJ40" i="18"/>
  <c r="CJ70" i="18"/>
  <c r="CJ100" i="18"/>
  <c r="CJ54" i="18"/>
  <c r="CJ9" i="18"/>
  <c r="CJ24" i="18"/>
  <c r="CJ39" i="18"/>
  <c r="CJ69" i="18"/>
  <c r="CJ99" i="18"/>
  <c r="CJ53" i="18"/>
  <c r="CJ8" i="18"/>
  <c r="CJ23" i="18"/>
  <c r="CJ38" i="18"/>
  <c r="CJ68" i="18"/>
  <c r="CJ98" i="18"/>
  <c r="CJ53" i="19" a="1"/>
  <c r="CJ65" i="19"/>
  <c r="CJ8" i="19" a="1"/>
  <c r="CJ20" i="19"/>
  <c r="CJ23" i="19" a="1"/>
  <c r="CJ35" i="19"/>
  <c r="CJ50" i="19"/>
  <c r="CJ80" i="19"/>
  <c r="CJ110" i="19"/>
  <c r="CJ64" i="19"/>
  <c r="CJ19" i="19"/>
  <c r="CJ34" i="19"/>
  <c r="CJ49" i="19"/>
  <c r="CJ79" i="19"/>
  <c r="CJ109" i="19"/>
  <c r="CJ63" i="19"/>
  <c r="CJ18" i="19"/>
  <c r="CJ33" i="19"/>
  <c r="CJ48" i="19"/>
  <c r="CJ78" i="19"/>
  <c r="CJ108" i="19"/>
  <c r="CJ62" i="19"/>
  <c r="CJ17" i="19"/>
  <c r="CJ32" i="19"/>
  <c r="CJ47" i="19"/>
  <c r="CJ77" i="19"/>
  <c r="CJ107" i="19"/>
  <c r="CJ61" i="19"/>
  <c r="CJ16" i="19"/>
  <c r="CJ31" i="19"/>
  <c r="CJ46" i="19"/>
  <c r="CJ76" i="19"/>
  <c r="CJ106" i="19"/>
  <c r="CJ60" i="19"/>
  <c r="CJ15" i="19"/>
  <c r="CJ30" i="19"/>
  <c r="CJ45" i="19"/>
  <c r="CJ75" i="19"/>
  <c r="CJ105" i="19"/>
  <c r="CJ59" i="19"/>
  <c r="CJ14" i="19"/>
  <c r="CJ29" i="19"/>
  <c r="CJ44" i="19"/>
  <c r="CJ74" i="19"/>
  <c r="CJ104" i="19"/>
  <c r="CJ58" i="19"/>
  <c r="CJ13" i="19"/>
  <c r="CJ28" i="19"/>
  <c r="CJ43" i="19"/>
  <c r="CJ73" i="19"/>
  <c r="CJ103" i="19"/>
  <c r="CJ57" i="19"/>
  <c r="CJ12" i="19"/>
  <c r="CJ27" i="19"/>
  <c r="CJ42" i="19"/>
  <c r="CJ72" i="19"/>
  <c r="CJ102" i="19"/>
  <c r="CJ56" i="19"/>
  <c r="CJ11" i="19"/>
  <c r="CJ26" i="19"/>
  <c r="CJ41" i="19"/>
  <c r="CJ71" i="19"/>
  <c r="CJ101" i="19"/>
  <c r="CJ55" i="19"/>
  <c r="CJ10" i="19"/>
  <c r="CJ25" i="19"/>
  <c r="CJ40" i="19"/>
  <c r="CJ70" i="19"/>
  <c r="CJ100" i="19"/>
  <c r="CJ54" i="19"/>
  <c r="CJ9" i="19"/>
  <c r="CJ24" i="19"/>
  <c r="CJ39" i="19"/>
  <c r="CJ69" i="19"/>
  <c r="CJ99" i="19"/>
  <c r="CJ53" i="19"/>
  <c r="CJ8" i="19"/>
  <c r="CJ23" i="19"/>
  <c r="CJ38" i="19"/>
  <c r="CJ68" i="19"/>
  <c r="CJ98" i="19"/>
  <c r="CJ53" i="20" a="1"/>
  <c r="CJ65" i="20"/>
  <c r="CJ8" i="20" a="1"/>
  <c r="CJ20" i="20"/>
  <c r="CJ23" i="20" a="1"/>
  <c r="CJ35" i="20"/>
  <c r="CJ50" i="20"/>
  <c r="CJ80" i="20"/>
  <c r="CJ110" i="20"/>
  <c r="CJ64" i="20"/>
  <c r="CJ19" i="20"/>
  <c r="CJ34" i="20"/>
  <c r="CJ49" i="20"/>
  <c r="CJ79" i="20"/>
  <c r="CJ109" i="20"/>
  <c r="CJ63" i="20"/>
  <c r="CJ18" i="20"/>
  <c r="CJ33" i="20"/>
  <c r="CJ48" i="20"/>
  <c r="CJ78" i="20"/>
  <c r="CJ108" i="20"/>
  <c r="CJ62" i="20"/>
  <c r="CJ17" i="20"/>
  <c r="CJ32" i="20"/>
  <c r="CJ47" i="20"/>
  <c r="CJ77" i="20"/>
  <c r="CJ107" i="20"/>
  <c r="CJ61" i="20"/>
  <c r="CJ16" i="20"/>
  <c r="CJ31" i="20"/>
  <c r="CJ46" i="20"/>
  <c r="CJ76" i="20"/>
  <c r="CJ106" i="20"/>
  <c r="CJ60" i="20"/>
  <c r="CJ15" i="20"/>
  <c r="CJ30" i="20"/>
  <c r="CJ45" i="20"/>
  <c r="CJ75" i="20"/>
  <c r="CJ105" i="20"/>
  <c r="CJ59" i="20"/>
  <c r="CJ14" i="20"/>
  <c r="CJ29" i="20"/>
  <c r="CJ44" i="20"/>
  <c r="CJ74" i="20"/>
  <c r="CJ104" i="20"/>
  <c r="CJ58" i="20"/>
  <c r="CJ13" i="20"/>
  <c r="CJ28" i="20"/>
  <c r="CJ43" i="20"/>
  <c r="CJ73" i="20"/>
  <c r="CJ103" i="20"/>
  <c r="CJ57" i="20"/>
  <c r="CJ12" i="20"/>
  <c r="CJ27" i="20"/>
  <c r="CJ42" i="20"/>
  <c r="CJ72" i="20"/>
  <c r="CJ102" i="20"/>
  <c r="CJ56" i="20"/>
  <c r="CJ11" i="20"/>
  <c r="CJ26" i="20"/>
  <c r="CJ41" i="20"/>
  <c r="CJ71" i="20"/>
  <c r="CJ101" i="20"/>
  <c r="CJ55" i="20"/>
  <c r="CJ10" i="20"/>
  <c r="CJ25" i="20"/>
  <c r="CJ40" i="20"/>
  <c r="CJ70" i="20"/>
  <c r="CJ100" i="20"/>
  <c r="CJ54" i="20"/>
  <c r="CJ9" i="20"/>
  <c r="CJ24" i="20"/>
  <c r="CJ39" i="20"/>
  <c r="CJ69" i="20"/>
  <c r="CJ99" i="20"/>
  <c r="CJ53" i="20"/>
  <c r="CJ8" i="20"/>
  <c r="CJ23" i="20"/>
  <c r="CJ38" i="20"/>
  <c r="CJ68" i="20"/>
  <c r="CJ98" i="20"/>
  <c r="CE53" i="3" a="1"/>
  <c r="CE53" i="3"/>
  <c r="CE8" i="3" a="1"/>
  <c r="CE8" i="3"/>
  <c r="CE23" i="3" a="1"/>
  <c r="CE23" i="3"/>
  <c r="CE38" i="3"/>
  <c r="CE68" i="3"/>
  <c r="CE98" i="3"/>
  <c r="CE83" i="3" a="1"/>
  <c r="CE83" i="3"/>
  <c r="CE54" i="3"/>
  <c r="CE9" i="3"/>
  <c r="CE24" i="3"/>
  <c r="CE39" i="3"/>
  <c r="CE69" i="3"/>
  <c r="CE84" i="3"/>
  <c r="CE55" i="3"/>
  <c r="CE10" i="3"/>
  <c r="CE25" i="3"/>
  <c r="CE40" i="3"/>
  <c r="CE70" i="3"/>
  <c r="CE85" i="3"/>
  <c r="CE56" i="3"/>
  <c r="CE11" i="3"/>
  <c r="CE26" i="3"/>
  <c r="CE41" i="3"/>
  <c r="CE71" i="3"/>
  <c r="CE86" i="3"/>
  <c r="CE57" i="3"/>
  <c r="CE12" i="3"/>
  <c r="CE27" i="3"/>
  <c r="CE42" i="3"/>
  <c r="CE72" i="3"/>
  <c r="CE87" i="3"/>
  <c r="CE58" i="3"/>
  <c r="CE13" i="3"/>
  <c r="CE28" i="3"/>
  <c r="CE43" i="3"/>
  <c r="CE73" i="3"/>
  <c r="CE88" i="3"/>
  <c r="CE59" i="3"/>
  <c r="CE14" i="3"/>
  <c r="CE29" i="3"/>
  <c r="CE44" i="3"/>
  <c r="CE74" i="3"/>
  <c r="CE89" i="3"/>
  <c r="CE60" i="3"/>
  <c r="CE15" i="3"/>
  <c r="CE30" i="3"/>
  <c r="CE45" i="3"/>
  <c r="CE75" i="3"/>
  <c r="CE90" i="3"/>
  <c r="CE61" i="3"/>
  <c r="CE16" i="3"/>
  <c r="CE31" i="3"/>
  <c r="CE46" i="3"/>
  <c r="CE76" i="3"/>
  <c r="CE91" i="3"/>
  <c r="CE62" i="3"/>
  <c r="CE17" i="3"/>
  <c r="CE32" i="3"/>
  <c r="CE47" i="3"/>
  <c r="CE77" i="3"/>
  <c r="CE92" i="3"/>
  <c r="CE63" i="3"/>
  <c r="CE18" i="3"/>
  <c r="CE33" i="3"/>
  <c r="CE48" i="3"/>
  <c r="CE78" i="3"/>
  <c r="CE93" i="3"/>
  <c r="CE64" i="3"/>
  <c r="CE19" i="3"/>
  <c r="CE34" i="3"/>
  <c r="CE49" i="3"/>
  <c r="CE79" i="3"/>
  <c r="CE94" i="3"/>
  <c r="CE65" i="3"/>
  <c r="CE20" i="3"/>
  <c r="CE35" i="3"/>
  <c r="CE50" i="3"/>
  <c r="CE80" i="3"/>
  <c r="CE95" i="3"/>
  <c r="CF110" i="3"/>
  <c r="CF109" i="3"/>
  <c r="CF108" i="3"/>
  <c r="CF107" i="3"/>
  <c r="CF106" i="3"/>
  <c r="CF105" i="3"/>
  <c r="CF104" i="3"/>
  <c r="CF103" i="3"/>
  <c r="CF102" i="3"/>
  <c r="CF101" i="3"/>
  <c r="CF100" i="3"/>
  <c r="CF99" i="3"/>
  <c r="CH53" i="14" a="1"/>
  <c r="CH65" i="14"/>
  <c r="CH8" i="14" a="1"/>
  <c r="CH20" i="14"/>
  <c r="CH23" i="14" a="1"/>
  <c r="CH35" i="14"/>
  <c r="CH50" i="14"/>
  <c r="CH80" i="14"/>
  <c r="CH110" i="14"/>
  <c r="CH64" i="14"/>
  <c r="CH19" i="14"/>
  <c r="CH34" i="14"/>
  <c r="CH49" i="14"/>
  <c r="CH79" i="14"/>
  <c r="CH109" i="14"/>
  <c r="CH63" i="14"/>
  <c r="CH18" i="14"/>
  <c r="CH33" i="14"/>
  <c r="CH48" i="14"/>
  <c r="CH78" i="14"/>
  <c r="CH108" i="14"/>
  <c r="CH62" i="14"/>
  <c r="CH17" i="14"/>
  <c r="CH32" i="14"/>
  <c r="CH47" i="14"/>
  <c r="CH77" i="14"/>
  <c r="CH107" i="14"/>
  <c r="CH61" i="14"/>
  <c r="CH16" i="14"/>
  <c r="CH31" i="14"/>
  <c r="CH46" i="14"/>
  <c r="CH76" i="14"/>
  <c r="CH106" i="14"/>
  <c r="CH60" i="14"/>
  <c r="CH15" i="14"/>
  <c r="CH30" i="14"/>
  <c r="CH45" i="14"/>
  <c r="CH75" i="14"/>
  <c r="CH105" i="14"/>
  <c r="CH59" i="14"/>
  <c r="CH14" i="14"/>
  <c r="CH29" i="14"/>
  <c r="CH44" i="14"/>
  <c r="CH74" i="14"/>
  <c r="CH104" i="14"/>
  <c r="CH58" i="14"/>
  <c r="CH13" i="14"/>
  <c r="CH28" i="14"/>
  <c r="CH43" i="14"/>
  <c r="CH73" i="14"/>
  <c r="CH103" i="14"/>
  <c r="CH57" i="14"/>
  <c r="CH12" i="14"/>
  <c r="CH27" i="14"/>
  <c r="CH42" i="14"/>
  <c r="CH72" i="14"/>
  <c r="CH102" i="14"/>
  <c r="CH56" i="14"/>
  <c r="CH11" i="14"/>
  <c r="CH26" i="14"/>
  <c r="CH41" i="14"/>
  <c r="CH71" i="14"/>
  <c r="CH101" i="14"/>
  <c r="CH55" i="14"/>
  <c r="CH10" i="14"/>
  <c r="CH25" i="14"/>
  <c r="CH40" i="14"/>
  <c r="CH70" i="14"/>
  <c r="CH100" i="14"/>
  <c r="CH54" i="14"/>
  <c r="CH9" i="14"/>
  <c r="CH24" i="14"/>
  <c r="CH39" i="14"/>
  <c r="CH69" i="14"/>
  <c r="CH99" i="14"/>
  <c r="CH53" i="14"/>
  <c r="CH8" i="14"/>
  <c r="CH23" i="14"/>
  <c r="CH38" i="14"/>
  <c r="CH68" i="14"/>
  <c r="CH98" i="14"/>
  <c r="CI53" i="15" a="1"/>
  <c r="CI65" i="15"/>
  <c r="CI8" i="15" a="1"/>
  <c r="CI20" i="15"/>
  <c r="CI23" i="15" a="1"/>
  <c r="CI35" i="15"/>
  <c r="CI50" i="15"/>
  <c r="CI80" i="15"/>
  <c r="CI110" i="15"/>
  <c r="CI64" i="15"/>
  <c r="CI19" i="15"/>
  <c r="CI34" i="15"/>
  <c r="CI49" i="15"/>
  <c r="CI79" i="15"/>
  <c r="CI109" i="15"/>
  <c r="CI63" i="15"/>
  <c r="CI18" i="15"/>
  <c r="CI33" i="15"/>
  <c r="CI48" i="15"/>
  <c r="CI78" i="15"/>
  <c r="CI108" i="15"/>
  <c r="CI62" i="15"/>
  <c r="CI17" i="15"/>
  <c r="CI32" i="15"/>
  <c r="CI47" i="15"/>
  <c r="CI77" i="15"/>
  <c r="CI107" i="15"/>
  <c r="CI61" i="15"/>
  <c r="CI16" i="15"/>
  <c r="CI31" i="15"/>
  <c r="CI46" i="15"/>
  <c r="CI76" i="15"/>
  <c r="CI106" i="15"/>
  <c r="CI60" i="15"/>
  <c r="CI15" i="15"/>
  <c r="CI30" i="15"/>
  <c r="CI45" i="15"/>
  <c r="CI75" i="15"/>
  <c r="CI105" i="15"/>
  <c r="CI59" i="15"/>
  <c r="CI14" i="15"/>
  <c r="CI29" i="15"/>
  <c r="CI44" i="15"/>
  <c r="CI74" i="15"/>
  <c r="CI104" i="15"/>
  <c r="CI58" i="15"/>
  <c r="CI13" i="15"/>
  <c r="CI28" i="15"/>
  <c r="CI43" i="15"/>
  <c r="CI73" i="15"/>
  <c r="CI103" i="15"/>
  <c r="CI57" i="15"/>
  <c r="CI12" i="15"/>
  <c r="CI27" i="15"/>
  <c r="CI42" i="15"/>
  <c r="CI72" i="15"/>
  <c r="CI102" i="15"/>
  <c r="CI56" i="15"/>
  <c r="CI11" i="15"/>
  <c r="CI26" i="15"/>
  <c r="CI41" i="15"/>
  <c r="CI71" i="15"/>
  <c r="CI101" i="15"/>
  <c r="CI55" i="15"/>
  <c r="CI10" i="15"/>
  <c r="CI25" i="15"/>
  <c r="CI40" i="15"/>
  <c r="CI70" i="15"/>
  <c r="CI100" i="15"/>
  <c r="CI54" i="15"/>
  <c r="CI9" i="15"/>
  <c r="CI24" i="15"/>
  <c r="CI39" i="15"/>
  <c r="CI69" i="15"/>
  <c r="CI99" i="15"/>
  <c r="CI53" i="15"/>
  <c r="CI8" i="15"/>
  <c r="CI23" i="15"/>
  <c r="CI38" i="15"/>
  <c r="CI68" i="15"/>
  <c r="CI98" i="15"/>
  <c r="CI53" i="16" a="1"/>
  <c r="CI65" i="16"/>
  <c r="CI8" i="16" a="1"/>
  <c r="CI20" i="16"/>
  <c r="CI23" i="16" a="1"/>
  <c r="CI35" i="16"/>
  <c r="CI50" i="16"/>
  <c r="CI80" i="16"/>
  <c r="CI110" i="16"/>
  <c r="CI64" i="16"/>
  <c r="CI19" i="16"/>
  <c r="CI34" i="16"/>
  <c r="CI49" i="16"/>
  <c r="CI79" i="16"/>
  <c r="CI109" i="16"/>
  <c r="CI63" i="16"/>
  <c r="CI18" i="16"/>
  <c r="CI33" i="16"/>
  <c r="CI48" i="16"/>
  <c r="CI78" i="16"/>
  <c r="CI108" i="16"/>
  <c r="CI62" i="16"/>
  <c r="CI17" i="16"/>
  <c r="CI32" i="16"/>
  <c r="CI47" i="16"/>
  <c r="CI77" i="16"/>
  <c r="CI107" i="16"/>
  <c r="CI61" i="16"/>
  <c r="CI16" i="16"/>
  <c r="CI31" i="16"/>
  <c r="CI46" i="16"/>
  <c r="CI76" i="16"/>
  <c r="CI106" i="16"/>
  <c r="CI60" i="16"/>
  <c r="CI15" i="16"/>
  <c r="CI30" i="16"/>
  <c r="CI45" i="16"/>
  <c r="CI75" i="16"/>
  <c r="CI105" i="16"/>
  <c r="CI59" i="16"/>
  <c r="CI14" i="16"/>
  <c r="CI29" i="16"/>
  <c r="CI44" i="16"/>
  <c r="CI74" i="16"/>
  <c r="CI104" i="16"/>
  <c r="CI58" i="16"/>
  <c r="CI13" i="16"/>
  <c r="CI28" i="16"/>
  <c r="CI43" i="16"/>
  <c r="CI73" i="16"/>
  <c r="CI103" i="16"/>
  <c r="CI57" i="16"/>
  <c r="CI12" i="16"/>
  <c r="CI27" i="16"/>
  <c r="CI42" i="16"/>
  <c r="CI72" i="16"/>
  <c r="CI102" i="16"/>
  <c r="CI56" i="16"/>
  <c r="CI11" i="16"/>
  <c r="CI26" i="16"/>
  <c r="CI41" i="16"/>
  <c r="CI71" i="16"/>
  <c r="CI101" i="16"/>
  <c r="CI55" i="16"/>
  <c r="CI10" i="16"/>
  <c r="CI25" i="16"/>
  <c r="CI40" i="16"/>
  <c r="CI70" i="16"/>
  <c r="CI100" i="16"/>
  <c r="CI54" i="16"/>
  <c r="CI9" i="16"/>
  <c r="CI24" i="16"/>
  <c r="CI39" i="16"/>
  <c r="CI69" i="16"/>
  <c r="CI99" i="16"/>
  <c r="CI53" i="16"/>
  <c r="CI8" i="16"/>
  <c r="CI23" i="16"/>
  <c r="CI38" i="16"/>
  <c r="CI68" i="16"/>
  <c r="CI98" i="16"/>
  <c r="CI53" i="17" a="1"/>
  <c r="CI65" i="17"/>
  <c r="CI8" i="17" a="1"/>
  <c r="CI20" i="17"/>
  <c r="CI23" i="17" a="1"/>
  <c r="CI35" i="17"/>
  <c r="CI50" i="17"/>
  <c r="CI80" i="17"/>
  <c r="CI110" i="17"/>
  <c r="CI64" i="17"/>
  <c r="CI19" i="17"/>
  <c r="CI34" i="17"/>
  <c r="CI49" i="17"/>
  <c r="CI79" i="17"/>
  <c r="CI109" i="17"/>
  <c r="CI63" i="17"/>
  <c r="CI18" i="17"/>
  <c r="CI33" i="17"/>
  <c r="CI48" i="17"/>
  <c r="CI78" i="17"/>
  <c r="CI108" i="17"/>
  <c r="CI62" i="17"/>
  <c r="CI17" i="17"/>
  <c r="CI32" i="17"/>
  <c r="CI47" i="17"/>
  <c r="CI77" i="17"/>
  <c r="CI107" i="17"/>
  <c r="CI61" i="17"/>
  <c r="CI16" i="17"/>
  <c r="CI31" i="17"/>
  <c r="CI46" i="17"/>
  <c r="CI76" i="17"/>
  <c r="CI106" i="17"/>
  <c r="CI60" i="17"/>
  <c r="CI15" i="17"/>
  <c r="CI30" i="17"/>
  <c r="CI45" i="17"/>
  <c r="CI75" i="17"/>
  <c r="CI105" i="17"/>
  <c r="CI59" i="17"/>
  <c r="CI14" i="17"/>
  <c r="CI29" i="17"/>
  <c r="CI44" i="17"/>
  <c r="CI74" i="17"/>
  <c r="CI104" i="17"/>
  <c r="CI58" i="17"/>
  <c r="CI13" i="17"/>
  <c r="CI28" i="17"/>
  <c r="CI43" i="17"/>
  <c r="CI73" i="17"/>
  <c r="CI103" i="17"/>
  <c r="CI57" i="17"/>
  <c r="CI12" i="17"/>
  <c r="CI27" i="17"/>
  <c r="CI42" i="17"/>
  <c r="CI72" i="17"/>
  <c r="CI102" i="17"/>
  <c r="CI56" i="17"/>
  <c r="CI11" i="17"/>
  <c r="CI26" i="17"/>
  <c r="CI41" i="17"/>
  <c r="CI71" i="17"/>
  <c r="CI101" i="17"/>
  <c r="CI55" i="17"/>
  <c r="CI10" i="17"/>
  <c r="CI25" i="17"/>
  <c r="CI40" i="17"/>
  <c r="CI70" i="17"/>
  <c r="CI100" i="17"/>
  <c r="CI54" i="17"/>
  <c r="CI9" i="17"/>
  <c r="CI24" i="17"/>
  <c r="CI39" i="17"/>
  <c r="CI69" i="17"/>
  <c r="CI99" i="17"/>
  <c r="CI53" i="17"/>
  <c r="CI8" i="17"/>
  <c r="CI23" i="17"/>
  <c r="CI38" i="17"/>
  <c r="CI68" i="17"/>
  <c r="CI98" i="17"/>
  <c r="CI53" i="18" a="1"/>
  <c r="CI65" i="18"/>
  <c r="CI8" i="18" a="1"/>
  <c r="CI20" i="18"/>
  <c r="CI23" i="18" a="1"/>
  <c r="CI35" i="18"/>
  <c r="CI50" i="18"/>
  <c r="CI80" i="18"/>
  <c r="CI110" i="18"/>
  <c r="CI64" i="18"/>
  <c r="CI19" i="18"/>
  <c r="CI34" i="18"/>
  <c r="CI49" i="18"/>
  <c r="CI79" i="18"/>
  <c r="CI109" i="18"/>
  <c r="CI63" i="18"/>
  <c r="CI18" i="18"/>
  <c r="CI33" i="18"/>
  <c r="CI48" i="18"/>
  <c r="CI78" i="18"/>
  <c r="CI108" i="18"/>
  <c r="CI62" i="18"/>
  <c r="CI17" i="18"/>
  <c r="CI32" i="18"/>
  <c r="CI47" i="18"/>
  <c r="CI77" i="18"/>
  <c r="CI107" i="18"/>
  <c r="CI61" i="18"/>
  <c r="CI16" i="18"/>
  <c r="CI31" i="18"/>
  <c r="CI46" i="18"/>
  <c r="CI76" i="18"/>
  <c r="CI106" i="18"/>
  <c r="CI60" i="18"/>
  <c r="CI15" i="18"/>
  <c r="CI30" i="18"/>
  <c r="CI45" i="18"/>
  <c r="CI75" i="18"/>
  <c r="CI105" i="18"/>
  <c r="CI59" i="18"/>
  <c r="CI14" i="18"/>
  <c r="CI29" i="18"/>
  <c r="CI44" i="18"/>
  <c r="CI74" i="18"/>
  <c r="CI104" i="18"/>
  <c r="CI58" i="18"/>
  <c r="CI13" i="18"/>
  <c r="CI28" i="18"/>
  <c r="CI43" i="18"/>
  <c r="CI73" i="18"/>
  <c r="CI103" i="18"/>
  <c r="CI57" i="18"/>
  <c r="CI12" i="18"/>
  <c r="CI27" i="18"/>
  <c r="CI42" i="18"/>
  <c r="CI72" i="18"/>
  <c r="CI102" i="18"/>
  <c r="CI56" i="18"/>
  <c r="CI11" i="18"/>
  <c r="CI26" i="18"/>
  <c r="CI41" i="18"/>
  <c r="CI71" i="18"/>
  <c r="CI101" i="18"/>
  <c r="CI55" i="18"/>
  <c r="CI10" i="18"/>
  <c r="CI25" i="18"/>
  <c r="CI40" i="18"/>
  <c r="CI70" i="18"/>
  <c r="CI100" i="18"/>
  <c r="CI54" i="18"/>
  <c r="CI9" i="18"/>
  <c r="CI24" i="18"/>
  <c r="CI39" i="18"/>
  <c r="CI69" i="18"/>
  <c r="CI99" i="18"/>
  <c r="CI53" i="18"/>
  <c r="CI8" i="18"/>
  <c r="CI23" i="18"/>
  <c r="CI38" i="18"/>
  <c r="CI68" i="18"/>
  <c r="CI98" i="18"/>
  <c r="CI53" i="19" a="1"/>
  <c r="CI65" i="19"/>
  <c r="CI8" i="19" a="1"/>
  <c r="CI20" i="19"/>
  <c r="CI23" i="19" a="1"/>
  <c r="CI35" i="19"/>
  <c r="CI50" i="19"/>
  <c r="CI80" i="19"/>
  <c r="CI110" i="19"/>
  <c r="CI64" i="19"/>
  <c r="CI19" i="19"/>
  <c r="CI34" i="19"/>
  <c r="CI49" i="19"/>
  <c r="CI79" i="19"/>
  <c r="CI109" i="19"/>
  <c r="CI63" i="19"/>
  <c r="CI18" i="19"/>
  <c r="CI33" i="19"/>
  <c r="CI48" i="19"/>
  <c r="CI78" i="19"/>
  <c r="CI108" i="19"/>
  <c r="CI62" i="19"/>
  <c r="CI17" i="19"/>
  <c r="CI32" i="19"/>
  <c r="CI47" i="19"/>
  <c r="CI77" i="19"/>
  <c r="CI107" i="19"/>
  <c r="CI61" i="19"/>
  <c r="CI16" i="19"/>
  <c r="CI31" i="19"/>
  <c r="CI46" i="19"/>
  <c r="CI76" i="19"/>
  <c r="CI106" i="19"/>
  <c r="CI60" i="19"/>
  <c r="CI15" i="19"/>
  <c r="CI30" i="19"/>
  <c r="CI45" i="19"/>
  <c r="CI75" i="19"/>
  <c r="CI105" i="19"/>
  <c r="CI59" i="19"/>
  <c r="CI14" i="19"/>
  <c r="CI29" i="19"/>
  <c r="CI44" i="19"/>
  <c r="CI74" i="19"/>
  <c r="CI104" i="19"/>
  <c r="CI58" i="19"/>
  <c r="CI13" i="19"/>
  <c r="CI28" i="19"/>
  <c r="CI43" i="19"/>
  <c r="CI73" i="19"/>
  <c r="CI103" i="19"/>
  <c r="CI57" i="19"/>
  <c r="CI12" i="19"/>
  <c r="CI27" i="19"/>
  <c r="CI42" i="19"/>
  <c r="CI72" i="19"/>
  <c r="CI102" i="19"/>
  <c r="CI56" i="19"/>
  <c r="CI11" i="19"/>
  <c r="CI26" i="19"/>
  <c r="CI41" i="19"/>
  <c r="CI71" i="19"/>
  <c r="CI101" i="19"/>
  <c r="CI55" i="19"/>
  <c r="CI10" i="19"/>
  <c r="CI25" i="19"/>
  <c r="CI40" i="19"/>
  <c r="CI70" i="19"/>
  <c r="CI100" i="19"/>
  <c r="CI54" i="19"/>
  <c r="CI9" i="19"/>
  <c r="CI24" i="19"/>
  <c r="CI39" i="19"/>
  <c r="CI69" i="19"/>
  <c r="CI99" i="19"/>
  <c r="CI53" i="19"/>
  <c r="CI8" i="19"/>
  <c r="CI23" i="19"/>
  <c r="CI38" i="19"/>
  <c r="CI68" i="19"/>
  <c r="CI98" i="19"/>
  <c r="CI53" i="20" a="1"/>
  <c r="CI65" i="20"/>
  <c r="CI8" i="20" a="1"/>
  <c r="CI20" i="20"/>
  <c r="CI23" i="20" a="1"/>
  <c r="CI35" i="20"/>
  <c r="CI50" i="20"/>
  <c r="CI80" i="20"/>
  <c r="CI110" i="20"/>
  <c r="CI64" i="20"/>
  <c r="CI19" i="20"/>
  <c r="CI34" i="20"/>
  <c r="CI49" i="20"/>
  <c r="CI79" i="20"/>
  <c r="CI109" i="20"/>
  <c r="CI63" i="20"/>
  <c r="CI18" i="20"/>
  <c r="CI33" i="20"/>
  <c r="CI48" i="20"/>
  <c r="CI78" i="20"/>
  <c r="CI108" i="20"/>
  <c r="CI62" i="20"/>
  <c r="CI17" i="20"/>
  <c r="CI32" i="20"/>
  <c r="CI47" i="20"/>
  <c r="CI77" i="20"/>
  <c r="CI107" i="20"/>
  <c r="CI61" i="20"/>
  <c r="CI16" i="20"/>
  <c r="CI31" i="20"/>
  <c r="CI46" i="20"/>
  <c r="CI76" i="20"/>
  <c r="CI106" i="20"/>
  <c r="CI60" i="20"/>
  <c r="CI15" i="20"/>
  <c r="CI30" i="20"/>
  <c r="CI45" i="20"/>
  <c r="CI75" i="20"/>
  <c r="CI105" i="20"/>
  <c r="CI59" i="20"/>
  <c r="CI14" i="20"/>
  <c r="CI29" i="20"/>
  <c r="CI44" i="20"/>
  <c r="CI74" i="20"/>
  <c r="CI104" i="20"/>
  <c r="CI58" i="20"/>
  <c r="CI13" i="20"/>
  <c r="CI28" i="20"/>
  <c r="CI43" i="20"/>
  <c r="CI73" i="20"/>
  <c r="CI103" i="20"/>
  <c r="CI57" i="20"/>
  <c r="CI12" i="20"/>
  <c r="CI27" i="20"/>
  <c r="CI42" i="20"/>
  <c r="CI72" i="20"/>
  <c r="CI102" i="20"/>
  <c r="CI56" i="20"/>
  <c r="CI11" i="20"/>
  <c r="CI26" i="20"/>
  <c r="CI41" i="20"/>
  <c r="CI71" i="20"/>
  <c r="CI101" i="20"/>
  <c r="CI55" i="20"/>
  <c r="CI10" i="20"/>
  <c r="CI25" i="20"/>
  <c r="CI40" i="20"/>
  <c r="CI70" i="20"/>
  <c r="CI100" i="20"/>
  <c r="CI54" i="20"/>
  <c r="CI9" i="20"/>
  <c r="CI24" i="20"/>
  <c r="CI39" i="20"/>
  <c r="CI69" i="20"/>
  <c r="CI99" i="20"/>
  <c r="CI53" i="20"/>
  <c r="CI8" i="20"/>
  <c r="CI23" i="20"/>
  <c r="CI38" i="20"/>
  <c r="CI68" i="20"/>
  <c r="CI98" i="20"/>
  <c r="CD53" i="3" a="1"/>
  <c r="CD53" i="3"/>
  <c r="CD8" i="3" a="1"/>
  <c r="CD8" i="3"/>
  <c r="CD23" i="3" a="1"/>
  <c r="CD23" i="3"/>
  <c r="CD38" i="3"/>
  <c r="CD68" i="3"/>
  <c r="CD98" i="3"/>
  <c r="CD83" i="3" a="1"/>
  <c r="CD83" i="3"/>
  <c r="CD54" i="3"/>
  <c r="CD9" i="3"/>
  <c r="CD24" i="3"/>
  <c r="CD39" i="3"/>
  <c r="CD69" i="3"/>
  <c r="CD84" i="3"/>
  <c r="CD55" i="3"/>
  <c r="CD10" i="3"/>
  <c r="CD25" i="3"/>
  <c r="CD40" i="3"/>
  <c r="CD70" i="3"/>
  <c r="CD85" i="3"/>
  <c r="CD56" i="3"/>
  <c r="CD11" i="3"/>
  <c r="CD26" i="3"/>
  <c r="CD41" i="3"/>
  <c r="CD71" i="3"/>
  <c r="CD86" i="3"/>
  <c r="CD57" i="3"/>
  <c r="CD12" i="3"/>
  <c r="CD27" i="3"/>
  <c r="CD42" i="3"/>
  <c r="CD72" i="3"/>
  <c r="CD87" i="3"/>
  <c r="CD58" i="3"/>
  <c r="CD13" i="3"/>
  <c r="CD28" i="3"/>
  <c r="CD43" i="3"/>
  <c r="CD73" i="3"/>
  <c r="CD88" i="3"/>
  <c r="CD59" i="3"/>
  <c r="CD14" i="3"/>
  <c r="CD29" i="3"/>
  <c r="CD44" i="3"/>
  <c r="CD74" i="3"/>
  <c r="CD89" i="3"/>
  <c r="CD60" i="3"/>
  <c r="CD15" i="3"/>
  <c r="CD30" i="3"/>
  <c r="CD45" i="3"/>
  <c r="CD75" i="3"/>
  <c r="CD90" i="3"/>
  <c r="CD61" i="3"/>
  <c r="CD16" i="3"/>
  <c r="CD31" i="3"/>
  <c r="CD46" i="3"/>
  <c r="CD76" i="3"/>
  <c r="CD91" i="3"/>
  <c r="CD62" i="3"/>
  <c r="CD17" i="3"/>
  <c r="CD32" i="3"/>
  <c r="CD47" i="3"/>
  <c r="CD77" i="3"/>
  <c r="CD92" i="3"/>
  <c r="CD63" i="3"/>
  <c r="CD18" i="3"/>
  <c r="CD33" i="3"/>
  <c r="CD48" i="3"/>
  <c r="CD78" i="3"/>
  <c r="CD93" i="3"/>
  <c r="CD64" i="3"/>
  <c r="CD19" i="3"/>
  <c r="CD34" i="3"/>
  <c r="CD49" i="3"/>
  <c r="CD79" i="3"/>
  <c r="CD94" i="3"/>
  <c r="CD65" i="3"/>
  <c r="CD20" i="3"/>
  <c r="CD35" i="3"/>
  <c r="CD50" i="3"/>
  <c r="CD80" i="3"/>
  <c r="CD95" i="3"/>
  <c r="CE110" i="3"/>
  <c r="CE109" i="3"/>
  <c r="CE108" i="3"/>
  <c r="CE107" i="3"/>
  <c r="CE106" i="3"/>
  <c r="CE105" i="3"/>
  <c r="CE104" i="3"/>
  <c r="CE103" i="3"/>
  <c r="CE102" i="3"/>
  <c r="CE101" i="3"/>
  <c r="CE100" i="3"/>
  <c r="CE99" i="3"/>
  <c r="CG53" i="14" a="1"/>
  <c r="CG65" i="14"/>
  <c r="CG8" i="14" a="1"/>
  <c r="CG20" i="14"/>
  <c r="CG23" i="14" a="1"/>
  <c r="CG35" i="14"/>
  <c r="CG50" i="14"/>
  <c r="CG80" i="14"/>
  <c r="CG110" i="14"/>
  <c r="CG64" i="14"/>
  <c r="CG19" i="14"/>
  <c r="CG34" i="14"/>
  <c r="CG49" i="14"/>
  <c r="CG79" i="14"/>
  <c r="CG109" i="14"/>
  <c r="CG63" i="14"/>
  <c r="CG18" i="14"/>
  <c r="CG33" i="14"/>
  <c r="CG48" i="14"/>
  <c r="CG78" i="14"/>
  <c r="CG108" i="14"/>
  <c r="CG62" i="14"/>
  <c r="CG17" i="14"/>
  <c r="CG32" i="14"/>
  <c r="CG47" i="14"/>
  <c r="CG77" i="14"/>
  <c r="CG107" i="14"/>
  <c r="CG61" i="14"/>
  <c r="CG16" i="14"/>
  <c r="CG31" i="14"/>
  <c r="CG46" i="14"/>
  <c r="CG76" i="14"/>
  <c r="CG106" i="14"/>
  <c r="CG60" i="14"/>
  <c r="CG15" i="14"/>
  <c r="CG30" i="14"/>
  <c r="CG45" i="14"/>
  <c r="CG75" i="14"/>
  <c r="CG105" i="14"/>
  <c r="CG59" i="14"/>
  <c r="CG14" i="14"/>
  <c r="CG29" i="14"/>
  <c r="CG44" i="14"/>
  <c r="CG74" i="14"/>
  <c r="CG104" i="14"/>
  <c r="CG58" i="14"/>
  <c r="CG13" i="14"/>
  <c r="CG28" i="14"/>
  <c r="CG43" i="14"/>
  <c r="CG73" i="14"/>
  <c r="CG103" i="14"/>
  <c r="CG57" i="14"/>
  <c r="CG12" i="14"/>
  <c r="CG27" i="14"/>
  <c r="CG42" i="14"/>
  <c r="CG72" i="14"/>
  <c r="CG102" i="14"/>
  <c r="CG56" i="14"/>
  <c r="CG11" i="14"/>
  <c r="CG26" i="14"/>
  <c r="CG41" i="14"/>
  <c r="CG71" i="14"/>
  <c r="CG101" i="14"/>
  <c r="CG55" i="14"/>
  <c r="CG10" i="14"/>
  <c r="CG25" i="14"/>
  <c r="CG40" i="14"/>
  <c r="CG70" i="14"/>
  <c r="CG100" i="14"/>
  <c r="CG54" i="14"/>
  <c r="CG9" i="14"/>
  <c r="CG24" i="14"/>
  <c r="CG39" i="14"/>
  <c r="CG69" i="14"/>
  <c r="CG99" i="14"/>
  <c r="CG53" i="14"/>
  <c r="CG8" i="14"/>
  <c r="CG23" i="14"/>
  <c r="CG38" i="14"/>
  <c r="CG68" i="14"/>
  <c r="CG98" i="14"/>
  <c r="CH53" i="15" a="1"/>
  <c r="CH65" i="15"/>
  <c r="CH8" i="15" a="1"/>
  <c r="CH20" i="15"/>
  <c r="CH23" i="15" a="1"/>
  <c r="CH35" i="15"/>
  <c r="CH50" i="15"/>
  <c r="CH80" i="15"/>
  <c r="CH110" i="15"/>
  <c r="CH64" i="15"/>
  <c r="CH19" i="15"/>
  <c r="CH34" i="15"/>
  <c r="CH49" i="15"/>
  <c r="CH79" i="15"/>
  <c r="CH109" i="15"/>
  <c r="CH63" i="15"/>
  <c r="CH18" i="15"/>
  <c r="CH33" i="15"/>
  <c r="CH48" i="15"/>
  <c r="CH78" i="15"/>
  <c r="CH108" i="15"/>
  <c r="CH62" i="15"/>
  <c r="CH17" i="15"/>
  <c r="CH32" i="15"/>
  <c r="CH47" i="15"/>
  <c r="CH77" i="15"/>
  <c r="CH107" i="15"/>
  <c r="CH61" i="15"/>
  <c r="CH16" i="15"/>
  <c r="CH31" i="15"/>
  <c r="CH46" i="15"/>
  <c r="CH76" i="15"/>
  <c r="CH106" i="15"/>
  <c r="CH60" i="15"/>
  <c r="CH15" i="15"/>
  <c r="CH30" i="15"/>
  <c r="CH45" i="15"/>
  <c r="CH75" i="15"/>
  <c r="CH105" i="15"/>
  <c r="CH59" i="15"/>
  <c r="CH14" i="15"/>
  <c r="CH29" i="15"/>
  <c r="CH44" i="15"/>
  <c r="CH74" i="15"/>
  <c r="CH104" i="15"/>
  <c r="CH58" i="15"/>
  <c r="CH13" i="15"/>
  <c r="CH28" i="15"/>
  <c r="CH43" i="15"/>
  <c r="CH73" i="15"/>
  <c r="CH103" i="15"/>
  <c r="CH57" i="15"/>
  <c r="CH12" i="15"/>
  <c r="CH27" i="15"/>
  <c r="CH42" i="15"/>
  <c r="CH72" i="15"/>
  <c r="CH102" i="15"/>
  <c r="CH56" i="15"/>
  <c r="CH11" i="15"/>
  <c r="CH26" i="15"/>
  <c r="CH41" i="15"/>
  <c r="CH71" i="15"/>
  <c r="CH101" i="15"/>
  <c r="CH55" i="15"/>
  <c r="CH10" i="15"/>
  <c r="CH25" i="15"/>
  <c r="CH40" i="15"/>
  <c r="CH70" i="15"/>
  <c r="CH100" i="15"/>
  <c r="CH54" i="15"/>
  <c r="CH9" i="15"/>
  <c r="CH24" i="15"/>
  <c r="CH39" i="15"/>
  <c r="CH69" i="15"/>
  <c r="CH99" i="15"/>
  <c r="CH53" i="15"/>
  <c r="CH8" i="15"/>
  <c r="CH23" i="15"/>
  <c r="CH38" i="15"/>
  <c r="CH68" i="15"/>
  <c r="CH98" i="15"/>
  <c r="CH53" i="16" a="1"/>
  <c r="CH65" i="16"/>
  <c r="CH8" i="16" a="1"/>
  <c r="CH20" i="16"/>
  <c r="CH23" i="16" a="1"/>
  <c r="CH35" i="16"/>
  <c r="CH50" i="16"/>
  <c r="CH80" i="16"/>
  <c r="CH110" i="16"/>
  <c r="CH64" i="16"/>
  <c r="CH19" i="16"/>
  <c r="CH34" i="16"/>
  <c r="CH49" i="16"/>
  <c r="CH79" i="16"/>
  <c r="CH109" i="16"/>
  <c r="CH63" i="16"/>
  <c r="CH18" i="16"/>
  <c r="CH33" i="16"/>
  <c r="CH48" i="16"/>
  <c r="CH78" i="16"/>
  <c r="CH108" i="16"/>
  <c r="CH62" i="16"/>
  <c r="CH17" i="16"/>
  <c r="CH32" i="16"/>
  <c r="CH47" i="16"/>
  <c r="CH77" i="16"/>
  <c r="CH107" i="16"/>
  <c r="CH61" i="16"/>
  <c r="CH16" i="16"/>
  <c r="CH31" i="16"/>
  <c r="CH46" i="16"/>
  <c r="CH76" i="16"/>
  <c r="CH106" i="16"/>
  <c r="CH60" i="16"/>
  <c r="CH15" i="16"/>
  <c r="CH30" i="16"/>
  <c r="CH45" i="16"/>
  <c r="CH75" i="16"/>
  <c r="CH105" i="16"/>
  <c r="CH59" i="16"/>
  <c r="CH14" i="16"/>
  <c r="CH29" i="16"/>
  <c r="CH44" i="16"/>
  <c r="CH74" i="16"/>
  <c r="CH104" i="16"/>
  <c r="CH58" i="16"/>
  <c r="CH13" i="16"/>
  <c r="CH28" i="16"/>
  <c r="CH43" i="16"/>
  <c r="CH73" i="16"/>
  <c r="CH103" i="16"/>
  <c r="CH57" i="16"/>
  <c r="CH12" i="16"/>
  <c r="CH27" i="16"/>
  <c r="CH42" i="16"/>
  <c r="CH72" i="16"/>
  <c r="CH102" i="16"/>
  <c r="CH56" i="16"/>
  <c r="CH11" i="16"/>
  <c r="CH26" i="16"/>
  <c r="CH41" i="16"/>
  <c r="CH71" i="16"/>
  <c r="CH101" i="16"/>
  <c r="CH55" i="16"/>
  <c r="CH10" i="16"/>
  <c r="CH25" i="16"/>
  <c r="CH40" i="16"/>
  <c r="CH70" i="16"/>
  <c r="CH100" i="16"/>
  <c r="CH54" i="16"/>
  <c r="CH9" i="16"/>
  <c r="CH24" i="16"/>
  <c r="CH39" i="16"/>
  <c r="CH69" i="16"/>
  <c r="CH99" i="16"/>
  <c r="CH53" i="16"/>
  <c r="CH8" i="16"/>
  <c r="CH23" i="16"/>
  <c r="CH38" i="16"/>
  <c r="CH68" i="16"/>
  <c r="CH98" i="16"/>
  <c r="CH53" i="17" a="1"/>
  <c r="CH65" i="17"/>
  <c r="CH8" i="17" a="1"/>
  <c r="CH20" i="17"/>
  <c r="CH23" i="17" a="1"/>
  <c r="CH35" i="17"/>
  <c r="CH50" i="17"/>
  <c r="CH80" i="17"/>
  <c r="CH110" i="17"/>
  <c r="CH64" i="17"/>
  <c r="CH19" i="17"/>
  <c r="CH34" i="17"/>
  <c r="CH49" i="17"/>
  <c r="CH79" i="17"/>
  <c r="CH109" i="17"/>
  <c r="CH63" i="17"/>
  <c r="CH18" i="17"/>
  <c r="CH33" i="17"/>
  <c r="CH48" i="17"/>
  <c r="CH78" i="17"/>
  <c r="CH108" i="17"/>
  <c r="CH62" i="17"/>
  <c r="CH17" i="17"/>
  <c r="CH32" i="17"/>
  <c r="CH47" i="17"/>
  <c r="CH77" i="17"/>
  <c r="CH107" i="17"/>
  <c r="CH61" i="17"/>
  <c r="CH16" i="17"/>
  <c r="CH31" i="17"/>
  <c r="CH46" i="17"/>
  <c r="CH76" i="17"/>
  <c r="CH106" i="17"/>
  <c r="CH60" i="17"/>
  <c r="CH15" i="17"/>
  <c r="CH30" i="17"/>
  <c r="CH45" i="17"/>
  <c r="CH75" i="17"/>
  <c r="CH105" i="17"/>
  <c r="CH59" i="17"/>
  <c r="CH14" i="17"/>
  <c r="CH29" i="17"/>
  <c r="CH44" i="17"/>
  <c r="CH74" i="17"/>
  <c r="CH104" i="17"/>
  <c r="CH58" i="17"/>
  <c r="CH13" i="17"/>
  <c r="CH28" i="17"/>
  <c r="CH43" i="17"/>
  <c r="CH73" i="17"/>
  <c r="CH103" i="17"/>
  <c r="CH57" i="17"/>
  <c r="CH12" i="17"/>
  <c r="CH27" i="17"/>
  <c r="CH42" i="17"/>
  <c r="CH72" i="17"/>
  <c r="CH102" i="17"/>
  <c r="CH56" i="17"/>
  <c r="CH11" i="17"/>
  <c r="CH26" i="17"/>
  <c r="CH41" i="17"/>
  <c r="CH71" i="17"/>
  <c r="CH101" i="17"/>
  <c r="CH55" i="17"/>
  <c r="CH10" i="17"/>
  <c r="CH25" i="17"/>
  <c r="CH40" i="17"/>
  <c r="CH70" i="17"/>
  <c r="CH100" i="17"/>
  <c r="CH54" i="17"/>
  <c r="CH9" i="17"/>
  <c r="CH24" i="17"/>
  <c r="CH39" i="17"/>
  <c r="CH69" i="17"/>
  <c r="CH99" i="17"/>
  <c r="CH53" i="17"/>
  <c r="CH8" i="17"/>
  <c r="CH23" i="17"/>
  <c r="CH38" i="17"/>
  <c r="CH68" i="17"/>
  <c r="CH98" i="17"/>
  <c r="CH53" i="18" a="1"/>
  <c r="CH65" i="18"/>
  <c r="CH8" i="18" a="1"/>
  <c r="CH20" i="18"/>
  <c r="CH23" i="18" a="1"/>
  <c r="CH35" i="18"/>
  <c r="CH50" i="18"/>
  <c r="CH80" i="18"/>
  <c r="CH110" i="18"/>
  <c r="CH64" i="18"/>
  <c r="CH19" i="18"/>
  <c r="CH34" i="18"/>
  <c r="CH49" i="18"/>
  <c r="CH79" i="18"/>
  <c r="CH109" i="18"/>
  <c r="CH63" i="18"/>
  <c r="CH18" i="18"/>
  <c r="CH33" i="18"/>
  <c r="CH48" i="18"/>
  <c r="CH78" i="18"/>
  <c r="CH108" i="18"/>
  <c r="CH62" i="18"/>
  <c r="CH17" i="18"/>
  <c r="CH32" i="18"/>
  <c r="CH47" i="18"/>
  <c r="CH77" i="18"/>
  <c r="CH107" i="18"/>
  <c r="CH61" i="18"/>
  <c r="CH16" i="18"/>
  <c r="CH31" i="18"/>
  <c r="CH46" i="18"/>
  <c r="CH76" i="18"/>
  <c r="CH106" i="18"/>
  <c r="CH60" i="18"/>
  <c r="CH15" i="18"/>
  <c r="CH30" i="18"/>
  <c r="CH45" i="18"/>
  <c r="CH75" i="18"/>
  <c r="CH105" i="18"/>
  <c r="CH59" i="18"/>
  <c r="CH14" i="18"/>
  <c r="CH29" i="18"/>
  <c r="CH44" i="18"/>
  <c r="CH74" i="18"/>
  <c r="CH104" i="18"/>
  <c r="CH58" i="18"/>
  <c r="CH13" i="18"/>
  <c r="CH28" i="18"/>
  <c r="CH43" i="18"/>
  <c r="CH73" i="18"/>
  <c r="CH103" i="18"/>
  <c r="CH57" i="18"/>
  <c r="CH12" i="18"/>
  <c r="CH27" i="18"/>
  <c r="CH42" i="18"/>
  <c r="CH72" i="18"/>
  <c r="CH102" i="18"/>
  <c r="CH56" i="18"/>
  <c r="CH11" i="18"/>
  <c r="CH26" i="18"/>
  <c r="CH41" i="18"/>
  <c r="CH71" i="18"/>
  <c r="CH101" i="18"/>
  <c r="CH55" i="18"/>
  <c r="CH10" i="18"/>
  <c r="CH25" i="18"/>
  <c r="CH40" i="18"/>
  <c r="CH70" i="18"/>
  <c r="CH100" i="18"/>
  <c r="CH54" i="18"/>
  <c r="CH9" i="18"/>
  <c r="CH24" i="18"/>
  <c r="CH39" i="18"/>
  <c r="CH69" i="18"/>
  <c r="CH99" i="18"/>
  <c r="CH53" i="18"/>
  <c r="CH8" i="18"/>
  <c r="CH23" i="18"/>
  <c r="CH38" i="18"/>
  <c r="CH68" i="18"/>
  <c r="CH98" i="18"/>
  <c r="CH53" i="19" a="1"/>
  <c r="CH65" i="19"/>
  <c r="CH8" i="19" a="1"/>
  <c r="CH20" i="19"/>
  <c r="CH23" i="19" a="1"/>
  <c r="CH35" i="19"/>
  <c r="CH50" i="19"/>
  <c r="CH80" i="19"/>
  <c r="CH110" i="19"/>
  <c r="CH64" i="19"/>
  <c r="CH19" i="19"/>
  <c r="CH34" i="19"/>
  <c r="CH49" i="19"/>
  <c r="CH79" i="19"/>
  <c r="CH109" i="19"/>
  <c r="CH63" i="19"/>
  <c r="CH18" i="19"/>
  <c r="CH33" i="19"/>
  <c r="CH48" i="19"/>
  <c r="CH78" i="19"/>
  <c r="CH108" i="19"/>
  <c r="CH62" i="19"/>
  <c r="CH17" i="19"/>
  <c r="CH32" i="19"/>
  <c r="CH47" i="19"/>
  <c r="CH77" i="19"/>
  <c r="CH107" i="19"/>
  <c r="CH61" i="19"/>
  <c r="CH16" i="19"/>
  <c r="CH31" i="19"/>
  <c r="CH46" i="19"/>
  <c r="CH76" i="19"/>
  <c r="CH106" i="19"/>
  <c r="CH60" i="19"/>
  <c r="CH15" i="19"/>
  <c r="CH30" i="19"/>
  <c r="CH45" i="19"/>
  <c r="CH75" i="19"/>
  <c r="CH105" i="19"/>
  <c r="CH59" i="19"/>
  <c r="CH14" i="19"/>
  <c r="CH29" i="19"/>
  <c r="CH44" i="19"/>
  <c r="CH74" i="19"/>
  <c r="CH104" i="19"/>
  <c r="CH58" i="19"/>
  <c r="CH13" i="19"/>
  <c r="CH28" i="19"/>
  <c r="CH43" i="19"/>
  <c r="CH73" i="19"/>
  <c r="CH103" i="19"/>
  <c r="CH57" i="19"/>
  <c r="CH12" i="19"/>
  <c r="CH27" i="19"/>
  <c r="CH42" i="19"/>
  <c r="CH72" i="19"/>
  <c r="CH102" i="19"/>
  <c r="CH56" i="19"/>
  <c r="CH11" i="19"/>
  <c r="CH26" i="19"/>
  <c r="CH41" i="19"/>
  <c r="CH71" i="19"/>
  <c r="CH101" i="19"/>
  <c r="CH55" i="19"/>
  <c r="CH10" i="19"/>
  <c r="CH25" i="19"/>
  <c r="CH40" i="19"/>
  <c r="CH70" i="19"/>
  <c r="CH100" i="19"/>
  <c r="CH54" i="19"/>
  <c r="CH9" i="19"/>
  <c r="CH24" i="19"/>
  <c r="CH39" i="19"/>
  <c r="CH69" i="19"/>
  <c r="CH99" i="19"/>
  <c r="CH53" i="19"/>
  <c r="CH8" i="19"/>
  <c r="CH23" i="19"/>
  <c r="CH38" i="19"/>
  <c r="CH68" i="19"/>
  <c r="CH98" i="19"/>
  <c r="CH53" i="20" a="1"/>
  <c r="CH65" i="20"/>
  <c r="CH8" i="20" a="1"/>
  <c r="CH20" i="20"/>
  <c r="CH23" i="20" a="1"/>
  <c r="CH35" i="20"/>
  <c r="CH50" i="20"/>
  <c r="CH80" i="20"/>
  <c r="CH110" i="20"/>
  <c r="CH64" i="20"/>
  <c r="CH19" i="20"/>
  <c r="CH34" i="20"/>
  <c r="CH49" i="20"/>
  <c r="CH79" i="20"/>
  <c r="CH109" i="20"/>
  <c r="CH63" i="20"/>
  <c r="CH18" i="20"/>
  <c r="CH33" i="20"/>
  <c r="CH48" i="20"/>
  <c r="CH78" i="20"/>
  <c r="CH108" i="20"/>
  <c r="CH62" i="20"/>
  <c r="CH17" i="20"/>
  <c r="CH32" i="20"/>
  <c r="CH47" i="20"/>
  <c r="CH77" i="20"/>
  <c r="CH107" i="20"/>
  <c r="CH61" i="20"/>
  <c r="CH16" i="20"/>
  <c r="CH31" i="20"/>
  <c r="CH46" i="20"/>
  <c r="CH76" i="20"/>
  <c r="CH106" i="20"/>
  <c r="CH60" i="20"/>
  <c r="CH15" i="20"/>
  <c r="CH30" i="20"/>
  <c r="CH45" i="20"/>
  <c r="CH75" i="20"/>
  <c r="CH105" i="20"/>
  <c r="CH59" i="20"/>
  <c r="CH14" i="20"/>
  <c r="CH29" i="20"/>
  <c r="CH44" i="20"/>
  <c r="CH74" i="20"/>
  <c r="CH104" i="20"/>
  <c r="CH58" i="20"/>
  <c r="CH13" i="20"/>
  <c r="CH28" i="20"/>
  <c r="CH43" i="20"/>
  <c r="CH73" i="20"/>
  <c r="CH103" i="20"/>
  <c r="CH57" i="20"/>
  <c r="CH12" i="20"/>
  <c r="CH27" i="20"/>
  <c r="CH42" i="20"/>
  <c r="CH72" i="20"/>
  <c r="CH102" i="20"/>
  <c r="CH56" i="20"/>
  <c r="CH11" i="20"/>
  <c r="CH26" i="20"/>
  <c r="CH41" i="20"/>
  <c r="CH71" i="20"/>
  <c r="CH101" i="20"/>
  <c r="CH55" i="20"/>
  <c r="CH10" i="20"/>
  <c r="CH25" i="20"/>
  <c r="CH40" i="20"/>
  <c r="CH70" i="20"/>
  <c r="CH100" i="20"/>
  <c r="CH54" i="20"/>
  <c r="CH9" i="20"/>
  <c r="CH24" i="20"/>
  <c r="CH39" i="20"/>
  <c r="CH69" i="20"/>
  <c r="CH99" i="20"/>
  <c r="CH53" i="20"/>
  <c r="CH8" i="20"/>
  <c r="CH23" i="20"/>
  <c r="CH38" i="20"/>
  <c r="CH68" i="20"/>
  <c r="CH98" i="20"/>
  <c r="CC53" i="3" a="1"/>
  <c r="CC53" i="3"/>
  <c r="CC8" i="3" a="1"/>
  <c r="CC8" i="3"/>
  <c r="CC23" i="3" a="1"/>
  <c r="CC23" i="3"/>
  <c r="CC38" i="3"/>
  <c r="CC68" i="3"/>
  <c r="CC98" i="3"/>
  <c r="CC83" i="3" a="1"/>
  <c r="CC83" i="3"/>
  <c r="CC54" i="3"/>
  <c r="CC9" i="3"/>
  <c r="CC24" i="3"/>
  <c r="CC39" i="3"/>
  <c r="CC69" i="3"/>
  <c r="CC84" i="3"/>
  <c r="CC55" i="3"/>
  <c r="CC10" i="3"/>
  <c r="CC25" i="3"/>
  <c r="CC40" i="3"/>
  <c r="CC70" i="3"/>
  <c r="CC85" i="3"/>
  <c r="CC56" i="3"/>
  <c r="CC11" i="3"/>
  <c r="CC26" i="3"/>
  <c r="CC41" i="3"/>
  <c r="CC71" i="3"/>
  <c r="CC86" i="3"/>
  <c r="CC57" i="3"/>
  <c r="CC12" i="3"/>
  <c r="CC27" i="3"/>
  <c r="CC42" i="3"/>
  <c r="CC72" i="3"/>
  <c r="CC87" i="3"/>
  <c r="CC58" i="3"/>
  <c r="CC13" i="3"/>
  <c r="CC28" i="3"/>
  <c r="CC43" i="3"/>
  <c r="CC73" i="3"/>
  <c r="CC88" i="3"/>
  <c r="CC59" i="3"/>
  <c r="CC14" i="3"/>
  <c r="CC29" i="3"/>
  <c r="CC44" i="3"/>
  <c r="CC74" i="3"/>
  <c r="CC89" i="3"/>
  <c r="CC60" i="3"/>
  <c r="CC15" i="3"/>
  <c r="CC30" i="3"/>
  <c r="CC45" i="3"/>
  <c r="CC75" i="3"/>
  <c r="CC90" i="3"/>
  <c r="CC61" i="3"/>
  <c r="CC16" i="3"/>
  <c r="CC31" i="3"/>
  <c r="CC46" i="3"/>
  <c r="CC76" i="3"/>
  <c r="CC91" i="3"/>
  <c r="CC62" i="3"/>
  <c r="CC17" i="3"/>
  <c r="CC32" i="3"/>
  <c r="CC47" i="3"/>
  <c r="CC77" i="3"/>
  <c r="CC92" i="3"/>
  <c r="CC63" i="3"/>
  <c r="CC18" i="3"/>
  <c r="CC33" i="3"/>
  <c r="CC48" i="3"/>
  <c r="CC78" i="3"/>
  <c r="CC93" i="3"/>
  <c r="CC64" i="3"/>
  <c r="CC19" i="3"/>
  <c r="CC34" i="3"/>
  <c r="CC49" i="3"/>
  <c r="CC79" i="3"/>
  <c r="CC94" i="3"/>
  <c r="CC65" i="3"/>
  <c r="CC20" i="3"/>
  <c r="CC35" i="3"/>
  <c r="CC50" i="3"/>
  <c r="CC80" i="3"/>
  <c r="CC95" i="3"/>
  <c r="CD110" i="3"/>
  <c r="CD109" i="3"/>
  <c r="CD108" i="3"/>
  <c r="CD107" i="3"/>
  <c r="CD106" i="3"/>
  <c r="CD105" i="3"/>
  <c r="CD104" i="3"/>
  <c r="CD103" i="3"/>
  <c r="CD102" i="3"/>
  <c r="CD101" i="3"/>
  <c r="CD100" i="3"/>
  <c r="CD99" i="3"/>
  <c r="CF53" i="14" a="1"/>
  <c r="CF65" i="14"/>
  <c r="CF8" i="14" a="1"/>
  <c r="CF20" i="14"/>
  <c r="CF23" i="14" a="1"/>
  <c r="CF35" i="14"/>
  <c r="CF50" i="14"/>
  <c r="CF80" i="14"/>
  <c r="CF110" i="14"/>
  <c r="CF64" i="14"/>
  <c r="CF19" i="14"/>
  <c r="CF34" i="14"/>
  <c r="CF49" i="14"/>
  <c r="CF79" i="14"/>
  <c r="CF109" i="14"/>
  <c r="CF63" i="14"/>
  <c r="CF18" i="14"/>
  <c r="CF33" i="14"/>
  <c r="CF48" i="14"/>
  <c r="CF78" i="14"/>
  <c r="CF108" i="14"/>
  <c r="CF62" i="14"/>
  <c r="CF17" i="14"/>
  <c r="CF32" i="14"/>
  <c r="CF47" i="14"/>
  <c r="CF77" i="14"/>
  <c r="CF107" i="14"/>
  <c r="CF61" i="14"/>
  <c r="CF16" i="14"/>
  <c r="CF31" i="14"/>
  <c r="CF46" i="14"/>
  <c r="CF76" i="14"/>
  <c r="CF106" i="14"/>
  <c r="CF60" i="14"/>
  <c r="CF15" i="14"/>
  <c r="CF30" i="14"/>
  <c r="CF45" i="14"/>
  <c r="CF75" i="14"/>
  <c r="CF105" i="14"/>
  <c r="CF59" i="14"/>
  <c r="CF14" i="14"/>
  <c r="CF29" i="14"/>
  <c r="CF44" i="14"/>
  <c r="CF74" i="14"/>
  <c r="CF104" i="14"/>
  <c r="CF58" i="14"/>
  <c r="CF13" i="14"/>
  <c r="CF28" i="14"/>
  <c r="CF43" i="14"/>
  <c r="CF73" i="14"/>
  <c r="CF103" i="14"/>
  <c r="CF57" i="14"/>
  <c r="CF12" i="14"/>
  <c r="CF27" i="14"/>
  <c r="CF42" i="14"/>
  <c r="CF72" i="14"/>
  <c r="CF102" i="14"/>
  <c r="CF56" i="14"/>
  <c r="CF11" i="14"/>
  <c r="CF26" i="14"/>
  <c r="CF41" i="14"/>
  <c r="CF71" i="14"/>
  <c r="CF101" i="14"/>
  <c r="CF55" i="14"/>
  <c r="CF10" i="14"/>
  <c r="CF25" i="14"/>
  <c r="CF40" i="14"/>
  <c r="CF70" i="14"/>
  <c r="CF100" i="14"/>
  <c r="CF54" i="14"/>
  <c r="CF9" i="14"/>
  <c r="CF24" i="14"/>
  <c r="CF39" i="14"/>
  <c r="CF69" i="14"/>
  <c r="CF99" i="14"/>
  <c r="CF53" i="14"/>
  <c r="CF8" i="14"/>
  <c r="CF23" i="14"/>
  <c r="CF38" i="14"/>
  <c r="CF68" i="14"/>
  <c r="CF98" i="14"/>
  <c r="CG53" i="15" a="1"/>
  <c r="CG65" i="15"/>
  <c r="CG8" i="15" a="1"/>
  <c r="CG20" i="15"/>
  <c r="CG23" i="15" a="1"/>
  <c r="CG35" i="15"/>
  <c r="CG50" i="15"/>
  <c r="CG80" i="15"/>
  <c r="CG110" i="15"/>
  <c r="CG64" i="15"/>
  <c r="CG19" i="15"/>
  <c r="CG34" i="15"/>
  <c r="CG49" i="15"/>
  <c r="CG79" i="15"/>
  <c r="CG109" i="15"/>
  <c r="CG63" i="15"/>
  <c r="CG18" i="15"/>
  <c r="CG33" i="15"/>
  <c r="CG48" i="15"/>
  <c r="CG78" i="15"/>
  <c r="CG108" i="15"/>
  <c r="CG62" i="15"/>
  <c r="CG17" i="15"/>
  <c r="CG32" i="15"/>
  <c r="CG47" i="15"/>
  <c r="CG77" i="15"/>
  <c r="CG107" i="15"/>
  <c r="CG61" i="15"/>
  <c r="CG16" i="15"/>
  <c r="CG31" i="15"/>
  <c r="CG46" i="15"/>
  <c r="CG76" i="15"/>
  <c r="CG106" i="15"/>
  <c r="CG60" i="15"/>
  <c r="CG15" i="15"/>
  <c r="CG30" i="15"/>
  <c r="CG45" i="15"/>
  <c r="CG75" i="15"/>
  <c r="CG105" i="15"/>
  <c r="CG59" i="15"/>
  <c r="CG14" i="15"/>
  <c r="CG29" i="15"/>
  <c r="CG44" i="15"/>
  <c r="CG74" i="15"/>
  <c r="CG104" i="15"/>
  <c r="CG58" i="15"/>
  <c r="CG13" i="15"/>
  <c r="CG28" i="15"/>
  <c r="CG43" i="15"/>
  <c r="CG73" i="15"/>
  <c r="CG103" i="15"/>
  <c r="CG57" i="15"/>
  <c r="CG12" i="15"/>
  <c r="CG27" i="15"/>
  <c r="CG42" i="15"/>
  <c r="CG72" i="15"/>
  <c r="CG102" i="15"/>
  <c r="CG56" i="15"/>
  <c r="CG11" i="15"/>
  <c r="CG26" i="15"/>
  <c r="CG41" i="15"/>
  <c r="CG71" i="15"/>
  <c r="CG101" i="15"/>
  <c r="CG55" i="15"/>
  <c r="CG10" i="15"/>
  <c r="CG25" i="15"/>
  <c r="CG40" i="15"/>
  <c r="CG70" i="15"/>
  <c r="CG100" i="15"/>
  <c r="CG54" i="15"/>
  <c r="CG9" i="15"/>
  <c r="CG24" i="15"/>
  <c r="CG39" i="15"/>
  <c r="CG69" i="15"/>
  <c r="CG99" i="15"/>
  <c r="CG53" i="15"/>
  <c r="CG8" i="15"/>
  <c r="CG23" i="15"/>
  <c r="CG38" i="15"/>
  <c r="CG68" i="15"/>
  <c r="CG98" i="15"/>
  <c r="CG53" i="16" a="1"/>
  <c r="CG65" i="16"/>
  <c r="CG8" i="16" a="1"/>
  <c r="CG20" i="16"/>
  <c r="CG23" i="16" a="1"/>
  <c r="CG35" i="16"/>
  <c r="CG50" i="16"/>
  <c r="CG80" i="16"/>
  <c r="CG110" i="16"/>
  <c r="CG64" i="16"/>
  <c r="CG19" i="16"/>
  <c r="CG34" i="16"/>
  <c r="CG49" i="16"/>
  <c r="CG79" i="16"/>
  <c r="CG109" i="16"/>
  <c r="CG63" i="16"/>
  <c r="CG18" i="16"/>
  <c r="CG33" i="16"/>
  <c r="CG48" i="16"/>
  <c r="CG78" i="16"/>
  <c r="CG108" i="16"/>
  <c r="CG62" i="16"/>
  <c r="CG17" i="16"/>
  <c r="CG32" i="16"/>
  <c r="CG47" i="16"/>
  <c r="CG77" i="16"/>
  <c r="CG107" i="16"/>
  <c r="CG61" i="16"/>
  <c r="CG16" i="16"/>
  <c r="CG31" i="16"/>
  <c r="CG46" i="16"/>
  <c r="CG76" i="16"/>
  <c r="CG106" i="16"/>
  <c r="CG60" i="16"/>
  <c r="CG15" i="16"/>
  <c r="CG30" i="16"/>
  <c r="CG45" i="16"/>
  <c r="CG75" i="16"/>
  <c r="CG105" i="16"/>
  <c r="CG59" i="16"/>
  <c r="CG14" i="16"/>
  <c r="CG29" i="16"/>
  <c r="CG44" i="16"/>
  <c r="CG74" i="16"/>
  <c r="CG104" i="16"/>
  <c r="CG58" i="16"/>
  <c r="CG13" i="16"/>
  <c r="CG28" i="16"/>
  <c r="CG43" i="16"/>
  <c r="CG73" i="16"/>
  <c r="CG103" i="16"/>
  <c r="CG57" i="16"/>
  <c r="CG12" i="16"/>
  <c r="CG27" i="16"/>
  <c r="CG42" i="16"/>
  <c r="CG72" i="16"/>
  <c r="CG102" i="16"/>
  <c r="CG56" i="16"/>
  <c r="CG11" i="16"/>
  <c r="CG26" i="16"/>
  <c r="CG41" i="16"/>
  <c r="CG71" i="16"/>
  <c r="CG101" i="16"/>
  <c r="CG55" i="16"/>
  <c r="CG10" i="16"/>
  <c r="CG25" i="16"/>
  <c r="CG40" i="16"/>
  <c r="CG70" i="16"/>
  <c r="CG100" i="16"/>
  <c r="CG54" i="16"/>
  <c r="CG9" i="16"/>
  <c r="CG24" i="16"/>
  <c r="CG39" i="16"/>
  <c r="CG69" i="16"/>
  <c r="CG99" i="16"/>
  <c r="CG53" i="16"/>
  <c r="CG8" i="16"/>
  <c r="CG23" i="16"/>
  <c r="CG38" i="16"/>
  <c r="CG68" i="16"/>
  <c r="CG98" i="16"/>
  <c r="CG53" i="17" a="1"/>
  <c r="CG65" i="17"/>
  <c r="CG8" i="17" a="1"/>
  <c r="CG20" i="17"/>
  <c r="CG23" i="17" a="1"/>
  <c r="CG35" i="17"/>
  <c r="CG50" i="17"/>
  <c r="CG80" i="17"/>
  <c r="CG110" i="17"/>
  <c r="CG64" i="17"/>
  <c r="CG19" i="17"/>
  <c r="CG34" i="17"/>
  <c r="CG49" i="17"/>
  <c r="CG79" i="17"/>
  <c r="CG109" i="17"/>
  <c r="CG63" i="17"/>
  <c r="CG18" i="17"/>
  <c r="CG33" i="17"/>
  <c r="CG48" i="17"/>
  <c r="CG78" i="17"/>
  <c r="CG108" i="17"/>
  <c r="CG62" i="17"/>
  <c r="CG17" i="17"/>
  <c r="CG32" i="17"/>
  <c r="CG47" i="17"/>
  <c r="CG77" i="17"/>
  <c r="CG107" i="17"/>
  <c r="CG61" i="17"/>
  <c r="CG16" i="17"/>
  <c r="CG31" i="17"/>
  <c r="CG46" i="17"/>
  <c r="CG76" i="17"/>
  <c r="CG106" i="17"/>
  <c r="CG60" i="17"/>
  <c r="CG15" i="17"/>
  <c r="CG30" i="17"/>
  <c r="CG45" i="17"/>
  <c r="CG75" i="17"/>
  <c r="CG105" i="17"/>
  <c r="CG59" i="17"/>
  <c r="CG14" i="17"/>
  <c r="CG29" i="17"/>
  <c r="CG44" i="17"/>
  <c r="CG74" i="17"/>
  <c r="CG104" i="17"/>
  <c r="CG58" i="17"/>
  <c r="CG13" i="17"/>
  <c r="CG28" i="17"/>
  <c r="CG43" i="17"/>
  <c r="CG73" i="17"/>
  <c r="CG103" i="17"/>
  <c r="CG57" i="17"/>
  <c r="CG12" i="17"/>
  <c r="CG27" i="17"/>
  <c r="CG42" i="17"/>
  <c r="CG72" i="17"/>
  <c r="CG102" i="17"/>
  <c r="CG56" i="17"/>
  <c r="CG11" i="17"/>
  <c r="CG26" i="17"/>
  <c r="CG41" i="17"/>
  <c r="CG71" i="17"/>
  <c r="CG101" i="17"/>
  <c r="CG55" i="17"/>
  <c r="CG10" i="17"/>
  <c r="CG25" i="17"/>
  <c r="CG40" i="17"/>
  <c r="CG70" i="17"/>
  <c r="CG100" i="17"/>
  <c r="CG54" i="17"/>
  <c r="CG9" i="17"/>
  <c r="CG24" i="17"/>
  <c r="CG39" i="17"/>
  <c r="CG69" i="17"/>
  <c r="CG99" i="17"/>
  <c r="CG53" i="17"/>
  <c r="CG8" i="17"/>
  <c r="CG23" i="17"/>
  <c r="CG38" i="17"/>
  <c r="CG68" i="17"/>
  <c r="CG98" i="17"/>
  <c r="CG53" i="18" a="1"/>
  <c r="CG65" i="18"/>
  <c r="CG8" i="18" a="1"/>
  <c r="CG20" i="18"/>
  <c r="CG23" i="18" a="1"/>
  <c r="CG35" i="18"/>
  <c r="CG50" i="18"/>
  <c r="CG80" i="18"/>
  <c r="CG110" i="18"/>
  <c r="CG64" i="18"/>
  <c r="CG19" i="18"/>
  <c r="CG34" i="18"/>
  <c r="CG49" i="18"/>
  <c r="CG79" i="18"/>
  <c r="CG109" i="18"/>
  <c r="CG63" i="18"/>
  <c r="CG18" i="18"/>
  <c r="CG33" i="18"/>
  <c r="CG48" i="18"/>
  <c r="CG78" i="18"/>
  <c r="CG108" i="18"/>
  <c r="CG62" i="18"/>
  <c r="CG17" i="18"/>
  <c r="CG32" i="18"/>
  <c r="CG47" i="18"/>
  <c r="CG77" i="18"/>
  <c r="CG107" i="18"/>
  <c r="CG61" i="18"/>
  <c r="CG16" i="18"/>
  <c r="CG31" i="18"/>
  <c r="CG46" i="18"/>
  <c r="CG76" i="18"/>
  <c r="CG106" i="18"/>
  <c r="CG60" i="18"/>
  <c r="CG15" i="18"/>
  <c r="CG30" i="18"/>
  <c r="CG45" i="18"/>
  <c r="CG75" i="18"/>
  <c r="CG105" i="18"/>
  <c r="CG59" i="18"/>
  <c r="CG14" i="18"/>
  <c r="CG29" i="18"/>
  <c r="CG44" i="18"/>
  <c r="CG74" i="18"/>
  <c r="CG104" i="18"/>
  <c r="CG58" i="18"/>
  <c r="CG13" i="18"/>
  <c r="CG28" i="18"/>
  <c r="CG43" i="18"/>
  <c r="CG73" i="18"/>
  <c r="CG103" i="18"/>
  <c r="CG57" i="18"/>
  <c r="CG12" i="18"/>
  <c r="CG27" i="18"/>
  <c r="CG42" i="18"/>
  <c r="CG72" i="18"/>
  <c r="CG102" i="18"/>
  <c r="CG56" i="18"/>
  <c r="CG11" i="18"/>
  <c r="CG26" i="18"/>
  <c r="CG41" i="18"/>
  <c r="CG71" i="18"/>
  <c r="CG101" i="18"/>
  <c r="CG55" i="18"/>
  <c r="CG10" i="18"/>
  <c r="CG25" i="18"/>
  <c r="CG40" i="18"/>
  <c r="CG70" i="18"/>
  <c r="CG100" i="18"/>
  <c r="CG54" i="18"/>
  <c r="CG9" i="18"/>
  <c r="CG24" i="18"/>
  <c r="CG39" i="18"/>
  <c r="CG69" i="18"/>
  <c r="CG99" i="18"/>
  <c r="CG53" i="18"/>
  <c r="CG8" i="18"/>
  <c r="CG23" i="18"/>
  <c r="CG38" i="18"/>
  <c r="CG68" i="18"/>
  <c r="CG98" i="18"/>
  <c r="CG53" i="19" a="1"/>
  <c r="CG65" i="19"/>
  <c r="CG8" i="19" a="1"/>
  <c r="CG20" i="19"/>
  <c r="CG23" i="19" a="1"/>
  <c r="CG35" i="19"/>
  <c r="CG50" i="19"/>
  <c r="CG80" i="19"/>
  <c r="CG110" i="19"/>
  <c r="CG64" i="19"/>
  <c r="CG19" i="19"/>
  <c r="CG34" i="19"/>
  <c r="CG49" i="19"/>
  <c r="CG79" i="19"/>
  <c r="CG109" i="19"/>
  <c r="CG63" i="19"/>
  <c r="CG18" i="19"/>
  <c r="CG33" i="19"/>
  <c r="CG48" i="19"/>
  <c r="CG78" i="19"/>
  <c r="CG108" i="19"/>
  <c r="CG62" i="19"/>
  <c r="CG17" i="19"/>
  <c r="CG32" i="19"/>
  <c r="CG47" i="19"/>
  <c r="CG77" i="19"/>
  <c r="CG107" i="19"/>
  <c r="CG61" i="19"/>
  <c r="CG16" i="19"/>
  <c r="CG31" i="19"/>
  <c r="CG46" i="19"/>
  <c r="CG76" i="19"/>
  <c r="CG106" i="19"/>
  <c r="CG60" i="19"/>
  <c r="CG15" i="19"/>
  <c r="CG30" i="19"/>
  <c r="CG45" i="19"/>
  <c r="CG75" i="19"/>
  <c r="CG105" i="19"/>
  <c r="CG59" i="19"/>
  <c r="CG14" i="19"/>
  <c r="CG29" i="19"/>
  <c r="CG44" i="19"/>
  <c r="CG74" i="19"/>
  <c r="CG104" i="19"/>
  <c r="CG58" i="19"/>
  <c r="CG13" i="19"/>
  <c r="CG28" i="19"/>
  <c r="CG43" i="19"/>
  <c r="CG73" i="19"/>
  <c r="CG103" i="19"/>
  <c r="CG57" i="19"/>
  <c r="CG12" i="19"/>
  <c r="CG27" i="19"/>
  <c r="CG42" i="19"/>
  <c r="CG72" i="19"/>
  <c r="CG102" i="19"/>
  <c r="CG56" i="19"/>
  <c r="CG11" i="19"/>
  <c r="CG26" i="19"/>
  <c r="CG41" i="19"/>
  <c r="CG71" i="19"/>
  <c r="CG101" i="19"/>
  <c r="CG55" i="19"/>
  <c r="CG10" i="19"/>
  <c r="CG25" i="19"/>
  <c r="CG40" i="19"/>
  <c r="CG70" i="19"/>
  <c r="CG100" i="19"/>
  <c r="CG54" i="19"/>
  <c r="CG9" i="19"/>
  <c r="CG24" i="19"/>
  <c r="CG39" i="19"/>
  <c r="CG69" i="19"/>
  <c r="CG99" i="19"/>
  <c r="CG53" i="19"/>
  <c r="CG8" i="19"/>
  <c r="CG23" i="19"/>
  <c r="CG38" i="19"/>
  <c r="CG68" i="19"/>
  <c r="CG98" i="19"/>
  <c r="CG53" i="20" a="1"/>
  <c r="CG65" i="20"/>
  <c r="CG8" i="20" a="1"/>
  <c r="CG20" i="20"/>
  <c r="CG23" i="20" a="1"/>
  <c r="CG35" i="20"/>
  <c r="CG50" i="20"/>
  <c r="CG80" i="20"/>
  <c r="CG110" i="20"/>
  <c r="CG64" i="20"/>
  <c r="CG19" i="20"/>
  <c r="CG34" i="20"/>
  <c r="CG49" i="20"/>
  <c r="CG79" i="20"/>
  <c r="CG109" i="20"/>
  <c r="CG63" i="20"/>
  <c r="CG18" i="20"/>
  <c r="CG33" i="20"/>
  <c r="CG48" i="20"/>
  <c r="CG78" i="20"/>
  <c r="CG108" i="20"/>
  <c r="CG62" i="20"/>
  <c r="CG17" i="20"/>
  <c r="CG32" i="20"/>
  <c r="CG47" i="20"/>
  <c r="CG77" i="20"/>
  <c r="CG107" i="20"/>
  <c r="CG61" i="20"/>
  <c r="CG16" i="20"/>
  <c r="CG31" i="20"/>
  <c r="CG46" i="20"/>
  <c r="CG76" i="20"/>
  <c r="CG106" i="20"/>
  <c r="CG60" i="20"/>
  <c r="CG15" i="20"/>
  <c r="CG30" i="20"/>
  <c r="CG45" i="20"/>
  <c r="CG75" i="20"/>
  <c r="CG105" i="20"/>
  <c r="CG59" i="20"/>
  <c r="CG14" i="20"/>
  <c r="CG29" i="20"/>
  <c r="CG44" i="20"/>
  <c r="CG74" i="20"/>
  <c r="CG104" i="20"/>
  <c r="CG58" i="20"/>
  <c r="CG13" i="20"/>
  <c r="CG28" i="20"/>
  <c r="CG43" i="20"/>
  <c r="CG73" i="20"/>
  <c r="CG103" i="20"/>
  <c r="CG57" i="20"/>
  <c r="CG12" i="20"/>
  <c r="CG27" i="20"/>
  <c r="CG42" i="20"/>
  <c r="CG72" i="20"/>
  <c r="CG102" i="20"/>
  <c r="CG56" i="20"/>
  <c r="CG11" i="20"/>
  <c r="CG26" i="20"/>
  <c r="CG41" i="20"/>
  <c r="CG71" i="20"/>
  <c r="CG101" i="20"/>
  <c r="CG55" i="20"/>
  <c r="CG10" i="20"/>
  <c r="CG25" i="20"/>
  <c r="CG40" i="20"/>
  <c r="CG70" i="20"/>
  <c r="CG100" i="20"/>
  <c r="CG54" i="20"/>
  <c r="CG9" i="20"/>
  <c r="CG24" i="20"/>
  <c r="CG39" i="20"/>
  <c r="CG69" i="20"/>
  <c r="CG99" i="20"/>
  <c r="CG53" i="20"/>
  <c r="CG8" i="20"/>
  <c r="CG23" i="20"/>
  <c r="CG38" i="20"/>
  <c r="CG68" i="20"/>
  <c r="CG98" i="20"/>
  <c r="CB53" i="3" a="1"/>
  <c r="CB53" i="3"/>
  <c r="CB8" i="3" a="1"/>
  <c r="CB8" i="3"/>
  <c r="CB23" i="3" a="1"/>
  <c r="CB23" i="3"/>
  <c r="CB38" i="3"/>
  <c r="CB68" i="3"/>
  <c r="CB98" i="3"/>
  <c r="CB83" i="3" a="1"/>
  <c r="CB83" i="3"/>
  <c r="CB54" i="3"/>
  <c r="CB9" i="3"/>
  <c r="CB24" i="3"/>
  <c r="CB39" i="3"/>
  <c r="CB69" i="3"/>
  <c r="CB84" i="3"/>
  <c r="CB55" i="3"/>
  <c r="CB10" i="3"/>
  <c r="CB25" i="3"/>
  <c r="CB40" i="3"/>
  <c r="CB70" i="3"/>
  <c r="CB85" i="3"/>
  <c r="CB56" i="3"/>
  <c r="CB11" i="3"/>
  <c r="CB26" i="3"/>
  <c r="CB41" i="3"/>
  <c r="CB71" i="3"/>
  <c r="CB86" i="3"/>
  <c r="CB57" i="3"/>
  <c r="CB12" i="3"/>
  <c r="CB27" i="3"/>
  <c r="CB42" i="3"/>
  <c r="CB72" i="3"/>
  <c r="CB87" i="3"/>
  <c r="CB58" i="3"/>
  <c r="CB13" i="3"/>
  <c r="CB28" i="3"/>
  <c r="CB43" i="3"/>
  <c r="CB73" i="3"/>
  <c r="CB88" i="3"/>
  <c r="CB59" i="3"/>
  <c r="CB14" i="3"/>
  <c r="CB29" i="3"/>
  <c r="CB44" i="3"/>
  <c r="CB74" i="3"/>
  <c r="CB89" i="3"/>
  <c r="CB60" i="3"/>
  <c r="CB15" i="3"/>
  <c r="CB30" i="3"/>
  <c r="CB45" i="3"/>
  <c r="CB75" i="3"/>
  <c r="CB90" i="3"/>
  <c r="CB61" i="3"/>
  <c r="CB16" i="3"/>
  <c r="CB31" i="3"/>
  <c r="CB46" i="3"/>
  <c r="CB76" i="3"/>
  <c r="CB91" i="3"/>
  <c r="CB62" i="3"/>
  <c r="CB17" i="3"/>
  <c r="CB32" i="3"/>
  <c r="CB47" i="3"/>
  <c r="CB77" i="3"/>
  <c r="CB92" i="3"/>
  <c r="CB63" i="3"/>
  <c r="CB18" i="3"/>
  <c r="CB33" i="3"/>
  <c r="CB48" i="3"/>
  <c r="CB78" i="3"/>
  <c r="CB93" i="3"/>
  <c r="CB64" i="3"/>
  <c r="CB19" i="3"/>
  <c r="CB34" i="3"/>
  <c r="CB49" i="3"/>
  <c r="CB79" i="3"/>
  <c r="CB94" i="3"/>
  <c r="CB65" i="3"/>
  <c r="CB20" i="3"/>
  <c r="CB35" i="3"/>
  <c r="CB50" i="3"/>
  <c r="CB80" i="3"/>
  <c r="CB95" i="3"/>
  <c r="CC110" i="3"/>
  <c r="CC109" i="3"/>
  <c r="CC108" i="3"/>
  <c r="CC107" i="3"/>
  <c r="CC106" i="3"/>
  <c r="CC105" i="3"/>
  <c r="CC104" i="3"/>
  <c r="CC103" i="3"/>
  <c r="CC102" i="3"/>
  <c r="CC101" i="3"/>
  <c r="CC100" i="3"/>
  <c r="CC99" i="3"/>
  <c r="CE53" i="14" a="1"/>
  <c r="CE65" i="14"/>
  <c r="CE8" i="14" a="1"/>
  <c r="CE20" i="14"/>
  <c r="CE23" i="14" a="1"/>
  <c r="CE35" i="14"/>
  <c r="CE50" i="14"/>
  <c r="CE80" i="14"/>
  <c r="CE110" i="14"/>
  <c r="CE64" i="14"/>
  <c r="CE19" i="14"/>
  <c r="CE34" i="14"/>
  <c r="CE49" i="14"/>
  <c r="CE79" i="14"/>
  <c r="CE109" i="14"/>
  <c r="CE63" i="14"/>
  <c r="CE18" i="14"/>
  <c r="CE33" i="14"/>
  <c r="CE48" i="14"/>
  <c r="CE78" i="14"/>
  <c r="CE108" i="14"/>
  <c r="CE62" i="14"/>
  <c r="CE17" i="14"/>
  <c r="CE32" i="14"/>
  <c r="CE47" i="14"/>
  <c r="CE77" i="14"/>
  <c r="CE107" i="14"/>
  <c r="CE61" i="14"/>
  <c r="CE16" i="14"/>
  <c r="CE31" i="14"/>
  <c r="CE46" i="14"/>
  <c r="CE76" i="14"/>
  <c r="CE106" i="14"/>
  <c r="CE60" i="14"/>
  <c r="CE15" i="14"/>
  <c r="CE30" i="14"/>
  <c r="CE45" i="14"/>
  <c r="CE75" i="14"/>
  <c r="CE105" i="14"/>
  <c r="CE59" i="14"/>
  <c r="CE14" i="14"/>
  <c r="CE29" i="14"/>
  <c r="CE44" i="14"/>
  <c r="CE74" i="14"/>
  <c r="CE104" i="14"/>
  <c r="CE58" i="14"/>
  <c r="CE13" i="14"/>
  <c r="CE28" i="14"/>
  <c r="CE43" i="14"/>
  <c r="CE73" i="14"/>
  <c r="CE103" i="14"/>
  <c r="CE57" i="14"/>
  <c r="CE12" i="14"/>
  <c r="CE27" i="14"/>
  <c r="CE42" i="14"/>
  <c r="CE72" i="14"/>
  <c r="CE102" i="14"/>
  <c r="CE56" i="14"/>
  <c r="CE11" i="14"/>
  <c r="CE26" i="14"/>
  <c r="CE41" i="14"/>
  <c r="CE71" i="14"/>
  <c r="CE101" i="14"/>
  <c r="CE55" i="14"/>
  <c r="CE10" i="14"/>
  <c r="CE25" i="14"/>
  <c r="CE40" i="14"/>
  <c r="CE70" i="14"/>
  <c r="CE100" i="14"/>
  <c r="CE54" i="14"/>
  <c r="CE9" i="14"/>
  <c r="CE24" i="14"/>
  <c r="CE39" i="14"/>
  <c r="CE69" i="14"/>
  <c r="CE99" i="14"/>
  <c r="CE53" i="14"/>
  <c r="CE8" i="14"/>
  <c r="CE23" i="14"/>
  <c r="CE38" i="14"/>
  <c r="CE68" i="14"/>
  <c r="CE98" i="14"/>
  <c r="CF53" i="15" a="1"/>
  <c r="CF65" i="15"/>
  <c r="CF8" i="15" a="1"/>
  <c r="CF20" i="15"/>
  <c r="CF23" i="15" a="1"/>
  <c r="CF35" i="15"/>
  <c r="CF50" i="15"/>
  <c r="CF80" i="15"/>
  <c r="CF110" i="15"/>
  <c r="CF64" i="15"/>
  <c r="CF19" i="15"/>
  <c r="CF34" i="15"/>
  <c r="CF49" i="15"/>
  <c r="CF79" i="15"/>
  <c r="CF109" i="15"/>
  <c r="CF63" i="15"/>
  <c r="CF18" i="15"/>
  <c r="CF33" i="15"/>
  <c r="CF48" i="15"/>
  <c r="CF78" i="15"/>
  <c r="CF108" i="15"/>
  <c r="CF62" i="15"/>
  <c r="CF17" i="15"/>
  <c r="CF32" i="15"/>
  <c r="CF47" i="15"/>
  <c r="CF77" i="15"/>
  <c r="CF107" i="15"/>
  <c r="CF61" i="15"/>
  <c r="CF16" i="15"/>
  <c r="CF31" i="15"/>
  <c r="CF46" i="15"/>
  <c r="CF76" i="15"/>
  <c r="CF106" i="15"/>
  <c r="CF60" i="15"/>
  <c r="CF15" i="15"/>
  <c r="CF30" i="15"/>
  <c r="CF45" i="15"/>
  <c r="CF75" i="15"/>
  <c r="CF105" i="15"/>
  <c r="CF59" i="15"/>
  <c r="CF14" i="15"/>
  <c r="CF29" i="15"/>
  <c r="CF44" i="15"/>
  <c r="CF74" i="15"/>
  <c r="CF104" i="15"/>
  <c r="CF58" i="15"/>
  <c r="CF13" i="15"/>
  <c r="CF28" i="15"/>
  <c r="CF43" i="15"/>
  <c r="CF73" i="15"/>
  <c r="CF103" i="15"/>
  <c r="CF57" i="15"/>
  <c r="CF12" i="15"/>
  <c r="CF27" i="15"/>
  <c r="CF42" i="15"/>
  <c r="CF72" i="15"/>
  <c r="CF102" i="15"/>
  <c r="CF56" i="15"/>
  <c r="CF11" i="15"/>
  <c r="CF26" i="15"/>
  <c r="CF41" i="15"/>
  <c r="CF71" i="15"/>
  <c r="CF101" i="15"/>
  <c r="CF55" i="15"/>
  <c r="CF10" i="15"/>
  <c r="CF25" i="15"/>
  <c r="CF40" i="15"/>
  <c r="CF70" i="15"/>
  <c r="CF100" i="15"/>
  <c r="CF54" i="15"/>
  <c r="CF9" i="15"/>
  <c r="CF24" i="15"/>
  <c r="CF39" i="15"/>
  <c r="CF69" i="15"/>
  <c r="CF99" i="15"/>
  <c r="CF53" i="15"/>
  <c r="CF8" i="15"/>
  <c r="CF23" i="15"/>
  <c r="CF38" i="15"/>
  <c r="CF68" i="15"/>
  <c r="CF98" i="15"/>
  <c r="CF53" i="16" a="1"/>
  <c r="CF65" i="16"/>
  <c r="CF8" i="16" a="1"/>
  <c r="CF20" i="16"/>
  <c r="CF23" i="16" a="1"/>
  <c r="CF35" i="16"/>
  <c r="CF50" i="16"/>
  <c r="CF80" i="16"/>
  <c r="CF110" i="16"/>
  <c r="CF64" i="16"/>
  <c r="CF19" i="16"/>
  <c r="CF34" i="16"/>
  <c r="CF49" i="16"/>
  <c r="CF79" i="16"/>
  <c r="CF109" i="16"/>
  <c r="CF63" i="16"/>
  <c r="CF18" i="16"/>
  <c r="CF33" i="16"/>
  <c r="CF48" i="16"/>
  <c r="CF78" i="16"/>
  <c r="CF108" i="16"/>
  <c r="CF62" i="16"/>
  <c r="CF17" i="16"/>
  <c r="CF32" i="16"/>
  <c r="CF47" i="16"/>
  <c r="CF77" i="16"/>
  <c r="CF107" i="16"/>
  <c r="CF61" i="16"/>
  <c r="CF16" i="16"/>
  <c r="CF31" i="16"/>
  <c r="CF46" i="16"/>
  <c r="CF76" i="16"/>
  <c r="CF106" i="16"/>
  <c r="CF60" i="16"/>
  <c r="CF15" i="16"/>
  <c r="CF30" i="16"/>
  <c r="CF45" i="16"/>
  <c r="CF75" i="16"/>
  <c r="CF105" i="16"/>
  <c r="CF59" i="16"/>
  <c r="CF14" i="16"/>
  <c r="CF29" i="16"/>
  <c r="CF44" i="16"/>
  <c r="CF74" i="16"/>
  <c r="CF104" i="16"/>
  <c r="CF58" i="16"/>
  <c r="CF13" i="16"/>
  <c r="CF28" i="16"/>
  <c r="CF43" i="16"/>
  <c r="CF73" i="16"/>
  <c r="CF103" i="16"/>
  <c r="CF57" i="16"/>
  <c r="CF12" i="16"/>
  <c r="CF27" i="16"/>
  <c r="CF42" i="16"/>
  <c r="CF72" i="16"/>
  <c r="CF102" i="16"/>
  <c r="CF56" i="16"/>
  <c r="CF11" i="16"/>
  <c r="CF26" i="16"/>
  <c r="CF41" i="16"/>
  <c r="CF71" i="16"/>
  <c r="CF101" i="16"/>
  <c r="CF55" i="16"/>
  <c r="CF10" i="16"/>
  <c r="CF25" i="16"/>
  <c r="CF40" i="16"/>
  <c r="CF70" i="16"/>
  <c r="CF100" i="16"/>
  <c r="CF54" i="16"/>
  <c r="CF9" i="16"/>
  <c r="CF24" i="16"/>
  <c r="CF39" i="16"/>
  <c r="CF69" i="16"/>
  <c r="CF99" i="16"/>
  <c r="CF53" i="16"/>
  <c r="CF8" i="16"/>
  <c r="CF23" i="16"/>
  <c r="CF38" i="16"/>
  <c r="CF68" i="16"/>
  <c r="CF98" i="16"/>
  <c r="CF53" i="17" a="1"/>
  <c r="CF65" i="17"/>
  <c r="CF8" i="17" a="1"/>
  <c r="CF20" i="17"/>
  <c r="CF23" i="17" a="1"/>
  <c r="CF35" i="17"/>
  <c r="CF50" i="17"/>
  <c r="CF80" i="17"/>
  <c r="CF110" i="17"/>
  <c r="CF64" i="17"/>
  <c r="CF19" i="17"/>
  <c r="CF34" i="17"/>
  <c r="CF49" i="17"/>
  <c r="CF79" i="17"/>
  <c r="CF109" i="17"/>
  <c r="CF63" i="17"/>
  <c r="CF18" i="17"/>
  <c r="CF33" i="17"/>
  <c r="CF48" i="17"/>
  <c r="CF78" i="17"/>
  <c r="CF108" i="17"/>
  <c r="CF62" i="17"/>
  <c r="CF17" i="17"/>
  <c r="CF32" i="17"/>
  <c r="CF47" i="17"/>
  <c r="CF77" i="17"/>
  <c r="CF107" i="17"/>
  <c r="CF61" i="17"/>
  <c r="CF16" i="17"/>
  <c r="CF31" i="17"/>
  <c r="CF46" i="17"/>
  <c r="CF76" i="17"/>
  <c r="CF106" i="17"/>
  <c r="CF60" i="17"/>
  <c r="CF15" i="17"/>
  <c r="CF30" i="17"/>
  <c r="CF45" i="17"/>
  <c r="CF75" i="17"/>
  <c r="CF105" i="17"/>
  <c r="CF59" i="17"/>
  <c r="CF14" i="17"/>
  <c r="CF29" i="17"/>
  <c r="CF44" i="17"/>
  <c r="CF74" i="17"/>
  <c r="CF104" i="17"/>
  <c r="CF58" i="17"/>
  <c r="CF13" i="17"/>
  <c r="CF28" i="17"/>
  <c r="CF43" i="17"/>
  <c r="CF73" i="17"/>
  <c r="CF103" i="17"/>
  <c r="CF57" i="17"/>
  <c r="CF12" i="17"/>
  <c r="CF27" i="17"/>
  <c r="CF42" i="17"/>
  <c r="CF72" i="17"/>
  <c r="CF102" i="17"/>
  <c r="CF56" i="17"/>
  <c r="CF11" i="17"/>
  <c r="CF26" i="17"/>
  <c r="CF41" i="17"/>
  <c r="CF71" i="17"/>
  <c r="CF101" i="17"/>
  <c r="CF55" i="17"/>
  <c r="CF10" i="17"/>
  <c r="CF25" i="17"/>
  <c r="CF40" i="17"/>
  <c r="CF70" i="17"/>
  <c r="CF100" i="17"/>
  <c r="CF54" i="17"/>
  <c r="CF9" i="17"/>
  <c r="CF24" i="17"/>
  <c r="CF39" i="17"/>
  <c r="CF69" i="17"/>
  <c r="CF99" i="17"/>
  <c r="CF53" i="17"/>
  <c r="CF8" i="17"/>
  <c r="CF23" i="17"/>
  <c r="CF38" i="17"/>
  <c r="CF68" i="17"/>
  <c r="CF98" i="17"/>
  <c r="CF53" i="18" a="1"/>
  <c r="CF65" i="18"/>
  <c r="CF8" i="18" a="1"/>
  <c r="CF20" i="18"/>
  <c r="CF23" i="18" a="1"/>
  <c r="CF35" i="18"/>
  <c r="CF50" i="18"/>
  <c r="CF80" i="18"/>
  <c r="CF110" i="18"/>
  <c r="CF64" i="18"/>
  <c r="CF19" i="18"/>
  <c r="CF34" i="18"/>
  <c r="CF49" i="18"/>
  <c r="CF79" i="18"/>
  <c r="CF109" i="18"/>
  <c r="CF63" i="18"/>
  <c r="CF18" i="18"/>
  <c r="CF33" i="18"/>
  <c r="CF48" i="18"/>
  <c r="CF78" i="18"/>
  <c r="CF108" i="18"/>
  <c r="CF62" i="18"/>
  <c r="CF17" i="18"/>
  <c r="CF32" i="18"/>
  <c r="CF47" i="18"/>
  <c r="CF77" i="18"/>
  <c r="CF107" i="18"/>
  <c r="CF61" i="18"/>
  <c r="CF16" i="18"/>
  <c r="CF31" i="18"/>
  <c r="CF46" i="18"/>
  <c r="CF76" i="18"/>
  <c r="CF106" i="18"/>
  <c r="CF60" i="18"/>
  <c r="CF15" i="18"/>
  <c r="CF30" i="18"/>
  <c r="CF45" i="18"/>
  <c r="CF75" i="18"/>
  <c r="CF105" i="18"/>
  <c r="CF59" i="18"/>
  <c r="CF14" i="18"/>
  <c r="CF29" i="18"/>
  <c r="CF44" i="18"/>
  <c r="CF74" i="18"/>
  <c r="CF104" i="18"/>
  <c r="CF58" i="18"/>
  <c r="CF13" i="18"/>
  <c r="CF28" i="18"/>
  <c r="CF43" i="18"/>
  <c r="CF73" i="18"/>
  <c r="CF103" i="18"/>
  <c r="CF57" i="18"/>
  <c r="CF12" i="18"/>
  <c r="CF27" i="18"/>
  <c r="CF42" i="18"/>
  <c r="CF72" i="18"/>
  <c r="CF102" i="18"/>
  <c r="CF56" i="18"/>
  <c r="CF11" i="18"/>
  <c r="CF26" i="18"/>
  <c r="CF41" i="18"/>
  <c r="CF71" i="18"/>
  <c r="CF101" i="18"/>
  <c r="CF55" i="18"/>
  <c r="CF10" i="18"/>
  <c r="CF25" i="18"/>
  <c r="CF40" i="18"/>
  <c r="CF70" i="18"/>
  <c r="CF100" i="18"/>
  <c r="CF54" i="18"/>
  <c r="CF9" i="18"/>
  <c r="CF24" i="18"/>
  <c r="CF39" i="18"/>
  <c r="CF69" i="18"/>
  <c r="CF99" i="18"/>
  <c r="CF53" i="18"/>
  <c r="CF8" i="18"/>
  <c r="CF23" i="18"/>
  <c r="CF38" i="18"/>
  <c r="CF68" i="18"/>
  <c r="CF98" i="18"/>
  <c r="CF53" i="19" a="1"/>
  <c r="CF65" i="19"/>
  <c r="CF8" i="19" a="1"/>
  <c r="CF20" i="19"/>
  <c r="CF23" i="19" a="1"/>
  <c r="CF35" i="19"/>
  <c r="CF50" i="19"/>
  <c r="CF80" i="19"/>
  <c r="CF110" i="19"/>
  <c r="CF64" i="19"/>
  <c r="CF19" i="19"/>
  <c r="CF34" i="19"/>
  <c r="CF49" i="19"/>
  <c r="CF79" i="19"/>
  <c r="CF109" i="19"/>
  <c r="CF63" i="19"/>
  <c r="CF18" i="19"/>
  <c r="CF33" i="19"/>
  <c r="CF48" i="19"/>
  <c r="CF78" i="19"/>
  <c r="CF108" i="19"/>
  <c r="CF62" i="19"/>
  <c r="CF17" i="19"/>
  <c r="CF32" i="19"/>
  <c r="CF47" i="19"/>
  <c r="CF77" i="19"/>
  <c r="CF107" i="19"/>
  <c r="CF61" i="19"/>
  <c r="CF16" i="19"/>
  <c r="CF31" i="19"/>
  <c r="CF46" i="19"/>
  <c r="CF76" i="19"/>
  <c r="CF106" i="19"/>
  <c r="CF60" i="19"/>
  <c r="CF15" i="19"/>
  <c r="CF30" i="19"/>
  <c r="CF45" i="19"/>
  <c r="CF75" i="19"/>
  <c r="CF105" i="19"/>
  <c r="CF59" i="19"/>
  <c r="CF14" i="19"/>
  <c r="CF29" i="19"/>
  <c r="CF44" i="19"/>
  <c r="CF74" i="19"/>
  <c r="CF104" i="19"/>
  <c r="CF58" i="19"/>
  <c r="CF13" i="19"/>
  <c r="CF28" i="19"/>
  <c r="CF43" i="19"/>
  <c r="CF73" i="19"/>
  <c r="CF103" i="19"/>
  <c r="CF57" i="19"/>
  <c r="CF12" i="19"/>
  <c r="CF27" i="19"/>
  <c r="CF42" i="19"/>
  <c r="CF72" i="19"/>
  <c r="CF102" i="19"/>
  <c r="CF56" i="19"/>
  <c r="CF11" i="19"/>
  <c r="CF26" i="19"/>
  <c r="CF41" i="19"/>
  <c r="CF71" i="19"/>
  <c r="CF101" i="19"/>
  <c r="CF55" i="19"/>
  <c r="CF10" i="19"/>
  <c r="CF25" i="19"/>
  <c r="CF40" i="19"/>
  <c r="CF70" i="19"/>
  <c r="CF100" i="19"/>
  <c r="CF54" i="19"/>
  <c r="CF9" i="19"/>
  <c r="CF24" i="19"/>
  <c r="CF39" i="19"/>
  <c r="CF69" i="19"/>
  <c r="CF99" i="19"/>
  <c r="CF53" i="19"/>
  <c r="CF8" i="19"/>
  <c r="CF23" i="19"/>
  <c r="CF38" i="19"/>
  <c r="CF68" i="19"/>
  <c r="CF98" i="19"/>
  <c r="CF53" i="20" a="1"/>
  <c r="CF65" i="20"/>
  <c r="CF8" i="20" a="1"/>
  <c r="CF20" i="20"/>
  <c r="CF23" i="20" a="1"/>
  <c r="CF35" i="20"/>
  <c r="CF50" i="20"/>
  <c r="CF80" i="20"/>
  <c r="CF110" i="20"/>
  <c r="CF64" i="20"/>
  <c r="CF19" i="20"/>
  <c r="CF34" i="20"/>
  <c r="CF49" i="20"/>
  <c r="CF79" i="20"/>
  <c r="CF109" i="20"/>
  <c r="CF63" i="20"/>
  <c r="CF18" i="20"/>
  <c r="CF33" i="20"/>
  <c r="CF48" i="20"/>
  <c r="CF78" i="20"/>
  <c r="CF108" i="20"/>
  <c r="CF62" i="20"/>
  <c r="CF17" i="20"/>
  <c r="CF32" i="20"/>
  <c r="CF47" i="20"/>
  <c r="CF77" i="20"/>
  <c r="CF107" i="20"/>
  <c r="CF61" i="20"/>
  <c r="CF16" i="20"/>
  <c r="CF31" i="20"/>
  <c r="CF46" i="20"/>
  <c r="CF76" i="20"/>
  <c r="CF106" i="20"/>
  <c r="CF60" i="20"/>
  <c r="CF15" i="20"/>
  <c r="CF30" i="20"/>
  <c r="CF45" i="20"/>
  <c r="CF75" i="20"/>
  <c r="CF105" i="20"/>
  <c r="CF59" i="20"/>
  <c r="CF14" i="20"/>
  <c r="CF29" i="20"/>
  <c r="CF44" i="20"/>
  <c r="CF74" i="20"/>
  <c r="CF104" i="20"/>
  <c r="CF58" i="20"/>
  <c r="CF13" i="20"/>
  <c r="CF28" i="20"/>
  <c r="CF43" i="20"/>
  <c r="CF73" i="20"/>
  <c r="CF103" i="20"/>
  <c r="CF57" i="20"/>
  <c r="CF12" i="20"/>
  <c r="CF27" i="20"/>
  <c r="CF42" i="20"/>
  <c r="CF72" i="20"/>
  <c r="CF102" i="20"/>
  <c r="CF56" i="20"/>
  <c r="CF11" i="20"/>
  <c r="CF26" i="20"/>
  <c r="CF41" i="20"/>
  <c r="CF71" i="20"/>
  <c r="CF101" i="20"/>
  <c r="CF55" i="20"/>
  <c r="CF10" i="20"/>
  <c r="CF25" i="20"/>
  <c r="CF40" i="20"/>
  <c r="CF70" i="20"/>
  <c r="CF100" i="20"/>
  <c r="CF54" i="20"/>
  <c r="CF9" i="20"/>
  <c r="CF24" i="20"/>
  <c r="CF39" i="20"/>
  <c r="CF69" i="20"/>
  <c r="CF99" i="20"/>
  <c r="CF53" i="20"/>
  <c r="CF8" i="20"/>
  <c r="CF23" i="20"/>
  <c r="CF38" i="20"/>
  <c r="CF68" i="20"/>
  <c r="CF98" i="20"/>
  <c r="CA53" i="3" a="1"/>
  <c r="CA53" i="3"/>
  <c r="CA8" i="3" a="1"/>
  <c r="CA8" i="3"/>
  <c r="CA23" i="3" a="1"/>
  <c r="CA23" i="3"/>
  <c r="CA38" i="3"/>
  <c r="CA68" i="3"/>
  <c r="CA98" i="3"/>
  <c r="CA83" i="3" a="1"/>
  <c r="CA83" i="3"/>
  <c r="CA54" i="3"/>
  <c r="CA9" i="3"/>
  <c r="CA24" i="3"/>
  <c r="CA39" i="3"/>
  <c r="CA69" i="3"/>
  <c r="CA84" i="3"/>
  <c r="CA55" i="3"/>
  <c r="CA10" i="3"/>
  <c r="CA25" i="3"/>
  <c r="CA40" i="3"/>
  <c r="CA70" i="3"/>
  <c r="CA85" i="3"/>
  <c r="CA56" i="3"/>
  <c r="CA11" i="3"/>
  <c r="CA26" i="3"/>
  <c r="CA41" i="3"/>
  <c r="CA71" i="3"/>
  <c r="CA86" i="3"/>
  <c r="CA57" i="3"/>
  <c r="CA12" i="3"/>
  <c r="CA27" i="3"/>
  <c r="CA42" i="3"/>
  <c r="CA72" i="3"/>
  <c r="CA87" i="3"/>
  <c r="CA58" i="3"/>
  <c r="CA13" i="3"/>
  <c r="CA28" i="3"/>
  <c r="CA43" i="3"/>
  <c r="CA73" i="3"/>
  <c r="CA88" i="3"/>
  <c r="CA59" i="3"/>
  <c r="CA14" i="3"/>
  <c r="CA29" i="3"/>
  <c r="CA44" i="3"/>
  <c r="CA74" i="3"/>
  <c r="CA89" i="3"/>
  <c r="CA60" i="3"/>
  <c r="CA15" i="3"/>
  <c r="CA30" i="3"/>
  <c r="CA45" i="3"/>
  <c r="CA75" i="3"/>
  <c r="CA90" i="3"/>
  <c r="CA61" i="3"/>
  <c r="CA16" i="3"/>
  <c r="CA31" i="3"/>
  <c r="CA46" i="3"/>
  <c r="CA76" i="3"/>
  <c r="CA91" i="3"/>
  <c r="CA62" i="3"/>
  <c r="CA17" i="3"/>
  <c r="CA32" i="3"/>
  <c r="CA47" i="3"/>
  <c r="CA77" i="3"/>
  <c r="CA92" i="3"/>
  <c r="CA63" i="3"/>
  <c r="CA18" i="3"/>
  <c r="CA33" i="3"/>
  <c r="CA48" i="3"/>
  <c r="CA78" i="3"/>
  <c r="CA93" i="3"/>
  <c r="CA64" i="3"/>
  <c r="CA19" i="3"/>
  <c r="CA34" i="3"/>
  <c r="CA49" i="3"/>
  <c r="CA79" i="3"/>
  <c r="CA94" i="3"/>
  <c r="CA65" i="3"/>
  <c r="CA20" i="3"/>
  <c r="CA35" i="3"/>
  <c r="CA50" i="3"/>
  <c r="CA80" i="3"/>
  <c r="CA95" i="3"/>
  <c r="CB110" i="3"/>
  <c r="CB109" i="3"/>
  <c r="CB108" i="3"/>
  <c r="CB107" i="3"/>
  <c r="CB106" i="3"/>
  <c r="CB105" i="3"/>
  <c r="CB104" i="3"/>
  <c r="CB103" i="3"/>
  <c r="CB102" i="3"/>
  <c r="CB101" i="3"/>
  <c r="CB100" i="3"/>
  <c r="CB99" i="3"/>
  <c r="CD53" i="14" a="1"/>
  <c r="CD65" i="14"/>
  <c r="CD8" i="14" a="1"/>
  <c r="CD20" i="14"/>
  <c r="CD23" i="14" a="1"/>
  <c r="CD35" i="14"/>
  <c r="CD50" i="14"/>
  <c r="CD80" i="14"/>
  <c r="CD110" i="14"/>
  <c r="CD64" i="14"/>
  <c r="CD19" i="14"/>
  <c r="CD34" i="14"/>
  <c r="CD49" i="14"/>
  <c r="CD79" i="14"/>
  <c r="CD109" i="14"/>
  <c r="CD63" i="14"/>
  <c r="CD18" i="14"/>
  <c r="CD33" i="14"/>
  <c r="CD48" i="14"/>
  <c r="CD78" i="14"/>
  <c r="CD108" i="14"/>
  <c r="CD62" i="14"/>
  <c r="CD17" i="14"/>
  <c r="CD32" i="14"/>
  <c r="CD47" i="14"/>
  <c r="CD77" i="14"/>
  <c r="CD107" i="14"/>
  <c r="CD61" i="14"/>
  <c r="CD16" i="14"/>
  <c r="CD31" i="14"/>
  <c r="CD46" i="14"/>
  <c r="CD76" i="14"/>
  <c r="CD106" i="14"/>
  <c r="CD60" i="14"/>
  <c r="CD15" i="14"/>
  <c r="CD30" i="14"/>
  <c r="CD45" i="14"/>
  <c r="CD75" i="14"/>
  <c r="CD105" i="14"/>
  <c r="CD59" i="14"/>
  <c r="CD14" i="14"/>
  <c r="CD29" i="14"/>
  <c r="CD44" i="14"/>
  <c r="CD74" i="14"/>
  <c r="CD104" i="14"/>
  <c r="CD58" i="14"/>
  <c r="CD13" i="14"/>
  <c r="CD28" i="14"/>
  <c r="CD43" i="14"/>
  <c r="CD73" i="14"/>
  <c r="CD103" i="14"/>
  <c r="CD57" i="14"/>
  <c r="CD12" i="14"/>
  <c r="CD27" i="14"/>
  <c r="CD42" i="14"/>
  <c r="CD72" i="14"/>
  <c r="CD102" i="14"/>
  <c r="CD56" i="14"/>
  <c r="CD11" i="14"/>
  <c r="CD26" i="14"/>
  <c r="CD41" i="14"/>
  <c r="CD71" i="14"/>
  <c r="CD101" i="14"/>
  <c r="CD55" i="14"/>
  <c r="CD10" i="14"/>
  <c r="CD25" i="14"/>
  <c r="CD40" i="14"/>
  <c r="CD70" i="14"/>
  <c r="CD100" i="14"/>
  <c r="CD54" i="14"/>
  <c r="CD9" i="14"/>
  <c r="CD24" i="14"/>
  <c r="CD39" i="14"/>
  <c r="CD69" i="14"/>
  <c r="CD99" i="14"/>
  <c r="CD53" i="14"/>
  <c r="CD8" i="14"/>
  <c r="CD23" i="14"/>
  <c r="CD38" i="14"/>
  <c r="CD68" i="14"/>
  <c r="CD98" i="14"/>
  <c r="CE53" i="15" a="1"/>
  <c r="CE65" i="15"/>
  <c r="CE8" i="15" a="1"/>
  <c r="CE20" i="15"/>
  <c r="CE23" i="15" a="1"/>
  <c r="CE35" i="15"/>
  <c r="CE50" i="15"/>
  <c r="CE80" i="15"/>
  <c r="CE110" i="15"/>
  <c r="CE64" i="15"/>
  <c r="CE19" i="15"/>
  <c r="CE34" i="15"/>
  <c r="CE49" i="15"/>
  <c r="CE79" i="15"/>
  <c r="CE109" i="15"/>
  <c r="CE63" i="15"/>
  <c r="CE18" i="15"/>
  <c r="CE33" i="15"/>
  <c r="CE48" i="15"/>
  <c r="CE78" i="15"/>
  <c r="CE108" i="15"/>
  <c r="CE62" i="15"/>
  <c r="CE17" i="15"/>
  <c r="CE32" i="15"/>
  <c r="CE47" i="15"/>
  <c r="CE77" i="15"/>
  <c r="CE107" i="15"/>
  <c r="CE61" i="15"/>
  <c r="CE16" i="15"/>
  <c r="CE31" i="15"/>
  <c r="CE46" i="15"/>
  <c r="CE76" i="15"/>
  <c r="CE106" i="15"/>
  <c r="CE60" i="15"/>
  <c r="CE15" i="15"/>
  <c r="CE30" i="15"/>
  <c r="CE45" i="15"/>
  <c r="CE75" i="15"/>
  <c r="CE105" i="15"/>
  <c r="CE59" i="15"/>
  <c r="CE14" i="15"/>
  <c r="CE29" i="15"/>
  <c r="CE44" i="15"/>
  <c r="CE74" i="15"/>
  <c r="CE104" i="15"/>
  <c r="CE58" i="15"/>
  <c r="CE13" i="15"/>
  <c r="CE28" i="15"/>
  <c r="CE43" i="15"/>
  <c r="CE73" i="15"/>
  <c r="CE103" i="15"/>
  <c r="CE57" i="15"/>
  <c r="CE12" i="15"/>
  <c r="CE27" i="15"/>
  <c r="CE42" i="15"/>
  <c r="CE72" i="15"/>
  <c r="CE102" i="15"/>
  <c r="CE56" i="15"/>
  <c r="CE11" i="15"/>
  <c r="CE26" i="15"/>
  <c r="CE41" i="15"/>
  <c r="CE71" i="15"/>
  <c r="CE101" i="15"/>
  <c r="CE55" i="15"/>
  <c r="CE10" i="15"/>
  <c r="CE25" i="15"/>
  <c r="CE40" i="15"/>
  <c r="CE70" i="15"/>
  <c r="CE100" i="15"/>
  <c r="CE54" i="15"/>
  <c r="CE9" i="15"/>
  <c r="CE24" i="15"/>
  <c r="CE39" i="15"/>
  <c r="CE69" i="15"/>
  <c r="CE99" i="15"/>
  <c r="CE53" i="15"/>
  <c r="CE8" i="15"/>
  <c r="CE23" i="15"/>
  <c r="CE38" i="15"/>
  <c r="CE68" i="15"/>
  <c r="CE98" i="15"/>
  <c r="CE53" i="16" a="1"/>
  <c r="CE65" i="16"/>
  <c r="CE8" i="16" a="1"/>
  <c r="CE20" i="16"/>
  <c r="CE23" i="16" a="1"/>
  <c r="CE35" i="16"/>
  <c r="CE50" i="16"/>
  <c r="CE80" i="16"/>
  <c r="CE110" i="16"/>
  <c r="CE64" i="16"/>
  <c r="CE19" i="16"/>
  <c r="CE34" i="16"/>
  <c r="CE49" i="16"/>
  <c r="CE79" i="16"/>
  <c r="CE109" i="16"/>
  <c r="CE63" i="16"/>
  <c r="CE18" i="16"/>
  <c r="CE33" i="16"/>
  <c r="CE48" i="16"/>
  <c r="CE78" i="16"/>
  <c r="CE108" i="16"/>
  <c r="CE62" i="16"/>
  <c r="CE17" i="16"/>
  <c r="CE32" i="16"/>
  <c r="CE47" i="16"/>
  <c r="CE77" i="16"/>
  <c r="CE107" i="16"/>
  <c r="CE61" i="16"/>
  <c r="CE16" i="16"/>
  <c r="CE31" i="16"/>
  <c r="CE46" i="16"/>
  <c r="CE76" i="16"/>
  <c r="CE106" i="16"/>
  <c r="CE60" i="16"/>
  <c r="CE15" i="16"/>
  <c r="CE30" i="16"/>
  <c r="CE45" i="16"/>
  <c r="CE75" i="16"/>
  <c r="CE105" i="16"/>
  <c r="CE59" i="16"/>
  <c r="CE14" i="16"/>
  <c r="CE29" i="16"/>
  <c r="CE44" i="16"/>
  <c r="CE74" i="16"/>
  <c r="CE104" i="16"/>
  <c r="CE58" i="16"/>
  <c r="CE13" i="16"/>
  <c r="CE28" i="16"/>
  <c r="CE43" i="16"/>
  <c r="CE73" i="16"/>
  <c r="CE103" i="16"/>
  <c r="CE57" i="16"/>
  <c r="CE12" i="16"/>
  <c r="CE27" i="16"/>
  <c r="CE42" i="16"/>
  <c r="CE72" i="16"/>
  <c r="CE102" i="16"/>
  <c r="CE56" i="16"/>
  <c r="CE11" i="16"/>
  <c r="CE26" i="16"/>
  <c r="CE41" i="16"/>
  <c r="CE71" i="16"/>
  <c r="CE101" i="16"/>
  <c r="CE55" i="16"/>
  <c r="CE10" i="16"/>
  <c r="CE25" i="16"/>
  <c r="CE40" i="16"/>
  <c r="CE70" i="16"/>
  <c r="CE100" i="16"/>
  <c r="CE54" i="16"/>
  <c r="CE9" i="16"/>
  <c r="CE24" i="16"/>
  <c r="CE39" i="16"/>
  <c r="CE69" i="16"/>
  <c r="CE99" i="16"/>
  <c r="CE53" i="16"/>
  <c r="CE8" i="16"/>
  <c r="CE23" i="16"/>
  <c r="CE38" i="16"/>
  <c r="CE68" i="16"/>
  <c r="CE98" i="16"/>
  <c r="CE53" i="17" a="1"/>
  <c r="CE65" i="17"/>
  <c r="CE8" i="17" a="1"/>
  <c r="CE20" i="17"/>
  <c r="CE23" i="17" a="1"/>
  <c r="CE35" i="17"/>
  <c r="CE50" i="17"/>
  <c r="CE80" i="17"/>
  <c r="CE110" i="17"/>
  <c r="CE64" i="17"/>
  <c r="CE19" i="17"/>
  <c r="CE34" i="17"/>
  <c r="CE49" i="17"/>
  <c r="CE79" i="17"/>
  <c r="CE109" i="17"/>
  <c r="CE63" i="17"/>
  <c r="CE18" i="17"/>
  <c r="CE33" i="17"/>
  <c r="CE48" i="17"/>
  <c r="CE78" i="17"/>
  <c r="CE108" i="17"/>
  <c r="CE62" i="17"/>
  <c r="CE17" i="17"/>
  <c r="CE32" i="17"/>
  <c r="CE47" i="17"/>
  <c r="CE77" i="17"/>
  <c r="CE107" i="17"/>
  <c r="CE61" i="17"/>
  <c r="CE16" i="17"/>
  <c r="CE31" i="17"/>
  <c r="CE46" i="17"/>
  <c r="CE76" i="17"/>
  <c r="CE106" i="17"/>
  <c r="CE60" i="17"/>
  <c r="CE15" i="17"/>
  <c r="CE30" i="17"/>
  <c r="CE45" i="17"/>
  <c r="CE75" i="17"/>
  <c r="CE105" i="17"/>
  <c r="CE59" i="17"/>
  <c r="CE14" i="17"/>
  <c r="CE29" i="17"/>
  <c r="CE44" i="17"/>
  <c r="CE74" i="17"/>
  <c r="CE104" i="17"/>
  <c r="CE58" i="17"/>
  <c r="CE13" i="17"/>
  <c r="CE28" i="17"/>
  <c r="CE43" i="17"/>
  <c r="CE73" i="17"/>
  <c r="CE103" i="17"/>
  <c r="CE57" i="17"/>
  <c r="CE12" i="17"/>
  <c r="CE27" i="17"/>
  <c r="CE42" i="17"/>
  <c r="CE72" i="17"/>
  <c r="CE102" i="17"/>
  <c r="CE56" i="17"/>
  <c r="CE11" i="17"/>
  <c r="CE26" i="17"/>
  <c r="CE41" i="17"/>
  <c r="CE71" i="17"/>
  <c r="CE101" i="17"/>
  <c r="CE55" i="17"/>
  <c r="CE10" i="17"/>
  <c r="CE25" i="17"/>
  <c r="CE40" i="17"/>
  <c r="CE70" i="17"/>
  <c r="CE100" i="17"/>
  <c r="CE54" i="17"/>
  <c r="CE9" i="17"/>
  <c r="CE24" i="17"/>
  <c r="CE39" i="17"/>
  <c r="CE69" i="17"/>
  <c r="CE99" i="17"/>
  <c r="CE53" i="17"/>
  <c r="CE8" i="17"/>
  <c r="CE23" i="17"/>
  <c r="CE38" i="17"/>
  <c r="CE68" i="17"/>
  <c r="CE98" i="17"/>
  <c r="CE53" i="18" a="1"/>
  <c r="CE65" i="18"/>
  <c r="CE8" i="18" a="1"/>
  <c r="CE20" i="18"/>
  <c r="CE23" i="18" a="1"/>
  <c r="CE35" i="18"/>
  <c r="CE50" i="18"/>
  <c r="CE80" i="18"/>
  <c r="CE110" i="18"/>
  <c r="CE64" i="18"/>
  <c r="CE19" i="18"/>
  <c r="CE34" i="18"/>
  <c r="CE49" i="18"/>
  <c r="CE79" i="18"/>
  <c r="CE109" i="18"/>
  <c r="CE63" i="18"/>
  <c r="CE18" i="18"/>
  <c r="CE33" i="18"/>
  <c r="CE48" i="18"/>
  <c r="CE78" i="18"/>
  <c r="CE108" i="18"/>
  <c r="CE62" i="18"/>
  <c r="CE17" i="18"/>
  <c r="CE32" i="18"/>
  <c r="CE47" i="18"/>
  <c r="CE77" i="18"/>
  <c r="CE107" i="18"/>
  <c r="CE61" i="18"/>
  <c r="CE16" i="18"/>
  <c r="CE31" i="18"/>
  <c r="CE46" i="18"/>
  <c r="CE76" i="18"/>
  <c r="CE106" i="18"/>
  <c r="CE60" i="18"/>
  <c r="CE15" i="18"/>
  <c r="CE30" i="18"/>
  <c r="CE45" i="18"/>
  <c r="CE75" i="18"/>
  <c r="CE105" i="18"/>
  <c r="CE59" i="18"/>
  <c r="CE14" i="18"/>
  <c r="CE29" i="18"/>
  <c r="CE44" i="18"/>
  <c r="CE74" i="18"/>
  <c r="CE104" i="18"/>
  <c r="CE58" i="18"/>
  <c r="CE13" i="18"/>
  <c r="CE28" i="18"/>
  <c r="CE43" i="18"/>
  <c r="CE73" i="18"/>
  <c r="CE103" i="18"/>
  <c r="CE57" i="18"/>
  <c r="CE12" i="18"/>
  <c r="CE27" i="18"/>
  <c r="CE42" i="18"/>
  <c r="CE72" i="18"/>
  <c r="CE102" i="18"/>
  <c r="CE56" i="18"/>
  <c r="CE11" i="18"/>
  <c r="CE26" i="18"/>
  <c r="CE41" i="18"/>
  <c r="CE71" i="18"/>
  <c r="CE101" i="18"/>
  <c r="CE55" i="18"/>
  <c r="CE10" i="18"/>
  <c r="CE25" i="18"/>
  <c r="CE40" i="18"/>
  <c r="CE70" i="18"/>
  <c r="CE100" i="18"/>
  <c r="CE54" i="18"/>
  <c r="CE9" i="18"/>
  <c r="CE24" i="18"/>
  <c r="CE39" i="18"/>
  <c r="CE69" i="18"/>
  <c r="CE99" i="18"/>
  <c r="CE53" i="18"/>
  <c r="CE8" i="18"/>
  <c r="CE23" i="18"/>
  <c r="CE38" i="18"/>
  <c r="CE68" i="18"/>
  <c r="CE98" i="18"/>
  <c r="CE53" i="19" a="1"/>
  <c r="CE65" i="19"/>
  <c r="CE8" i="19" a="1"/>
  <c r="CE20" i="19"/>
  <c r="CE23" i="19" a="1"/>
  <c r="CE35" i="19"/>
  <c r="CE50" i="19"/>
  <c r="CE80" i="19"/>
  <c r="CE110" i="19"/>
  <c r="CE64" i="19"/>
  <c r="CE19" i="19"/>
  <c r="CE34" i="19"/>
  <c r="CE49" i="19"/>
  <c r="CE79" i="19"/>
  <c r="CE109" i="19"/>
  <c r="CE63" i="19"/>
  <c r="CE18" i="19"/>
  <c r="CE33" i="19"/>
  <c r="CE48" i="19"/>
  <c r="CE78" i="19"/>
  <c r="CE108" i="19"/>
  <c r="CE62" i="19"/>
  <c r="CE17" i="19"/>
  <c r="CE32" i="19"/>
  <c r="CE47" i="19"/>
  <c r="CE77" i="19"/>
  <c r="CE107" i="19"/>
  <c r="CE61" i="19"/>
  <c r="CE16" i="19"/>
  <c r="CE31" i="19"/>
  <c r="CE46" i="19"/>
  <c r="CE76" i="19"/>
  <c r="CE106" i="19"/>
  <c r="CE60" i="19"/>
  <c r="CE15" i="19"/>
  <c r="CE30" i="19"/>
  <c r="CE45" i="19"/>
  <c r="CE75" i="19"/>
  <c r="CE105" i="19"/>
  <c r="CE59" i="19"/>
  <c r="CE14" i="19"/>
  <c r="CE29" i="19"/>
  <c r="CE44" i="19"/>
  <c r="CE74" i="19"/>
  <c r="CE104" i="19"/>
  <c r="CE58" i="19"/>
  <c r="CE13" i="19"/>
  <c r="CE28" i="19"/>
  <c r="CE43" i="19"/>
  <c r="CE73" i="19"/>
  <c r="CE103" i="19"/>
  <c r="CE57" i="19"/>
  <c r="CE12" i="19"/>
  <c r="CE27" i="19"/>
  <c r="CE42" i="19"/>
  <c r="CE72" i="19"/>
  <c r="CE102" i="19"/>
  <c r="CE56" i="19"/>
  <c r="CE11" i="19"/>
  <c r="CE26" i="19"/>
  <c r="CE41" i="19"/>
  <c r="CE71" i="19"/>
  <c r="CE101" i="19"/>
  <c r="CE55" i="19"/>
  <c r="CE10" i="19"/>
  <c r="CE25" i="19"/>
  <c r="CE40" i="19"/>
  <c r="CE70" i="19"/>
  <c r="CE100" i="19"/>
  <c r="CE54" i="19"/>
  <c r="CE9" i="19"/>
  <c r="CE24" i="19"/>
  <c r="CE39" i="19"/>
  <c r="CE69" i="19"/>
  <c r="CE99" i="19"/>
  <c r="CE53" i="19"/>
  <c r="CE8" i="19"/>
  <c r="CE23" i="19"/>
  <c r="CE38" i="19"/>
  <c r="CE68" i="19"/>
  <c r="CE98" i="19"/>
  <c r="CE53" i="20" a="1"/>
  <c r="CE65" i="20"/>
  <c r="CE8" i="20" a="1"/>
  <c r="CE20" i="20"/>
  <c r="CE23" i="20" a="1"/>
  <c r="CE35" i="20"/>
  <c r="CE50" i="20"/>
  <c r="CE80" i="20"/>
  <c r="CE110" i="20"/>
  <c r="CE64" i="20"/>
  <c r="CE19" i="20"/>
  <c r="CE34" i="20"/>
  <c r="CE49" i="20"/>
  <c r="CE79" i="20"/>
  <c r="CE109" i="20"/>
  <c r="CE63" i="20"/>
  <c r="CE18" i="20"/>
  <c r="CE33" i="20"/>
  <c r="CE48" i="20"/>
  <c r="CE78" i="20"/>
  <c r="CE108" i="20"/>
  <c r="CE62" i="20"/>
  <c r="CE17" i="20"/>
  <c r="CE32" i="20"/>
  <c r="CE47" i="20"/>
  <c r="CE77" i="20"/>
  <c r="CE107" i="20"/>
  <c r="CE61" i="20"/>
  <c r="CE16" i="20"/>
  <c r="CE31" i="20"/>
  <c r="CE46" i="20"/>
  <c r="CE76" i="20"/>
  <c r="CE106" i="20"/>
  <c r="CE60" i="20"/>
  <c r="CE15" i="20"/>
  <c r="CE30" i="20"/>
  <c r="CE45" i="20"/>
  <c r="CE75" i="20"/>
  <c r="CE105" i="20"/>
  <c r="CE59" i="20"/>
  <c r="CE14" i="20"/>
  <c r="CE29" i="20"/>
  <c r="CE44" i="20"/>
  <c r="CE74" i="20"/>
  <c r="CE104" i="20"/>
  <c r="CE58" i="20"/>
  <c r="CE13" i="20"/>
  <c r="CE28" i="20"/>
  <c r="CE43" i="20"/>
  <c r="CE73" i="20"/>
  <c r="CE103" i="20"/>
  <c r="CE57" i="20"/>
  <c r="CE12" i="20"/>
  <c r="CE27" i="20"/>
  <c r="CE42" i="20"/>
  <c r="CE72" i="20"/>
  <c r="CE102" i="20"/>
  <c r="CE56" i="20"/>
  <c r="CE11" i="20"/>
  <c r="CE26" i="20"/>
  <c r="CE41" i="20"/>
  <c r="CE71" i="20"/>
  <c r="CE101" i="20"/>
  <c r="CE55" i="20"/>
  <c r="CE10" i="20"/>
  <c r="CE25" i="20"/>
  <c r="CE40" i="20"/>
  <c r="CE70" i="20"/>
  <c r="CE100" i="20"/>
  <c r="CE54" i="20"/>
  <c r="CE9" i="20"/>
  <c r="CE24" i="20"/>
  <c r="CE39" i="20"/>
  <c r="CE69" i="20"/>
  <c r="CE99" i="20"/>
  <c r="CE53" i="20"/>
  <c r="CE8" i="20"/>
  <c r="CE23" i="20"/>
  <c r="CE38" i="20"/>
  <c r="CE68" i="20"/>
  <c r="CE98" i="20"/>
  <c r="BZ53" i="3" a="1"/>
  <c r="BZ53" i="3"/>
  <c r="BZ8" i="3" a="1"/>
  <c r="BZ8" i="3"/>
  <c r="BZ23" i="3" a="1"/>
  <c r="BZ23" i="3"/>
  <c r="BZ38" i="3"/>
  <c r="BZ68" i="3"/>
  <c r="BZ98" i="3"/>
  <c r="BZ83" i="3" a="1"/>
  <c r="BZ83" i="3"/>
  <c r="BZ54" i="3"/>
  <c r="BZ9" i="3"/>
  <c r="BZ24" i="3"/>
  <c r="BZ39" i="3"/>
  <c r="BZ69" i="3"/>
  <c r="BZ84" i="3"/>
  <c r="BZ55" i="3"/>
  <c r="BZ10" i="3"/>
  <c r="BZ25" i="3"/>
  <c r="BZ40" i="3"/>
  <c r="BZ70" i="3"/>
  <c r="BZ85" i="3"/>
  <c r="BZ56" i="3"/>
  <c r="BZ11" i="3"/>
  <c r="BZ26" i="3"/>
  <c r="BZ41" i="3"/>
  <c r="BZ71" i="3"/>
  <c r="BZ86" i="3"/>
  <c r="BZ57" i="3"/>
  <c r="BZ12" i="3"/>
  <c r="BZ27" i="3"/>
  <c r="BZ42" i="3"/>
  <c r="BZ72" i="3"/>
  <c r="BZ87" i="3"/>
  <c r="BZ58" i="3"/>
  <c r="BZ13" i="3"/>
  <c r="BZ28" i="3"/>
  <c r="BZ43" i="3"/>
  <c r="BZ73" i="3"/>
  <c r="BZ88" i="3"/>
  <c r="BZ59" i="3"/>
  <c r="BZ14" i="3"/>
  <c r="BZ29" i="3"/>
  <c r="BZ44" i="3"/>
  <c r="BZ74" i="3"/>
  <c r="BZ89" i="3"/>
  <c r="BZ60" i="3"/>
  <c r="BZ15" i="3"/>
  <c r="BZ30" i="3"/>
  <c r="BZ45" i="3"/>
  <c r="BZ75" i="3"/>
  <c r="BZ90" i="3"/>
  <c r="BZ61" i="3"/>
  <c r="BZ16" i="3"/>
  <c r="BZ31" i="3"/>
  <c r="BZ46" i="3"/>
  <c r="BZ76" i="3"/>
  <c r="BZ91" i="3"/>
  <c r="BZ62" i="3"/>
  <c r="BZ17" i="3"/>
  <c r="BZ32" i="3"/>
  <c r="BZ47" i="3"/>
  <c r="BZ77" i="3"/>
  <c r="BZ92" i="3"/>
  <c r="BZ63" i="3"/>
  <c r="BZ18" i="3"/>
  <c r="BZ33" i="3"/>
  <c r="BZ48" i="3"/>
  <c r="BZ78" i="3"/>
  <c r="BZ93" i="3"/>
  <c r="BZ64" i="3"/>
  <c r="BZ19" i="3"/>
  <c r="BZ34" i="3"/>
  <c r="BZ49" i="3"/>
  <c r="BZ79" i="3"/>
  <c r="BZ94" i="3"/>
  <c r="BZ65" i="3"/>
  <c r="BZ20" i="3"/>
  <c r="BZ35" i="3"/>
  <c r="BZ50" i="3"/>
  <c r="BZ80" i="3"/>
  <c r="BZ95" i="3"/>
  <c r="CA110" i="3"/>
  <c r="CA109" i="3"/>
  <c r="CA108" i="3"/>
  <c r="CA107" i="3"/>
  <c r="CA106" i="3"/>
  <c r="CA105" i="3"/>
  <c r="CA104" i="3"/>
  <c r="CA103" i="3"/>
  <c r="CA102" i="3"/>
  <c r="CA101" i="3"/>
  <c r="CA100" i="3"/>
  <c r="CA99" i="3"/>
  <c r="CC53" i="14" a="1"/>
  <c r="CC65" i="14"/>
  <c r="CC8" i="14" a="1"/>
  <c r="CC20" i="14"/>
  <c r="CC23" i="14" a="1"/>
  <c r="CC35" i="14"/>
  <c r="CC50" i="14"/>
  <c r="CC80" i="14"/>
  <c r="CC110" i="14"/>
  <c r="CC64" i="14"/>
  <c r="CC19" i="14"/>
  <c r="CC34" i="14"/>
  <c r="CC49" i="14"/>
  <c r="CC79" i="14"/>
  <c r="CC109" i="14"/>
  <c r="CC63" i="14"/>
  <c r="CC18" i="14"/>
  <c r="CC33" i="14"/>
  <c r="CC48" i="14"/>
  <c r="CC78" i="14"/>
  <c r="CC108" i="14"/>
  <c r="CC62" i="14"/>
  <c r="CC17" i="14"/>
  <c r="CC32" i="14"/>
  <c r="CC47" i="14"/>
  <c r="CC77" i="14"/>
  <c r="CC107" i="14"/>
  <c r="CC61" i="14"/>
  <c r="CC16" i="14"/>
  <c r="CC31" i="14"/>
  <c r="CC46" i="14"/>
  <c r="CC76" i="14"/>
  <c r="CC106" i="14"/>
  <c r="CC60" i="14"/>
  <c r="CC15" i="14"/>
  <c r="CC30" i="14"/>
  <c r="CC45" i="14"/>
  <c r="CC75" i="14"/>
  <c r="CC105" i="14"/>
  <c r="CC59" i="14"/>
  <c r="CC14" i="14"/>
  <c r="CC29" i="14"/>
  <c r="CC44" i="14"/>
  <c r="CC74" i="14"/>
  <c r="CC104" i="14"/>
  <c r="CC58" i="14"/>
  <c r="CC13" i="14"/>
  <c r="CC28" i="14"/>
  <c r="CC43" i="14"/>
  <c r="CC73" i="14"/>
  <c r="CC103" i="14"/>
  <c r="CC57" i="14"/>
  <c r="CC12" i="14"/>
  <c r="CC27" i="14"/>
  <c r="CC42" i="14"/>
  <c r="CC72" i="14"/>
  <c r="CC102" i="14"/>
  <c r="CC56" i="14"/>
  <c r="CC11" i="14"/>
  <c r="CC26" i="14"/>
  <c r="CC41" i="14"/>
  <c r="CC71" i="14"/>
  <c r="CC101" i="14"/>
  <c r="CC55" i="14"/>
  <c r="CC10" i="14"/>
  <c r="CC25" i="14"/>
  <c r="CC40" i="14"/>
  <c r="CC70" i="14"/>
  <c r="CC100" i="14"/>
  <c r="CC54" i="14"/>
  <c r="CC9" i="14"/>
  <c r="CC24" i="14"/>
  <c r="CC39" i="14"/>
  <c r="CC69" i="14"/>
  <c r="CC99" i="14"/>
  <c r="CC53" i="14"/>
  <c r="CC8" i="14"/>
  <c r="CC23" i="14"/>
  <c r="CC38" i="14"/>
  <c r="CC68" i="14"/>
  <c r="CC98" i="14"/>
  <c r="CD53" i="15" a="1"/>
  <c r="CD65" i="15"/>
  <c r="CD8" i="15" a="1"/>
  <c r="CD20" i="15"/>
  <c r="CD23" i="15" a="1"/>
  <c r="CD35" i="15"/>
  <c r="CD50" i="15"/>
  <c r="CD80" i="15"/>
  <c r="CD110" i="15"/>
  <c r="CD64" i="15"/>
  <c r="CD19" i="15"/>
  <c r="CD34" i="15"/>
  <c r="CD49" i="15"/>
  <c r="CD79" i="15"/>
  <c r="CD109" i="15"/>
  <c r="CD63" i="15"/>
  <c r="CD18" i="15"/>
  <c r="CD33" i="15"/>
  <c r="CD48" i="15"/>
  <c r="CD78" i="15"/>
  <c r="CD108" i="15"/>
  <c r="CD62" i="15"/>
  <c r="CD17" i="15"/>
  <c r="CD32" i="15"/>
  <c r="CD47" i="15"/>
  <c r="CD77" i="15"/>
  <c r="CD107" i="15"/>
  <c r="CD61" i="15"/>
  <c r="CD16" i="15"/>
  <c r="CD31" i="15"/>
  <c r="CD46" i="15"/>
  <c r="CD76" i="15"/>
  <c r="CD106" i="15"/>
  <c r="CD60" i="15"/>
  <c r="CD15" i="15"/>
  <c r="CD30" i="15"/>
  <c r="CD45" i="15"/>
  <c r="CD75" i="15"/>
  <c r="CD105" i="15"/>
  <c r="CD59" i="15"/>
  <c r="CD14" i="15"/>
  <c r="CD29" i="15"/>
  <c r="CD44" i="15"/>
  <c r="CD74" i="15"/>
  <c r="CD104" i="15"/>
  <c r="CD58" i="15"/>
  <c r="CD13" i="15"/>
  <c r="CD28" i="15"/>
  <c r="CD43" i="15"/>
  <c r="CD73" i="15"/>
  <c r="CD103" i="15"/>
  <c r="CD57" i="15"/>
  <c r="CD12" i="15"/>
  <c r="CD27" i="15"/>
  <c r="CD42" i="15"/>
  <c r="CD72" i="15"/>
  <c r="CD102" i="15"/>
  <c r="CD56" i="15"/>
  <c r="CD11" i="15"/>
  <c r="CD26" i="15"/>
  <c r="CD41" i="15"/>
  <c r="CD71" i="15"/>
  <c r="CD101" i="15"/>
  <c r="CD55" i="15"/>
  <c r="CD10" i="15"/>
  <c r="CD25" i="15"/>
  <c r="CD40" i="15"/>
  <c r="CD70" i="15"/>
  <c r="CD100" i="15"/>
  <c r="CD54" i="15"/>
  <c r="CD9" i="15"/>
  <c r="CD24" i="15"/>
  <c r="CD39" i="15"/>
  <c r="CD69" i="15"/>
  <c r="CD99" i="15"/>
  <c r="CD53" i="15"/>
  <c r="CD8" i="15"/>
  <c r="CD23" i="15"/>
  <c r="CD38" i="15"/>
  <c r="CD68" i="15"/>
  <c r="CD98" i="15"/>
  <c r="CD53" i="16" a="1"/>
  <c r="CD65" i="16"/>
  <c r="CD8" i="16" a="1"/>
  <c r="CD20" i="16"/>
  <c r="CD23" i="16" a="1"/>
  <c r="CD35" i="16"/>
  <c r="CD50" i="16"/>
  <c r="CD80" i="16"/>
  <c r="CD110" i="16"/>
  <c r="CD64" i="16"/>
  <c r="CD19" i="16"/>
  <c r="CD34" i="16"/>
  <c r="CD49" i="16"/>
  <c r="CD79" i="16"/>
  <c r="CD109" i="16"/>
  <c r="CD63" i="16"/>
  <c r="CD18" i="16"/>
  <c r="CD33" i="16"/>
  <c r="CD48" i="16"/>
  <c r="CD78" i="16"/>
  <c r="CD108" i="16"/>
  <c r="CD62" i="16"/>
  <c r="CD17" i="16"/>
  <c r="CD32" i="16"/>
  <c r="CD47" i="16"/>
  <c r="CD77" i="16"/>
  <c r="CD107" i="16"/>
  <c r="CD61" i="16"/>
  <c r="CD16" i="16"/>
  <c r="CD31" i="16"/>
  <c r="CD46" i="16"/>
  <c r="CD76" i="16"/>
  <c r="CD106" i="16"/>
  <c r="CD60" i="16"/>
  <c r="CD15" i="16"/>
  <c r="CD30" i="16"/>
  <c r="CD45" i="16"/>
  <c r="CD75" i="16"/>
  <c r="CD105" i="16"/>
  <c r="CD59" i="16"/>
  <c r="CD14" i="16"/>
  <c r="CD29" i="16"/>
  <c r="CD44" i="16"/>
  <c r="CD74" i="16"/>
  <c r="CD104" i="16"/>
  <c r="CD58" i="16"/>
  <c r="CD13" i="16"/>
  <c r="CD28" i="16"/>
  <c r="CD43" i="16"/>
  <c r="CD73" i="16"/>
  <c r="CD103" i="16"/>
  <c r="CD57" i="16"/>
  <c r="CD12" i="16"/>
  <c r="CD27" i="16"/>
  <c r="CD42" i="16"/>
  <c r="CD72" i="16"/>
  <c r="CD102" i="16"/>
  <c r="CD56" i="16"/>
  <c r="CD11" i="16"/>
  <c r="CD26" i="16"/>
  <c r="CD41" i="16"/>
  <c r="CD71" i="16"/>
  <c r="CD101" i="16"/>
  <c r="CD55" i="16"/>
  <c r="CD10" i="16"/>
  <c r="CD25" i="16"/>
  <c r="CD40" i="16"/>
  <c r="CD70" i="16"/>
  <c r="CD100" i="16"/>
  <c r="CD54" i="16"/>
  <c r="CD9" i="16"/>
  <c r="CD24" i="16"/>
  <c r="CD39" i="16"/>
  <c r="CD69" i="16"/>
  <c r="CD99" i="16"/>
  <c r="CD53" i="16"/>
  <c r="CD8" i="16"/>
  <c r="CD23" i="16"/>
  <c r="CD38" i="16"/>
  <c r="CD68" i="16"/>
  <c r="CD98" i="16"/>
  <c r="CD53" i="17" a="1"/>
  <c r="CD65" i="17"/>
  <c r="CD8" i="17" a="1"/>
  <c r="CD20" i="17"/>
  <c r="CD23" i="17" a="1"/>
  <c r="CD35" i="17"/>
  <c r="CD50" i="17"/>
  <c r="CD80" i="17"/>
  <c r="CD110" i="17"/>
  <c r="CD64" i="17"/>
  <c r="CD19" i="17"/>
  <c r="CD34" i="17"/>
  <c r="CD49" i="17"/>
  <c r="CD79" i="17"/>
  <c r="CD109" i="17"/>
  <c r="CD63" i="17"/>
  <c r="CD18" i="17"/>
  <c r="CD33" i="17"/>
  <c r="CD48" i="17"/>
  <c r="CD78" i="17"/>
  <c r="CD108" i="17"/>
  <c r="CD62" i="17"/>
  <c r="CD17" i="17"/>
  <c r="CD32" i="17"/>
  <c r="CD47" i="17"/>
  <c r="CD77" i="17"/>
  <c r="CD107" i="17"/>
  <c r="CD61" i="17"/>
  <c r="CD16" i="17"/>
  <c r="CD31" i="17"/>
  <c r="CD46" i="17"/>
  <c r="CD76" i="17"/>
  <c r="CD106" i="17"/>
  <c r="CD60" i="17"/>
  <c r="CD15" i="17"/>
  <c r="CD30" i="17"/>
  <c r="CD45" i="17"/>
  <c r="CD75" i="17"/>
  <c r="CD105" i="17"/>
  <c r="CD59" i="17"/>
  <c r="CD14" i="17"/>
  <c r="CD29" i="17"/>
  <c r="CD44" i="17"/>
  <c r="CD74" i="17"/>
  <c r="CD104" i="17"/>
  <c r="CD58" i="17"/>
  <c r="CD13" i="17"/>
  <c r="CD28" i="17"/>
  <c r="CD43" i="17"/>
  <c r="CD73" i="17"/>
  <c r="CD103" i="17"/>
  <c r="CD57" i="17"/>
  <c r="CD12" i="17"/>
  <c r="CD27" i="17"/>
  <c r="CD42" i="17"/>
  <c r="CD72" i="17"/>
  <c r="CD102" i="17"/>
  <c r="CD56" i="17"/>
  <c r="CD11" i="17"/>
  <c r="CD26" i="17"/>
  <c r="CD41" i="17"/>
  <c r="CD71" i="17"/>
  <c r="CD101" i="17"/>
  <c r="CD55" i="17"/>
  <c r="CD10" i="17"/>
  <c r="CD25" i="17"/>
  <c r="CD40" i="17"/>
  <c r="CD70" i="17"/>
  <c r="CD100" i="17"/>
  <c r="CD54" i="17"/>
  <c r="CD9" i="17"/>
  <c r="CD24" i="17"/>
  <c r="CD39" i="17"/>
  <c r="CD69" i="17"/>
  <c r="CD99" i="17"/>
  <c r="CD53" i="17"/>
  <c r="CD8" i="17"/>
  <c r="CD23" i="17"/>
  <c r="CD38" i="17"/>
  <c r="CD68" i="17"/>
  <c r="CD98" i="17"/>
  <c r="CD53" i="18" a="1"/>
  <c r="CD65" i="18"/>
  <c r="CD8" i="18" a="1"/>
  <c r="CD20" i="18"/>
  <c r="CD23" i="18" a="1"/>
  <c r="CD35" i="18"/>
  <c r="CD50" i="18"/>
  <c r="CD80" i="18"/>
  <c r="CD110" i="18"/>
  <c r="CD64" i="18"/>
  <c r="CD19" i="18"/>
  <c r="CD34" i="18"/>
  <c r="CD49" i="18"/>
  <c r="CD79" i="18"/>
  <c r="CD109" i="18"/>
  <c r="CD63" i="18"/>
  <c r="CD18" i="18"/>
  <c r="CD33" i="18"/>
  <c r="CD48" i="18"/>
  <c r="CD78" i="18"/>
  <c r="CD108" i="18"/>
  <c r="CD62" i="18"/>
  <c r="CD17" i="18"/>
  <c r="CD32" i="18"/>
  <c r="CD47" i="18"/>
  <c r="CD77" i="18"/>
  <c r="CD107" i="18"/>
  <c r="CD61" i="18"/>
  <c r="CD16" i="18"/>
  <c r="CD31" i="18"/>
  <c r="CD46" i="18"/>
  <c r="CD76" i="18"/>
  <c r="CD106" i="18"/>
  <c r="CD60" i="18"/>
  <c r="CD15" i="18"/>
  <c r="CD30" i="18"/>
  <c r="CD45" i="18"/>
  <c r="CD75" i="18"/>
  <c r="CD105" i="18"/>
  <c r="CD59" i="18"/>
  <c r="CD14" i="18"/>
  <c r="CD29" i="18"/>
  <c r="CD44" i="18"/>
  <c r="CD74" i="18"/>
  <c r="CD104" i="18"/>
  <c r="CD58" i="18"/>
  <c r="CD13" i="18"/>
  <c r="CD28" i="18"/>
  <c r="CD43" i="18"/>
  <c r="CD73" i="18"/>
  <c r="CD103" i="18"/>
  <c r="CD57" i="18"/>
  <c r="CD12" i="18"/>
  <c r="CD27" i="18"/>
  <c r="CD42" i="18"/>
  <c r="CD72" i="18"/>
  <c r="CD102" i="18"/>
  <c r="CD56" i="18"/>
  <c r="CD11" i="18"/>
  <c r="CD26" i="18"/>
  <c r="CD41" i="18"/>
  <c r="CD71" i="18"/>
  <c r="CD101" i="18"/>
  <c r="CD55" i="18"/>
  <c r="CD10" i="18"/>
  <c r="CD25" i="18"/>
  <c r="CD40" i="18"/>
  <c r="CD70" i="18"/>
  <c r="CD100" i="18"/>
  <c r="CD54" i="18"/>
  <c r="CD9" i="18"/>
  <c r="CD24" i="18"/>
  <c r="CD39" i="18"/>
  <c r="CD69" i="18"/>
  <c r="CD99" i="18"/>
  <c r="CD53" i="18"/>
  <c r="CD8" i="18"/>
  <c r="CD23" i="18"/>
  <c r="CD38" i="18"/>
  <c r="CD68" i="18"/>
  <c r="CD98" i="18"/>
  <c r="CD53" i="19" a="1"/>
  <c r="CD65" i="19"/>
  <c r="CD8" i="19" a="1"/>
  <c r="CD20" i="19"/>
  <c r="CD23" i="19" a="1"/>
  <c r="CD35" i="19"/>
  <c r="CD50" i="19"/>
  <c r="CD80" i="19"/>
  <c r="CD110" i="19"/>
  <c r="CD64" i="19"/>
  <c r="CD19" i="19"/>
  <c r="CD34" i="19"/>
  <c r="CD49" i="19"/>
  <c r="CD79" i="19"/>
  <c r="CD109" i="19"/>
  <c r="CD63" i="19"/>
  <c r="CD18" i="19"/>
  <c r="CD33" i="19"/>
  <c r="CD48" i="19"/>
  <c r="CD78" i="19"/>
  <c r="CD108" i="19"/>
  <c r="CD62" i="19"/>
  <c r="CD17" i="19"/>
  <c r="CD32" i="19"/>
  <c r="CD47" i="19"/>
  <c r="CD77" i="19"/>
  <c r="CD107" i="19"/>
  <c r="CD61" i="19"/>
  <c r="CD16" i="19"/>
  <c r="CD31" i="19"/>
  <c r="CD46" i="19"/>
  <c r="CD76" i="19"/>
  <c r="CD106" i="19"/>
  <c r="CD60" i="19"/>
  <c r="CD15" i="19"/>
  <c r="CD30" i="19"/>
  <c r="CD45" i="19"/>
  <c r="CD75" i="19"/>
  <c r="CD105" i="19"/>
  <c r="CD59" i="19"/>
  <c r="CD14" i="19"/>
  <c r="CD29" i="19"/>
  <c r="CD44" i="19"/>
  <c r="CD74" i="19"/>
  <c r="CD104" i="19"/>
  <c r="CD58" i="19"/>
  <c r="CD13" i="19"/>
  <c r="CD28" i="19"/>
  <c r="CD43" i="19"/>
  <c r="CD73" i="19"/>
  <c r="CD103" i="19"/>
  <c r="CD57" i="19"/>
  <c r="CD12" i="19"/>
  <c r="CD27" i="19"/>
  <c r="CD42" i="19"/>
  <c r="CD72" i="19"/>
  <c r="CD102" i="19"/>
  <c r="CD56" i="19"/>
  <c r="CD11" i="19"/>
  <c r="CD26" i="19"/>
  <c r="CD41" i="19"/>
  <c r="CD71" i="19"/>
  <c r="CD101" i="19"/>
  <c r="CD55" i="19"/>
  <c r="CD10" i="19"/>
  <c r="CD25" i="19"/>
  <c r="CD40" i="19"/>
  <c r="CD70" i="19"/>
  <c r="CD100" i="19"/>
  <c r="CD54" i="19"/>
  <c r="CD9" i="19"/>
  <c r="CD24" i="19"/>
  <c r="CD39" i="19"/>
  <c r="CD69" i="19"/>
  <c r="CD99" i="19"/>
  <c r="CD53" i="19"/>
  <c r="CD8" i="19"/>
  <c r="CD23" i="19"/>
  <c r="CD38" i="19"/>
  <c r="CD68" i="19"/>
  <c r="CD98" i="19"/>
  <c r="CD53" i="20" a="1"/>
  <c r="CD65" i="20"/>
  <c r="CD8" i="20" a="1"/>
  <c r="CD20" i="20"/>
  <c r="CD23" i="20" a="1"/>
  <c r="CD35" i="20"/>
  <c r="CD50" i="20"/>
  <c r="CD80" i="20"/>
  <c r="CD110" i="20"/>
  <c r="CD64" i="20"/>
  <c r="CD19" i="20"/>
  <c r="CD34" i="20"/>
  <c r="CD49" i="20"/>
  <c r="CD79" i="20"/>
  <c r="CD109" i="20"/>
  <c r="CD63" i="20"/>
  <c r="CD18" i="20"/>
  <c r="CD33" i="20"/>
  <c r="CD48" i="20"/>
  <c r="CD78" i="20"/>
  <c r="CD108" i="20"/>
  <c r="CD62" i="20"/>
  <c r="CD17" i="20"/>
  <c r="CD32" i="20"/>
  <c r="CD47" i="20"/>
  <c r="CD77" i="20"/>
  <c r="CD107" i="20"/>
  <c r="CD61" i="20"/>
  <c r="CD16" i="20"/>
  <c r="CD31" i="20"/>
  <c r="CD46" i="20"/>
  <c r="CD76" i="20"/>
  <c r="CD106" i="20"/>
  <c r="CD60" i="20"/>
  <c r="CD15" i="20"/>
  <c r="CD30" i="20"/>
  <c r="CD45" i="20"/>
  <c r="CD75" i="20"/>
  <c r="CD105" i="20"/>
  <c r="CD59" i="20"/>
  <c r="CD14" i="20"/>
  <c r="CD29" i="20"/>
  <c r="CD44" i="20"/>
  <c r="CD74" i="20"/>
  <c r="CD104" i="20"/>
  <c r="CD58" i="20"/>
  <c r="CD13" i="20"/>
  <c r="CD28" i="20"/>
  <c r="CD43" i="20"/>
  <c r="CD73" i="20"/>
  <c r="CD103" i="20"/>
  <c r="CD57" i="20"/>
  <c r="CD12" i="20"/>
  <c r="CD27" i="20"/>
  <c r="CD42" i="20"/>
  <c r="CD72" i="20"/>
  <c r="CD102" i="20"/>
  <c r="CD56" i="20"/>
  <c r="CD11" i="20"/>
  <c r="CD26" i="20"/>
  <c r="CD41" i="20"/>
  <c r="CD71" i="20"/>
  <c r="CD101" i="20"/>
  <c r="CD55" i="20"/>
  <c r="CD10" i="20"/>
  <c r="CD25" i="20"/>
  <c r="CD40" i="20"/>
  <c r="CD70" i="20"/>
  <c r="CD100" i="20"/>
  <c r="CD54" i="20"/>
  <c r="CD9" i="20"/>
  <c r="CD24" i="20"/>
  <c r="CD39" i="20"/>
  <c r="CD69" i="20"/>
  <c r="CD99" i="20"/>
  <c r="CD53" i="20"/>
  <c r="CD8" i="20"/>
  <c r="CD23" i="20"/>
  <c r="CD38" i="20"/>
  <c r="CD68" i="20"/>
  <c r="CD98" i="20"/>
  <c r="BY53" i="3" a="1"/>
  <c r="BY53" i="3"/>
  <c r="BY8" i="3" a="1"/>
  <c r="BY8" i="3"/>
  <c r="BY23" i="3" a="1"/>
  <c r="BY23" i="3"/>
  <c r="BY38" i="3"/>
  <c r="BY68" i="3"/>
  <c r="BY98" i="3"/>
  <c r="BY83" i="3" a="1"/>
  <c r="BY83" i="3"/>
  <c r="BY54" i="3"/>
  <c r="BY9" i="3"/>
  <c r="BY24" i="3"/>
  <c r="BY39" i="3"/>
  <c r="BY69" i="3"/>
  <c r="BY84" i="3"/>
  <c r="BY55" i="3"/>
  <c r="BY10" i="3"/>
  <c r="BY25" i="3"/>
  <c r="BY40" i="3"/>
  <c r="BY70" i="3"/>
  <c r="BY85" i="3"/>
  <c r="BY56" i="3"/>
  <c r="BY11" i="3"/>
  <c r="BY26" i="3"/>
  <c r="BY41" i="3"/>
  <c r="BY71" i="3"/>
  <c r="BY86" i="3"/>
  <c r="BY57" i="3"/>
  <c r="BY12" i="3"/>
  <c r="BY27" i="3"/>
  <c r="BY42" i="3"/>
  <c r="BY72" i="3"/>
  <c r="BY87" i="3"/>
  <c r="BY58" i="3"/>
  <c r="BY13" i="3"/>
  <c r="BY28" i="3"/>
  <c r="BY43" i="3"/>
  <c r="BY73" i="3"/>
  <c r="BY88" i="3"/>
  <c r="BY59" i="3"/>
  <c r="BY14" i="3"/>
  <c r="BY29" i="3"/>
  <c r="BY44" i="3"/>
  <c r="BY74" i="3"/>
  <c r="BY89" i="3"/>
  <c r="BY60" i="3"/>
  <c r="BY15" i="3"/>
  <c r="BY30" i="3"/>
  <c r="BY45" i="3"/>
  <c r="BY75" i="3"/>
  <c r="BY90" i="3"/>
  <c r="BY61" i="3"/>
  <c r="BY16" i="3"/>
  <c r="BY31" i="3"/>
  <c r="BY46" i="3"/>
  <c r="BY76" i="3"/>
  <c r="BY91" i="3"/>
  <c r="BY62" i="3"/>
  <c r="BY17" i="3"/>
  <c r="BY32" i="3"/>
  <c r="BY47" i="3"/>
  <c r="BY77" i="3"/>
  <c r="BY92" i="3"/>
  <c r="BY63" i="3"/>
  <c r="BY18" i="3"/>
  <c r="BY33" i="3"/>
  <c r="BY48" i="3"/>
  <c r="BY78" i="3"/>
  <c r="BY93" i="3"/>
  <c r="BY64" i="3"/>
  <c r="BY19" i="3"/>
  <c r="BY34" i="3"/>
  <c r="BY49" i="3"/>
  <c r="BY79" i="3"/>
  <c r="BY94" i="3"/>
  <c r="BY65" i="3"/>
  <c r="BY20" i="3"/>
  <c r="BY35" i="3"/>
  <c r="BY50" i="3"/>
  <c r="BY80" i="3"/>
  <c r="BY95" i="3"/>
  <c r="BZ110" i="3"/>
  <c r="BZ109" i="3"/>
  <c r="BZ108" i="3"/>
  <c r="BZ107" i="3"/>
  <c r="BZ106" i="3"/>
  <c r="BZ105" i="3"/>
  <c r="BZ104" i="3"/>
  <c r="BZ103" i="3"/>
  <c r="BZ102" i="3"/>
  <c r="BZ101" i="3"/>
  <c r="BZ100" i="3"/>
  <c r="BZ99" i="3"/>
  <c r="CB53" i="14" a="1"/>
  <c r="CB65" i="14"/>
  <c r="CB8" i="14" a="1"/>
  <c r="CB20" i="14"/>
  <c r="CB23" i="14" a="1"/>
  <c r="CB35" i="14"/>
  <c r="CB50" i="14"/>
  <c r="CB80" i="14"/>
  <c r="CB110" i="14"/>
  <c r="CB64" i="14"/>
  <c r="CB19" i="14"/>
  <c r="CB34" i="14"/>
  <c r="CB49" i="14"/>
  <c r="CB79" i="14"/>
  <c r="CB109" i="14"/>
  <c r="CB63" i="14"/>
  <c r="CB18" i="14"/>
  <c r="CB33" i="14"/>
  <c r="CB48" i="14"/>
  <c r="CB78" i="14"/>
  <c r="CB108" i="14"/>
  <c r="CB62" i="14"/>
  <c r="CB17" i="14"/>
  <c r="CB32" i="14"/>
  <c r="CB47" i="14"/>
  <c r="CB77" i="14"/>
  <c r="CB107" i="14"/>
  <c r="CB61" i="14"/>
  <c r="CB16" i="14"/>
  <c r="CB31" i="14"/>
  <c r="CB46" i="14"/>
  <c r="CB76" i="14"/>
  <c r="CB106" i="14"/>
  <c r="CB60" i="14"/>
  <c r="CB15" i="14"/>
  <c r="CB30" i="14"/>
  <c r="CB45" i="14"/>
  <c r="CB75" i="14"/>
  <c r="CB105" i="14"/>
  <c r="CB59" i="14"/>
  <c r="CB14" i="14"/>
  <c r="CB29" i="14"/>
  <c r="CB44" i="14"/>
  <c r="CB74" i="14"/>
  <c r="CB104" i="14"/>
  <c r="CB58" i="14"/>
  <c r="CB13" i="14"/>
  <c r="CB28" i="14"/>
  <c r="CB43" i="14"/>
  <c r="CB73" i="14"/>
  <c r="CB103" i="14"/>
  <c r="CB57" i="14"/>
  <c r="CB12" i="14"/>
  <c r="CB27" i="14"/>
  <c r="CB42" i="14"/>
  <c r="CB72" i="14"/>
  <c r="CB102" i="14"/>
  <c r="CB56" i="14"/>
  <c r="CB11" i="14"/>
  <c r="CB26" i="14"/>
  <c r="CB41" i="14"/>
  <c r="CB71" i="14"/>
  <c r="CB101" i="14"/>
  <c r="CB55" i="14"/>
  <c r="CB10" i="14"/>
  <c r="CB25" i="14"/>
  <c r="CB40" i="14"/>
  <c r="CB70" i="14"/>
  <c r="CB100" i="14"/>
  <c r="CB54" i="14"/>
  <c r="CB9" i="14"/>
  <c r="CB24" i="14"/>
  <c r="CB39" i="14"/>
  <c r="CB69" i="14"/>
  <c r="CB99" i="14"/>
  <c r="CB53" i="14"/>
  <c r="CB8" i="14"/>
  <c r="CB23" i="14"/>
  <c r="CB38" i="14"/>
  <c r="CB68" i="14"/>
  <c r="CB98" i="14"/>
  <c r="CC53" i="15" a="1"/>
  <c r="CC65" i="15"/>
  <c r="CC8" i="15" a="1"/>
  <c r="CC20" i="15"/>
  <c r="CC23" i="15" a="1"/>
  <c r="CC35" i="15"/>
  <c r="CC50" i="15"/>
  <c r="CC80" i="15"/>
  <c r="CC110" i="15"/>
  <c r="CC64" i="15"/>
  <c r="CC19" i="15"/>
  <c r="CC34" i="15"/>
  <c r="CC49" i="15"/>
  <c r="CC79" i="15"/>
  <c r="CC109" i="15"/>
  <c r="CC63" i="15"/>
  <c r="CC18" i="15"/>
  <c r="CC33" i="15"/>
  <c r="CC48" i="15"/>
  <c r="CC78" i="15"/>
  <c r="CC108" i="15"/>
  <c r="CC62" i="15"/>
  <c r="CC17" i="15"/>
  <c r="CC32" i="15"/>
  <c r="CC47" i="15"/>
  <c r="CC77" i="15"/>
  <c r="CC107" i="15"/>
  <c r="CC61" i="15"/>
  <c r="CC16" i="15"/>
  <c r="CC31" i="15"/>
  <c r="CC46" i="15"/>
  <c r="CC76" i="15"/>
  <c r="CC106" i="15"/>
  <c r="CC60" i="15"/>
  <c r="CC15" i="15"/>
  <c r="CC30" i="15"/>
  <c r="CC45" i="15"/>
  <c r="CC75" i="15"/>
  <c r="CC105" i="15"/>
  <c r="CC59" i="15"/>
  <c r="CC14" i="15"/>
  <c r="CC29" i="15"/>
  <c r="CC44" i="15"/>
  <c r="CC74" i="15"/>
  <c r="CC104" i="15"/>
  <c r="CC58" i="15"/>
  <c r="CC13" i="15"/>
  <c r="CC28" i="15"/>
  <c r="CC43" i="15"/>
  <c r="CC73" i="15"/>
  <c r="CC103" i="15"/>
  <c r="CC57" i="15"/>
  <c r="CC12" i="15"/>
  <c r="CC27" i="15"/>
  <c r="CC42" i="15"/>
  <c r="CC72" i="15"/>
  <c r="CC102" i="15"/>
  <c r="CC56" i="15"/>
  <c r="CC11" i="15"/>
  <c r="CC26" i="15"/>
  <c r="CC41" i="15"/>
  <c r="CC71" i="15"/>
  <c r="CC101" i="15"/>
  <c r="CC55" i="15"/>
  <c r="CC10" i="15"/>
  <c r="CC25" i="15"/>
  <c r="CC40" i="15"/>
  <c r="CC70" i="15"/>
  <c r="CC100" i="15"/>
  <c r="CC54" i="15"/>
  <c r="CC9" i="15"/>
  <c r="CC24" i="15"/>
  <c r="CC39" i="15"/>
  <c r="CC69" i="15"/>
  <c r="CC99" i="15"/>
  <c r="CC53" i="15"/>
  <c r="CC8" i="15"/>
  <c r="CC23" i="15"/>
  <c r="CC38" i="15"/>
  <c r="CC68" i="15"/>
  <c r="CC98" i="15"/>
  <c r="CC53" i="16" a="1"/>
  <c r="CC65" i="16"/>
  <c r="CC8" i="16" a="1"/>
  <c r="CC20" i="16"/>
  <c r="CC23" i="16" a="1"/>
  <c r="CC35" i="16"/>
  <c r="CC50" i="16"/>
  <c r="CC80" i="16"/>
  <c r="CC110" i="16"/>
  <c r="CC64" i="16"/>
  <c r="CC19" i="16"/>
  <c r="CC34" i="16"/>
  <c r="CC49" i="16"/>
  <c r="CC79" i="16"/>
  <c r="CC109" i="16"/>
  <c r="CC63" i="16"/>
  <c r="CC18" i="16"/>
  <c r="CC33" i="16"/>
  <c r="CC48" i="16"/>
  <c r="CC78" i="16"/>
  <c r="CC108" i="16"/>
  <c r="CC62" i="16"/>
  <c r="CC17" i="16"/>
  <c r="CC32" i="16"/>
  <c r="CC47" i="16"/>
  <c r="CC77" i="16"/>
  <c r="CC107" i="16"/>
  <c r="CC61" i="16"/>
  <c r="CC16" i="16"/>
  <c r="CC31" i="16"/>
  <c r="CC46" i="16"/>
  <c r="CC76" i="16"/>
  <c r="CC106" i="16"/>
  <c r="CC60" i="16"/>
  <c r="CC15" i="16"/>
  <c r="CC30" i="16"/>
  <c r="CC45" i="16"/>
  <c r="CC75" i="16"/>
  <c r="CC105" i="16"/>
  <c r="CC59" i="16"/>
  <c r="CC14" i="16"/>
  <c r="CC29" i="16"/>
  <c r="CC44" i="16"/>
  <c r="CC74" i="16"/>
  <c r="CC104" i="16"/>
  <c r="CC58" i="16"/>
  <c r="CC13" i="16"/>
  <c r="CC28" i="16"/>
  <c r="CC43" i="16"/>
  <c r="CC73" i="16"/>
  <c r="CC103" i="16"/>
  <c r="CC57" i="16"/>
  <c r="CC12" i="16"/>
  <c r="CC27" i="16"/>
  <c r="CC42" i="16"/>
  <c r="CC72" i="16"/>
  <c r="CC102" i="16"/>
  <c r="CC56" i="16"/>
  <c r="CC11" i="16"/>
  <c r="CC26" i="16"/>
  <c r="CC41" i="16"/>
  <c r="CC71" i="16"/>
  <c r="CC101" i="16"/>
  <c r="CC55" i="16"/>
  <c r="CC10" i="16"/>
  <c r="CC25" i="16"/>
  <c r="CC40" i="16"/>
  <c r="CC70" i="16"/>
  <c r="CC100" i="16"/>
  <c r="CC54" i="16"/>
  <c r="CC9" i="16"/>
  <c r="CC24" i="16"/>
  <c r="CC39" i="16"/>
  <c r="CC69" i="16"/>
  <c r="CC99" i="16"/>
  <c r="CC53" i="16"/>
  <c r="CC8" i="16"/>
  <c r="CC23" i="16"/>
  <c r="CC38" i="16"/>
  <c r="CC68" i="16"/>
  <c r="CC98" i="16"/>
  <c r="CC53" i="17" a="1"/>
  <c r="CC65" i="17"/>
  <c r="CC8" i="17" a="1"/>
  <c r="CC20" i="17"/>
  <c r="CC23" i="17" a="1"/>
  <c r="CC35" i="17"/>
  <c r="CC50" i="17"/>
  <c r="CC80" i="17"/>
  <c r="CC110" i="17"/>
  <c r="CC64" i="17"/>
  <c r="CC19" i="17"/>
  <c r="CC34" i="17"/>
  <c r="CC49" i="17"/>
  <c r="CC79" i="17"/>
  <c r="CC109" i="17"/>
  <c r="CC63" i="17"/>
  <c r="CC18" i="17"/>
  <c r="CC33" i="17"/>
  <c r="CC48" i="17"/>
  <c r="CC78" i="17"/>
  <c r="CC108" i="17"/>
  <c r="CC62" i="17"/>
  <c r="CC17" i="17"/>
  <c r="CC32" i="17"/>
  <c r="CC47" i="17"/>
  <c r="CC77" i="17"/>
  <c r="CC107" i="17"/>
  <c r="CC61" i="17"/>
  <c r="CC16" i="17"/>
  <c r="CC31" i="17"/>
  <c r="CC46" i="17"/>
  <c r="CC76" i="17"/>
  <c r="CC106" i="17"/>
  <c r="CC60" i="17"/>
  <c r="CC15" i="17"/>
  <c r="CC30" i="17"/>
  <c r="CC45" i="17"/>
  <c r="CC75" i="17"/>
  <c r="CC105" i="17"/>
  <c r="CC59" i="17"/>
  <c r="CC14" i="17"/>
  <c r="CC29" i="17"/>
  <c r="CC44" i="17"/>
  <c r="CC74" i="17"/>
  <c r="CC104" i="17"/>
  <c r="CC58" i="17"/>
  <c r="CC13" i="17"/>
  <c r="CC28" i="17"/>
  <c r="CC43" i="17"/>
  <c r="CC73" i="17"/>
  <c r="CC103" i="17"/>
  <c r="CC57" i="17"/>
  <c r="CC12" i="17"/>
  <c r="CC27" i="17"/>
  <c r="CC42" i="17"/>
  <c r="CC72" i="17"/>
  <c r="CC102" i="17"/>
  <c r="CC56" i="17"/>
  <c r="CC11" i="17"/>
  <c r="CC26" i="17"/>
  <c r="CC41" i="17"/>
  <c r="CC71" i="17"/>
  <c r="CC101" i="17"/>
  <c r="CC55" i="17"/>
  <c r="CC10" i="17"/>
  <c r="CC25" i="17"/>
  <c r="CC40" i="17"/>
  <c r="CC70" i="17"/>
  <c r="CC100" i="17"/>
  <c r="CC54" i="17"/>
  <c r="CC9" i="17"/>
  <c r="CC24" i="17"/>
  <c r="CC39" i="17"/>
  <c r="CC69" i="17"/>
  <c r="CC99" i="17"/>
  <c r="CC53" i="17"/>
  <c r="CC8" i="17"/>
  <c r="CC23" i="17"/>
  <c r="CC38" i="17"/>
  <c r="CC68" i="17"/>
  <c r="CC98" i="17"/>
  <c r="CC53" i="18" a="1"/>
  <c r="CC65" i="18"/>
  <c r="CC8" i="18" a="1"/>
  <c r="CC20" i="18"/>
  <c r="CC23" i="18" a="1"/>
  <c r="CC35" i="18"/>
  <c r="CC50" i="18"/>
  <c r="CC80" i="18"/>
  <c r="CC110" i="18"/>
  <c r="CC64" i="18"/>
  <c r="CC19" i="18"/>
  <c r="CC34" i="18"/>
  <c r="CC49" i="18"/>
  <c r="CC79" i="18"/>
  <c r="CC109" i="18"/>
  <c r="CC63" i="18"/>
  <c r="CC18" i="18"/>
  <c r="CC33" i="18"/>
  <c r="CC48" i="18"/>
  <c r="CC78" i="18"/>
  <c r="CC108" i="18"/>
  <c r="CC62" i="18"/>
  <c r="CC17" i="18"/>
  <c r="CC32" i="18"/>
  <c r="CC47" i="18"/>
  <c r="CC77" i="18"/>
  <c r="CC107" i="18"/>
  <c r="CC61" i="18"/>
  <c r="CC16" i="18"/>
  <c r="CC31" i="18"/>
  <c r="CC46" i="18"/>
  <c r="CC76" i="18"/>
  <c r="CC106" i="18"/>
  <c r="CC60" i="18"/>
  <c r="CC15" i="18"/>
  <c r="CC30" i="18"/>
  <c r="CC45" i="18"/>
  <c r="CC75" i="18"/>
  <c r="CC105" i="18"/>
  <c r="CC59" i="18"/>
  <c r="CC14" i="18"/>
  <c r="CC29" i="18"/>
  <c r="CC44" i="18"/>
  <c r="CC74" i="18"/>
  <c r="CC104" i="18"/>
  <c r="CC58" i="18"/>
  <c r="CC13" i="18"/>
  <c r="CC28" i="18"/>
  <c r="CC43" i="18"/>
  <c r="CC73" i="18"/>
  <c r="CC103" i="18"/>
  <c r="CC57" i="18"/>
  <c r="CC12" i="18"/>
  <c r="CC27" i="18"/>
  <c r="CC42" i="18"/>
  <c r="CC72" i="18"/>
  <c r="CC102" i="18"/>
  <c r="CC56" i="18"/>
  <c r="CC11" i="18"/>
  <c r="CC26" i="18"/>
  <c r="CC41" i="18"/>
  <c r="CC71" i="18"/>
  <c r="CC101" i="18"/>
  <c r="CC55" i="18"/>
  <c r="CC10" i="18"/>
  <c r="CC25" i="18"/>
  <c r="CC40" i="18"/>
  <c r="CC70" i="18"/>
  <c r="CC100" i="18"/>
  <c r="CC54" i="18"/>
  <c r="CC9" i="18"/>
  <c r="CC24" i="18"/>
  <c r="CC39" i="18"/>
  <c r="CC69" i="18"/>
  <c r="CC99" i="18"/>
  <c r="CC53" i="18"/>
  <c r="CC8" i="18"/>
  <c r="CC23" i="18"/>
  <c r="CC38" i="18"/>
  <c r="CC68" i="18"/>
  <c r="CC98" i="18"/>
  <c r="CC53" i="19" a="1"/>
  <c r="CC65" i="19"/>
  <c r="CC8" i="19" a="1"/>
  <c r="CC20" i="19"/>
  <c r="CC23" i="19" a="1"/>
  <c r="CC35" i="19"/>
  <c r="CC50" i="19"/>
  <c r="CC80" i="19"/>
  <c r="CC110" i="19"/>
  <c r="CC64" i="19"/>
  <c r="CC19" i="19"/>
  <c r="CC34" i="19"/>
  <c r="CC49" i="19"/>
  <c r="CC79" i="19"/>
  <c r="CC109" i="19"/>
  <c r="CC63" i="19"/>
  <c r="CC18" i="19"/>
  <c r="CC33" i="19"/>
  <c r="CC48" i="19"/>
  <c r="CC78" i="19"/>
  <c r="CC108" i="19"/>
  <c r="CC62" i="19"/>
  <c r="CC17" i="19"/>
  <c r="CC32" i="19"/>
  <c r="CC47" i="19"/>
  <c r="CC77" i="19"/>
  <c r="CC107" i="19"/>
  <c r="CC61" i="19"/>
  <c r="CC16" i="19"/>
  <c r="CC31" i="19"/>
  <c r="CC46" i="19"/>
  <c r="CC76" i="19"/>
  <c r="CC106" i="19"/>
  <c r="CC60" i="19"/>
  <c r="CC15" i="19"/>
  <c r="CC30" i="19"/>
  <c r="CC45" i="19"/>
  <c r="CC75" i="19"/>
  <c r="CC105" i="19"/>
  <c r="CC59" i="19"/>
  <c r="CC14" i="19"/>
  <c r="CC29" i="19"/>
  <c r="CC44" i="19"/>
  <c r="CC74" i="19"/>
  <c r="CC104" i="19"/>
  <c r="CC58" i="19"/>
  <c r="CC13" i="19"/>
  <c r="CC28" i="19"/>
  <c r="CC43" i="19"/>
  <c r="CC73" i="19"/>
  <c r="CC103" i="19"/>
  <c r="CC57" i="19"/>
  <c r="CC12" i="19"/>
  <c r="CC27" i="19"/>
  <c r="CC42" i="19"/>
  <c r="CC72" i="19"/>
  <c r="CC102" i="19"/>
  <c r="CC56" i="19"/>
  <c r="CC11" i="19"/>
  <c r="CC26" i="19"/>
  <c r="CC41" i="19"/>
  <c r="CC71" i="19"/>
  <c r="CC101" i="19"/>
  <c r="CC55" i="19"/>
  <c r="CC10" i="19"/>
  <c r="CC25" i="19"/>
  <c r="CC40" i="19"/>
  <c r="CC70" i="19"/>
  <c r="CC100" i="19"/>
  <c r="CC54" i="19"/>
  <c r="CC9" i="19"/>
  <c r="CC24" i="19"/>
  <c r="CC39" i="19"/>
  <c r="CC69" i="19"/>
  <c r="CC99" i="19"/>
  <c r="CC53" i="19"/>
  <c r="CC8" i="19"/>
  <c r="CC23" i="19"/>
  <c r="CC38" i="19"/>
  <c r="CC68" i="19"/>
  <c r="CC98" i="19"/>
  <c r="CC53" i="20" a="1"/>
  <c r="CC65" i="20"/>
  <c r="CC8" i="20" a="1"/>
  <c r="CC20" i="20"/>
  <c r="CC23" i="20" a="1"/>
  <c r="CC35" i="20"/>
  <c r="CC50" i="20"/>
  <c r="CC80" i="20"/>
  <c r="CC110" i="20"/>
  <c r="CC64" i="20"/>
  <c r="CC19" i="20"/>
  <c r="CC34" i="20"/>
  <c r="CC49" i="20"/>
  <c r="CC79" i="20"/>
  <c r="CC109" i="20"/>
  <c r="CC63" i="20"/>
  <c r="CC18" i="20"/>
  <c r="CC33" i="20"/>
  <c r="CC48" i="20"/>
  <c r="CC78" i="20"/>
  <c r="CC108" i="20"/>
  <c r="CC62" i="20"/>
  <c r="CC17" i="20"/>
  <c r="CC32" i="20"/>
  <c r="CC47" i="20"/>
  <c r="CC77" i="20"/>
  <c r="CC107" i="20"/>
  <c r="CC61" i="20"/>
  <c r="CC16" i="20"/>
  <c r="CC31" i="20"/>
  <c r="CC46" i="20"/>
  <c r="CC76" i="20"/>
  <c r="CC106" i="20"/>
  <c r="CC60" i="20"/>
  <c r="CC15" i="20"/>
  <c r="CC30" i="20"/>
  <c r="CC45" i="20"/>
  <c r="CC75" i="20"/>
  <c r="CC105" i="20"/>
  <c r="CC59" i="20"/>
  <c r="CC14" i="20"/>
  <c r="CC29" i="20"/>
  <c r="CC44" i="20"/>
  <c r="CC74" i="20"/>
  <c r="CC104" i="20"/>
  <c r="CC58" i="20"/>
  <c r="CC13" i="20"/>
  <c r="CC28" i="20"/>
  <c r="CC43" i="20"/>
  <c r="CC73" i="20"/>
  <c r="CC103" i="20"/>
  <c r="CC57" i="20"/>
  <c r="CC12" i="20"/>
  <c r="CC27" i="20"/>
  <c r="CC42" i="20"/>
  <c r="CC72" i="20"/>
  <c r="CC102" i="20"/>
  <c r="CC56" i="20"/>
  <c r="CC11" i="20"/>
  <c r="CC26" i="20"/>
  <c r="CC41" i="20"/>
  <c r="CC71" i="20"/>
  <c r="CC101" i="20"/>
  <c r="CC55" i="20"/>
  <c r="CC10" i="20"/>
  <c r="CC25" i="20"/>
  <c r="CC40" i="20"/>
  <c r="CC70" i="20"/>
  <c r="CC100" i="20"/>
  <c r="CC54" i="20"/>
  <c r="CC9" i="20"/>
  <c r="CC24" i="20"/>
  <c r="CC39" i="20"/>
  <c r="CC69" i="20"/>
  <c r="CC99" i="20"/>
  <c r="CC53" i="20"/>
  <c r="CC8" i="20"/>
  <c r="CC23" i="20"/>
  <c r="CC38" i="20"/>
  <c r="CC68" i="20"/>
  <c r="CC98" i="20"/>
  <c r="BX53" i="3" a="1"/>
  <c r="BX53" i="3"/>
  <c r="BX8" i="3" a="1"/>
  <c r="BX8" i="3"/>
  <c r="BX23" i="3" a="1"/>
  <c r="BX23" i="3"/>
  <c r="BX38" i="3"/>
  <c r="BX68" i="3"/>
  <c r="BX98" i="3"/>
  <c r="BX83" i="3" a="1"/>
  <c r="BX83" i="3"/>
  <c r="BX54" i="3"/>
  <c r="BX9" i="3"/>
  <c r="BX24" i="3"/>
  <c r="BX39" i="3"/>
  <c r="BX69" i="3"/>
  <c r="BX84" i="3"/>
  <c r="BX55" i="3"/>
  <c r="BX10" i="3"/>
  <c r="BX25" i="3"/>
  <c r="BX40" i="3"/>
  <c r="BX70" i="3"/>
  <c r="BX85" i="3"/>
  <c r="BX56" i="3"/>
  <c r="BX11" i="3"/>
  <c r="BX26" i="3"/>
  <c r="BX41" i="3"/>
  <c r="BX71" i="3"/>
  <c r="BX86" i="3"/>
  <c r="BX57" i="3"/>
  <c r="BX12" i="3"/>
  <c r="BX27" i="3"/>
  <c r="BX42" i="3"/>
  <c r="BX72" i="3"/>
  <c r="BX87" i="3"/>
  <c r="BX58" i="3"/>
  <c r="BX13" i="3"/>
  <c r="BX28" i="3"/>
  <c r="BX43" i="3"/>
  <c r="BX73" i="3"/>
  <c r="BX88" i="3"/>
  <c r="BX59" i="3"/>
  <c r="BX14" i="3"/>
  <c r="BX29" i="3"/>
  <c r="BX44" i="3"/>
  <c r="BX74" i="3"/>
  <c r="BX89" i="3"/>
  <c r="BX60" i="3"/>
  <c r="BX15" i="3"/>
  <c r="BX30" i="3"/>
  <c r="BX45" i="3"/>
  <c r="BX75" i="3"/>
  <c r="BX90" i="3"/>
  <c r="BX61" i="3"/>
  <c r="BX16" i="3"/>
  <c r="BX31" i="3"/>
  <c r="BX46" i="3"/>
  <c r="BX76" i="3"/>
  <c r="BX91" i="3"/>
  <c r="BX62" i="3"/>
  <c r="BX17" i="3"/>
  <c r="BX32" i="3"/>
  <c r="BX47" i="3"/>
  <c r="BX77" i="3"/>
  <c r="BX92" i="3"/>
  <c r="BX63" i="3"/>
  <c r="BX18" i="3"/>
  <c r="BX33" i="3"/>
  <c r="BX48" i="3"/>
  <c r="BX78" i="3"/>
  <c r="BX93" i="3"/>
  <c r="BX64" i="3"/>
  <c r="BX19" i="3"/>
  <c r="BX34" i="3"/>
  <c r="BX49" i="3"/>
  <c r="BX79" i="3"/>
  <c r="BX94" i="3"/>
  <c r="BX65" i="3"/>
  <c r="BX20" i="3"/>
  <c r="BX35" i="3"/>
  <c r="BX50" i="3"/>
  <c r="BX80" i="3"/>
  <c r="BX95" i="3"/>
  <c r="BY110" i="3"/>
  <c r="BY109" i="3"/>
  <c r="BY108" i="3"/>
  <c r="BY107" i="3"/>
  <c r="BY106" i="3"/>
  <c r="BY105" i="3"/>
  <c r="BY104" i="3"/>
  <c r="BY103" i="3"/>
  <c r="BY102" i="3"/>
  <c r="BY101" i="3"/>
  <c r="BY100" i="3"/>
  <c r="BY99" i="3"/>
  <c r="CA53" i="14" a="1"/>
  <c r="CA65" i="14"/>
  <c r="CA8" i="14" a="1"/>
  <c r="CA20" i="14"/>
  <c r="CA23" i="14" a="1"/>
  <c r="CA35" i="14"/>
  <c r="CA50" i="14"/>
  <c r="CA80" i="14"/>
  <c r="CA110" i="14"/>
  <c r="CA64" i="14"/>
  <c r="CA19" i="14"/>
  <c r="CA34" i="14"/>
  <c r="CA49" i="14"/>
  <c r="CA79" i="14"/>
  <c r="CA109" i="14"/>
  <c r="CA63" i="14"/>
  <c r="CA18" i="14"/>
  <c r="CA33" i="14"/>
  <c r="CA48" i="14"/>
  <c r="CA78" i="14"/>
  <c r="CA108" i="14"/>
  <c r="CA62" i="14"/>
  <c r="CA17" i="14"/>
  <c r="CA32" i="14"/>
  <c r="CA47" i="14"/>
  <c r="CA77" i="14"/>
  <c r="CA107" i="14"/>
  <c r="CA61" i="14"/>
  <c r="CA16" i="14"/>
  <c r="CA31" i="14"/>
  <c r="CA46" i="14"/>
  <c r="CA76" i="14"/>
  <c r="CA106" i="14"/>
  <c r="CA60" i="14"/>
  <c r="CA15" i="14"/>
  <c r="CA30" i="14"/>
  <c r="CA45" i="14"/>
  <c r="CA75" i="14"/>
  <c r="CA105" i="14"/>
  <c r="CA59" i="14"/>
  <c r="CA14" i="14"/>
  <c r="CA29" i="14"/>
  <c r="CA44" i="14"/>
  <c r="CA74" i="14"/>
  <c r="CA104" i="14"/>
  <c r="CA58" i="14"/>
  <c r="CA13" i="14"/>
  <c r="CA28" i="14"/>
  <c r="CA43" i="14"/>
  <c r="CA73" i="14"/>
  <c r="CA103" i="14"/>
  <c r="CA57" i="14"/>
  <c r="CA12" i="14"/>
  <c r="CA27" i="14"/>
  <c r="CA42" i="14"/>
  <c r="CA72" i="14"/>
  <c r="CA102" i="14"/>
  <c r="CA56" i="14"/>
  <c r="CA11" i="14"/>
  <c r="CA26" i="14"/>
  <c r="CA41" i="14"/>
  <c r="CA71" i="14"/>
  <c r="CA101" i="14"/>
  <c r="CA55" i="14"/>
  <c r="CA10" i="14"/>
  <c r="CA25" i="14"/>
  <c r="CA40" i="14"/>
  <c r="CA70" i="14"/>
  <c r="CA100" i="14"/>
  <c r="CA54" i="14"/>
  <c r="CA9" i="14"/>
  <c r="CA24" i="14"/>
  <c r="CA39" i="14"/>
  <c r="CA69" i="14"/>
  <c r="CA99" i="14"/>
  <c r="CA53" i="14"/>
  <c r="CA8" i="14"/>
  <c r="CA23" i="14"/>
  <c r="CA38" i="14"/>
  <c r="CA68" i="14"/>
  <c r="CA98" i="14"/>
  <c r="CB53" i="15" a="1"/>
  <c r="CB65" i="15"/>
  <c r="CB8" i="15" a="1"/>
  <c r="CB20" i="15"/>
  <c r="CB23" i="15" a="1"/>
  <c r="CB35" i="15"/>
  <c r="CB50" i="15"/>
  <c r="CB80" i="15"/>
  <c r="CB110" i="15"/>
  <c r="CB64" i="15"/>
  <c r="CB19" i="15"/>
  <c r="CB34" i="15"/>
  <c r="CB49" i="15"/>
  <c r="CB79" i="15"/>
  <c r="CB109" i="15"/>
  <c r="CB63" i="15"/>
  <c r="CB18" i="15"/>
  <c r="CB33" i="15"/>
  <c r="CB48" i="15"/>
  <c r="CB78" i="15"/>
  <c r="CB108" i="15"/>
  <c r="CB62" i="15"/>
  <c r="CB17" i="15"/>
  <c r="CB32" i="15"/>
  <c r="CB47" i="15"/>
  <c r="CB77" i="15"/>
  <c r="CB107" i="15"/>
  <c r="CB61" i="15"/>
  <c r="CB16" i="15"/>
  <c r="CB31" i="15"/>
  <c r="CB46" i="15"/>
  <c r="CB76" i="15"/>
  <c r="CB106" i="15"/>
  <c r="CB60" i="15"/>
  <c r="CB15" i="15"/>
  <c r="CB30" i="15"/>
  <c r="CB45" i="15"/>
  <c r="CB75" i="15"/>
  <c r="CB105" i="15"/>
  <c r="CB59" i="15"/>
  <c r="CB14" i="15"/>
  <c r="CB29" i="15"/>
  <c r="CB44" i="15"/>
  <c r="CB74" i="15"/>
  <c r="CB104" i="15"/>
  <c r="CB58" i="15"/>
  <c r="CB13" i="15"/>
  <c r="CB28" i="15"/>
  <c r="CB43" i="15"/>
  <c r="CB73" i="15"/>
  <c r="CB103" i="15"/>
  <c r="CB57" i="15"/>
  <c r="CB12" i="15"/>
  <c r="CB27" i="15"/>
  <c r="CB42" i="15"/>
  <c r="CB72" i="15"/>
  <c r="CB102" i="15"/>
  <c r="CB56" i="15"/>
  <c r="CB11" i="15"/>
  <c r="CB26" i="15"/>
  <c r="CB41" i="15"/>
  <c r="CB71" i="15"/>
  <c r="CB101" i="15"/>
  <c r="CB55" i="15"/>
  <c r="CB10" i="15"/>
  <c r="CB25" i="15"/>
  <c r="CB40" i="15"/>
  <c r="CB70" i="15"/>
  <c r="CB100" i="15"/>
  <c r="CB54" i="15"/>
  <c r="CB9" i="15"/>
  <c r="CB24" i="15"/>
  <c r="CB39" i="15"/>
  <c r="CB69" i="15"/>
  <c r="CB99" i="15"/>
  <c r="CB53" i="15"/>
  <c r="CB8" i="15"/>
  <c r="CB23" i="15"/>
  <c r="CB38" i="15"/>
  <c r="CB68" i="15"/>
  <c r="CB98" i="15"/>
  <c r="CB53" i="16" a="1"/>
  <c r="CB65" i="16"/>
  <c r="CB8" i="16" a="1"/>
  <c r="CB20" i="16"/>
  <c r="CB23" i="16" a="1"/>
  <c r="CB35" i="16"/>
  <c r="CB50" i="16"/>
  <c r="CB80" i="16"/>
  <c r="CB110" i="16"/>
  <c r="CB64" i="16"/>
  <c r="CB19" i="16"/>
  <c r="CB34" i="16"/>
  <c r="CB49" i="16"/>
  <c r="CB79" i="16"/>
  <c r="CB109" i="16"/>
  <c r="CB63" i="16"/>
  <c r="CB18" i="16"/>
  <c r="CB33" i="16"/>
  <c r="CB48" i="16"/>
  <c r="CB78" i="16"/>
  <c r="CB108" i="16"/>
  <c r="CB62" i="16"/>
  <c r="CB17" i="16"/>
  <c r="CB32" i="16"/>
  <c r="CB47" i="16"/>
  <c r="CB77" i="16"/>
  <c r="CB107" i="16"/>
  <c r="CB61" i="16"/>
  <c r="CB16" i="16"/>
  <c r="CB31" i="16"/>
  <c r="CB46" i="16"/>
  <c r="CB76" i="16"/>
  <c r="CB106" i="16"/>
  <c r="CB60" i="16"/>
  <c r="CB15" i="16"/>
  <c r="CB30" i="16"/>
  <c r="CB45" i="16"/>
  <c r="CB75" i="16"/>
  <c r="CB105" i="16"/>
  <c r="CB59" i="16"/>
  <c r="CB14" i="16"/>
  <c r="CB29" i="16"/>
  <c r="CB44" i="16"/>
  <c r="CB74" i="16"/>
  <c r="CB104" i="16"/>
  <c r="CB58" i="16"/>
  <c r="CB13" i="16"/>
  <c r="CB28" i="16"/>
  <c r="CB43" i="16"/>
  <c r="CB73" i="16"/>
  <c r="CB103" i="16"/>
  <c r="CB57" i="16"/>
  <c r="CB12" i="16"/>
  <c r="CB27" i="16"/>
  <c r="CB42" i="16"/>
  <c r="CB72" i="16"/>
  <c r="CB102" i="16"/>
  <c r="CB56" i="16"/>
  <c r="CB11" i="16"/>
  <c r="CB26" i="16"/>
  <c r="CB41" i="16"/>
  <c r="CB71" i="16"/>
  <c r="CB101" i="16"/>
  <c r="CB55" i="16"/>
  <c r="CB10" i="16"/>
  <c r="CB25" i="16"/>
  <c r="CB40" i="16"/>
  <c r="CB70" i="16"/>
  <c r="CB100" i="16"/>
  <c r="CB54" i="16"/>
  <c r="CB9" i="16"/>
  <c r="CB24" i="16"/>
  <c r="CB39" i="16"/>
  <c r="CB69" i="16"/>
  <c r="CB99" i="16"/>
  <c r="CB53" i="16"/>
  <c r="CB8" i="16"/>
  <c r="CB23" i="16"/>
  <c r="CB38" i="16"/>
  <c r="CB68" i="16"/>
  <c r="CB98" i="16"/>
  <c r="CB53" i="17" a="1"/>
  <c r="CB65" i="17"/>
  <c r="CB8" i="17" a="1"/>
  <c r="CB20" i="17"/>
  <c r="CB23" i="17" a="1"/>
  <c r="CB35" i="17"/>
  <c r="CB50" i="17"/>
  <c r="CB80" i="17"/>
  <c r="CB110" i="17"/>
  <c r="CB64" i="17"/>
  <c r="CB19" i="17"/>
  <c r="CB34" i="17"/>
  <c r="CB49" i="17"/>
  <c r="CB79" i="17"/>
  <c r="CB109" i="17"/>
  <c r="CB63" i="17"/>
  <c r="CB18" i="17"/>
  <c r="CB33" i="17"/>
  <c r="CB48" i="17"/>
  <c r="CB78" i="17"/>
  <c r="CB108" i="17"/>
  <c r="CB62" i="17"/>
  <c r="CB17" i="17"/>
  <c r="CB32" i="17"/>
  <c r="CB47" i="17"/>
  <c r="CB77" i="17"/>
  <c r="CB107" i="17"/>
  <c r="CB61" i="17"/>
  <c r="CB16" i="17"/>
  <c r="CB31" i="17"/>
  <c r="CB46" i="17"/>
  <c r="CB76" i="17"/>
  <c r="CB106" i="17"/>
  <c r="CB60" i="17"/>
  <c r="CB15" i="17"/>
  <c r="CB30" i="17"/>
  <c r="CB45" i="17"/>
  <c r="CB75" i="17"/>
  <c r="CB105" i="17"/>
  <c r="CB59" i="17"/>
  <c r="CB14" i="17"/>
  <c r="CB29" i="17"/>
  <c r="CB44" i="17"/>
  <c r="CB74" i="17"/>
  <c r="CB104" i="17"/>
  <c r="CB58" i="17"/>
  <c r="CB13" i="17"/>
  <c r="CB28" i="17"/>
  <c r="CB43" i="17"/>
  <c r="CB73" i="17"/>
  <c r="CB103" i="17"/>
  <c r="CB57" i="17"/>
  <c r="CB12" i="17"/>
  <c r="CB27" i="17"/>
  <c r="CB42" i="17"/>
  <c r="CB72" i="17"/>
  <c r="CB102" i="17"/>
  <c r="CB56" i="17"/>
  <c r="CB11" i="17"/>
  <c r="CB26" i="17"/>
  <c r="CB41" i="17"/>
  <c r="CB71" i="17"/>
  <c r="CB101" i="17"/>
  <c r="CB55" i="17"/>
  <c r="CB10" i="17"/>
  <c r="CB25" i="17"/>
  <c r="CB40" i="17"/>
  <c r="CB70" i="17"/>
  <c r="CB100" i="17"/>
  <c r="CB54" i="17"/>
  <c r="CB9" i="17"/>
  <c r="CB24" i="17"/>
  <c r="CB39" i="17"/>
  <c r="CB69" i="17"/>
  <c r="CB99" i="17"/>
  <c r="CB53" i="17"/>
  <c r="CB8" i="17"/>
  <c r="CB23" i="17"/>
  <c r="CB38" i="17"/>
  <c r="CB68" i="17"/>
  <c r="CB98" i="17"/>
  <c r="CB53" i="18" a="1"/>
  <c r="CB65" i="18"/>
  <c r="CB8" i="18" a="1"/>
  <c r="CB20" i="18"/>
  <c r="CB23" i="18" a="1"/>
  <c r="CB35" i="18"/>
  <c r="CB50" i="18"/>
  <c r="CB80" i="18"/>
  <c r="CB110" i="18"/>
  <c r="CB64" i="18"/>
  <c r="CB19" i="18"/>
  <c r="CB34" i="18"/>
  <c r="CB49" i="18"/>
  <c r="CB79" i="18"/>
  <c r="CB109" i="18"/>
  <c r="CB63" i="18"/>
  <c r="CB18" i="18"/>
  <c r="CB33" i="18"/>
  <c r="CB48" i="18"/>
  <c r="CB78" i="18"/>
  <c r="CB108" i="18"/>
  <c r="CB62" i="18"/>
  <c r="CB17" i="18"/>
  <c r="CB32" i="18"/>
  <c r="CB47" i="18"/>
  <c r="CB77" i="18"/>
  <c r="CB107" i="18"/>
  <c r="CB61" i="18"/>
  <c r="CB16" i="18"/>
  <c r="CB31" i="18"/>
  <c r="CB46" i="18"/>
  <c r="CB76" i="18"/>
  <c r="CB106" i="18"/>
  <c r="CB60" i="18"/>
  <c r="CB15" i="18"/>
  <c r="CB30" i="18"/>
  <c r="CB45" i="18"/>
  <c r="CB75" i="18"/>
  <c r="CB105" i="18"/>
  <c r="CB59" i="18"/>
  <c r="CB14" i="18"/>
  <c r="CB29" i="18"/>
  <c r="CB44" i="18"/>
  <c r="CB74" i="18"/>
  <c r="CB104" i="18"/>
  <c r="CB58" i="18"/>
  <c r="CB13" i="18"/>
  <c r="CB28" i="18"/>
  <c r="CB43" i="18"/>
  <c r="CB73" i="18"/>
  <c r="CB103" i="18"/>
  <c r="CB57" i="18"/>
  <c r="CB12" i="18"/>
  <c r="CB27" i="18"/>
  <c r="CB42" i="18"/>
  <c r="CB72" i="18"/>
  <c r="CB102" i="18"/>
  <c r="CB56" i="18"/>
  <c r="CB11" i="18"/>
  <c r="CB26" i="18"/>
  <c r="CB41" i="18"/>
  <c r="CB71" i="18"/>
  <c r="CB101" i="18"/>
  <c r="CB55" i="18"/>
  <c r="CB10" i="18"/>
  <c r="CB25" i="18"/>
  <c r="CB40" i="18"/>
  <c r="CB70" i="18"/>
  <c r="CB100" i="18"/>
  <c r="CB54" i="18"/>
  <c r="CB9" i="18"/>
  <c r="CB24" i="18"/>
  <c r="CB39" i="18"/>
  <c r="CB69" i="18"/>
  <c r="CB99" i="18"/>
  <c r="CB53" i="18"/>
  <c r="CB8" i="18"/>
  <c r="CB23" i="18"/>
  <c r="CB38" i="18"/>
  <c r="CB68" i="18"/>
  <c r="CB98" i="18"/>
  <c r="CB53" i="19" a="1"/>
  <c r="CB65" i="19"/>
  <c r="CB8" i="19" a="1"/>
  <c r="CB20" i="19"/>
  <c r="CB23" i="19" a="1"/>
  <c r="CB35" i="19"/>
  <c r="CB50" i="19"/>
  <c r="CB80" i="19"/>
  <c r="CB110" i="19"/>
  <c r="CB64" i="19"/>
  <c r="CB19" i="19"/>
  <c r="CB34" i="19"/>
  <c r="CB49" i="19"/>
  <c r="CB79" i="19"/>
  <c r="CB109" i="19"/>
  <c r="CB63" i="19"/>
  <c r="CB18" i="19"/>
  <c r="CB33" i="19"/>
  <c r="CB48" i="19"/>
  <c r="CB78" i="19"/>
  <c r="CB108" i="19"/>
  <c r="CB62" i="19"/>
  <c r="CB17" i="19"/>
  <c r="CB32" i="19"/>
  <c r="CB47" i="19"/>
  <c r="CB77" i="19"/>
  <c r="CB107" i="19"/>
  <c r="CB61" i="19"/>
  <c r="CB16" i="19"/>
  <c r="CB31" i="19"/>
  <c r="CB46" i="19"/>
  <c r="CB76" i="19"/>
  <c r="CB106" i="19"/>
  <c r="CB60" i="19"/>
  <c r="CB15" i="19"/>
  <c r="CB30" i="19"/>
  <c r="CB45" i="19"/>
  <c r="CB75" i="19"/>
  <c r="CB105" i="19"/>
  <c r="CB59" i="19"/>
  <c r="CB14" i="19"/>
  <c r="CB29" i="19"/>
  <c r="CB44" i="19"/>
  <c r="CB74" i="19"/>
  <c r="CB104" i="19"/>
  <c r="CB58" i="19"/>
  <c r="CB13" i="19"/>
  <c r="CB28" i="19"/>
  <c r="CB43" i="19"/>
  <c r="CB73" i="19"/>
  <c r="CB103" i="19"/>
  <c r="CB57" i="19"/>
  <c r="CB12" i="19"/>
  <c r="CB27" i="19"/>
  <c r="CB42" i="19"/>
  <c r="CB72" i="19"/>
  <c r="CB102" i="19"/>
  <c r="CB56" i="19"/>
  <c r="CB11" i="19"/>
  <c r="CB26" i="19"/>
  <c r="CB41" i="19"/>
  <c r="CB71" i="19"/>
  <c r="CB101" i="19"/>
  <c r="CB55" i="19"/>
  <c r="CB10" i="19"/>
  <c r="CB25" i="19"/>
  <c r="CB40" i="19"/>
  <c r="CB70" i="19"/>
  <c r="CB100" i="19"/>
  <c r="CB54" i="19"/>
  <c r="CB9" i="19"/>
  <c r="CB24" i="19"/>
  <c r="CB39" i="19"/>
  <c r="CB69" i="19"/>
  <c r="CB99" i="19"/>
  <c r="CB53" i="19"/>
  <c r="CB8" i="19"/>
  <c r="CB23" i="19"/>
  <c r="CB38" i="19"/>
  <c r="CB68" i="19"/>
  <c r="CB98" i="19"/>
  <c r="CB53" i="20" a="1"/>
  <c r="CB65" i="20"/>
  <c r="CB8" i="20" a="1"/>
  <c r="CB20" i="20"/>
  <c r="CB23" i="20" a="1"/>
  <c r="CB35" i="20"/>
  <c r="CB50" i="20"/>
  <c r="CB80" i="20"/>
  <c r="CB110" i="20"/>
  <c r="CB64" i="20"/>
  <c r="CB19" i="20"/>
  <c r="CB34" i="20"/>
  <c r="CB49" i="20"/>
  <c r="CB79" i="20"/>
  <c r="CB109" i="20"/>
  <c r="CB63" i="20"/>
  <c r="CB18" i="20"/>
  <c r="CB33" i="20"/>
  <c r="CB48" i="20"/>
  <c r="CB78" i="20"/>
  <c r="CB108" i="20"/>
  <c r="CB62" i="20"/>
  <c r="CB17" i="20"/>
  <c r="CB32" i="20"/>
  <c r="CB47" i="20"/>
  <c r="CB77" i="20"/>
  <c r="CB107" i="20"/>
  <c r="CB61" i="20"/>
  <c r="CB16" i="20"/>
  <c r="CB31" i="20"/>
  <c r="CB46" i="20"/>
  <c r="CB76" i="20"/>
  <c r="CB106" i="20"/>
  <c r="CB60" i="20"/>
  <c r="CB15" i="20"/>
  <c r="CB30" i="20"/>
  <c r="CB45" i="20"/>
  <c r="CB75" i="20"/>
  <c r="CB105" i="20"/>
  <c r="CB59" i="20"/>
  <c r="CB14" i="20"/>
  <c r="CB29" i="20"/>
  <c r="CB44" i="20"/>
  <c r="CB74" i="20"/>
  <c r="CB104" i="20"/>
  <c r="CB58" i="20"/>
  <c r="CB13" i="20"/>
  <c r="CB28" i="20"/>
  <c r="CB43" i="20"/>
  <c r="CB73" i="20"/>
  <c r="CB103" i="20"/>
  <c r="CB57" i="20"/>
  <c r="CB12" i="20"/>
  <c r="CB27" i="20"/>
  <c r="CB42" i="20"/>
  <c r="CB72" i="20"/>
  <c r="CB102" i="20"/>
  <c r="CB56" i="20"/>
  <c r="CB11" i="20"/>
  <c r="CB26" i="20"/>
  <c r="CB41" i="20"/>
  <c r="CB71" i="20"/>
  <c r="CB101" i="20"/>
  <c r="CB55" i="20"/>
  <c r="CB10" i="20"/>
  <c r="CB25" i="20"/>
  <c r="CB40" i="20"/>
  <c r="CB70" i="20"/>
  <c r="CB100" i="20"/>
  <c r="CB54" i="20"/>
  <c r="CB9" i="20"/>
  <c r="CB24" i="20"/>
  <c r="CB39" i="20"/>
  <c r="CB69" i="20"/>
  <c r="CB99" i="20"/>
  <c r="CB53" i="20"/>
  <c r="CB8" i="20"/>
  <c r="CB23" i="20"/>
  <c r="CB38" i="20"/>
  <c r="CB68" i="20"/>
  <c r="CB98" i="20"/>
  <c r="BW53" i="3" a="1"/>
  <c r="BW53" i="3"/>
  <c r="BW8" i="3" a="1"/>
  <c r="BW8" i="3"/>
  <c r="BW23" i="3" a="1"/>
  <c r="BW23" i="3"/>
  <c r="BW38" i="3"/>
  <c r="BW68" i="3"/>
  <c r="BW98" i="3"/>
  <c r="BW83" i="3" a="1"/>
  <c r="BW83" i="3"/>
  <c r="BW54" i="3"/>
  <c r="BW9" i="3"/>
  <c r="BW24" i="3"/>
  <c r="BW39" i="3"/>
  <c r="BW69" i="3"/>
  <c r="BW84" i="3"/>
  <c r="BW55" i="3"/>
  <c r="BW10" i="3"/>
  <c r="BW25" i="3"/>
  <c r="BW40" i="3"/>
  <c r="BW70" i="3"/>
  <c r="BW85" i="3"/>
  <c r="BW56" i="3"/>
  <c r="BW11" i="3"/>
  <c r="BW26" i="3"/>
  <c r="BW41" i="3"/>
  <c r="BW71" i="3"/>
  <c r="BW86" i="3"/>
  <c r="BW57" i="3"/>
  <c r="BW12" i="3"/>
  <c r="BW27" i="3"/>
  <c r="BW42" i="3"/>
  <c r="BW72" i="3"/>
  <c r="BW87" i="3"/>
  <c r="BW58" i="3"/>
  <c r="BW13" i="3"/>
  <c r="BW28" i="3"/>
  <c r="BW43" i="3"/>
  <c r="BW73" i="3"/>
  <c r="BW88" i="3"/>
  <c r="BW59" i="3"/>
  <c r="BW14" i="3"/>
  <c r="BW29" i="3"/>
  <c r="BW44" i="3"/>
  <c r="BW74" i="3"/>
  <c r="BW89" i="3"/>
  <c r="BW60" i="3"/>
  <c r="BW15" i="3"/>
  <c r="BW30" i="3"/>
  <c r="BW45" i="3"/>
  <c r="BW75" i="3"/>
  <c r="BW90" i="3"/>
  <c r="BW61" i="3"/>
  <c r="BW16" i="3"/>
  <c r="BW31" i="3"/>
  <c r="BW46" i="3"/>
  <c r="BW76" i="3"/>
  <c r="BW91" i="3"/>
  <c r="BW62" i="3"/>
  <c r="BW17" i="3"/>
  <c r="BW32" i="3"/>
  <c r="BW47" i="3"/>
  <c r="BW77" i="3"/>
  <c r="BW92" i="3"/>
  <c r="BW63" i="3"/>
  <c r="BW18" i="3"/>
  <c r="BW33" i="3"/>
  <c r="BW48" i="3"/>
  <c r="BW78" i="3"/>
  <c r="BW93" i="3"/>
  <c r="BW64" i="3"/>
  <c r="BW19" i="3"/>
  <c r="BW34" i="3"/>
  <c r="BW49" i="3"/>
  <c r="BW79" i="3"/>
  <c r="BW94" i="3"/>
  <c r="BW65" i="3"/>
  <c r="BW20" i="3"/>
  <c r="BW35" i="3"/>
  <c r="BW50" i="3"/>
  <c r="BW80" i="3"/>
  <c r="BW95" i="3"/>
  <c r="BX110" i="3"/>
  <c r="BX109" i="3"/>
  <c r="BX108" i="3"/>
  <c r="BX107" i="3"/>
  <c r="BX106" i="3"/>
  <c r="BX105" i="3"/>
  <c r="BX104" i="3"/>
  <c r="BX103" i="3"/>
  <c r="BX102" i="3"/>
  <c r="BX101" i="3"/>
  <c r="BX100" i="3"/>
  <c r="BX99" i="3"/>
  <c r="BZ53" i="14" a="1"/>
  <c r="BZ65" i="14"/>
  <c r="BZ8" i="14" a="1"/>
  <c r="BZ20" i="14"/>
  <c r="BZ23" i="14" a="1"/>
  <c r="BZ35" i="14"/>
  <c r="BZ50" i="14"/>
  <c r="BZ80" i="14"/>
  <c r="BZ110" i="14"/>
  <c r="BZ64" i="14"/>
  <c r="BZ19" i="14"/>
  <c r="BZ34" i="14"/>
  <c r="BZ49" i="14"/>
  <c r="BZ79" i="14"/>
  <c r="BZ109" i="14"/>
  <c r="BZ63" i="14"/>
  <c r="BZ18" i="14"/>
  <c r="BZ33" i="14"/>
  <c r="BZ48" i="14"/>
  <c r="BZ78" i="14"/>
  <c r="BZ108" i="14"/>
  <c r="BZ62" i="14"/>
  <c r="BZ17" i="14"/>
  <c r="BZ32" i="14"/>
  <c r="BZ47" i="14"/>
  <c r="BZ77" i="14"/>
  <c r="BZ107" i="14"/>
  <c r="BZ61" i="14"/>
  <c r="BZ16" i="14"/>
  <c r="BZ31" i="14"/>
  <c r="BZ46" i="14"/>
  <c r="BZ76" i="14"/>
  <c r="BZ106" i="14"/>
  <c r="BZ60" i="14"/>
  <c r="BZ15" i="14"/>
  <c r="BZ30" i="14"/>
  <c r="BZ45" i="14"/>
  <c r="BZ75" i="14"/>
  <c r="BZ105" i="14"/>
  <c r="BZ59" i="14"/>
  <c r="BZ14" i="14"/>
  <c r="BZ29" i="14"/>
  <c r="BZ44" i="14"/>
  <c r="BZ74" i="14"/>
  <c r="BZ104" i="14"/>
  <c r="BZ58" i="14"/>
  <c r="BZ13" i="14"/>
  <c r="BZ28" i="14"/>
  <c r="BZ43" i="14"/>
  <c r="BZ73" i="14"/>
  <c r="BZ103" i="14"/>
  <c r="BZ57" i="14"/>
  <c r="BZ12" i="14"/>
  <c r="BZ27" i="14"/>
  <c r="BZ42" i="14"/>
  <c r="BZ72" i="14"/>
  <c r="BZ102" i="14"/>
  <c r="BZ56" i="14"/>
  <c r="BZ11" i="14"/>
  <c r="BZ26" i="14"/>
  <c r="BZ41" i="14"/>
  <c r="BZ71" i="14"/>
  <c r="BZ101" i="14"/>
  <c r="BZ55" i="14"/>
  <c r="BZ10" i="14"/>
  <c r="BZ25" i="14"/>
  <c r="BZ40" i="14"/>
  <c r="BZ70" i="14"/>
  <c r="BZ100" i="14"/>
  <c r="BZ54" i="14"/>
  <c r="BZ9" i="14"/>
  <c r="BZ24" i="14"/>
  <c r="BZ39" i="14"/>
  <c r="BZ69" i="14"/>
  <c r="BZ99" i="14"/>
  <c r="BZ53" i="14"/>
  <c r="BZ8" i="14"/>
  <c r="BZ23" i="14"/>
  <c r="BZ38" i="14"/>
  <c r="BZ68" i="14"/>
  <c r="BZ98" i="14"/>
  <c r="CA53" i="15" a="1"/>
  <c r="CA65" i="15"/>
  <c r="CA8" i="15" a="1"/>
  <c r="CA20" i="15"/>
  <c r="CA23" i="15" a="1"/>
  <c r="CA35" i="15"/>
  <c r="CA50" i="15"/>
  <c r="CA80" i="15"/>
  <c r="CA110" i="15"/>
  <c r="CA64" i="15"/>
  <c r="CA19" i="15"/>
  <c r="CA34" i="15"/>
  <c r="CA49" i="15"/>
  <c r="CA79" i="15"/>
  <c r="CA109" i="15"/>
  <c r="CA63" i="15"/>
  <c r="CA18" i="15"/>
  <c r="CA33" i="15"/>
  <c r="CA48" i="15"/>
  <c r="CA78" i="15"/>
  <c r="CA108" i="15"/>
  <c r="CA62" i="15"/>
  <c r="CA17" i="15"/>
  <c r="CA32" i="15"/>
  <c r="CA47" i="15"/>
  <c r="CA77" i="15"/>
  <c r="CA107" i="15"/>
  <c r="CA61" i="15"/>
  <c r="CA16" i="15"/>
  <c r="CA31" i="15"/>
  <c r="CA46" i="15"/>
  <c r="CA76" i="15"/>
  <c r="CA106" i="15"/>
  <c r="CA60" i="15"/>
  <c r="CA15" i="15"/>
  <c r="CA30" i="15"/>
  <c r="CA45" i="15"/>
  <c r="CA75" i="15"/>
  <c r="CA105" i="15"/>
  <c r="CA59" i="15"/>
  <c r="CA14" i="15"/>
  <c r="CA29" i="15"/>
  <c r="CA44" i="15"/>
  <c r="CA74" i="15"/>
  <c r="CA104" i="15"/>
  <c r="CA58" i="15"/>
  <c r="CA13" i="15"/>
  <c r="CA28" i="15"/>
  <c r="CA43" i="15"/>
  <c r="CA73" i="15"/>
  <c r="CA103" i="15"/>
  <c r="CA57" i="15"/>
  <c r="CA12" i="15"/>
  <c r="CA27" i="15"/>
  <c r="CA42" i="15"/>
  <c r="CA72" i="15"/>
  <c r="CA102" i="15"/>
  <c r="CA56" i="15"/>
  <c r="CA11" i="15"/>
  <c r="CA26" i="15"/>
  <c r="CA41" i="15"/>
  <c r="CA71" i="15"/>
  <c r="CA101" i="15"/>
  <c r="CA55" i="15"/>
  <c r="CA10" i="15"/>
  <c r="CA25" i="15"/>
  <c r="CA40" i="15"/>
  <c r="CA70" i="15"/>
  <c r="CA100" i="15"/>
  <c r="CA54" i="15"/>
  <c r="CA9" i="15"/>
  <c r="CA24" i="15"/>
  <c r="CA39" i="15"/>
  <c r="CA69" i="15"/>
  <c r="CA99" i="15"/>
  <c r="CA53" i="15"/>
  <c r="CA8" i="15"/>
  <c r="CA23" i="15"/>
  <c r="CA38" i="15"/>
  <c r="CA68" i="15"/>
  <c r="CA98" i="15"/>
  <c r="CA53" i="16" a="1"/>
  <c r="CA65" i="16"/>
  <c r="CA8" i="16" a="1"/>
  <c r="CA20" i="16"/>
  <c r="CA23" i="16" a="1"/>
  <c r="CA35" i="16"/>
  <c r="CA50" i="16"/>
  <c r="CA80" i="16"/>
  <c r="CA110" i="16"/>
  <c r="CA64" i="16"/>
  <c r="CA19" i="16"/>
  <c r="CA34" i="16"/>
  <c r="CA49" i="16"/>
  <c r="CA79" i="16"/>
  <c r="CA109" i="16"/>
  <c r="CA63" i="16"/>
  <c r="CA18" i="16"/>
  <c r="CA33" i="16"/>
  <c r="CA48" i="16"/>
  <c r="CA78" i="16"/>
  <c r="CA108" i="16"/>
  <c r="CA62" i="16"/>
  <c r="CA17" i="16"/>
  <c r="CA32" i="16"/>
  <c r="CA47" i="16"/>
  <c r="CA77" i="16"/>
  <c r="CA107" i="16"/>
  <c r="CA61" i="16"/>
  <c r="CA16" i="16"/>
  <c r="CA31" i="16"/>
  <c r="CA46" i="16"/>
  <c r="CA76" i="16"/>
  <c r="CA106" i="16"/>
  <c r="CA60" i="16"/>
  <c r="CA15" i="16"/>
  <c r="CA30" i="16"/>
  <c r="CA45" i="16"/>
  <c r="CA75" i="16"/>
  <c r="CA105" i="16"/>
  <c r="CA59" i="16"/>
  <c r="CA14" i="16"/>
  <c r="CA29" i="16"/>
  <c r="CA44" i="16"/>
  <c r="CA74" i="16"/>
  <c r="CA104" i="16"/>
  <c r="CA58" i="16"/>
  <c r="CA13" i="16"/>
  <c r="CA28" i="16"/>
  <c r="CA43" i="16"/>
  <c r="CA73" i="16"/>
  <c r="CA103" i="16"/>
  <c r="CA57" i="16"/>
  <c r="CA12" i="16"/>
  <c r="CA27" i="16"/>
  <c r="CA42" i="16"/>
  <c r="CA72" i="16"/>
  <c r="CA102" i="16"/>
  <c r="CA56" i="16"/>
  <c r="CA11" i="16"/>
  <c r="CA26" i="16"/>
  <c r="CA41" i="16"/>
  <c r="CA71" i="16"/>
  <c r="CA101" i="16"/>
  <c r="CA55" i="16"/>
  <c r="CA10" i="16"/>
  <c r="CA25" i="16"/>
  <c r="CA40" i="16"/>
  <c r="CA70" i="16"/>
  <c r="CA100" i="16"/>
  <c r="CA54" i="16"/>
  <c r="CA9" i="16"/>
  <c r="CA24" i="16"/>
  <c r="CA39" i="16"/>
  <c r="CA69" i="16"/>
  <c r="CA99" i="16"/>
  <c r="CA53" i="16"/>
  <c r="CA8" i="16"/>
  <c r="CA23" i="16"/>
  <c r="CA38" i="16"/>
  <c r="CA68" i="16"/>
  <c r="CA98" i="16"/>
  <c r="CA53" i="17" a="1"/>
  <c r="CA65" i="17"/>
  <c r="CA8" i="17" a="1"/>
  <c r="CA20" i="17"/>
  <c r="CA23" i="17" a="1"/>
  <c r="CA35" i="17"/>
  <c r="CA50" i="17"/>
  <c r="CA80" i="17"/>
  <c r="CA110" i="17"/>
  <c r="CA64" i="17"/>
  <c r="CA19" i="17"/>
  <c r="CA34" i="17"/>
  <c r="CA49" i="17"/>
  <c r="CA79" i="17"/>
  <c r="CA109" i="17"/>
  <c r="CA63" i="17"/>
  <c r="CA18" i="17"/>
  <c r="CA33" i="17"/>
  <c r="CA48" i="17"/>
  <c r="CA78" i="17"/>
  <c r="CA108" i="17"/>
  <c r="CA62" i="17"/>
  <c r="CA17" i="17"/>
  <c r="CA32" i="17"/>
  <c r="CA47" i="17"/>
  <c r="CA77" i="17"/>
  <c r="CA107" i="17"/>
  <c r="CA61" i="17"/>
  <c r="CA16" i="17"/>
  <c r="CA31" i="17"/>
  <c r="CA46" i="17"/>
  <c r="CA76" i="17"/>
  <c r="CA106" i="17"/>
  <c r="CA60" i="17"/>
  <c r="CA15" i="17"/>
  <c r="CA30" i="17"/>
  <c r="CA45" i="17"/>
  <c r="CA75" i="17"/>
  <c r="CA105" i="17"/>
  <c r="CA59" i="17"/>
  <c r="CA14" i="17"/>
  <c r="CA29" i="17"/>
  <c r="CA44" i="17"/>
  <c r="CA74" i="17"/>
  <c r="CA104" i="17"/>
  <c r="CA58" i="17"/>
  <c r="CA13" i="17"/>
  <c r="CA28" i="17"/>
  <c r="CA43" i="17"/>
  <c r="CA73" i="17"/>
  <c r="CA103" i="17"/>
  <c r="CA57" i="17"/>
  <c r="CA12" i="17"/>
  <c r="CA27" i="17"/>
  <c r="CA42" i="17"/>
  <c r="CA72" i="17"/>
  <c r="CA102" i="17"/>
  <c r="CA56" i="17"/>
  <c r="CA11" i="17"/>
  <c r="CA26" i="17"/>
  <c r="CA41" i="17"/>
  <c r="CA71" i="17"/>
  <c r="CA101" i="17"/>
  <c r="CA55" i="17"/>
  <c r="CA10" i="17"/>
  <c r="CA25" i="17"/>
  <c r="CA40" i="17"/>
  <c r="CA70" i="17"/>
  <c r="CA100" i="17"/>
  <c r="CA54" i="17"/>
  <c r="CA9" i="17"/>
  <c r="CA24" i="17"/>
  <c r="CA39" i="17"/>
  <c r="CA69" i="17"/>
  <c r="CA99" i="17"/>
  <c r="CA53" i="17"/>
  <c r="CA8" i="17"/>
  <c r="CA23" i="17"/>
  <c r="CA38" i="17"/>
  <c r="CA68" i="17"/>
  <c r="CA98" i="17"/>
  <c r="CA53" i="18" a="1"/>
  <c r="CA65" i="18"/>
  <c r="CA8" i="18" a="1"/>
  <c r="CA20" i="18"/>
  <c r="CA23" i="18" a="1"/>
  <c r="CA35" i="18"/>
  <c r="CA50" i="18"/>
  <c r="CA80" i="18"/>
  <c r="CA110" i="18"/>
  <c r="CA64" i="18"/>
  <c r="CA19" i="18"/>
  <c r="CA34" i="18"/>
  <c r="CA49" i="18"/>
  <c r="CA79" i="18"/>
  <c r="CA109" i="18"/>
  <c r="CA63" i="18"/>
  <c r="CA18" i="18"/>
  <c r="CA33" i="18"/>
  <c r="CA48" i="18"/>
  <c r="CA78" i="18"/>
  <c r="CA108" i="18"/>
  <c r="CA62" i="18"/>
  <c r="CA17" i="18"/>
  <c r="CA32" i="18"/>
  <c r="CA47" i="18"/>
  <c r="CA77" i="18"/>
  <c r="CA107" i="18"/>
  <c r="CA61" i="18"/>
  <c r="CA16" i="18"/>
  <c r="CA31" i="18"/>
  <c r="CA46" i="18"/>
  <c r="CA76" i="18"/>
  <c r="CA106" i="18"/>
  <c r="CA60" i="18"/>
  <c r="CA15" i="18"/>
  <c r="CA30" i="18"/>
  <c r="CA45" i="18"/>
  <c r="CA75" i="18"/>
  <c r="CA105" i="18"/>
  <c r="CA59" i="18"/>
  <c r="CA14" i="18"/>
  <c r="CA29" i="18"/>
  <c r="CA44" i="18"/>
  <c r="CA74" i="18"/>
  <c r="CA104" i="18"/>
  <c r="CA58" i="18"/>
  <c r="CA13" i="18"/>
  <c r="CA28" i="18"/>
  <c r="CA43" i="18"/>
  <c r="CA73" i="18"/>
  <c r="CA103" i="18"/>
  <c r="CA57" i="18"/>
  <c r="CA12" i="18"/>
  <c r="CA27" i="18"/>
  <c r="CA42" i="18"/>
  <c r="CA72" i="18"/>
  <c r="CA102" i="18"/>
  <c r="CA56" i="18"/>
  <c r="CA11" i="18"/>
  <c r="CA26" i="18"/>
  <c r="CA41" i="18"/>
  <c r="CA71" i="18"/>
  <c r="CA101" i="18"/>
  <c r="CA55" i="18"/>
  <c r="CA10" i="18"/>
  <c r="CA25" i="18"/>
  <c r="CA40" i="18"/>
  <c r="CA70" i="18"/>
  <c r="CA100" i="18"/>
  <c r="CA54" i="18"/>
  <c r="CA9" i="18"/>
  <c r="CA24" i="18"/>
  <c r="CA39" i="18"/>
  <c r="CA69" i="18"/>
  <c r="CA99" i="18"/>
  <c r="CA53" i="18"/>
  <c r="CA8" i="18"/>
  <c r="CA23" i="18"/>
  <c r="CA38" i="18"/>
  <c r="CA68" i="18"/>
  <c r="CA98" i="18"/>
  <c r="CA53" i="19" a="1"/>
  <c r="CA65" i="19"/>
  <c r="CA8" i="19" a="1"/>
  <c r="CA20" i="19"/>
  <c r="CA23" i="19" a="1"/>
  <c r="CA35" i="19"/>
  <c r="CA50" i="19"/>
  <c r="CA80" i="19"/>
  <c r="CA110" i="19"/>
  <c r="CA64" i="19"/>
  <c r="CA19" i="19"/>
  <c r="CA34" i="19"/>
  <c r="CA49" i="19"/>
  <c r="CA79" i="19"/>
  <c r="CA109" i="19"/>
  <c r="CA63" i="19"/>
  <c r="CA18" i="19"/>
  <c r="CA33" i="19"/>
  <c r="CA48" i="19"/>
  <c r="CA78" i="19"/>
  <c r="CA108" i="19"/>
  <c r="CA62" i="19"/>
  <c r="CA17" i="19"/>
  <c r="CA32" i="19"/>
  <c r="CA47" i="19"/>
  <c r="CA77" i="19"/>
  <c r="CA107" i="19"/>
  <c r="CA61" i="19"/>
  <c r="CA16" i="19"/>
  <c r="CA31" i="19"/>
  <c r="CA46" i="19"/>
  <c r="CA76" i="19"/>
  <c r="CA106" i="19"/>
  <c r="CA60" i="19"/>
  <c r="CA15" i="19"/>
  <c r="CA30" i="19"/>
  <c r="CA45" i="19"/>
  <c r="CA75" i="19"/>
  <c r="CA105" i="19"/>
  <c r="CA59" i="19"/>
  <c r="CA14" i="19"/>
  <c r="CA29" i="19"/>
  <c r="CA44" i="19"/>
  <c r="CA74" i="19"/>
  <c r="CA104" i="19"/>
  <c r="CA58" i="19"/>
  <c r="CA13" i="19"/>
  <c r="CA28" i="19"/>
  <c r="CA43" i="19"/>
  <c r="CA73" i="19"/>
  <c r="CA103" i="19"/>
  <c r="CA57" i="19"/>
  <c r="CA12" i="19"/>
  <c r="CA27" i="19"/>
  <c r="CA42" i="19"/>
  <c r="CA72" i="19"/>
  <c r="CA102" i="19"/>
  <c r="CA56" i="19"/>
  <c r="CA11" i="19"/>
  <c r="CA26" i="19"/>
  <c r="CA41" i="19"/>
  <c r="CA71" i="19"/>
  <c r="CA101" i="19"/>
  <c r="CA55" i="19"/>
  <c r="CA10" i="19"/>
  <c r="CA25" i="19"/>
  <c r="CA40" i="19"/>
  <c r="CA70" i="19"/>
  <c r="CA100" i="19"/>
  <c r="CA54" i="19"/>
  <c r="CA9" i="19"/>
  <c r="CA24" i="19"/>
  <c r="CA39" i="19"/>
  <c r="CA69" i="19"/>
  <c r="CA99" i="19"/>
  <c r="CA53" i="19"/>
  <c r="CA8" i="19"/>
  <c r="CA23" i="19"/>
  <c r="CA38" i="19"/>
  <c r="CA68" i="19"/>
  <c r="CA98" i="19"/>
  <c r="CA53" i="20" a="1"/>
  <c r="CA65" i="20"/>
  <c r="CA8" i="20" a="1"/>
  <c r="CA20" i="20"/>
  <c r="CA23" i="20" a="1"/>
  <c r="CA35" i="20"/>
  <c r="CA50" i="20"/>
  <c r="CA80" i="20"/>
  <c r="CA110" i="20"/>
  <c r="CA64" i="20"/>
  <c r="CA19" i="20"/>
  <c r="CA34" i="20"/>
  <c r="CA49" i="20"/>
  <c r="CA79" i="20"/>
  <c r="CA109" i="20"/>
  <c r="CA63" i="20"/>
  <c r="CA18" i="20"/>
  <c r="CA33" i="20"/>
  <c r="CA48" i="20"/>
  <c r="CA78" i="20"/>
  <c r="CA108" i="20"/>
  <c r="CA62" i="20"/>
  <c r="CA17" i="20"/>
  <c r="CA32" i="20"/>
  <c r="CA47" i="20"/>
  <c r="CA77" i="20"/>
  <c r="CA107" i="20"/>
  <c r="CA61" i="20"/>
  <c r="CA16" i="20"/>
  <c r="CA31" i="20"/>
  <c r="CA46" i="20"/>
  <c r="CA76" i="20"/>
  <c r="CA106" i="20"/>
  <c r="CA60" i="20"/>
  <c r="CA15" i="20"/>
  <c r="CA30" i="20"/>
  <c r="CA45" i="20"/>
  <c r="CA75" i="20"/>
  <c r="CA105" i="20"/>
  <c r="CA59" i="20"/>
  <c r="CA14" i="20"/>
  <c r="CA29" i="20"/>
  <c r="CA44" i="20"/>
  <c r="CA74" i="20"/>
  <c r="CA104" i="20"/>
  <c r="CA58" i="20"/>
  <c r="CA13" i="20"/>
  <c r="CA28" i="20"/>
  <c r="CA43" i="20"/>
  <c r="CA73" i="20"/>
  <c r="CA103" i="20"/>
  <c r="CA57" i="20"/>
  <c r="CA12" i="20"/>
  <c r="CA27" i="20"/>
  <c r="CA42" i="20"/>
  <c r="CA72" i="20"/>
  <c r="CA102" i="20"/>
  <c r="CA56" i="20"/>
  <c r="CA11" i="20"/>
  <c r="CA26" i="20"/>
  <c r="CA41" i="20"/>
  <c r="CA71" i="20"/>
  <c r="CA101" i="20"/>
  <c r="CA55" i="20"/>
  <c r="CA10" i="20"/>
  <c r="CA25" i="20"/>
  <c r="CA40" i="20"/>
  <c r="CA70" i="20"/>
  <c r="CA100" i="20"/>
  <c r="CA54" i="20"/>
  <c r="CA9" i="20"/>
  <c r="CA24" i="20"/>
  <c r="CA39" i="20"/>
  <c r="CA69" i="20"/>
  <c r="CA99" i="20"/>
  <c r="CA53" i="20"/>
  <c r="CA8" i="20"/>
  <c r="CA23" i="20"/>
  <c r="CA38" i="20"/>
  <c r="CA68" i="20"/>
  <c r="CA98" i="20"/>
  <c r="BV53" i="3" a="1"/>
  <c r="BV53" i="3"/>
  <c r="BV8" i="3" a="1"/>
  <c r="BV8" i="3"/>
  <c r="BV23" i="3" a="1"/>
  <c r="BV23" i="3"/>
  <c r="BV38" i="3"/>
  <c r="BV68" i="3"/>
  <c r="BV98" i="3"/>
  <c r="BV83" i="3" a="1"/>
  <c r="BV83" i="3"/>
  <c r="BV54" i="3"/>
  <c r="BV9" i="3"/>
  <c r="BV24" i="3"/>
  <c r="BV39" i="3"/>
  <c r="BV69" i="3"/>
  <c r="BV84" i="3"/>
  <c r="BV55" i="3"/>
  <c r="BV10" i="3"/>
  <c r="BV25" i="3"/>
  <c r="BV40" i="3"/>
  <c r="BV70" i="3"/>
  <c r="BV85" i="3"/>
  <c r="BV56" i="3"/>
  <c r="BV11" i="3"/>
  <c r="BV26" i="3"/>
  <c r="BV41" i="3"/>
  <c r="BV71" i="3"/>
  <c r="BV86" i="3"/>
  <c r="BV57" i="3"/>
  <c r="BV12" i="3"/>
  <c r="BV27" i="3"/>
  <c r="BV42" i="3"/>
  <c r="BV72" i="3"/>
  <c r="BV87" i="3"/>
  <c r="BV58" i="3"/>
  <c r="BV13" i="3"/>
  <c r="BV28" i="3"/>
  <c r="BV43" i="3"/>
  <c r="BV73" i="3"/>
  <c r="BV88" i="3"/>
  <c r="BV59" i="3"/>
  <c r="BV14" i="3"/>
  <c r="BV29" i="3"/>
  <c r="BV44" i="3"/>
  <c r="BV74" i="3"/>
  <c r="BV89" i="3"/>
  <c r="BV60" i="3"/>
  <c r="BV15" i="3"/>
  <c r="BV30" i="3"/>
  <c r="BV45" i="3"/>
  <c r="BV75" i="3"/>
  <c r="BV90" i="3"/>
  <c r="BV61" i="3"/>
  <c r="BV16" i="3"/>
  <c r="BV31" i="3"/>
  <c r="BV46" i="3"/>
  <c r="BV76" i="3"/>
  <c r="BV91" i="3"/>
  <c r="BV62" i="3"/>
  <c r="BV17" i="3"/>
  <c r="BV32" i="3"/>
  <c r="BV47" i="3"/>
  <c r="BV77" i="3"/>
  <c r="BV92" i="3"/>
  <c r="BV63" i="3"/>
  <c r="BV18" i="3"/>
  <c r="BV33" i="3"/>
  <c r="BV48" i="3"/>
  <c r="BV78" i="3"/>
  <c r="BV93" i="3"/>
  <c r="BV64" i="3"/>
  <c r="BV19" i="3"/>
  <c r="BV34" i="3"/>
  <c r="BV49" i="3"/>
  <c r="BV79" i="3"/>
  <c r="BV94" i="3"/>
  <c r="BV65" i="3"/>
  <c r="BV20" i="3"/>
  <c r="BV35" i="3"/>
  <c r="BV50" i="3"/>
  <c r="BV80" i="3"/>
  <c r="BV95" i="3"/>
  <c r="BW110" i="3"/>
  <c r="BW109" i="3"/>
  <c r="BW108" i="3"/>
  <c r="BW107" i="3"/>
  <c r="BW106" i="3"/>
  <c r="BW105" i="3"/>
  <c r="BW104" i="3"/>
  <c r="BW103" i="3"/>
  <c r="BW102" i="3"/>
  <c r="BW101" i="3"/>
  <c r="BW100" i="3"/>
  <c r="BW99" i="3"/>
  <c r="BY53" i="14" a="1"/>
  <c r="BY65" i="14"/>
  <c r="BY8" i="14" a="1"/>
  <c r="BY20" i="14"/>
  <c r="BY23" i="14" a="1"/>
  <c r="BY35" i="14"/>
  <c r="BY50" i="14"/>
  <c r="BY80" i="14"/>
  <c r="BY110" i="14"/>
  <c r="BY64" i="14"/>
  <c r="BY19" i="14"/>
  <c r="BY34" i="14"/>
  <c r="BY49" i="14"/>
  <c r="BY79" i="14"/>
  <c r="BY109" i="14"/>
  <c r="BY63" i="14"/>
  <c r="BY18" i="14"/>
  <c r="BY33" i="14"/>
  <c r="BY48" i="14"/>
  <c r="BY78" i="14"/>
  <c r="BY108" i="14"/>
  <c r="BY62" i="14"/>
  <c r="BY17" i="14"/>
  <c r="BY32" i="14"/>
  <c r="BY47" i="14"/>
  <c r="BY77" i="14"/>
  <c r="BY107" i="14"/>
  <c r="BY61" i="14"/>
  <c r="BY16" i="14"/>
  <c r="BY31" i="14"/>
  <c r="BY46" i="14"/>
  <c r="BY76" i="14"/>
  <c r="BY106" i="14"/>
  <c r="BY60" i="14"/>
  <c r="BY15" i="14"/>
  <c r="BY30" i="14"/>
  <c r="BY45" i="14"/>
  <c r="BY75" i="14"/>
  <c r="BY105" i="14"/>
  <c r="BY59" i="14"/>
  <c r="BY14" i="14"/>
  <c r="BY29" i="14"/>
  <c r="BY44" i="14"/>
  <c r="BY74" i="14"/>
  <c r="BY104" i="14"/>
  <c r="BY58" i="14"/>
  <c r="BY13" i="14"/>
  <c r="BY28" i="14"/>
  <c r="BY43" i="14"/>
  <c r="BY73" i="14"/>
  <c r="BY103" i="14"/>
  <c r="BY57" i="14"/>
  <c r="BY12" i="14"/>
  <c r="BY27" i="14"/>
  <c r="BY42" i="14"/>
  <c r="BY72" i="14"/>
  <c r="BY102" i="14"/>
  <c r="BY56" i="14"/>
  <c r="BY11" i="14"/>
  <c r="BY26" i="14"/>
  <c r="BY41" i="14"/>
  <c r="BY71" i="14"/>
  <c r="BY101" i="14"/>
  <c r="BY55" i="14"/>
  <c r="BY10" i="14"/>
  <c r="BY25" i="14"/>
  <c r="BY40" i="14"/>
  <c r="BY70" i="14"/>
  <c r="BY100" i="14"/>
  <c r="BY54" i="14"/>
  <c r="BY9" i="14"/>
  <c r="BY24" i="14"/>
  <c r="BY39" i="14"/>
  <c r="BY69" i="14"/>
  <c r="BY99" i="14"/>
  <c r="BY53" i="14"/>
  <c r="BY8" i="14"/>
  <c r="BY23" i="14"/>
  <c r="BY38" i="14"/>
  <c r="BY68" i="14"/>
  <c r="BY98" i="14"/>
  <c r="BZ53" i="15" a="1"/>
  <c r="BZ65" i="15"/>
  <c r="BZ8" i="15" a="1"/>
  <c r="BZ20" i="15"/>
  <c r="BZ23" i="15" a="1"/>
  <c r="BZ35" i="15"/>
  <c r="BZ50" i="15"/>
  <c r="BZ80" i="15"/>
  <c r="BZ110" i="15"/>
  <c r="BZ64" i="15"/>
  <c r="BZ19" i="15"/>
  <c r="BZ34" i="15"/>
  <c r="BZ49" i="15"/>
  <c r="BZ79" i="15"/>
  <c r="BZ109" i="15"/>
  <c r="BZ63" i="15"/>
  <c r="BZ18" i="15"/>
  <c r="BZ33" i="15"/>
  <c r="BZ48" i="15"/>
  <c r="BZ78" i="15"/>
  <c r="BZ108" i="15"/>
  <c r="BZ62" i="15"/>
  <c r="BZ17" i="15"/>
  <c r="BZ32" i="15"/>
  <c r="BZ47" i="15"/>
  <c r="BZ77" i="15"/>
  <c r="BZ107" i="15"/>
  <c r="BZ61" i="15"/>
  <c r="BZ16" i="15"/>
  <c r="BZ31" i="15"/>
  <c r="BZ46" i="15"/>
  <c r="BZ76" i="15"/>
  <c r="BZ106" i="15"/>
  <c r="BZ60" i="15"/>
  <c r="BZ15" i="15"/>
  <c r="BZ30" i="15"/>
  <c r="BZ45" i="15"/>
  <c r="BZ75" i="15"/>
  <c r="BZ105" i="15"/>
  <c r="BZ59" i="15"/>
  <c r="BZ14" i="15"/>
  <c r="BZ29" i="15"/>
  <c r="BZ44" i="15"/>
  <c r="BZ74" i="15"/>
  <c r="BZ104" i="15"/>
  <c r="BZ58" i="15"/>
  <c r="BZ13" i="15"/>
  <c r="BZ28" i="15"/>
  <c r="BZ43" i="15"/>
  <c r="BZ73" i="15"/>
  <c r="BZ103" i="15"/>
  <c r="BZ57" i="15"/>
  <c r="BZ12" i="15"/>
  <c r="BZ27" i="15"/>
  <c r="BZ42" i="15"/>
  <c r="BZ72" i="15"/>
  <c r="BZ102" i="15"/>
  <c r="BZ56" i="15"/>
  <c r="BZ11" i="15"/>
  <c r="BZ26" i="15"/>
  <c r="BZ41" i="15"/>
  <c r="BZ71" i="15"/>
  <c r="BZ101" i="15"/>
  <c r="BZ55" i="15"/>
  <c r="BZ10" i="15"/>
  <c r="BZ25" i="15"/>
  <c r="BZ40" i="15"/>
  <c r="BZ70" i="15"/>
  <c r="BZ100" i="15"/>
  <c r="BZ54" i="15"/>
  <c r="BZ9" i="15"/>
  <c r="BZ24" i="15"/>
  <c r="BZ39" i="15"/>
  <c r="BZ69" i="15"/>
  <c r="BZ99" i="15"/>
  <c r="BZ53" i="15"/>
  <c r="BZ8" i="15"/>
  <c r="BZ23" i="15"/>
  <c r="BZ38" i="15"/>
  <c r="BZ68" i="15"/>
  <c r="BZ98" i="15"/>
  <c r="BZ53" i="16" a="1"/>
  <c r="BZ65" i="16"/>
  <c r="BZ8" i="16" a="1"/>
  <c r="BZ20" i="16"/>
  <c r="BZ23" i="16" a="1"/>
  <c r="BZ35" i="16"/>
  <c r="BZ50" i="16"/>
  <c r="BZ80" i="16"/>
  <c r="BZ110" i="16"/>
  <c r="BZ64" i="16"/>
  <c r="BZ19" i="16"/>
  <c r="BZ34" i="16"/>
  <c r="BZ49" i="16"/>
  <c r="BZ79" i="16"/>
  <c r="BZ109" i="16"/>
  <c r="BZ63" i="16"/>
  <c r="BZ18" i="16"/>
  <c r="BZ33" i="16"/>
  <c r="BZ48" i="16"/>
  <c r="BZ78" i="16"/>
  <c r="BZ108" i="16"/>
  <c r="BZ62" i="16"/>
  <c r="BZ17" i="16"/>
  <c r="BZ32" i="16"/>
  <c r="BZ47" i="16"/>
  <c r="BZ77" i="16"/>
  <c r="BZ107" i="16"/>
  <c r="BZ61" i="16"/>
  <c r="BZ16" i="16"/>
  <c r="BZ31" i="16"/>
  <c r="BZ46" i="16"/>
  <c r="BZ76" i="16"/>
  <c r="BZ106" i="16"/>
  <c r="BZ60" i="16"/>
  <c r="BZ15" i="16"/>
  <c r="BZ30" i="16"/>
  <c r="BZ45" i="16"/>
  <c r="BZ75" i="16"/>
  <c r="BZ105" i="16"/>
  <c r="BZ59" i="16"/>
  <c r="BZ14" i="16"/>
  <c r="BZ29" i="16"/>
  <c r="BZ44" i="16"/>
  <c r="BZ74" i="16"/>
  <c r="BZ104" i="16"/>
  <c r="BZ58" i="16"/>
  <c r="BZ13" i="16"/>
  <c r="BZ28" i="16"/>
  <c r="BZ43" i="16"/>
  <c r="BZ73" i="16"/>
  <c r="BZ103" i="16"/>
  <c r="BZ57" i="16"/>
  <c r="BZ12" i="16"/>
  <c r="BZ27" i="16"/>
  <c r="BZ42" i="16"/>
  <c r="BZ72" i="16"/>
  <c r="BZ102" i="16"/>
  <c r="BZ56" i="16"/>
  <c r="BZ11" i="16"/>
  <c r="BZ26" i="16"/>
  <c r="BZ41" i="16"/>
  <c r="BZ71" i="16"/>
  <c r="BZ101" i="16"/>
  <c r="BZ55" i="16"/>
  <c r="BZ10" i="16"/>
  <c r="BZ25" i="16"/>
  <c r="BZ40" i="16"/>
  <c r="BZ70" i="16"/>
  <c r="BZ100" i="16"/>
  <c r="BZ54" i="16"/>
  <c r="BZ9" i="16"/>
  <c r="BZ24" i="16"/>
  <c r="BZ39" i="16"/>
  <c r="BZ69" i="16"/>
  <c r="BZ99" i="16"/>
  <c r="BZ53" i="16"/>
  <c r="BZ8" i="16"/>
  <c r="BZ23" i="16"/>
  <c r="BZ38" i="16"/>
  <c r="BZ68" i="16"/>
  <c r="BZ98" i="16"/>
  <c r="BZ53" i="17" a="1"/>
  <c r="BZ65" i="17"/>
  <c r="BZ8" i="17" a="1"/>
  <c r="BZ20" i="17"/>
  <c r="BZ23" i="17" a="1"/>
  <c r="BZ35" i="17"/>
  <c r="BZ50" i="17"/>
  <c r="BZ80" i="17"/>
  <c r="BZ110" i="17"/>
  <c r="BZ64" i="17"/>
  <c r="BZ19" i="17"/>
  <c r="BZ34" i="17"/>
  <c r="BZ49" i="17"/>
  <c r="BZ79" i="17"/>
  <c r="BZ109" i="17"/>
  <c r="BZ63" i="17"/>
  <c r="BZ18" i="17"/>
  <c r="BZ33" i="17"/>
  <c r="BZ48" i="17"/>
  <c r="BZ78" i="17"/>
  <c r="BZ108" i="17"/>
  <c r="BZ62" i="17"/>
  <c r="BZ17" i="17"/>
  <c r="BZ32" i="17"/>
  <c r="BZ47" i="17"/>
  <c r="BZ77" i="17"/>
  <c r="BZ107" i="17"/>
  <c r="BZ61" i="17"/>
  <c r="BZ16" i="17"/>
  <c r="BZ31" i="17"/>
  <c r="BZ46" i="17"/>
  <c r="BZ76" i="17"/>
  <c r="BZ106" i="17"/>
  <c r="BZ60" i="17"/>
  <c r="BZ15" i="17"/>
  <c r="BZ30" i="17"/>
  <c r="BZ45" i="17"/>
  <c r="BZ75" i="17"/>
  <c r="BZ105" i="17"/>
  <c r="BZ59" i="17"/>
  <c r="BZ14" i="17"/>
  <c r="BZ29" i="17"/>
  <c r="BZ44" i="17"/>
  <c r="BZ74" i="17"/>
  <c r="BZ104" i="17"/>
  <c r="BZ58" i="17"/>
  <c r="BZ13" i="17"/>
  <c r="BZ28" i="17"/>
  <c r="BZ43" i="17"/>
  <c r="BZ73" i="17"/>
  <c r="BZ103" i="17"/>
  <c r="BZ57" i="17"/>
  <c r="BZ12" i="17"/>
  <c r="BZ27" i="17"/>
  <c r="BZ42" i="17"/>
  <c r="BZ72" i="17"/>
  <c r="BZ102" i="17"/>
  <c r="BZ56" i="17"/>
  <c r="BZ11" i="17"/>
  <c r="BZ26" i="17"/>
  <c r="BZ41" i="17"/>
  <c r="BZ71" i="17"/>
  <c r="BZ101" i="17"/>
  <c r="BZ55" i="17"/>
  <c r="BZ10" i="17"/>
  <c r="BZ25" i="17"/>
  <c r="BZ40" i="17"/>
  <c r="BZ70" i="17"/>
  <c r="BZ100" i="17"/>
  <c r="BZ54" i="17"/>
  <c r="BZ9" i="17"/>
  <c r="BZ24" i="17"/>
  <c r="BZ39" i="17"/>
  <c r="BZ69" i="17"/>
  <c r="BZ99" i="17"/>
  <c r="BZ53" i="17"/>
  <c r="BZ8" i="17"/>
  <c r="BZ23" i="17"/>
  <c r="BZ38" i="17"/>
  <c r="BZ68" i="17"/>
  <c r="BZ98" i="17"/>
  <c r="BZ53" i="18" a="1"/>
  <c r="BZ65" i="18"/>
  <c r="BZ8" i="18" a="1"/>
  <c r="BZ20" i="18"/>
  <c r="BZ23" i="18" a="1"/>
  <c r="BZ35" i="18"/>
  <c r="BZ50" i="18"/>
  <c r="BZ80" i="18"/>
  <c r="BZ110" i="18"/>
  <c r="BZ64" i="18"/>
  <c r="BZ19" i="18"/>
  <c r="BZ34" i="18"/>
  <c r="BZ49" i="18"/>
  <c r="BZ79" i="18"/>
  <c r="BZ109" i="18"/>
  <c r="BZ63" i="18"/>
  <c r="BZ18" i="18"/>
  <c r="BZ33" i="18"/>
  <c r="BZ48" i="18"/>
  <c r="BZ78" i="18"/>
  <c r="BZ108" i="18"/>
  <c r="BZ62" i="18"/>
  <c r="BZ17" i="18"/>
  <c r="BZ32" i="18"/>
  <c r="BZ47" i="18"/>
  <c r="BZ77" i="18"/>
  <c r="BZ107" i="18"/>
  <c r="BZ61" i="18"/>
  <c r="BZ16" i="18"/>
  <c r="BZ31" i="18"/>
  <c r="BZ46" i="18"/>
  <c r="BZ76" i="18"/>
  <c r="BZ106" i="18"/>
  <c r="BZ60" i="18"/>
  <c r="BZ15" i="18"/>
  <c r="BZ30" i="18"/>
  <c r="BZ45" i="18"/>
  <c r="BZ75" i="18"/>
  <c r="BZ105" i="18"/>
  <c r="BZ59" i="18"/>
  <c r="BZ14" i="18"/>
  <c r="BZ29" i="18"/>
  <c r="BZ44" i="18"/>
  <c r="BZ74" i="18"/>
  <c r="BZ104" i="18"/>
  <c r="BZ58" i="18"/>
  <c r="BZ13" i="18"/>
  <c r="BZ28" i="18"/>
  <c r="BZ43" i="18"/>
  <c r="BZ73" i="18"/>
  <c r="BZ103" i="18"/>
  <c r="BZ57" i="18"/>
  <c r="BZ12" i="18"/>
  <c r="BZ27" i="18"/>
  <c r="BZ42" i="18"/>
  <c r="BZ72" i="18"/>
  <c r="BZ102" i="18"/>
  <c r="BZ56" i="18"/>
  <c r="BZ11" i="18"/>
  <c r="BZ26" i="18"/>
  <c r="BZ41" i="18"/>
  <c r="BZ71" i="18"/>
  <c r="BZ101" i="18"/>
  <c r="BZ55" i="18"/>
  <c r="BZ10" i="18"/>
  <c r="BZ25" i="18"/>
  <c r="BZ40" i="18"/>
  <c r="BZ70" i="18"/>
  <c r="BZ100" i="18"/>
  <c r="BZ54" i="18"/>
  <c r="BZ9" i="18"/>
  <c r="BZ24" i="18"/>
  <c r="BZ39" i="18"/>
  <c r="BZ69" i="18"/>
  <c r="BZ99" i="18"/>
  <c r="BZ53" i="18"/>
  <c r="BZ8" i="18"/>
  <c r="BZ23" i="18"/>
  <c r="BZ38" i="18"/>
  <c r="BZ68" i="18"/>
  <c r="BZ98" i="18"/>
  <c r="BZ53" i="19" a="1"/>
  <c r="BZ65" i="19"/>
  <c r="BZ8" i="19" a="1"/>
  <c r="BZ20" i="19"/>
  <c r="BZ23" i="19" a="1"/>
  <c r="BZ35" i="19"/>
  <c r="BZ50" i="19"/>
  <c r="BZ80" i="19"/>
  <c r="BZ110" i="19"/>
  <c r="BZ64" i="19"/>
  <c r="BZ19" i="19"/>
  <c r="BZ34" i="19"/>
  <c r="BZ49" i="19"/>
  <c r="BZ79" i="19"/>
  <c r="BZ109" i="19"/>
  <c r="BZ63" i="19"/>
  <c r="BZ18" i="19"/>
  <c r="BZ33" i="19"/>
  <c r="BZ48" i="19"/>
  <c r="BZ78" i="19"/>
  <c r="BZ108" i="19"/>
  <c r="BZ62" i="19"/>
  <c r="BZ17" i="19"/>
  <c r="BZ32" i="19"/>
  <c r="BZ47" i="19"/>
  <c r="BZ77" i="19"/>
  <c r="BZ107" i="19"/>
  <c r="BZ61" i="19"/>
  <c r="BZ16" i="19"/>
  <c r="BZ31" i="19"/>
  <c r="BZ46" i="19"/>
  <c r="BZ76" i="19"/>
  <c r="BZ106" i="19"/>
  <c r="BZ60" i="19"/>
  <c r="BZ15" i="19"/>
  <c r="BZ30" i="19"/>
  <c r="BZ45" i="19"/>
  <c r="BZ75" i="19"/>
  <c r="BZ105" i="19"/>
  <c r="BZ59" i="19"/>
  <c r="BZ14" i="19"/>
  <c r="BZ29" i="19"/>
  <c r="BZ44" i="19"/>
  <c r="BZ74" i="19"/>
  <c r="BZ104" i="19"/>
  <c r="BZ58" i="19"/>
  <c r="BZ13" i="19"/>
  <c r="BZ28" i="19"/>
  <c r="BZ43" i="19"/>
  <c r="BZ73" i="19"/>
  <c r="BZ103" i="19"/>
  <c r="BZ57" i="19"/>
  <c r="BZ12" i="19"/>
  <c r="BZ27" i="19"/>
  <c r="BZ42" i="19"/>
  <c r="BZ72" i="19"/>
  <c r="BZ102" i="19"/>
  <c r="BZ56" i="19"/>
  <c r="BZ11" i="19"/>
  <c r="BZ26" i="19"/>
  <c r="BZ41" i="19"/>
  <c r="BZ71" i="19"/>
  <c r="BZ101" i="19"/>
  <c r="BZ55" i="19"/>
  <c r="BZ10" i="19"/>
  <c r="BZ25" i="19"/>
  <c r="BZ40" i="19"/>
  <c r="BZ70" i="19"/>
  <c r="BZ100" i="19"/>
  <c r="BZ54" i="19"/>
  <c r="BZ9" i="19"/>
  <c r="BZ24" i="19"/>
  <c r="BZ39" i="19"/>
  <c r="BZ69" i="19"/>
  <c r="BZ99" i="19"/>
  <c r="BZ53" i="19"/>
  <c r="BZ8" i="19"/>
  <c r="BZ23" i="19"/>
  <c r="BZ38" i="19"/>
  <c r="BZ68" i="19"/>
  <c r="BZ98" i="19"/>
  <c r="BZ53" i="20" a="1"/>
  <c r="BZ65" i="20"/>
  <c r="BZ8" i="20" a="1"/>
  <c r="BZ20" i="20"/>
  <c r="BZ23" i="20" a="1"/>
  <c r="BZ35" i="20"/>
  <c r="BZ50" i="20"/>
  <c r="BZ80" i="20"/>
  <c r="BZ110" i="20"/>
  <c r="BZ64" i="20"/>
  <c r="BZ19" i="20"/>
  <c r="BZ34" i="20"/>
  <c r="BZ49" i="20"/>
  <c r="BZ79" i="20"/>
  <c r="BZ109" i="20"/>
  <c r="BZ63" i="20"/>
  <c r="BZ18" i="20"/>
  <c r="BZ33" i="20"/>
  <c r="BZ48" i="20"/>
  <c r="BZ78" i="20"/>
  <c r="BZ108" i="20"/>
  <c r="BZ62" i="20"/>
  <c r="BZ17" i="20"/>
  <c r="BZ32" i="20"/>
  <c r="BZ47" i="20"/>
  <c r="BZ77" i="20"/>
  <c r="BZ107" i="20"/>
  <c r="BZ61" i="20"/>
  <c r="BZ16" i="20"/>
  <c r="BZ31" i="20"/>
  <c r="BZ46" i="20"/>
  <c r="BZ76" i="20"/>
  <c r="BZ106" i="20"/>
  <c r="BZ60" i="20"/>
  <c r="BZ15" i="20"/>
  <c r="BZ30" i="20"/>
  <c r="BZ45" i="20"/>
  <c r="BZ75" i="20"/>
  <c r="BZ105" i="20"/>
  <c r="BZ59" i="20"/>
  <c r="BZ14" i="20"/>
  <c r="BZ29" i="20"/>
  <c r="BZ44" i="20"/>
  <c r="BZ74" i="20"/>
  <c r="BZ104" i="20"/>
  <c r="BZ58" i="20"/>
  <c r="BZ13" i="20"/>
  <c r="BZ28" i="20"/>
  <c r="BZ43" i="20"/>
  <c r="BZ73" i="20"/>
  <c r="BZ103" i="20"/>
  <c r="BZ57" i="20"/>
  <c r="BZ12" i="20"/>
  <c r="BZ27" i="20"/>
  <c r="BZ42" i="20"/>
  <c r="BZ72" i="20"/>
  <c r="BZ102" i="20"/>
  <c r="BZ56" i="20"/>
  <c r="BZ11" i="20"/>
  <c r="BZ26" i="20"/>
  <c r="BZ41" i="20"/>
  <c r="BZ71" i="20"/>
  <c r="BZ101" i="20"/>
  <c r="BZ55" i="20"/>
  <c r="BZ10" i="20"/>
  <c r="BZ25" i="20"/>
  <c r="BZ40" i="20"/>
  <c r="BZ70" i="20"/>
  <c r="BZ100" i="20"/>
  <c r="BZ54" i="20"/>
  <c r="BZ9" i="20"/>
  <c r="BZ24" i="20"/>
  <c r="BZ39" i="20"/>
  <c r="BZ69" i="20"/>
  <c r="BZ99" i="20"/>
  <c r="BZ53" i="20"/>
  <c r="BZ8" i="20"/>
  <c r="BZ23" i="20"/>
  <c r="BZ38" i="20"/>
  <c r="BZ68" i="20"/>
  <c r="BZ98" i="20"/>
  <c r="BU53" i="3" a="1"/>
  <c r="BU53" i="3"/>
  <c r="BU8" i="3" a="1"/>
  <c r="BU8" i="3"/>
  <c r="BU23" i="3" a="1"/>
  <c r="BU23" i="3"/>
  <c r="BU38" i="3"/>
  <c r="BU68" i="3"/>
  <c r="BU98" i="3"/>
  <c r="BU83" i="3" a="1"/>
  <c r="BU83" i="3"/>
  <c r="BU54" i="3"/>
  <c r="BU9" i="3"/>
  <c r="BU24" i="3"/>
  <c r="BU39" i="3"/>
  <c r="BU69" i="3"/>
  <c r="BU84" i="3"/>
  <c r="BU55" i="3"/>
  <c r="BU10" i="3"/>
  <c r="BU25" i="3"/>
  <c r="BU40" i="3"/>
  <c r="BU70" i="3"/>
  <c r="BU85" i="3"/>
  <c r="BU56" i="3"/>
  <c r="BU11" i="3"/>
  <c r="BU26" i="3"/>
  <c r="BU41" i="3"/>
  <c r="BU71" i="3"/>
  <c r="BU86" i="3"/>
  <c r="BU57" i="3"/>
  <c r="BU12" i="3"/>
  <c r="BU27" i="3"/>
  <c r="BU42" i="3"/>
  <c r="BU72" i="3"/>
  <c r="BU87" i="3"/>
  <c r="BU58" i="3"/>
  <c r="BU13" i="3"/>
  <c r="BU28" i="3"/>
  <c r="BU43" i="3"/>
  <c r="BU73" i="3"/>
  <c r="BU88" i="3"/>
  <c r="BU59" i="3"/>
  <c r="BU14" i="3"/>
  <c r="BU29" i="3"/>
  <c r="BU44" i="3"/>
  <c r="BU74" i="3"/>
  <c r="BU89" i="3"/>
  <c r="BU60" i="3"/>
  <c r="BU15" i="3"/>
  <c r="BU30" i="3"/>
  <c r="BU45" i="3"/>
  <c r="BU75" i="3"/>
  <c r="BU90" i="3"/>
  <c r="BU61" i="3"/>
  <c r="BU16" i="3"/>
  <c r="BU31" i="3"/>
  <c r="BU46" i="3"/>
  <c r="BU76" i="3"/>
  <c r="BU91" i="3"/>
  <c r="BU62" i="3"/>
  <c r="BU17" i="3"/>
  <c r="BU32" i="3"/>
  <c r="BU47" i="3"/>
  <c r="BU77" i="3"/>
  <c r="BU92" i="3"/>
  <c r="BU63" i="3"/>
  <c r="BU18" i="3"/>
  <c r="BU33" i="3"/>
  <c r="BU48" i="3"/>
  <c r="BU78" i="3"/>
  <c r="BU93" i="3"/>
  <c r="BU64" i="3"/>
  <c r="BU19" i="3"/>
  <c r="BU34" i="3"/>
  <c r="BU49" i="3"/>
  <c r="BU79" i="3"/>
  <c r="BU94" i="3"/>
  <c r="BU65" i="3"/>
  <c r="BU20" i="3"/>
  <c r="BU35" i="3"/>
  <c r="BU50" i="3"/>
  <c r="BU80" i="3"/>
  <c r="BU95" i="3"/>
  <c r="BV110" i="3"/>
  <c r="BV109" i="3"/>
  <c r="BV108" i="3"/>
  <c r="BV107" i="3"/>
  <c r="BV106" i="3"/>
  <c r="BV105" i="3"/>
  <c r="BV104" i="3"/>
  <c r="BV103" i="3"/>
  <c r="BV102" i="3"/>
  <c r="BV101" i="3"/>
  <c r="BV100" i="3"/>
  <c r="BV99" i="3"/>
  <c r="BX53" i="14" a="1"/>
  <c r="BX65" i="14"/>
  <c r="BX8" i="14" a="1"/>
  <c r="BX20" i="14"/>
  <c r="BX23" i="14" a="1"/>
  <c r="BX35" i="14"/>
  <c r="BX50" i="14"/>
  <c r="BX80" i="14"/>
  <c r="BX110" i="14"/>
  <c r="BX64" i="14"/>
  <c r="BX19" i="14"/>
  <c r="BX34" i="14"/>
  <c r="BX49" i="14"/>
  <c r="BX79" i="14"/>
  <c r="BX109" i="14"/>
  <c r="BX63" i="14"/>
  <c r="BX18" i="14"/>
  <c r="BX33" i="14"/>
  <c r="BX48" i="14"/>
  <c r="BX78" i="14"/>
  <c r="BX108" i="14"/>
  <c r="BX62" i="14"/>
  <c r="BX17" i="14"/>
  <c r="BX32" i="14"/>
  <c r="BX47" i="14"/>
  <c r="BX77" i="14"/>
  <c r="BX107" i="14"/>
  <c r="BX61" i="14"/>
  <c r="BX16" i="14"/>
  <c r="BX31" i="14"/>
  <c r="BX46" i="14"/>
  <c r="BX76" i="14"/>
  <c r="BX106" i="14"/>
  <c r="BX60" i="14"/>
  <c r="BX15" i="14"/>
  <c r="BX30" i="14"/>
  <c r="BX45" i="14"/>
  <c r="BX75" i="14"/>
  <c r="BX105" i="14"/>
  <c r="BX59" i="14"/>
  <c r="BX14" i="14"/>
  <c r="BX29" i="14"/>
  <c r="BX44" i="14"/>
  <c r="BX74" i="14"/>
  <c r="BX104" i="14"/>
  <c r="BX58" i="14"/>
  <c r="BX13" i="14"/>
  <c r="BX28" i="14"/>
  <c r="BX43" i="14"/>
  <c r="BX73" i="14"/>
  <c r="BX103" i="14"/>
  <c r="BX57" i="14"/>
  <c r="BX12" i="14"/>
  <c r="BX27" i="14"/>
  <c r="BX42" i="14"/>
  <c r="BX72" i="14"/>
  <c r="BX102" i="14"/>
  <c r="BX56" i="14"/>
  <c r="BX11" i="14"/>
  <c r="BX26" i="14"/>
  <c r="BX41" i="14"/>
  <c r="BX71" i="14"/>
  <c r="BX101" i="14"/>
  <c r="BX55" i="14"/>
  <c r="BX10" i="14"/>
  <c r="BX25" i="14"/>
  <c r="BX40" i="14"/>
  <c r="BX70" i="14"/>
  <c r="BX100" i="14"/>
  <c r="BX54" i="14"/>
  <c r="BX9" i="14"/>
  <c r="BX24" i="14"/>
  <c r="BX39" i="14"/>
  <c r="BX69" i="14"/>
  <c r="BX99" i="14"/>
  <c r="BX53" i="14"/>
  <c r="BX8" i="14"/>
  <c r="BX23" i="14"/>
  <c r="BX38" i="14"/>
  <c r="BX68" i="14"/>
  <c r="BX98" i="14"/>
  <c r="BY53" i="15" a="1"/>
  <c r="BY65" i="15"/>
  <c r="BY8" i="15" a="1"/>
  <c r="BY20" i="15"/>
  <c r="BY23" i="15" a="1"/>
  <c r="BY35" i="15"/>
  <c r="BY50" i="15"/>
  <c r="BY80" i="15"/>
  <c r="BY110" i="15"/>
  <c r="BY64" i="15"/>
  <c r="BY19" i="15"/>
  <c r="BY34" i="15"/>
  <c r="BY49" i="15"/>
  <c r="BY79" i="15"/>
  <c r="BY109" i="15"/>
  <c r="BY63" i="15"/>
  <c r="BY18" i="15"/>
  <c r="BY33" i="15"/>
  <c r="BY48" i="15"/>
  <c r="BY78" i="15"/>
  <c r="BY108" i="15"/>
  <c r="BY62" i="15"/>
  <c r="BY17" i="15"/>
  <c r="BY32" i="15"/>
  <c r="BY47" i="15"/>
  <c r="BY77" i="15"/>
  <c r="BY107" i="15"/>
  <c r="BY61" i="15"/>
  <c r="BY16" i="15"/>
  <c r="BY31" i="15"/>
  <c r="BY46" i="15"/>
  <c r="BY76" i="15"/>
  <c r="BY106" i="15"/>
  <c r="BY60" i="15"/>
  <c r="BY15" i="15"/>
  <c r="BY30" i="15"/>
  <c r="BY45" i="15"/>
  <c r="BY75" i="15"/>
  <c r="BY105" i="15"/>
  <c r="BY59" i="15"/>
  <c r="BY14" i="15"/>
  <c r="BY29" i="15"/>
  <c r="BY44" i="15"/>
  <c r="BY74" i="15"/>
  <c r="BY104" i="15"/>
  <c r="BY58" i="15"/>
  <c r="BY13" i="15"/>
  <c r="BY28" i="15"/>
  <c r="BY43" i="15"/>
  <c r="BY73" i="15"/>
  <c r="BY103" i="15"/>
  <c r="BY57" i="15"/>
  <c r="BY12" i="15"/>
  <c r="BY27" i="15"/>
  <c r="BY42" i="15"/>
  <c r="BY72" i="15"/>
  <c r="BY102" i="15"/>
  <c r="BY56" i="15"/>
  <c r="BY11" i="15"/>
  <c r="BY26" i="15"/>
  <c r="BY41" i="15"/>
  <c r="BY71" i="15"/>
  <c r="BY101" i="15"/>
  <c r="BY55" i="15"/>
  <c r="BY10" i="15"/>
  <c r="BY25" i="15"/>
  <c r="BY40" i="15"/>
  <c r="BY70" i="15"/>
  <c r="BY100" i="15"/>
  <c r="BY54" i="15"/>
  <c r="BY9" i="15"/>
  <c r="BY24" i="15"/>
  <c r="BY39" i="15"/>
  <c r="BY69" i="15"/>
  <c r="BY99" i="15"/>
  <c r="BY53" i="15"/>
  <c r="BY8" i="15"/>
  <c r="BY23" i="15"/>
  <c r="BY38" i="15"/>
  <c r="BY68" i="15"/>
  <c r="BY98" i="15"/>
  <c r="BY53" i="16" a="1"/>
  <c r="BY65" i="16"/>
  <c r="BY8" i="16" a="1"/>
  <c r="BY20" i="16"/>
  <c r="BY23" i="16" a="1"/>
  <c r="BY35" i="16"/>
  <c r="BY50" i="16"/>
  <c r="BY80" i="16"/>
  <c r="BY110" i="16"/>
  <c r="BY64" i="16"/>
  <c r="BY19" i="16"/>
  <c r="BY34" i="16"/>
  <c r="BY49" i="16"/>
  <c r="BY79" i="16"/>
  <c r="BY109" i="16"/>
  <c r="BY63" i="16"/>
  <c r="BY18" i="16"/>
  <c r="BY33" i="16"/>
  <c r="BY48" i="16"/>
  <c r="BY78" i="16"/>
  <c r="BY108" i="16"/>
  <c r="BY62" i="16"/>
  <c r="BY17" i="16"/>
  <c r="BY32" i="16"/>
  <c r="BY47" i="16"/>
  <c r="BY77" i="16"/>
  <c r="BY107" i="16"/>
  <c r="BY61" i="16"/>
  <c r="BY16" i="16"/>
  <c r="BY31" i="16"/>
  <c r="BY46" i="16"/>
  <c r="BY76" i="16"/>
  <c r="BY106" i="16"/>
  <c r="BY60" i="16"/>
  <c r="BY15" i="16"/>
  <c r="BY30" i="16"/>
  <c r="BY45" i="16"/>
  <c r="BY75" i="16"/>
  <c r="BY105" i="16"/>
  <c r="BY59" i="16"/>
  <c r="BY14" i="16"/>
  <c r="BY29" i="16"/>
  <c r="BY44" i="16"/>
  <c r="BY74" i="16"/>
  <c r="BY104" i="16"/>
  <c r="BY58" i="16"/>
  <c r="BY13" i="16"/>
  <c r="BY28" i="16"/>
  <c r="BY43" i="16"/>
  <c r="BY73" i="16"/>
  <c r="BY103" i="16"/>
  <c r="BY57" i="16"/>
  <c r="BY12" i="16"/>
  <c r="BY27" i="16"/>
  <c r="BY42" i="16"/>
  <c r="BY72" i="16"/>
  <c r="BY102" i="16"/>
  <c r="BY56" i="16"/>
  <c r="BY11" i="16"/>
  <c r="BY26" i="16"/>
  <c r="BY41" i="16"/>
  <c r="BY71" i="16"/>
  <c r="BY101" i="16"/>
  <c r="BY55" i="16"/>
  <c r="BY10" i="16"/>
  <c r="BY25" i="16"/>
  <c r="BY40" i="16"/>
  <c r="BY70" i="16"/>
  <c r="BY100" i="16"/>
  <c r="BY54" i="16"/>
  <c r="BY9" i="16"/>
  <c r="BY24" i="16"/>
  <c r="BY39" i="16"/>
  <c r="BY69" i="16"/>
  <c r="BY99" i="16"/>
  <c r="BY53" i="16"/>
  <c r="BY8" i="16"/>
  <c r="BY23" i="16"/>
  <c r="BY38" i="16"/>
  <c r="BY68" i="16"/>
  <c r="BY98" i="16"/>
  <c r="BY53" i="17" a="1"/>
  <c r="BY65" i="17"/>
  <c r="BY8" i="17" a="1"/>
  <c r="BY20" i="17"/>
  <c r="BY23" i="17" a="1"/>
  <c r="BY35" i="17"/>
  <c r="BY50" i="17"/>
  <c r="BY80" i="17"/>
  <c r="BY110" i="17"/>
  <c r="BY64" i="17"/>
  <c r="BY19" i="17"/>
  <c r="BY34" i="17"/>
  <c r="BY49" i="17"/>
  <c r="BY79" i="17"/>
  <c r="BY109" i="17"/>
  <c r="BY63" i="17"/>
  <c r="BY18" i="17"/>
  <c r="BY33" i="17"/>
  <c r="BY48" i="17"/>
  <c r="BY78" i="17"/>
  <c r="BY108" i="17"/>
  <c r="BY62" i="17"/>
  <c r="BY17" i="17"/>
  <c r="BY32" i="17"/>
  <c r="BY47" i="17"/>
  <c r="BY77" i="17"/>
  <c r="BY107" i="17"/>
  <c r="BY61" i="17"/>
  <c r="BY16" i="17"/>
  <c r="BY31" i="17"/>
  <c r="BY46" i="17"/>
  <c r="BY76" i="17"/>
  <c r="BY106" i="17"/>
  <c r="BY60" i="17"/>
  <c r="BY15" i="17"/>
  <c r="BY30" i="17"/>
  <c r="BY45" i="17"/>
  <c r="BY75" i="17"/>
  <c r="BY105" i="17"/>
  <c r="BY59" i="17"/>
  <c r="BY14" i="17"/>
  <c r="BY29" i="17"/>
  <c r="BY44" i="17"/>
  <c r="BY74" i="17"/>
  <c r="BY104" i="17"/>
  <c r="BY58" i="17"/>
  <c r="BY13" i="17"/>
  <c r="BY28" i="17"/>
  <c r="BY43" i="17"/>
  <c r="BY73" i="17"/>
  <c r="BY103" i="17"/>
  <c r="BY57" i="17"/>
  <c r="BY12" i="17"/>
  <c r="BY27" i="17"/>
  <c r="BY42" i="17"/>
  <c r="BY72" i="17"/>
  <c r="BY102" i="17"/>
  <c r="BY56" i="17"/>
  <c r="BY11" i="17"/>
  <c r="BY26" i="17"/>
  <c r="BY41" i="17"/>
  <c r="BY71" i="17"/>
  <c r="BY101" i="17"/>
  <c r="BY55" i="17"/>
  <c r="BY10" i="17"/>
  <c r="BY25" i="17"/>
  <c r="BY40" i="17"/>
  <c r="BY70" i="17"/>
  <c r="BY100" i="17"/>
  <c r="BY54" i="17"/>
  <c r="BY9" i="17"/>
  <c r="BY24" i="17"/>
  <c r="BY39" i="17"/>
  <c r="BY69" i="17"/>
  <c r="BY99" i="17"/>
  <c r="BY53" i="17"/>
  <c r="BY8" i="17"/>
  <c r="BY23" i="17"/>
  <c r="BY38" i="17"/>
  <c r="BY68" i="17"/>
  <c r="BY98" i="17"/>
  <c r="BY53" i="18" a="1"/>
  <c r="BY65" i="18"/>
  <c r="BY8" i="18" a="1"/>
  <c r="BY20" i="18"/>
  <c r="BY23" i="18" a="1"/>
  <c r="BY35" i="18"/>
  <c r="BY50" i="18"/>
  <c r="BY80" i="18"/>
  <c r="BY110" i="18"/>
  <c r="BY64" i="18"/>
  <c r="BY19" i="18"/>
  <c r="BY34" i="18"/>
  <c r="BY49" i="18"/>
  <c r="BY79" i="18"/>
  <c r="BY109" i="18"/>
  <c r="BY63" i="18"/>
  <c r="BY18" i="18"/>
  <c r="BY33" i="18"/>
  <c r="BY48" i="18"/>
  <c r="BY78" i="18"/>
  <c r="BY108" i="18"/>
  <c r="BY62" i="18"/>
  <c r="BY17" i="18"/>
  <c r="BY32" i="18"/>
  <c r="BY47" i="18"/>
  <c r="BY77" i="18"/>
  <c r="BY107" i="18"/>
  <c r="BY61" i="18"/>
  <c r="BY16" i="18"/>
  <c r="BY31" i="18"/>
  <c r="BY46" i="18"/>
  <c r="BY76" i="18"/>
  <c r="BY106" i="18"/>
  <c r="BY60" i="18"/>
  <c r="BY15" i="18"/>
  <c r="BY30" i="18"/>
  <c r="BY45" i="18"/>
  <c r="BY75" i="18"/>
  <c r="BY105" i="18"/>
  <c r="BY59" i="18"/>
  <c r="BY14" i="18"/>
  <c r="BY29" i="18"/>
  <c r="BY44" i="18"/>
  <c r="BY74" i="18"/>
  <c r="BY104" i="18"/>
  <c r="BY58" i="18"/>
  <c r="BY13" i="18"/>
  <c r="BY28" i="18"/>
  <c r="BY43" i="18"/>
  <c r="BY73" i="18"/>
  <c r="BY103" i="18"/>
  <c r="BY57" i="18"/>
  <c r="BY12" i="18"/>
  <c r="BY27" i="18"/>
  <c r="BY42" i="18"/>
  <c r="BY72" i="18"/>
  <c r="BY102" i="18"/>
  <c r="BY56" i="18"/>
  <c r="BY11" i="18"/>
  <c r="BY26" i="18"/>
  <c r="BY41" i="18"/>
  <c r="BY71" i="18"/>
  <c r="BY101" i="18"/>
  <c r="BY55" i="18"/>
  <c r="BY10" i="18"/>
  <c r="BY25" i="18"/>
  <c r="BY40" i="18"/>
  <c r="BY70" i="18"/>
  <c r="BY100" i="18"/>
  <c r="BY54" i="18"/>
  <c r="BY9" i="18"/>
  <c r="BY24" i="18"/>
  <c r="BY39" i="18"/>
  <c r="BY69" i="18"/>
  <c r="BY99" i="18"/>
  <c r="BY53" i="18"/>
  <c r="BY8" i="18"/>
  <c r="BY23" i="18"/>
  <c r="BY38" i="18"/>
  <c r="BY68" i="18"/>
  <c r="BY98" i="18"/>
  <c r="BY53" i="19" a="1"/>
  <c r="BY65" i="19"/>
  <c r="BY8" i="19" a="1"/>
  <c r="BY20" i="19"/>
  <c r="BY23" i="19" a="1"/>
  <c r="BY35" i="19"/>
  <c r="BY50" i="19"/>
  <c r="BY80" i="19"/>
  <c r="BY110" i="19"/>
  <c r="BY64" i="19"/>
  <c r="BY19" i="19"/>
  <c r="BY34" i="19"/>
  <c r="BY49" i="19"/>
  <c r="BY79" i="19"/>
  <c r="BY109" i="19"/>
  <c r="BY63" i="19"/>
  <c r="BY18" i="19"/>
  <c r="BY33" i="19"/>
  <c r="BY48" i="19"/>
  <c r="BY78" i="19"/>
  <c r="BY108" i="19"/>
  <c r="BY62" i="19"/>
  <c r="BY17" i="19"/>
  <c r="BY32" i="19"/>
  <c r="BY47" i="19"/>
  <c r="BY77" i="19"/>
  <c r="BY107" i="19"/>
  <c r="BY61" i="19"/>
  <c r="BY16" i="19"/>
  <c r="BY31" i="19"/>
  <c r="BY46" i="19"/>
  <c r="BY76" i="19"/>
  <c r="BY106" i="19"/>
  <c r="BY60" i="19"/>
  <c r="BY15" i="19"/>
  <c r="BY30" i="19"/>
  <c r="BY45" i="19"/>
  <c r="BY75" i="19"/>
  <c r="BY105" i="19"/>
  <c r="BY59" i="19"/>
  <c r="BY14" i="19"/>
  <c r="BY29" i="19"/>
  <c r="BY44" i="19"/>
  <c r="BY74" i="19"/>
  <c r="BY104" i="19"/>
  <c r="BY58" i="19"/>
  <c r="BY13" i="19"/>
  <c r="BY28" i="19"/>
  <c r="BY43" i="19"/>
  <c r="BY73" i="19"/>
  <c r="BY103" i="19"/>
  <c r="BY57" i="19"/>
  <c r="BY12" i="19"/>
  <c r="BY27" i="19"/>
  <c r="BY42" i="19"/>
  <c r="BY72" i="19"/>
  <c r="BY102" i="19"/>
  <c r="BY56" i="19"/>
  <c r="BY11" i="19"/>
  <c r="BY26" i="19"/>
  <c r="BY41" i="19"/>
  <c r="BY71" i="19"/>
  <c r="BY101" i="19"/>
  <c r="BY55" i="19"/>
  <c r="BY10" i="19"/>
  <c r="BY25" i="19"/>
  <c r="BY40" i="19"/>
  <c r="BY70" i="19"/>
  <c r="BY100" i="19"/>
  <c r="BY54" i="19"/>
  <c r="BY9" i="19"/>
  <c r="BY24" i="19"/>
  <c r="BY39" i="19"/>
  <c r="BY69" i="19"/>
  <c r="BY99" i="19"/>
  <c r="BY53" i="19"/>
  <c r="BY8" i="19"/>
  <c r="BY23" i="19"/>
  <c r="BY38" i="19"/>
  <c r="BY68" i="19"/>
  <c r="BY98" i="19"/>
  <c r="BY53" i="20" a="1"/>
  <c r="BY65" i="20"/>
  <c r="BY8" i="20" a="1"/>
  <c r="BY20" i="20"/>
  <c r="BY23" i="20" a="1"/>
  <c r="BY35" i="20"/>
  <c r="BY50" i="20"/>
  <c r="BY80" i="20"/>
  <c r="BY110" i="20"/>
  <c r="BY64" i="20"/>
  <c r="BY19" i="20"/>
  <c r="BY34" i="20"/>
  <c r="BY49" i="20"/>
  <c r="BY79" i="20"/>
  <c r="BY109" i="20"/>
  <c r="BY63" i="20"/>
  <c r="BY18" i="20"/>
  <c r="BY33" i="20"/>
  <c r="BY48" i="20"/>
  <c r="BY78" i="20"/>
  <c r="BY108" i="20"/>
  <c r="BY62" i="20"/>
  <c r="BY17" i="20"/>
  <c r="BY32" i="20"/>
  <c r="BY47" i="20"/>
  <c r="BY77" i="20"/>
  <c r="BY107" i="20"/>
  <c r="BY61" i="20"/>
  <c r="BY16" i="20"/>
  <c r="BY31" i="20"/>
  <c r="BY46" i="20"/>
  <c r="BY76" i="20"/>
  <c r="BY106" i="20"/>
  <c r="BY60" i="20"/>
  <c r="BY15" i="20"/>
  <c r="BY30" i="20"/>
  <c r="BY45" i="20"/>
  <c r="BY75" i="20"/>
  <c r="BY105" i="20"/>
  <c r="BY59" i="20"/>
  <c r="BY14" i="20"/>
  <c r="BY29" i="20"/>
  <c r="BY44" i="20"/>
  <c r="BY74" i="20"/>
  <c r="BY104" i="20"/>
  <c r="BY58" i="20"/>
  <c r="BY13" i="20"/>
  <c r="BY28" i="20"/>
  <c r="BY43" i="20"/>
  <c r="BY73" i="20"/>
  <c r="BY103" i="20"/>
  <c r="BY57" i="20"/>
  <c r="BY12" i="20"/>
  <c r="BY27" i="20"/>
  <c r="BY42" i="20"/>
  <c r="BY72" i="20"/>
  <c r="BY102" i="20"/>
  <c r="BY56" i="20"/>
  <c r="BY11" i="20"/>
  <c r="BY26" i="20"/>
  <c r="BY41" i="20"/>
  <c r="BY71" i="20"/>
  <c r="BY101" i="20"/>
  <c r="BY55" i="20"/>
  <c r="BY10" i="20"/>
  <c r="BY25" i="20"/>
  <c r="BY40" i="20"/>
  <c r="BY70" i="20"/>
  <c r="BY100" i="20"/>
  <c r="BY54" i="20"/>
  <c r="BY9" i="20"/>
  <c r="BY24" i="20"/>
  <c r="BY39" i="20"/>
  <c r="BY69" i="20"/>
  <c r="BY99" i="20"/>
  <c r="BY53" i="20"/>
  <c r="BY8" i="20"/>
  <c r="BY23" i="20"/>
  <c r="BY38" i="20"/>
  <c r="BY68" i="20"/>
  <c r="BY98" i="20"/>
  <c r="BT53" i="3" a="1"/>
  <c r="BT53" i="3"/>
  <c r="BT8" i="3" a="1"/>
  <c r="BT8" i="3"/>
  <c r="BT23" i="3" a="1"/>
  <c r="BT23" i="3"/>
  <c r="BT38" i="3"/>
  <c r="BT68" i="3"/>
  <c r="BT98" i="3"/>
  <c r="BT83" i="3" a="1"/>
  <c r="BT83" i="3"/>
  <c r="BT54" i="3"/>
  <c r="BT9" i="3"/>
  <c r="BT24" i="3"/>
  <c r="BT39" i="3"/>
  <c r="BT69" i="3"/>
  <c r="BT84" i="3"/>
  <c r="BT55" i="3"/>
  <c r="BT10" i="3"/>
  <c r="BT25" i="3"/>
  <c r="BT40" i="3"/>
  <c r="BT70" i="3"/>
  <c r="BT85" i="3"/>
  <c r="BT56" i="3"/>
  <c r="BT11" i="3"/>
  <c r="BT26" i="3"/>
  <c r="BT41" i="3"/>
  <c r="BT71" i="3"/>
  <c r="BT86" i="3"/>
  <c r="BT57" i="3"/>
  <c r="BT12" i="3"/>
  <c r="BT27" i="3"/>
  <c r="BT42" i="3"/>
  <c r="BT72" i="3"/>
  <c r="BT87" i="3"/>
  <c r="BT58" i="3"/>
  <c r="BT13" i="3"/>
  <c r="BT28" i="3"/>
  <c r="BT43" i="3"/>
  <c r="BT73" i="3"/>
  <c r="BT88" i="3"/>
  <c r="BT59" i="3"/>
  <c r="BT14" i="3"/>
  <c r="BT29" i="3"/>
  <c r="BT44" i="3"/>
  <c r="BT74" i="3"/>
  <c r="BT89" i="3"/>
  <c r="BT60" i="3"/>
  <c r="BT15" i="3"/>
  <c r="BT30" i="3"/>
  <c r="BT45" i="3"/>
  <c r="BT75" i="3"/>
  <c r="BT90" i="3"/>
  <c r="BT61" i="3"/>
  <c r="BT16" i="3"/>
  <c r="BT31" i="3"/>
  <c r="BT46" i="3"/>
  <c r="BT76" i="3"/>
  <c r="BT91" i="3"/>
  <c r="BT62" i="3"/>
  <c r="BT17" i="3"/>
  <c r="BT32" i="3"/>
  <c r="BT47" i="3"/>
  <c r="BT77" i="3"/>
  <c r="BT92" i="3"/>
  <c r="BT63" i="3"/>
  <c r="BT18" i="3"/>
  <c r="BT33" i="3"/>
  <c r="BT48" i="3"/>
  <c r="BT78" i="3"/>
  <c r="BT93" i="3"/>
  <c r="BT64" i="3"/>
  <c r="BT19" i="3"/>
  <c r="BT34" i="3"/>
  <c r="BT49" i="3"/>
  <c r="BT79" i="3"/>
  <c r="BT94" i="3"/>
  <c r="BT65" i="3"/>
  <c r="BT20" i="3"/>
  <c r="BT35" i="3"/>
  <c r="BT50" i="3"/>
  <c r="BT80" i="3"/>
  <c r="BT95" i="3"/>
  <c r="BU110" i="3"/>
  <c r="BU109" i="3"/>
  <c r="BU108" i="3"/>
  <c r="BU107" i="3"/>
  <c r="BU106" i="3"/>
  <c r="BU105" i="3"/>
  <c r="BU104" i="3"/>
  <c r="BU103" i="3"/>
  <c r="BU102" i="3"/>
  <c r="BU101" i="3"/>
  <c r="BU100" i="3"/>
  <c r="BU99" i="3"/>
  <c r="BW53" i="14" a="1"/>
  <c r="BW65" i="14"/>
  <c r="BW8" i="14" a="1"/>
  <c r="BW20" i="14"/>
  <c r="BW23" i="14" a="1"/>
  <c r="BW35" i="14"/>
  <c r="BW50" i="14"/>
  <c r="BW80" i="14"/>
  <c r="BW110" i="14"/>
  <c r="BW64" i="14"/>
  <c r="BW19" i="14"/>
  <c r="BW34" i="14"/>
  <c r="BW49" i="14"/>
  <c r="BW79" i="14"/>
  <c r="BW109" i="14"/>
  <c r="BW63" i="14"/>
  <c r="BW18" i="14"/>
  <c r="BW33" i="14"/>
  <c r="BW48" i="14"/>
  <c r="BW78" i="14"/>
  <c r="BW108" i="14"/>
  <c r="BW62" i="14"/>
  <c r="BW17" i="14"/>
  <c r="BW32" i="14"/>
  <c r="BW47" i="14"/>
  <c r="BW77" i="14"/>
  <c r="BW107" i="14"/>
  <c r="BW61" i="14"/>
  <c r="BW16" i="14"/>
  <c r="BW31" i="14"/>
  <c r="BW46" i="14"/>
  <c r="BW76" i="14"/>
  <c r="BW106" i="14"/>
  <c r="BW60" i="14"/>
  <c r="BW15" i="14"/>
  <c r="BW30" i="14"/>
  <c r="BW45" i="14"/>
  <c r="BW75" i="14"/>
  <c r="BW105" i="14"/>
  <c r="BW59" i="14"/>
  <c r="BW14" i="14"/>
  <c r="BW29" i="14"/>
  <c r="BW44" i="14"/>
  <c r="BW74" i="14"/>
  <c r="BW104" i="14"/>
  <c r="BW58" i="14"/>
  <c r="BW13" i="14"/>
  <c r="BW28" i="14"/>
  <c r="BW43" i="14"/>
  <c r="BW73" i="14"/>
  <c r="BW103" i="14"/>
  <c r="BW57" i="14"/>
  <c r="BW12" i="14"/>
  <c r="BW27" i="14"/>
  <c r="BW42" i="14"/>
  <c r="BW72" i="14"/>
  <c r="BW102" i="14"/>
  <c r="BW56" i="14"/>
  <c r="BW11" i="14"/>
  <c r="BW26" i="14"/>
  <c r="BW41" i="14"/>
  <c r="BW71" i="14"/>
  <c r="BW101" i="14"/>
  <c r="BW55" i="14"/>
  <c r="BW10" i="14"/>
  <c r="BW25" i="14"/>
  <c r="BW40" i="14"/>
  <c r="BW70" i="14"/>
  <c r="BW100" i="14"/>
  <c r="BW54" i="14"/>
  <c r="BW9" i="14"/>
  <c r="BW24" i="14"/>
  <c r="BW39" i="14"/>
  <c r="BW69" i="14"/>
  <c r="BW99" i="14"/>
  <c r="BW53" i="14"/>
  <c r="BW8" i="14"/>
  <c r="BW23" i="14"/>
  <c r="BW38" i="14"/>
  <c r="BW68" i="14"/>
  <c r="BW98" i="14"/>
  <c r="BX53" i="15" a="1"/>
  <c r="BX65" i="15"/>
  <c r="BX8" i="15" a="1"/>
  <c r="BX20" i="15"/>
  <c r="BX23" i="15" a="1"/>
  <c r="BX35" i="15"/>
  <c r="BX50" i="15"/>
  <c r="BX80" i="15"/>
  <c r="BX110" i="15"/>
  <c r="BX64" i="15"/>
  <c r="BX19" i="15"/>
  <c r="BX34" i="15"/>
  <c r="BX49" i="15"/>
  <c r="BX79" i="15"/>
  <c r="BX109" i="15"/>
  <c r="BX63" i="15"/>
  <c r="BX18" i="15"/>
  <c r="BX33" i="15"/>
  <c r="BX48" i="15"/>
  <c r="BX78" i="15"/>
  <c r="BX108" i="15"/>
  <c r="BX62" i="15"/>
  <c r="BX17" i="15"/>
  <c r="BX32" i="15"/>
  <c r="BX47" i="15"/>
  <c r="BX77" i="15"/>
  <c r="BX107" i="15"/>
  <c r="BX61" i="15"/>
  <c r="BX16" i="15"/>
  <c r="BX31" i="15"/>
  <c r="BX46" i="15"/>
  <c r="BX76" i="15"/>
  <c r="BX106" i="15"/>
  <c r="BX60" i="15"/>
  <c r="BX15" i="15"/>
  <c r="BX30" i="15"/>
  <c r="BX45" i="15"/>
  <c r="BX75" i="15"/>
  <c r="BX105" i="15"/>
  <c r="BX59" i="15"/>
  <c r="BX14" i="15"/>
  <c r="BX29" i="15"/>
  <c r="BX44" i="15"/>
  <c r="BX74" i="15"/>
  <c r="BX104" i="15"/>
  <c r="BX58" i="15"/>
  <c r="BX13" i="15"/>
  <c r="BX28" i="15"/>
  <c r="BX43" i="15"/>
  <c r="BX73" i="15"/>
  <c r="BX103" i="15"/>
  <c r="BX57" i="15"/>
  <c r="BX12" i="15"/>
  <c r="BX27" i="15"/>
  <c r="BX42" i="15"/>
  <c r="BX72" i="15"/>
  <c r="BX102" i="15"/>
  <c r="BX56" i="15"/>
  <c r="BX11" i="15"/>
  <c r="BX26" i="15"/>
  <c r="BX41" i="15"/>
  <c r="BX71" i="15"/>
  <c r="BX101" i="15"/>
  <c r="BX55" i="15"/>
  <c r="BX10" i="15"/>
  <c r="BX25" i="15"/>
  <c r="BX40" i="15"/>
  <c r="BX70" i="15"/>
  <c r="BX100" i="15"/>
  <c r="BX54" i="15"/>
  <c r="BX9" i="15"/>
  <c r="BX24" i="15"/>
  <c r="BX39" i="15"/>
  <c r="BX69" i="15"/>
  <c r="BX99" i="15"/>
  <c r="BX53" i="15"/>
  <c r="BX8" i="15"/>
  <c r="BX23" i="15"/>
  <c r="BX38" i="15"/>
  <c r="BX68" i="15"/>
  <c r="BX98" i="15"/>
  <c r="BX53" i="16" a="1"/>
  <c r="BX65" i="16"/>
  <c r="BX8" i="16" a="1"/>
  <c r="BX20" i="16"/>
  <c r="BX23" i="16" a="1"/>
  <c r="BX35" i="16"/>
  <c r="BX50" i="16"/>
  <c r="BX80" i="16"/>
  <c r="BX110" i="16"/>
  <c r="BX64" i="16"/>
  <c r="BX19" i="16"/>
  <c r="BX34" i="16"/>
  <c r="BX49" i="16"/>
  <c r="BX79" i="16"/>
  <c r="BX109" i="16"/>
  <c r="BX63" i="16"/>
  <c r="BX18" i="16"/>
  <c r="BX33" i="16"/>
  <c r="BX48" i="16"/>
  <c r="BX78" i="16"/>
  <c r="BX108" i="16"/>
  <c r="BX62" i="16"/>
  <c r="BX17" i="16"/>
  <c r="BX32" i="16"/>
  <c r="BX47" i="16"/>
  <c r="BX77" i="16"/>
  <c r="BX107" i="16"/>
  <c r="BX61" i="16"/>
  <c r="BX16" i="16"/>
  <c r="BX31" i="16"/>
  <c r="BX46" i="16"/>
  <c r="BX76" i="16"/>
  <c r="BX106" i="16"/>
  <c r="BX60" i="16"/>
  <c r="BX15" i="16"/>
  <c r="BX30" i="16"/>
  <c r="BX45" i="16"/>
  <c r="BX75" i="16"/>
  <c r="BX105" i="16"/>
  <c r="BX59" i="16"/>
  <c r="BX14" i="16"/>
  <c r="BX29" i="16"/>
  <c r="BX44" i="16"/>
  <c r="BX74" i="16"/>
  <c r="BX104" i="16"/>
  <c r="BX58" i="16"/>
  <c r="BX13" i="16"/>
  <c r="BX28" i="16"/>
  <c r="BX43" i="16"/>
  <c r="BX73" i="16"/>
  <c r="BX103" i="16"/>
  <c r="BX57" i="16"/>
  <c r="BX12" i="16"/>
  <c r="BX27" i="16"/>
  <c r="BX42" i="16"/>
  <c r="BX72" i="16"/>
  <c r="BX102" i="16"/>
  <c r="BX56" i="16"/>
  <c r="BX11" i="16"/>
  <c r="BX26" i="16"/>
  <c r="BX41" i="16"/>
  <c r="BX71" i="16"/>
  <c r="BX101" i="16"/>
  <c r="BX55" i="16"/>
  <c r="BX10" i="16"/>
  <c r="BX25" i="16"/>
  <c r="BX40" i="16"/>
  <c r="BX70" i="16"/>
  <c r="BX100" i="16"/>
  <c r="BX54" i="16"/>
  <c r="BX9" i="16"/>
  <c r="BX24" i="16"/>
  <c r="BX39" i="16"/>
  <c r="BX69" i="16"/>
  <c r="BX99" i="16"/>
  <c r="BX53" i="16"/>
  <c r="BX8" i="16"/>
  <c r="BX23" i="16"/>
  <c r="BX38" i="16"/>
  <c r="BX68" i="16"/>
  <c r="BX98" i="16"/>
  <c r="BX53" i="17" a="1"/>
  <c r="BX65" i="17"/>
  <c r="BX8" i="17" a="1"/>
  <c r="BX20" i="17"/>
  <c r="BX23" i="17" a="1"/>
  <c r="BX35" i="17"/>
  <c r="BX50" i="17"/>
  <c r="BX80" i="17"/>
  <c r="BX110" i="17"/>
  <c r="BX64" i="17"/>
  <c r="BX19" i="17"/>
  <c r="BX34" i="17"/>
  <c r="BX49" i="17"/>
  <c r="BX79" i="17"/>
  <c r="BX109" i="17"/>
  <c r="BX63" i="17"/>
  <c r="BX18" i="17"/>
  <c r="BX33" i="17"/>
  <c r="BX48" i="17"/>
  <c r="BX78" i="17"/>
  <c r="BX108" i="17"/>
  <c r="BX62" i="17"/>
  <c r="BX17" i="17"/>
  <c r="BX32" i="17"/>
  <c r="BX47" i="17"/>
  <c r="BX77" i="17"/>
  <c r="BX107" i="17"/>
  <c r="BX61" i="17"/>
  <c r="BX16" i="17"/>
  <c r="BX31" i="17"/>
  <c r="BX46" i="17"/>
  <c r="BX76" i="17"/>
  <c r="BX106" i="17"/>
  <c r="BX60" i="17"/>
  <c r="BX15" i="17"/>
  <c r="BX30" i="17"/>
  <c r="BX45" i="17"/>
  <c r="BX75" i="17"/>
  <c r="BX105" i="17"/>
  <c r="BX59" i="17"/>
  <c r="BX14" i="17"/>
  <c r="BX29" i="17"/>
  <c r="BX44" i="17"/>
  <c r="BX74" i="17"/>
  <c r="BX104" i="17"/>
  <c r="BX58" i="17"/>
  <c r="BX13" i="17"/>
  <c r="BX28" i="17"/>
  <c r="BX43" i="17"/>
  <c r="BX73" i="17"/>
  <c r="BX103" i="17"/>
  <c r="BX57" i="17"/>
  <c r="BX12" i="17"/>
  <c r="BX27" i="17"/>
  <c r="BX42" i="17"/>
  <c r="BX72" i="17"/>
  <c r="BX102" i="17"/>
  <c r="BX56" i="17"/>
  <c r="BX11" i="17"/>
  <c r="BX26" i="17"/>
  <c r="BX41" i="17"/>
  <c r="BX71" i="17"/>
  <c r="BX101" i="17"/>
  <c r="BX55" i="17"/>
  <c r="BX10" i="17"/>
  <c r="BX25" i="17"/>
  <c r="BX40" i="17"/>
  <c r="BX70" i="17"/>
  <c r="BX100" i="17"/>
  <c r="BX54" i="17"/>
  <c r="BX9" i="17"/>
  <c r="BX24" i="17"/>
  <c r="BX39" i="17"/>
  <c r="BX69" i="17"/>
  <c r="BX99" i="17"/>
  <c r="BX53" i="17"/>
  <c r="BX8" i="17"/>
  <c r="BX23" i="17"/>
  <c r="BX38" i="17"/>
  <c r="BX68" i="17"/>
  <c r="BX98" i="17"/>
  <c r="BX53" i="18" a="1"/>
  <c r="BX65" i="18"/>
  <c r="BX8" i="18" a="1"/>
  <c r="BX20" i="18"/>
  <c r="BX23" i="18" a="1"/>
  <c r="BX35" i="18"/>
  <c r="BX50" i="18"/>
  <c r="BX80" i="18"/>
  <c r="BX110" i="18"/>
  <c r="BX64" i="18"/>
  <c r="BX19" i="18"/>
  <c r="BX34" i="18"/>
  <c r="BX49" i="18"/>
  <c r="BX79" i="18"/>
  <c r="BX109" i="18"/>
  <c r="BX63" i="18"/>
  <c r="BX18" i="18"/>
  <c r="BX33" i="18"/>
  <c r="BX48" i="18"/>
  <c r="BX78" i="18"/>
  <c r="BX108" i="18"/>
  <c r="BX62" i="18"/>
  <c r="BX17" i="18"/>
  <c r="BX32" i="18"/>
  <c r="BX47" i="18"/>
  <c r="BX77" i="18"/>
  <c r="BX107" i="18"/>
  <c r="BX61" i="18"/>
  <c r="BX16" i="18"/>
  <c r="BX31" i="18"/>
  <c r="BX46" i="18"/>
  <c r="BX76" i="18"/>
  <c r="BX106" i="18"/>
  <c r="BX60" i="18"/>
  <c r="BX15" i="18"/>
  <c r="BX30" i="18"/>
  <c r="BX45" i="18"/>
  <c r="BX75" i="18"/>
  <c r="BX105" i="18"/>
  <c r="BX59" i="18"/>
  <c r="BX14" i="18"/>
  <c r="BX29" i="18"/>
  <c r="BX44" i="18"/>
  <c r="BX74" i="18"/>
  <c r="BX104" i="18"/>
  <c r="BX58" i="18"/>
  <c r="BX13" i="18"/>
  <c r="BX28" i="18"/>
  <c r="BX43" i="18"/>
  <c r="BX73" i="18"/>
  <c r="BX103" i="18"/>
  <c r="BX57" i="18"/>
  <c r="BX12" i="18"/>
  <c r="BX27" i="18"/>
  <c r="BX42" i="18"/>
  <c r="BX72" i="18"/>
  <c r="BX102" i="18"/>
  <c r="BX56" i="18"/>
  <c r="BX11" i="18"/>
  <c r="BX26" i="18"/>
  <c r="BX41" i="18"/>
  <c r="BX71" i="18"/>
  <c r="BX101" i="18"/>
  <c r="BX55" i="18"/>
  <c r="BX10" i="18"/>
  <c r="BX25" i="18"/>
  <c r="BX40" i="18"/>
  <c r="BX70" i="18"/>
  <c r="BX100" i="18"/>
  <c r="BX54" i="18"/>
  <c r="BX9" i="18"/>
  <c r="BX24" i="18"/>
  <c r="BX39" i="18"/>
  <c r="BX69" i="18"/>
  <c r="BX99" i="18"/>
  <c r="BX53" i="18"/>
  <c r="BX8" i="18"/>
  <c r="BX23" i="18"/>
  <c r="BX38" i="18"/>
  <c r="BX68" i="18"/>
  <c r="BX98" i="18"/>
  <c r="BX53" i="19" a="1"/>
  <c r="BX65" i="19"/>
  <c r="BX8" i="19" a="1"/>
  <c r="BX20" i="19"/>
  <c r="BX23" i="19" a="1"/>
  <c r="BX35" i="19"/>
  <c r="BX50" i="19"/>
  <c r="BX80" i="19"/>
  <c r="BX110" i="19"/>
  <c r="BX64" i="19"/>
  <c r="BX19" i="19"/>
  <c r="BX34" i="19"/>
  <c r="BX49" i="19"/>
  <c r="BX79" i="19"/>
  <c r="BX109" i="19"/>
  <c r="BX63" i="19"/>
  <c r="BX18" i="19"/>
  <c r="BX33" i="19"/>
  <c r="BX48" i="19"/>
  <c r="BX78" i="19"/>
  <c r="BX108" i="19"/>
  <c r="BX62" i="19"/>
  <c r="BX17" i="19"/>
  <c r="BX32" i="19"/>
  <c r="BX47" i="19"/>
  <c r="BX77" i="19"/>
  <c r="BX107" i="19"/>
  <c r="BX61" i="19"/>
  <c r="BX16" i="19"/>
  <c r="BX31" i="19"/>
  <c r="BX46" i="19"/>
  <c r="BX76" i="19"/>
  <c r="BX106" i="19"/>
  <c r="BX60" i="19"/>
  <c r="BX15" i="19"/>
  <c r="BX30" i="19"/>
  <c r="BX45" i="19"/>
  <c r="BX75" i="19"/>
  <c r="BX105" i="19"/>
  <c r="BX59" i="19"/>
  <c r="BX14" i="19"/>
  <c r="BX29" i="19"/>
  <c r="BX44" i="19"/>
  <c r="BX74" i="19"/>
  <c r="BX104" i="19"/>
  <c r="BX58" i="19"/>
  <c r="BX13" i="19"/>
  <c r="BX28" i="19"/>
  <c r="BX43" i="19"/>
  <c r="BX73" i="19"/>
  <c r="BX103" i="19"/>
  <c r="BX57" i="19"/>
  <c r="BX12" i="19"/>
  <c r="BX27" i="19"/>
  <c r="BX42" i="19"/>
  <c r="BX72" i="19"/>
  <c r="BX102" i="19"/>
  <c r="BX56" i="19"/>
  <c r="BX11" i="19"/>
  <c r="BX26" i="19"/>
  <c r="BX41" i="19"/>
  <c r="BX71" i="19"/>
  <c r="BX101" i="19"/>
  <c r="BX55" i="19"/>
  <c r="BX10" i="19"/>
  <c r="BX25" i="19"/>
  <c r="BX40" i="19"/>
  <c r="BX70" i="19"/>
  <c r="BX100" i="19"/>
  <c r="BX54" i="19"/>
  <c r="BX9" i="19"/>
  <c r="BX24" i="19"/>
  <c r="BX39" i="19"/>
  <c r="BX69" i="19"/>
  <c r="BX99" i="19"/>
  <c r="BX53" i="19"/>
  <c r="BX8" i="19"/>
  <c r="BX23" i="19"/>
  <c r="BX38" i="19"/>
  <c r="BX68" i="19"/>
  <c r="BX98" i="19"/>
  <c r="BX53" i="20" a="1"/>
  <c r="BX65" i="20"/>
  <c r="BX8" i="20" a="1"/>
  <c r="BX20" i="20"/>
  <c r="BX23" i="20" a="1"/>
  <c r="BX35" i="20"/>
  <c r="BX50" i="20"/>
  <c r="BX80" i="20"/>
  <c r="BX110" i="20"/>
  <c r="BX64" i="20"/>
  <c r="BX19" i="20"/>
  <c r="BX34" i="20"/>
  <c r="BX49" i="20"/>
  <c r="BX79" i="20"/>
  <c r="BX109" i="20"/>
  <c r="BX63" i="20"/>
  <c r="BX18" i="20"/>
  <c r="BX33" i="20"/>
  <c r="BX48" i="20"/>
  <c r="BX78" i="20"/>
  <c r="BX108" i="20"/>
  <c r="BX62" i="20"/>
  <c r="BX17" i="20"/>
  <c r="BX32" i="20"/>
  <c r="BX47" i="20"/>
  <c r="BX77" i="20"/>
  <c r="BX107" i="20"/>
  <c r="BX61" i="20"/>
  <c r="BX16" i="20"/>
  <c r="BX31" i="20"/>
  <c r="BX46" i="20"/>
  <c r="BX76" i="20"/>
  <c r="BX106" i="20"/>
  <c r="BX60" i="20"/>
  <c r="BX15" i="20"/>
  <c r="BX30" i="20"/>
  <c r="BX45" i="20"/>
  <c r="BX75" i="20"/>
  <c r="BX105" i="20"/>
  <c r="BX59" i="20"/>
  <c r="BX14" i="20"/>
  <c r="BX29" i="20"/>
  <c r="BX44" i="20"/>
  <c r="BX74" i="20"/>
  <c r="BX104" i="20"/>
  <c r="BX58" i="20"/>
  <c r="BX13" i="20"/>
  <c r="BX28" i="20"/>
  <c r="BX43" i="20"/>
  <c r="BX73" i="20"/>
  <c r="BX103" i="20"/>
  <c r="BX57" i="20"/>
  <c r="BX12" i="20"/>
  <c r="BX27" i="20"/>
  <c r="BX42" i="20"/>
  <c r="BX72" i="20"/>
  <c r="BX102" i="20"/>
  <c r="BX56" i="20"/>
  <c r="BX11" i="20"/>
  <c r="BX26" i="20"/>
  <c r="BX41" i="20"/>
  <c r="BX71" i="20"/>
  <c r="BX101" i="20"/>
  <c r="BX55" i="20"/>
  <c r="BX10" i="20"/>
  <c r="BX25" i="20"/>
  <c r="BX40" i="20"/>
  <c r="BX70" i="20"/>
  <c r="BX100" i="20"/>
  <c r="BX54" i="20"/>
  <c r="BX9" i="20"/>
  <c r="BX24" i="20"/>
  <c r="BX39" i="20"/>
  <c r="BX69" i="20"/>
  <c r="BX99" i="20"/>
  <c r="BX53" i="20"/>
  <c r="BX8" i="20"/>
  <c r="BX23" i="20"/>
  <c r="BX38" i="20"/>
  <c r="BX68" i="20"/>
  <c r="BX98" i="20"/>
  <c r="BS53" i="3" a="1"/>
  <c r="BS53" i="3"/>
  <c r="BS8" i="3" a="1"/>
  <c r="BS8" i="3"/>
  <c r="BS23" i="3" a="1"/>
  <c r="BS23" i="3"/>
  <c r="BS38" i="3"/>
  <c r="BS68" i="3"/>
  <c r="BS98" i="3"/>
  <c r="BS83" i="3" a="1"/>
  <c r="BS83" i="3"/>
  <c r="BS54" i="3"/>
  <c r="BS9" i="3"/>
  <c r="BS24" i="3"/>
  <c r="BS39" i="3"/>
  <c r="BS69" i="3"/>
  <c r="BS84" i="3"/>
  <c r="BS55" i="3"/>
  <c r="BS10" i="3"/>
  <c r="BS25" i="3"/>
  <c r="BS40" i="3"/>
  <c r="BS70" i="3"/>
  <c r="BS85" i="3"/>
  <c r="BS56" i="3"/>
  <c r="BS11" i="3"/>
  <c r="BS26" i="3"/>
  <c r="BS41" i="3"/>
  <c r="BS71" i="3"/>
  <c r="BS86" i="3"/>
  <c r="BS57" i="3"/>
  <c r="BS12" i="3"/>
  <c r="BS27" i="3"/>
  <c r="BS42" i="3"/>
  <c r="BS72" i="3"/>
  <c r="BS87" i="3"/>
  <c r="BS58" i="3"/>
  <c r="BS13" i="3"/>
  <c r="BS28" i="3"/>
  <c r="BS43" i="3"/>
  <c r="BS73" i="3"/>
  <c r="BS88" i="3"/>
  <c r="BS59" i="3"/>
  <c r="BS14" i="3"/>
  <c r="BS29" i="3"/>
  <c r="BS44" i="3"/>
  <c r="BS74" i="3"/>
  <c r="BS89" i="3"/>
  <c r="BS60" i="3"/>
  <c r="BS15" i="3"/>
  <c r="BS30" i="3"/>
  <c r="BS45" i="3"/>
  <c r="BS75" i="3"/>
  <c r="BS90" i="3"/>
  <c r="BS61" i="3"/>
  <c r="BS16" i="3"/>
  <c r="BS31" i="3"/>
  <c r="BS46" i="3"/>
  <c r="BS76" i="3"/>
  <c r="BS91" i="3"/>
  <c r="BS62" i="3"/>
  <c r="BS17" i="3"/>
  <c r="BS32" i="3"/>
  <c r="BS47" i="3"/>
  <c r="BS77" i="3"/>
  <c r="BS92" i="3"/>
  <c r="BS63" i="3"/>
  <c r="BS18" i="3"/>
  <c r="BS33" i="3"/>
  <c r="BS48" i="3"/>
  <c r="BS78" i="3"/>
  <c r="BS93" i="3"/>
  <c r="BS64" i="3"/>
  <c r="BS19" i="3"/>
  <c r="BS34" i="3"/>
  <c r="BS49" i="3"/>
  <c r="BS79" i="3"/>
  <c r="BS94" i="3"/>
  <c r="BS65" i="3"/>
  <c r="BS20" i="3"/>
  <c r="BS35" i="3"/>
  <c r="BS50" i="3"/>
  <c r="BS80" i="3"/>
  <c r="BS95" i="3"/>
  <c r="BT110" i="3"/>
  <c r="BT109" i="3"/>
  <c r="BT108" i="3"/>
  <c r="BT107" i="3"/>
  <c r="BT106" i="3"/>
  <c r="BT105" i="3"/>
  <c r="BT104" i="3"/>
  <c r="BT103" i="3"/>
  <c r="BT102" i="3"/>
  <c r="BT101" i="3"/>
  <c r="BT100" i="3"/>
  <c r="BT99" i="3"/>
  <c r="BV53" i="14" a="1"/>
  <c r="BV65" i="14"/>
  <c r="BV8" i="14" a="1"/>
  <c r="BV20" i="14"/>
  <c r="BV23" i="14" a="1"/>
  <c r="BV35" i="14"/>
  <c r="BV50" i="14"/>
  <c r="BV80" i="14"/>
  <c r="BV110" i="14"/>
  <c r="BV64" i="14"/>
  <c r="BV19" i="14"/>
  <c r="BV34" i="14"/>
  <c r="BV49" i="14"/>
  <c r="BV79" i="14"/>
  <c r="BV109" i="14"/>
  <c r="BV63" i="14"/>
  <c r="BV18" i="14"/>
  <c r="BV33" i="14"/>
  <c r="BV48" i="14"/>
  <c r="BV78" i="14"/>
  <c r="BV108" i="14"/>
  <c r="BV62" i="14"/>
  <c r="BV17" i="14"/>
  <c r="BV32" i="14"/>
  <c r="BV47" i="14"/>
  <c r="BV77" i="14"/>
  <c r="BV107" i="14"/>
  <c r="BV61" i="14"/>
  <c r="BV16" i="14"/>
  <c r="BV31" i="14"/>
  <c r="BV46" i="14"/>
  <c r="BV76" i="14"/>
  <c r="BV106" i="14"/>
  <c r="BV60" i="14"/>
  <c r="BV15" i="14"/>
  <c r="BV30" i="14"/>
  <c r="BV45" i="14"/>
  <c r="BV75" i="14"/>
  <c r="BV105" i="14"/>
  <c r="BV59" i="14"/>
  <c r="BV14" i="14"/>
  <c r="BV29" i="14"/>
  <c r="BV44" i="14"/>
  <c r="BV74" i="14"/>
  <c r="BV104" i="14"/>
  <c r="BV58" i="14"/>
  <c r="BV13" i="14"/>
  <c r="BV28" i="14"/>
  <c r="BV43" i="14"/>
  <c r="BV73" i="14"/>
  <c r="BV103" i="14"/>
  <c r="BV57" i="14"/>
  <c r="BV12" i="14"/>
  <c r="BV27" i="14"/>
  <c r="BV42" i="14"/>
  <c r="BV72" i="14"/>
  <c r="BV102" i="14"/>
  <c r="BV56" i="14"/>
  <c r="BV11" i="14"/>
  <c r="BV26" i="14"/>
  <c r="BV41" i="14"/>
  <c r="BV71" i="14"/>
  <c r="BV101" i="14"/>
  <c r="BV55" i="14"/>
  <c r="BV10" i="14"/>
  <c r="BV25" i="14"/>
  <c r="BV40" i="14"/>
  <c r="BV70" i="14"/>
  <c r="BV100" i="14"/>
  <c r="BV54" i="14"/>
  <c r="BV9" i="14"/>
  <c r="BV24" i="14"/>
  <c r="BV39" i="14"/>
  <c r="BV69" i="14"/>
  <c r="BV99" i="14"/>
  <c r="BV53" i="14"/>
  <c r="BV8" i="14"/>
  <c r="BV23" i="14"/>
  <c r="BV38" i="14"/>
  <c r="BV68" i="14"/>
  <c r="BV98" i="14"/>
  <c r="BW53" i="15" a="1"/>
  <c r="BW65" i="15"/>
  <c r="BW8" i="15" a="1"/>
  <c r="BW20" i="15"/>
  <c r="BW23" i="15" a="1"/>
  <c r="BW35" i="15"/>
  <c r="BW50" i="15"/>
  <c r="BW80" i="15"/>
  <c r="BW110" i="15"/>
  <c r="BW64" i="15"/>
  <c r="BW19" i="15"/>
  <c r="BW34" i="15"/>
  <c r="BW49" i="15"/>
  <c r="BW79" i="15"/>
  <c r="BW109" i="15"/>
  <c r="BW63" i="15"/>
  <c r="BW18" i="15"/>
  <c r="BW33" i="15"/>
  <c r="BW48" i="15"/>
  <c r="BW78" i="15"/>
  <c r="BW108" i="15"/>
  <c r="BW62" i="15"/>
  <c r="BW17" i="15"/>
  <c r="BW32" i="15"/>
  <c r="BW47" i="15"/>
  <c r="BW77" i="15"/>
  <c r="BW107" i="15"/>
  <c r="BW61" i="15"/>
  <c r="BW16" i="15"/>
  <c r="BW31" i="15"/>
  <c r="BW46" i="15"/>
  <c r="BW76" i="15"/>
  <c r="BW106" i="15"/>
  <c r="BW60" i="15"/>
  <c r="BW15" i="15"/>
  <c r="BW30" i="15"/>
  <c r="BW45" i="15"/>
  <c r="BW75" i="15"/>
  <c r="BW105" i="15"/>
  <c r="BW59" i="15"/>
  <c r="BW14" i="15"/>
  <c r="BW29" i="15"/>
  <c r="BW44" i="15"/>
  <c r="BW74" i="15"/>
  <c r="BW104" i="15"/>
  <c r="BW58" i="15"/>
  <c r="BW13" i="15"/>
  <c r="BW28" i="15"/>
  <c r="BW43" i="15"/>
  <c r="BW73" i="15"/>
  <c r="BW103" i="15"/>
  <c r="BW57" i="15"/>
  <c r="BW12" i="15"/>
  <c r="BW27" i="15"/>
  <c r="BW42" i="15"/>
  <c r="BW72" i="15"/>
  <c r="BW102" i="15"/>
  <c r="BW56" i="15"/>
  <c r="BW11" i="15"/>
  <c r="BW26" i="15"/>
  <c r="BW41" i="15"/>
  <c r="BW71" i="15"/>
  <c r="BW101" i="15"/>
  <c r="BW55" i="15"/>
  <c r="BW10" i="15"/>
  <c r="BW25" i="15"/>
  <c r="BW40" i="15"/>
  <c r="BW70" i="15"/>
  <c r="BW100" i="15"/>
  <c r="BW54" i="15"/>
  <c r="BW9" i="15"/>
  <c r="BW24" i="15"/>
  <c r="BW39" i="15"/>
  <c r="BW69" i="15"/>
  <c r="BW99" i="15"/>
  <c r="BW53" i="15"/>
  <c r="BW8" i="15"/>
  <c r="BW23" i="15"/>
  <c r="BW38" i="15"/>
  <c r="BW68" i="15"/>
  <c r="BW98" i="15"/>
  <c r="BW53" i="16" a="1"/>
  <c r="BW65" i="16"/>
  <c r="BW8" i="16" a="1"/>
  <c r="BW20" i="16"/>
  <c r="BW23" i="16" a="1"/>
  <c r="BW35" i="16"/>
  <c r="BW50" i="16"/>
  <c r="BW80" i="16"/>
  <c r="BW110" i="16"/>
  <c r="BW64" i="16"/>
  <c r="BW19" i="16"/>
  <c r="BW34" i="16"/>
  <c r="BW49" i="16"/>
  <c r="BW79" i="16"/>
  <c r="BW109" i="16"/>
  <c r="BW63" i="16"/>
  <c r="BW18" i="16"/>
  <c r="BW33" i="16"/>
  <c r="BW48" i="16"/>
  <c r="BW78" i="16"/>
  <c r="BW108" i="16"/>
  <c r="BW62" i="16"/>
  <c r="BW17" i="16"/>
  <c r="BW32" i="16"/>
  <c r="BW47" i="16"/>
  <c r="BW77" i="16"/>
  <c r="BW107" i="16"/>
  <c r="BW61" i="16"/>
  <c r="BW16" i="16"/>
  <c r="BW31" i="16"/>
  <c r="BW46" i="16"/>
  <c r="BW76" i="16"/>
  <c r="BW106" i="16"/>
  <c r="BW60" i="16"/>
  <c r="BW15" i="16"/>
  <c r="BW30" i="16"/>
  <c r="BW45" i="16"/>
  <c r="BW75" i="16"/>
  <c r="BW105" i="16"/>
  <c r="BW59" i="16"/>
  <c r="BW14" i="16"/>
  <c r="BW29" i="16"/>
  <c r="BW44" i="16"/>
  <c r="BW74" i="16"/>
  <c r="BW104" i="16"/>
  <c r="BW58" i="16"/>
  <c r="BW13" i="16"/>
  <c r="BW28" i="16"/>
  <c r="BW43" i="16"/>
  <c r="BW73" i="16"/>
  <c r="BW103" i="16"/>
  <c r="BW57" i="16"/>
  <c r="BW12" i="16"/>
  <c r="BW27" i="16"/>
  <c r="BW42" i="16"/>
  <c r="BW72" i="16"/>
  <c r="BW102" i="16"/>
  <c r="BW56" i="16"/>
  <c r="BW11" i="16"/>
  <c r="BW26" i="16"/>
  <c r="BW41" i="16"/>
  <c r="BW71" i="16"/>
  <c r="BW101" i="16"/>
  <c r="BW55" i="16"/>
  <c r="BW10" i="16"/>
  <c r="BW25" i="16"/>
  <c r="BW40" i="16"/>
  <c r="BW70" i="16"/>
  <c r="BW100" i="16"/>
  <c r="BW54" i="16"/>
  <c r="BW9" i="16"/>
  <c r="BW24" i="16"/>
  <c r="BW39" i="16"/>
  <c r="BW69" i="16"/>
  <c r="BW99" i="16"/>
  <c r="BW53" i="16"/>
  <c r="BW8" i="16"/>
  <c r="BW23" i="16"/>
  <c r="BW38" i="16"/>
  <c r="BW68" i="16"/>
  <c r="BW98" i="16"/>
  <c r="BW53" i="17" a="1"/>
  <c r="BW65" i="17"/>
  <c r="BW8" i="17" a="1"/>
  <c r="BW20" i="17"/>
  <c r="BW23" i="17" a="1"/>
  <c r="BW35" i="17"/>
  <c r="BW50" i="17"/>
  <c r="BW80" i="17"/>
  <c r="BW110" i="17"/>
  <c r="BW64" i="17"/>
  <c r="BW19" i="17"/>
  <c r="BW34" i="17"/>
  <c r="BW49" i="17"/>
  <c r="BW79" i="17"/>
  <c r="BW109" i="17"/>
  <c r="BW63" i="17"/>
  <c r="BW18" i="17"/>
  <c r="BW33" i="17"/>
  <c r="BW48" i="17"/>
  <c r="BW78" i="17"/>
  <c r="BW108" i="17"/>
  <c r="BW62" i="17"/>
  <c r="BW17" i="17"/>
  <c r="BW32" i="17"/>
  <c r="BW47" i="17"/>
  <c r="BW77" i="17"/>
  <c r="BW107" i="17"/>
  <c r="BW61" i="17"/>
  <c r="BW16" i="17"/>
  <c r="BW31" i="17"/>
  <c r="BW46" i="17"/>
  <c r="BW76" i="17"/>
  <c r="BW106" i="17"/>
  <c r="BW60" i="17"/>
  <c r="BW15" i="17"/>
  <c r="BW30" i="17"/>
  <c r="BW45" i="17"/>
  <c r="BW75" i="17"/>
  <c r="BW105" i="17"/>
  <c r="BW59" i="17"/>
  <c r="BW14" i="17"/>
  <c r="BW29" i="17"/>
  <c r="BW44" i="17"/>
  <c r="BW74" i="17"/>
  <c r="BW104" i="17"/>
  <c r="BW58" i="17"/>
  <c r="BW13" i="17"/>
  <c r="BW28" i="17"/>
  <c r="BW43" i="17"/>
  <c r="BW73" i="17"/>
  <c r="BW103" i="17"/>
  <c r="BW57" i="17"/>
  <c r="BW12" i="17"/>
  <c r="BW27" i="17"/>
  <c r="BW42" i="17"/>
  <c r="BW72" i="17"/>
  <c r="BW102" i="17"/>
  <c r="BW56" i="17"/>
  <c r="BW11" i="17"/>
  <c r="BW26" i="17"/>
  <c r="BW41" i="17"/>
  <c r="BW71" i="17"/>
  <c r="BW101" i="17"/>
  <c r="BW55" i="17"/>
  <c r="BW10" i="17"/>
  <c r="BW25" i="17"/>
  <c r="BW40" i="17"/>
  <c r="BW70" i="17"/>
  <c r="BW100" i="17"/>
  <c r="BW54" i="17"/>
  <c r="BW9" i="17"/>
  <c r="BW24" i="17"/>
  <c r="BW39" i="17"/>
  <c r="BW69" i="17"/>
  <c r="BW99" i="17"/>
  <c r="BW53" i="17"/>
  <c r="BW8" i="17"/>
  <c r="BW23" i="17"/>
  <c r="BW38" i="17"/>
  <c r="BW68" i="17"/>
  <c r="BW98" i="17"/>
  <c r="BW53" i="18" a="1"/>
  <c r="BW65" i="18"/>
  <c r="BW8" i="18" a="1"/>
  <c r="BW20" i="18"/>
  <c r="BW23" i="18" a="1"/>
  <c r="BW35" i="18"/>
  <c r="BW50" i="18"/>
  <c r="BW80" i="18"/>
  <c r="BW110" i="18"/>
  <c r="BW64" i="18"/>
  <c r="BW19" i="18"/>
  <c r="BW34" i="18"/>
  <c r="BW49" i="18"/>
  <c r="BW79" i="18"/>
  <c r="BW109" i="18"/>
  <c r="BW63" i="18"/>
  <c r="BW18" i="18"/>
  <c r="BW33" i="18"/>
  <c r="BW48" i="18"/>
  <c r="BW78" i="18"/>
  <c r="BW108" i="18"/>
  <c r="BW62" i="18"/>
  <c r="BW17" i="18"/>
  <c r="BW32" i="18"/>
  <c r="BW47" i="18"/>
  <c r="BW77" i="18"/>
  <c r="BW107" i="18"/>
  <c r="BW61" i="18"/>
  <c r="BW16" i="18"/>
  <c r="BW31" i="18"/>
  <c r="BW46" i="18"/>
  <c r="BW76" i="18"/>
  <c r="BW106" i="18"/>
  <c r="BW60" i="18"/>
  <c r="BW15" i="18"/>
  <c r="BW30" i="18"/>
  <c r="BW45" i="18"/>
  <c r="BW75" i="18"/>
  <c r="BW105" i="18"/>
  <c r="BW59" i="18"/>
  <c r="BW14" i="18"/>
  <c r="BW29" i="18"/>
  <c r="BW44" i="18"/>
  <c r="BW74" i="18"/>
  <c r="BW104" i="18"/>
  <c r="BW58" i="18"/>
  <c r="BW13" i="18"/>
  <c r="BW28" i="18"/>
  <c r="BW43" i="18"/>
  <c r="BW73" i="18"/>
  <c r="BW103" i="18"/>
  <c r="BW57" i="18"/>
  <c r="BW12" i="18"/>
  <c r="BW27" i="18"/>
  <c r="BW42" i="18"/>
  <c r="BW72" i="18"/>
  <c r="BW102" i="18"/>
  <c r="BW56" i="18"/>
  <c r="BW11" i="18"/>
  <c r="BW26" i="18"/>
  <c r="BW41" i="18"/>
  <c r="BW71" i="18"/>
  <c r="BW101" i="18"/>
  <c r="BW55" i="18"/>
  <c r="BW10" i="18"/>
  <c r="BW25" i="18"/>
  <c r="BW40" i="18"/>
  <c r="BW70" i="18"/>
  <c r="BW100" i="18"/>
  <c r="BW54" i="18"/>
  <c r="BW9" i="18"/>
  <c r="BW24" i="18"/>
  <c r="BW39" i="18"/>
  <c r="BW69" i="18"/>
  <c r="BW99" i="18"/>
  <c r="BW53" i="18"/>
  <c r="BW8" i="18"/>
  <c r="BW23" i="18"/>
  <c r="BW38" i="18"/>
  <c r="BW68" i="18"/>
  <c r="BW98" i="18"/>
  <c r="BW53" i="19" a="1"/>
  <c r="BW65" i="19"/>
  <c r="BW8" i="19" a="1"/>
  <c r="BW20" i="19"/>
  <c r="BW23" i="19" a="1"/>
  <c r="BW35" i="19"/>
  <c r="BW50" i="19"/>
  <c r="BW80" i="19"/>
  <c r="BW110" i="19"/>
  <c r="BW64" i="19"/>
  <c r="BW19" i="19"/>
  <c r="BW34" i="19"/>
  <c r="BW49" i="19"/>
  <c r="BW79" i="19"/>
  <c r="BW109" i="19"/>
  <c r="BW63" i="19"/>
  <c r="BW18" i="19"/>
  <c r="BW33" i="19"/>
  <c r="BW48" i="19"/>
  <c r="BW78" i="19"/>
  <c r="BW108" i="19"/>
  <c r="BW62" i="19"/>
  <c r="BW17" i="19"/>
  <c r="BW32" i="19"/>
  <c r="BW47" i="19"/>
  <c r="BW77" i="19"/>
  <c r="BW107" i="19"/>
  <c r="BW61" i="19"/>
  <c r="BW16" i="19"/>
  <c r="BW31" i="19"/>
  <c r="BW46" i="19"/>
  <c r="BW76" i="19"/>
  <c r="BW106" i="19"/>
  <c r="BW60" i="19"/>
  <c r="BW15" i="19"/>
  <c r="BW30" i="19"/>
  <c r="BW45" i="19"/>
  <c r="BW75" i="19"/>
  <c r="BW105" i="19"/>
  <c r="BW59" i="19"/>
  <c r="BW14" i="19"/>
  <c r="BW29" i="19"/>
  <c r="BW44" i="19"/>
  <c r="BW74" i="19"/>
  <c r="BW104" i="19"/>
  <c r="BW58" i="19"/>
  <c r="BW13" i="19"/>
  <c r="BW28" i="19"/>
  <c r="BW43" i="19"/>
  <c r="BW73" i="19"/>
  <c r="BW103" i="19"/>
  <c r="BW57" i="19"/>
  <c r="BW12" i="19"/>
  <c r="BW27" i="19"/>
  <c r="BW42" i="19"/>
  <c r="BW72" i="19"/>
  <c r="BW102" i="19"/>
  <c r="BW56" i="19"/>
  <c r="BW11" i="19"/>
  <c r="BW26" i="19"/>
  <c r="BW41" i="19"/>
  <c r="BW71" i="19"/>
  <c r="BW101" i="19"/>
  <c r="BW55" i="19"/>
  <c r="BW10" i="19"/>
  <c r="BW25" i="19"/>
  <c r="BW40" i="19"/>
  <c r="BW70" i="19"/>
  <c r="BW100" i="19"/>
  <c r="BW54" i="19"/>
  <c r="BW9" i="19"/>
  <c r="BW24" i="19"/>
  <c r="BW39" i="19"/>
  <c r="BW69" i="19"/>
  <c r="BW99" i="19"/>
  <c r="BW53" i="19"/>
  <c r="BW8" i="19"/>
  <c r="BW23" i="19"/>
  <c r="BW38" i="19"/>
  <c r="BW68" i="19"/>
  <c r="BW98" i="19"/>
  <c r="BW53" i="20" a="1"/>
  <c r="BW65" i="20"/>
  <c r="BW8" i="20" a="1"/>
  <c r="BW20" i="20"/>
  <c r="BW23" i="20" a="1"/>
  <c r="BW35" i="20"/>
  <c r="BW50" i="20"/>
  <c r="BW80" i="20"/>
  <c r="BW110" i="20"/>
  <c r="BW64" i="20"/>
  <c r="BW19" i="20"/>
  <c r="BW34" i="20"/>
  <c r="BW49" i="20"/>
  <c r="BW79" i="20"/>
  <c r="BW109" i="20"/>
  <c r="BW63" i="20"/>
  <c r="BW18" i="20"/>
  <c r="BW33" i="20"/>
  <c r="BW48" i="20"/>
  <c r="BW78" i="20"/>
  <c r="BW108" i="20"/>
  <c r="BW62" i="20"/>
  <c r="BW17" i="20"/>
  <c r="BW32" i="20"/>
  <c r="BW47" i="20"/>
  <c r="BW77" i="20"/>
  <c r="BW107" i="20"/>
  <c r="BW61" i="20"/>
  <c r="BW16" i="20"/>
  <c r="BW31" i="20"/>
  <c r="BW46" i="20"/>
  <c r="BW76" i="20"/>
  <c r="BW106" i="20"/>
  <c r="BW60" i="20"/>
  <c r="BW15" i="20"/>
  <c r="BW30" i="20"/>
  <c r="BW45" i="20"/>
  <c r="BW75" i="20"/>
  <c r="BW105" i="20"/>
  <c r="BW59" i="20"/>
  <c r="BW14" i="20"/>
  <c r="BW29" i="20"/>
  <c r="BW44" i="20"/>
  <c r="BW74" i="20"/>
  <c r="BW104" i="20"/>
  <c r="BW58" i="20"/>
  <c r="BW13" i="20"/>
  <c r="BW28" i="20"/>
  <c r="BW43" i="20"/>
  <c r="BW73" i="20"/>
  <c r="BW103" i="20"/>
  <c r="BW57" i="20"/>
  <c r="BW12" i="20"/>
  <c r="BW27" i="20"/>
  <c r="BW42" i="20"/>
  <c r="BW72" i="20"/>
  <c r="BW102" i="20"/>
  <c r="BW56" i="20"/>
  <c r="BW11" i="20"/>
  <c r="BW26" i="20"/>
  <c r="BW41" i="20"/>
  <c r="BW71" i="20"/>
  <c r="BW101" i="20"/>
  <c r="BW55" i="20"/>
  <c r="BW10" i="20"/>
  <c r="BW25" i="20"/>
  <c r="BW40" i="20"/>
  <c r="BW70" i="20"/>
  <c r="BW100" i="20"/>
  <c r="BW54" i="20"/>
  <c r="BW9" i="20"/>
  <c r="BW24" i="20"/>
  <c r="BW39" i="20"/>
  <c r="BW69" i="20"/>
  <c r="BW99" i="20"/>
  <c r="BW53" i="20"/>
  <c r="BW8" i="20"/>
  <c r="BW23" i="20"/>
  <c r="BW38" i="20"/>
  <c r="BW68" i="20"/>
  <c r="BW98" i="20"/>
  <c r="BR53" i="3" a="1"/>
  <c r="BR53" i="3"/>
  <c r="BR8" i="3" a="1"/>
  <c r="BR8" i="3"/>
  <c r="BR23" i="3" a="1"/>
  <c r="BR23" i="3"/>
  <c r="BR38" i="3"/>
  <c r="BR68" i="3"/>
  <c r="BR98" i="3"/>
  <c r="BR83" i="3" a="1"/>
  <c r="BR83" i="3"/>
  <c r="BR54" i="3"/>
  <c r="BR9" i="3"/>
  <c r="BR24" i="3"/>
  <c r="BR39" i="3"/>
  <c r="BR69" i="3"/>
  <c r="BR84" i="3"/>
  <c r="BR55" i="3"/>
  <c r="BR10" i="3"/>
  <c r="BR25" i="3"/>
  <c r="BR40" i="3"/>
  <c r="BR70" i="3"/>
  <c r="BR85" i="3"/>
  <c r="BR56" i="3"/>
  <c r="BR11" i="3"/>
  <c r="BR26" i="3"/>
  <c r="BR41" i="3"/>
  <c r="BR71" i="3"/>
  <c r="BR86" i="3"/>
  <c r="BR57" i="3"/>
  <c r="BR12" i="3"/>
  <c r="BR27" i="3"/>
  <c r="BR42" i="3"/>
  <c r="BR72" i="3"/>
  <c r="BR87" i="3"/>
  <c r="BR58" i="3"/>
  <c r="BR13" i="3"/>
  <c r="BR28" i="3"/>
  <c r="BR43" i="3"/>
  <c r="BR73" i="3"/>
  <c r="BR88" i="3"/>
  <c r="BR59" i="3"/>
  <c r="BR14" i="3"/>
  <c r="BR29" i="3"/>
  <c r="BR44" i="3"/>
  <c r="BR74" i="3"/>
  <c r="BR89" i="3"/>
  <c r="BR60" i="3"/>
  <c r="BR15" i="3"/>
  <c r="BR30" i="3"/>
  <c r="BR45" i="3"/>
  <c r="BR75" i="3"/>
  <c r="BR90" i="3"/>
  <c r="BR61" i="3"/>
  <c r="BR16" i="3"/>
  <c r="BR31" i="3"/>
  <c r="BR46" i="3"/>
  <c r="BR76" i="3"/>
  <c r="BR91" i="3"/>
  <c r="BR62" i="3"/>
  <c r="BR17" i="3"/>
  <c r="BR32" i="3"/>
  <c r="BR47" i="3"/>
  <c r="BR77" i="3"/>
  <c r="BR92" i="3"/>
  <c r="BR63" i="3"/>
  <c r="BR18" i="3"/>
  <c r="BR33" i="3"/>
  <c r="BR48" i="3"/>
  <c r="BR78" i="3"/>
  <c r="BR93" i="3"/>
  <c r="BR64" i="3"/>
  <c r="BR19" i="3"/>
  <c r="BR34" i="3"/>
  <c r="BR49" i="3"/>
  <c r="BR79" i="3"/>
  <c r="BR94" i="3"/>
  <c r="BR65" i="3"/>
  <c r="BR20" i="3"/>
  <c r="BR35" i="3"/>
  <c r="BR50" i="3"/>
  <c r="BR80" i="3"/>
  <c r="BR95" i="3"/>
  <c r="BS110" i="3"/>
  <c r="BS109" i="3"/>
  <c r="BS108" i="3"/>
  <c r="BS107" i="3"/>
  <c r="BS106" i="3"/>
  <c r="BS105" i="3"/>
  <c r="BS104" i="3"/>
  <c r="BS103" i="3"/>
  <c r="BS102" i="3"/>
  <c r="BS101" i="3"/>
  <c r="BS100" i="3"/>
  <c r="BS99" i="3"/>
  <c r="BU53" i="14" a="1"/>
  <c r="BU65" i="14"/>
  <c r="BU8" i="14" a="1"/>
  <c r="BU20" i="14"/>
  <c r="BU23" i="14" a="1"/>
  <c r="BU35" i="14"/>
  <c r="BU50" i="14"/>
  <c r="BU80" i="14"/>
  <c r="BU110" i="14"/>
  <c r="BU64" i="14"/>
  <c r="BU19" i="14"/>
  <c r="BU34" i="14"/>
  <c r="BU49" i="14"/>
  <c r="BU79" i="14"/>
  <c r="BU109" i="14"/>
  <c r="BU63" i="14"/>
  <c r="BU18" i="14"/>
  <c r="BU33" i="14"/>
  <c r="BU48" i="14"/>
  <c r="BU78" i="14"/>
  <c r="BU108" i="14"/>
  <c r="BU62" i="14"/>
  <c r="BU17" i="14"/>
  <c r="BU32" i="14"/>
  <c r="BU47" i="14"/>
  <c r="BU77" i="14"/>
  <c r="BU107" i="14"/>
  <c r="BU61" i="14"/>
  <c r="BU16" i="14"/>
  <c r="BU31" i="14"/>
  <c r="BU46" i="14"/>
  <c r="BU76" i="14"/>
  <c r="BU106" i="14"/>
  <c r="BU60" i="14"/>
  <c r="BU15" i="14"/>
  <c r="BU30" i="14"/>
  <c r="BU45" i="14"/>
  <c r="BU75" i="14"/>
  <c r="BU105" i="14"/>
  <c r="BU59" i="14"/>
  <c r="BU14" i="14"/>
  <c r="BU29" i="14"/>
  <c r="BU44" i="14"/>
  <c r="BU74" i="14"/>
  <c r="BU104" i="14"/>
  <c r="BU58" i="14"/>
  <c r="BU13" i="14"/>
  <c r="BU28" i="14"/>
  <c r="BU43" i="14"/>
  <c r="BU73" i="14"/>
  <c r="BU103" i="14"/>
  <c r="BU57" i="14"/>
  <c r="BU12" i="14"/>
  <c r="BU27" i="14"/>
  <c r="BU42" i="14"/>
  <c r="BU72" i="14"/>
  <c r="BU102" i="14"/>
  <c r="BU56" i="14"/>
  <c r="BU11" i="14"/>
  <c r="BU26" i="14"/>
  <c r="BU41" i="14"/>
  <c r="BU71" i="14"/>
  <c r="BU101" i="14"/>
  <c r="BU55" i="14"/>
  <c r="BU10" i="14"/>
  <c r="BU25" i="14"/>
  <c r="BU40" i="14"/>
  <c r="BU70" i="14"/>
  <c r="BU100" i="14"/>
  <c r="BU54" i="14"/>
  <c r="BU9" i="14"/>
  <c r="BU24" i="14"/>
  <c r="BU39" i="14"/>
  <c r="BU69" i="14"/>
  <c r="BU99" i="14"/>
  <c r="BU53" i="14"/>
  <c r="BU8" i="14"/>
  <c r="BU23" i="14"/>
  <c r="BU38" i="14"/>
  <c r="BU68" i="14"/>
  <c r="BU98" i="14"/>
  <c r="BV53" i="15" a="1"/>
  <c r="BV65" i="15"/>
  <c r="BV8" i="15" a="1"/>
  <c r="BV20" i="15"/>
  <c r="BV23" i="15" a="1"/>
  <c r="BV35" i="15"/>
  <c r="BV50" i="15"/>
  <c r="BV80" i="15"/>
  <c r="BV110" i="15"/>
  <c r="BV64" i="15"/>
  <c r="BV19" i="15"/>
  <c r="BV34" i="15"/>
  <c r="BV49" i="15"/>
  <c r="BV79" i="15"/>
  <c r="BV109" i="15"/>
  <c r="BV63" i="15"/>
  <c r="BV18" i="15"/>
  <c r="BV33" i="15"/>
  <c r="BV48" i="15"/>
  <c r="BV78" i="15"/>
  <c r="BV108" i="15"/>
  <c r="BV62" i="15"/>
  <c r="BV17" i="15"/>
  <c r="BV32" i="15"/>
  <c r="BV47" i="15"/>
  <c r="BV77" i="15"/>
  <c r="BV107" i="15"/>
  <c r="BV61" i="15"/>
  <c r="BV16" i="15"/>
  <c r="BV31" i="15"/>
  <c r="BV46" i="15"/>
  <c r="BV76" i="15"/>
  <c r="BV106" i="15"/>
  <c r="BV60" i="15"/>
  <c r="BV15" i="15"/>
  <c r="BV30" i="15"/>
  <c r="BV45" i="15"/>
  <c r="BV75" i="15"/>
  <c r="BV105" i="15"/>
  <c r="BV59" i="15"/>
  <c r="BV14" i="15"/>
  <c r="BV29" i="15"/>
  <c r="BV44" i="15"/>
  <c r="BV74" i="15"/>
  <c r="BV104" i="15"/>
  <c r="BV58" i="15"/>
  <c r="BV13" i="15"/>
  <c r="BV28" i="15"/>
  <c r="BV43" i="15"/>
  <c r="BV73" i="15"/>
  <c r="BV103" i="15"/>
  <c r="BV57" i="15"/>
  <c r="BV12" i="15"/>
  <c r="BV27" i="15"/>
  <c r="BV42" i="15"/>
  <c r="BV72" i="15"/>
  <c r="BV102" i="15"/>
  <c r="BV56" i="15"/>
  <c r="BV11" i="15"/>
  <c r="BV26" i="15"/>
  <c r="BV41" i="15"/>
  <c r="BV71" i="15"/>
  <c r="BV101" i="15"/>
  <c r="BV55" i="15"/>
  <c r="BV10" i="15"/>
  <c r="BV25" i="15"/>
  <c r="BV40" i="15"/>
  <c r="BV70" i="15"/>
  <c r="BV100" i="15"/>
  <c r="BV54" i="15"/>
  <c r="BV9" i="15"/>
  <c r="BV24" i="15"/>
  <c r="BV39" i="15"/>
  <c r="BV69" i="15"/>
  <c r="BV99" i="15"/>
  <c r="BV53" i="15"/>
  <c r="BV8" i="15"/>
  <c r="BV23" i="15"/>
  <c r="BV38" i="15"/>
  <c r="BV68" i="15"/>
  <c r="BV98" i="15"/>
  <c r="BV53" i="16" a="1"/>
  <c r="BV65" i="16"/>
  <c r="BV8" i="16" a="1"/>
  <c r="BV20" i="16"/>
  <c r="BV23" i="16" a="1"/>
  <c r="BV35" i="16"/>
  <c r="BV50" i="16"/>
  <c r="BV80" i="16"/>
  <c r="BV110" i="16"/>
  <c r="BV64" i="16"/>
  <c r="BV19" i="16"/>
  <c r="BV34" i="16"/>
  <c r="BV49" i="16"/>
  <c r="BV79" i="16"/>
  <c r="BV109" i="16"/>
  <c r="BV63" i="16"/>
  <c r="BV18" i="16"/>
  <c r="BV33" i="16"/>
  <c r="BV48" i="16"/>
  <c r="BV78" i="16"/>
  <c r="BV108" i="16"/>
  <c r="BV62" i="16"/>
  <c r="BV17" i="16"/>
  <c r="BV32" i="16"/>
  <c r="BV47" i="16"/>
  <c r="BV77" i="16"/>
  <c r="BV107" i="16"/>
  <c r="BV61" i="16"/>
  <c r="BV16" i="16"/>
  <c r="BV31" i="16"/>
  <c r="BV46" i="16"/>
  <c r="BV76" i="16"/>
  <c r="BV106" i="16"/>
  <c r="BV60" i="16"/>
  <c r="BV15" i="16"/>
  <c r="BV30" i="16"/>
  <c r="BV45" i="16"/>
  <c r="BV75" i="16"/>
  <c r="BV105" i="16"/>
  <c r="BV59" i="16"/>
  <c r="BV14" i="16"/>
  <c r="BV29" i="16"/>
  <c r="BV44" i="16"/>
  <c r="BV74" i="16"/>
  <c r="BV104" i="16"/>
  <c r="BV58" i="16"/>
  <c r="BV13" i="16"/>
  <c r="BV28" i="16"/>
  <c r="BV43" i="16"/>
  <c r="BV73" i="16"/>
  <c r="BV103" i="16"/>
  <c r="BV57" i="16"/>
  <c r="BV12" i="16"/>
  <c r="BV27" i="16"/>
  <c r="BV42" i="16"/>
  <c r="BV72" i="16"/>
  <c r="BV102" i="16"/>
  <c r="BV56" i="16"/>
  <c r="BV11" i="16"/>
  <c r="BV26" i="16"/>
  <c r="BV41" i="16"/>
  <c r="BV71" i="16"/>
  <c r="BV101" i="16"/>
  <c r="BV55" i="16"/>
  <c r="BV10" i="16"/>
  <c r="BV25" i="16"/>
  <c r="BV40" i="16"/>
  <c r="BV70" i="16"/>
  <c r="BV100" i="16"/>
  <c r="BV54" i="16"/>
  <c r="BV9" i="16"/>
  <c r="BV24" i="16"/>
  <c r="BV39" i="16"/>
  <c r="BV69" i="16"/>
  <c r="BV99" i="16"/>
  <c r="BV53" i="16"/>
  <c r="BV8" i="16"/>
  <c r="BV23" i="16"/>
  <c r="BV38" i="16"/>
  <c r="BV68" i="16"/>
  <c r="BV98" i="16"/>
  <c r="BV53" i="17" a="1"/>
  <c r="BV65" i="17"/>
  <c r="BV8" i="17" a="1"/>
  <c r="BV20" i="17"/>
  <c r="BV23" i="17" a="1"/>
  <c r="BV35" i="17"/>
  <c r="BV50" i="17"/>
  <c r="BV80" i="17"/>
  <c r="BV110" i="17"/>
  <c r="BV64" i="17"/>
  <c r="BV19" i="17"/>
  <c r="BV34" i="17"/>
  <c r="BV49" i="17"/>
  <c r="BV79" i="17"/>
  <c r="BV109" i="17"/>
  <c r="BV63" i="17"/>
  <c r="BV18" i="17"/>
  <c r="BV33" i="17"/>
  <c r="BV48" i="17"/>
  <c r="BV78" i="17"/>
  <c r="BV108" i="17"/>
  <c r="BV62" i="17"/>
  <c r="BV17" i="17"/>
  <c r="BV32" i="17"/>
  <c r="BV47" i="17"/>
  <c r="BV77" i="17"/>
  <c r="BV107" i="17"/>
  <c r="BV61" i="17"/>
  <c r="BV16" i="17"/>
  <c r="BV31" i="17"/>
  <c r="BV46" i="17"/>
  <c r="BV76" i="17"/>
  <c r="BV106" i="17"/>
  <c r="BV60" i="17"/>
  <c r="BV15" i="17"/>
  <c r="BV30" i="17"/>
  <c r="BV45" i="17"/>
  <c r="BV75" i="17"/>
  <c r="BV105" i="17"/>
  <c r="BV59" i="17"/>
  <c r="BV14" i="17"/>
  <c r="BV29" i="17"/>
  <c r="BV44" i="17"/>
  <c r="BV74" i="17"/>
  <c r="BV104" i="17"/>
  <c r="BV58" i="17"/>
  <c r="BV13" i="17"/>
  <c r="BV28" i="17"/>
  <c r="BV43" i="17"/>
  <c r="BV73" i="17"/>
  <c r="BV103" i="17"/>
  <c r="BV57" i="17"/>
  <c r="BV12" i="17"/>
  <c r="BV27" i="17"/>
  <c r="BV42" i="17"/>
  <c r="BV72" i="17"/>
  <c r="BV102" i="17"/>
  <c r="BV56" i="17"/>
  <c r="BV11" i="17"/>
  <c r="BV26" i="17"/>
  <c r="BV41" i="17"/>
  <c r="BV71" i="17"/>
  <c r="BV101" i="17"/>
  <c r="BV55" i="17"/>
  <c r="BV10" i="17"/>
  <c r="BV25" i="17"/>
  <c r="BV40" i="17"/>
  <c r="BV70" i="17"/>
  <c r="BV100" i="17"/>
  <c r="BV54" i="17"/>
  <c r="BV9" i="17"/>
  <c r="BV24" i="17"/>
  <c r="BV39" i="17"/>
  <c r="BV69" i="17"/>
  <c r="BV99" i="17"/>
  <c r="BV53" i="17"/>
  <c r="BV8" i="17"/>
  <c r="BV23" i="17"/>
  <c r="BV38" i="17"/>
  <c r="BV68" i="17"/>
  <c r="BV98" i="17"/>
  <c r="BV53" i="18" a="1"/>
  <c r="BV65" i="18"/>
  <c r="BV8" i="18" a="1"/>
  <c r="BV20" i="18"/>
  <c r="BV23" i="18" a="1"/>
  <c r="BV35" i="18"/>
  <c r="BV50" i="18"/>
  <c r="BV80" i="18"/>
  <c r="BV110" i="18"/>
  <c r="BV64" i="18"/>
  <c r="BV19" i="18"/>
  <c r="BV34" i="18"/>
  <c r="BV49" i="18"/>
  <c r="BV79" i="18"/>
  <c r="BV109" i="18"/>
  <c r="BV63" i="18"/>
  <c r="BV18" i="18"/>
  <c r="BV33" i="18"/>
  <c r="BV48" i="18"/>
  <c r="BV78" i="18"/>
  <c r="BV108" i="18"/>
  <c r="BV62" i="18"/>
  <c r="BV17" i="18"/>
  <c r="BV32" i="18"/>
  <c r="BV47" i="18"/>
  <c r="BV77" i="18"/>
  <c r="BV107" i="18"/>
  <c r="BV61" i="18"/>
  <c r="BV16" i="18"/>
  <c r="BV31" i="18"/>
  <c r="BV46" i="18"/>
  <c r="BV76" i="18"/>
  <c r="BV106" i="18"/>
  <c r="BV60" i="18"/>
  <c r="BV15" i="18"/>
  <c r="BV30" i="18"/>
  <c r="BV45" i="18"/>
  <c r="BV75" i="18"/>
  <c r="BV105" i="18"/>
  <c r="BV59" i="18"/>
  <c r="BV14" i="18"/>
  <c r="BV29" i="18"/>
  <c r="BV44" i="18"/>
  <c r="BV74" i="18"/>
  <c r="BV104" i="18"/>
  <c r="BV58" i="18"/>
  <c r="BV13" i="18"/>
  <c r="BV28" i="18"/>
  <c r="BV43" i="18"/>
  <c r="BV73" i="18"/>
  <c r="BV103" i="18"/>
  <c r="BV57" i="18"/>
  <c r="BV12" i="18"/>
  <c r="BV27" i="18"/>
  <c r="BV42" i="18"/>
  <c r="BV72" i="18"/>
  <c r="BV102" i="18"/>
  <c r="BV56" i="18"/>
  <c r="BV11" i="18"/>
  <c r="BV26" i="18"/>
  <c r="BV41" i="18"/>
  <c r="BV71" i="18"/>
  <c r="BV101" i="18"/>
  <c r="BV55" i="18"/>
  <c r="BV10" i="18"/>
  <c r="BV25" i="18"/>
  <c r="BV40" i="18"/>
  <c r="BV70" i="18"/>
  <c r="BV100" i="18"/>
  <c r="BV54" i="18"/>
  <c r="BV9" i="18"/>
  <c r="BV24" i="18"/>
  <c r="BV39" i="18"/>
  <c r="BV69" i="18"/>
  <c r="BV99" i="18"/>
  <c r="BV53" i="18"/>
  <c r="BV8" i="18"/>
  <c r="BV23" i="18"/>
  <c r="BV38" i="18"/>
  <c r="BV68" i="18"/>
  <c r="BV98" i="18"/>
  <c r="BV53" i="19" a="1"/>
  <c r="BV65" i="19"/>
  <c r="BV8" i="19" a="1"/>
  <c r="BV20" i="19"/>
  <c r="BV23" i="19" a="1"/>
  <c r="BV35" i="19"/>
  <c r="BV50" i="19"/>
  <c r="BV80" i="19"/>
  <c r="BV110" i="19"/>
  <c r="BV64" i="19"/>
  <c r="BV19" i="19"/>
  <c r="BV34" i="19"/>
  <c r="BV49" i="19"/>
  <c r="BV79" i="19"/>
  <c r="BV109" i="19"/>
  <c r="BV63" i="19"/>
  <c r="BV18" i="19"/>
  <c r="BV33" i="19"/>
  <c r="BV48" i="19"/>
  <c r="BV78" i="19"/>
  <c r="BV108" i="19"/>
  <c r="BV62" i="19"/>
  <c r="BV17" i="19"/>
  <c r="BV32" i="19"/>
  <c r="BV47" i="19"/>
  <c r="BV77" i="19"/>
  <c r="BV107" i="19"/>
  <c r="BV61" i="19"/>
  <c r="BV16" i="19"/>
  <c r="BV31" i="19"/>
  <c r="BV46" i="19"/>
  <c r="BV76" i="19"/>
  <c r="BV106" i="19"/>
  <c r="BV60" i="19"/>
  <c r="BV15" i="19"/>
  <c r="BV30" i="19"/>
  <c r="BV45" i="19"/>
  <c r="BV75" i="19"/>
  <c r="BV105" i="19"/>
  <c r="BV59" i="19"/>
  <c r="BV14" i="19"/>
  <c r="BV29" i="19"/>
  <c r="BV44" i="19"/>
  <c r="BV74" i="19"/>
  <c r="BV104" i="19"/>
  <c r="BV58" i="19"/>
  <c r="BV13" i="19"/>
  <c r="BV28" i="19"/>
  <c r="BV43" i="19"/>
  <c r="BV73" i="19"/>
  <c r="BV103" i="19"/>
  <c r="BV57" i="19"/>
  <c r="BV12" i="19"/>
  <c r="BV27" i="19"/>
  <c r="BV42" i="19"/>
  <c r="BV72" i="19"/>
  <c r="BV102" i="19"/>
  <c r="BV56" i="19"/>
  <c r="BV11" i="19"/>
  <c r="BV26" i="19"/>
  <c r="BV41" i="19"/>
  <c r="BV71" i="19"/>
  <c r="BV101" i="19"/>
  <c r="BV55" i="19"/>
  <c r="BV10" i="19"/>
  <c r="BV25" i="19"/>
  <c r="BV40" i="19"/>
  <c r="BV70" i="19"/>
  <c r="BV100" i="19"/>
  <c r="BV54" i="19"/>
  <c r="BV9" i="19"/>
  <c r="BV24" i="19"/>
  <c r="BV39" i="19"/>
  <c r="BV69" i="19"/>
  <c r="BV99" i="19"/>
  <c r="BV53" i="19"/>
  <c r="BV8" i="19"/>
  <c r="BV23" i="19"/>
  <c r="BV38" i="19"/>
  <c r="BV68" i="19"/>
  <c r="BV98" i="19"/>
  <c r="BV53" i="20" a="1"/>
  <c r="BV65" i="20"/>
  <c r="BV8" i="20" a="1"/>
  <c r="BV20" i="20"/>
  <c r="BV23" i="20" a="1"/>
  <c r="BV35" i="20"/>
  <c r="BV50" i="20"/>
  <c r="BV80" i="20"/>
  <c r="BV110" i="20"/>
  <c r="BV64" i="20"/>
  <c r="BV19" i="20"/>
  <c r="BV34" i="20"/>
  <c r="BV49" i="20"/>
  <c r="BV79" i="20"/>
  <c r="BV109" i="20"/>
  <c r="BV63" i="20"/>
  <c r="BV18" i="20"/>
  <c r="BV33" i="20"/>
  <c r="BV48" i="20"/>
  <c r="BV78" i="20"/>
  <c r="BV108" i="20"/>
  <c r="BV62" i="20"/>
  <c r="BV17" i="20"/>
  <c r="BV32" i="20"/>
  <c r="BV47" i="20"/>
  <c r="BV77" i="20"/>
  <c r="BV107" i="20"/>
  <c r="BV61" i="20"/>
  <c r="BV16" i="20"/>
  <c r="BV31" i="20"/>
  <c r="BV46" i="20"/>
  <c r="BV76" i="20"/>
  <c r="BV106" i="20"/>
  <c r="BV60" i="20"/>
  <c r="BV15" i="20"/>
  <c r="BV30" i="20"/>
  <c r="BV45" i="20"/>
  <c r="BV75" i="20"/>
  <c r="BV105" i="20"/>
  <c r="BV59" i="20"/>
  <c r="BV14" i="20"/>
  <c r="BV29" i="20"/>
  <c r="BV44" i="20"/>
  <c r="BV74" i="20"/>
  <c r="BV104" i="20"/>
  <c r="BV58" i="20"/>
  <c r="BV13" i="20"/>
  <c r="BV28" i="20"/>
  <c r="BV43" i="20"/>
  <c r="BV73" i="20"/>
  <c r="BV103" i="20"/>
  <c r="BV57" i="20"/>
  <c r="BV12" i="20"/>
  <c r="BV27" i="20"/>
  <c r="BV42" i="20"/>
  <c r="BV72" i="20"/>
  <c r="BV102" i="20"/>
  <c r="BV56" i="20"/>
  <c r="BV11" i="20"/>
  <c r="BV26" i="20"/>
  <c r="BV41" i="20"/>
  <c r="BV71" i="20"/>
  <c r="BV101" i="20"/>
  <c r="BV55" i="20"/>
  <c r="BV10" i="20"/>
  <c r="BV25" i="20"/>
  <c r="BV40" i="20"/>
  <c r="BV70" i="20"/>
  <c r="BV100" i="20"/>
  <c r="BV54" i="20"/>
  <c r="BV9" i="20"/>
  <c r="BV24" i="20"/>
  <c r="BV39" i="20"/>
  <c r="BV69" i="20"/>
  <c r="BV99" i="20"/>
  <c r="BV53" i="20"/>
  <c r="BV8" i="20"/>
  <c r="BV23" i="20"/>
  <c r="BV38" i="20"/>
  <c r="BV68" i="20"/>
  <c r="BV98" i="20"/>
  <c r="BQ53" i="3" a="1"/>
  <c r="BQ53" i="3"/>
  <c r="BQ8" i="3" a="1"/>
  <c r="BQ8" i="3"/>
  <c r="BQ23" i="3" a="1"/>
  <c r="BQ23" i="3"/>
  <c r="BQ38" i="3"/>
  <c r="BQ68" i="3"/>
  <c r="BQ98" i="3"/>
  <c r="BQ83" i="3" a="1"/>
  <c r="BQ83" i="3"/>
  <c r="BQ54" i="3"/>
  <c r="BQ9" i="3"/>
  <c r="BQ24" i="3"/>
  <c r="BQ39" i="3"/>
  <c r="BQ69" i="3"/>
  <c r="BQ84" i="3"/>
  <c r="BQ55" i="3"/>
  <c r="BQ10" i="3"/>
  <c r="BQ25" i="3"/>
  <c r="BQ40" i="3"/>
  <c r="BQ70" i="3"/>
  <c r="BQ85" i="3"/>
  <c r="BQ56" i="3"/>
  <c r="BQ11" i="3"/>
  <c r="BQ26" i="3"/>
  <c r="BQ41" i="3"/>
  <c r="BQ71" i="3"/>
  <c r="BQ86" i="3"/>
  <c r="BQ57" i="3"/>
  <c r="BQ12" i="3"/>
  <c r="BQ27" i="3"/>
  <c r="BQ42" i="3"/>
  <c r="BQ72" i="3"/>
  <c r="BQ87" i="3"/>
  <c r="BQ58" i="3"/>
  <c r="BQ13" i="3"/>
  <c r="BQ28" i="3"/>
  <c r="BQ43" i="3"/>
  <c r="BQ73" i="3"/>
  <c r="BQ88" i="3"/>
  <c r="BQ59" i="3"/>
  <c r="BQ14" i="3"/>
  <c r="BQ29" i="3"/>
  <c r="BQ44" i="3"/>
  <c r="BQ74" i="3"/>
  <c r="BQ89" i="3"/>
  <c r="BQ60" i="3"/>
  <c r="BQ15" i="3"/>
  <c r="BQ30" i="3"/>
  <c r="BQ45" i="3"/>
  <c r="BQ75" i="3"/>
  <c r="BQ90" i="3"/>
  <c r="BQ61" i="3"/>
  <c r="BQ16" i="3"/>
  <c r="BQ31" i="3"/>
  <c r="BQ46" i="3"/>
  <c r="BQ76" i="3"/>
  <c r="BQ91" i="3"/>
  <c r="BQ62" i="3"/>
  <c r="BQ17" i="3"/>
  <c r="BQ32" i="3"/>
  <c r="BQ47" i="3"/>
  <c r="BQ77" i="3"/>
  <c r="BQ92" i="3"/>
  <c r="BQ63" i="3"/>
  <c r="BQ18" i="3"/>
  <c r="BQ33" i="3"/>
  <c r="BQ48" i="3"/>
  <c r="BQ78" i="3"/>
  <c r="BQ93" i="3"/>
  <c r="BQ64" i="3"/>
  <c r="BQ19" i="3"/>
  <c r="BQ34" i="3"/>
  <c r="BQ49" i="3"/>
  <c r="BQ79" i="3"/>
  <c r="BQ94" i="3"/>
  <c r="BQ65" i="3"/>
  <c r="BQ20" i="3"/>
  <c r="BQ35" i="3"/>
  <c r="BQ50" i="3"/>
  <c r="BQ80" i="3"/>
  <c r="BQ95" i="3"/>
  <c r="BR110" i="3"/>
  <c r="BR109" i="3"/>
  <c r="BR108" i="3"/>
  <c r="BR107" i="3"/>
  <c r="BR106" i="3"/>
  <c r="BR105" i="3"/>
  <c r="BR104" i="3"/>
  <c r="BR103" i="3"/>
  <c r="BR102" i="3"/>
  <c r="BR101" i="3"/>
  <c r="BR100" i="3"/>
  <c r="BR99" i="3"/>
  <c r="BT53" i="14" a="1"/>
  <c r="BT65" i="14"/>
  <c r="BT8" i="14" a="1"/>
  <c r="BT20" i="14"/>
  <c r="BT23" i="14" a="1"/>
  <c r="BT35" i="14"/>
  <c r="BT50" i="14"/>
  <c r="BT80" i="14"/>
  <c r="BT110" i="14"/>
  <c r="BT64" i="14"/>
  <c r="BT19" i="14"/>
  <c r="BT34" i="14"/>
  <c r="BT49" i="14"/>
  <c r="BT79" i="14"/>
  <c r="BT109" i="14"/>
  <c r="BT63" i="14"/>
  <c r="BT18" i="14"/>
  <c r="BT33" i="14"/>
  <c r="BT48" i="14"/>
  <c r="BT78" i="14"/>
  <c r="BT108" i="14"/>
  <c r="BT62" i="14"/>
  <c r="BT17" i="14"/>
  <c r="BT32" i="14"/>
  <c r="BT47" i="14"/>
  <c r="BT77" i="14"/>
  <c r="BT107" i="14"/>
  <c r="BT61" i="14"/>
  <c r="BT16" i="14"/>
  <c r="BT31" i="14"/>
  <c r="BT46" i="14"/>
  <c r="BT76" i="14"/>
  <c r="BT106" i="14"/>
  <c r="BT60" i="14"/>
  <c r="BT15" i="14"/>
  <c r="BT30" i="14"/>
  <c r="BT45" i="14"/>
  <c r="BT75" i="14"/>
  <c r="BT105" i="14"/>
  <c r="BT59" i="14"/>
  <c r="BT14" i="14"/>
  <c r="BT29" i="14"/>
  <c r="BT44" i="14"/>
  <c r="BT74" i="14"/>
  <c r="BT104" i="14"/>
  <c r="BT58" i="14"/>
  <c r="BT13" i="14"/>
  <c r="BT28" i="14"/>
  <c r="BT43" i="14"/>
  <c r="BT73" i="14"/>
  <c r="BT103" i="14"/>
  <c r="BT57" i="14"/>
  <c r="BT12" i="14"/>
  <c r="BT27" i="14"/>
  <c r="BT42" i="14"/>
  <c r="BT72" i="14"/>
  <c r="BT102" i="14"/>
  <c r="BT56" i="14"/>
  <c r="BT11" i="14"/>
  <c r="BT26" i="14"/>
  <c r="BT41" i="14"/>
  <c r="BT71" i="14"/>
  <c r="BT101" i="14"/>
  <c r="BT55" i="14"/>
  <c r="BT10" i="14"/>
  <c r="BT25" i="14"/>
  <c r="BT40" i="14"/>
  <c r="BT70" i="14"/>
  <c r="BT100" i="14"/>
  <c r="BT54" i="14"/>
  <c r="BT9" i="14"/>
  <c r="BT24" i="14"/>
  <c r="BT39" i="14"/>
  <c r="BT69" i="14"/>
  <c r="BT99" i="14"/>
  <c r="BT53" i="14"/>
  <c r="BT8" i="14"/>
  <c r="BT23" i="14"/>
  <c r="BT38" i="14"/>
  <c r="BT68" i="14"/>
  <c r="BT98" i="14"/>
  <c r="BU53" i="15" a="1"/>
  <c r="BU65" i="15"/>
  <c r="BU8" i="15" a="1"/>
  <c r="BU20" i="15"/>
  <c r="BU23" i="15" a="1"/>
  <c r="BU35" i="15"/>
  <c r="BU50" i="15"/>
  <c r="BU80" i="15"/>
  <c r="BU110" i="15"/>
  <c r="BU64" i="15"/>
  <c r="BU19" i="15"/>
  <c r="BU34" i="15"/>
  <c r="BU49" i="15"/>
  <c r="BU79" i="15"/>
  <c r="BU109" i="15"/>
  <c r="BU63" i="15"/>
  <c r="BU18" i="15"/>
  <c r="BU33" i="15"/>
  <c r="BU48" i="15"/>
  <c r="BU78" i="15"/>
  <c r="BU108" i="15"/>
  <c r="BU62" i="15"/>
  <c r="BU17" i="15"/>
  <c r="BU32" i="15"/>
  <c r="BU47" i="15"/>
  <c r="BU77" i="15"/>
  <c r="BU107" i="15"/>
  <c r="BU61" i="15"/>
  <c r="BU16" i="15"/>
  <c r="BU31" i="15"/>
  <c r="BU46" i="15"/>
  <c r="BU76" i="15"/>
  <c r="BU106" i="15"/>
  <c r="BU60" i="15"/>
  <c r="BU15" i="15"/>
  <c r="BU30" i="15"/>
  <c r="BU45" i="15"/>
  <c r="BU75" i="15"/>
  <c r="BU105" i="15"/>
  <c r="BU59" i="15"/>
  <c r="BU14" i="15"/>
  <c r="BU29" i="15"/>
  <c r="BU44" i="15"/>
  <c r="BU74" i="15"/>
  <c r="BU104" i="15"/>
  <c r="BU58" i="15"/>
  <c r="BU13" i="15"/>
  <c r="BU28" i="15"/>
  <c r="BU43" i="15"/>
  <c r="BU73" i="15"/>
  <c r="BU103" i="15"/>
  <c r="BU57" i="15"/>
  <c r="BU12" i="15"/>
  <c r="BU27" i="15"/>
  <c r="BU42" i="15"/>
  <c r="BU72" i="15"/>
  <c r="BU102" i="15"/>
  <c r="BU56" i="15"/>
  <c r="BU11" i="15"/>
  <c r="BU26" i="15"/>
  <c r="BU41" i="15"/>
  <c r="BU71" i="15"/>
  <c r="BU101" i="15"/>
  <c r="BU55" i="15"/>
  <c r="BU10" i="15"/>
  <c r="BU25" i="15"/>
  <c r="BU40" i="15"/>
  <c r="BU70" i="15"/>
  <c r="BU100" i="15"/>
  <c r="BU54" i="15"/>
  <c r="BU9" i="15"/>
  <c r="BU24" i="15"/>
  <c r="BU39" i="15"/>
  <c r="BU69" i="15"/>
  <c r="BU99" i="15"/>
  <c r="BU53" i="15"/>
  <c r="BU8" i="15"/>
  <c r="BU23" i="15"/>
  <c r="BU38" i="15"/>
  <c r="BU68" i="15"/>
  <c r="BU98" i="15"/>
  <c r="BU53" i="16" a="1"/>
  <c r="BU65" i="16"/>
  <c r="BU8" i="16" a="1"/>
  <c r="BU20" i="16"/>
  <c r="BU23" i="16" a="1"/>
  <c r="BU35" i="16"/>
  <c r="BU50" i="16"/>
  <c r="BU80" i="16"/>
  <c r="BU110" i="16"/>
  <c r="BU64" i="16"/>
  <c r="BU19" i="16"/>
  <c r="BU34" i="16"/>
  <c r="BU49" i="16"/>
  <c r="BU79" i="16"/>
  <c r="BU109" i="16"/>
  <c r="BU63" i="16"/>
  <c r="BU18" i="16"/>
  <c r="BU33" i="16"/>
  <c r="BU48" i="16"/>
  <c r="BU78" i="16"/>
  <c r="BU108" i="16"/>
  <c r="BU62" i="16"/>
  <c r="BU17" i="16"/>
  <c r="BU32" i="16"/>
  <c r="BU47" i="16"/>
  <c r="BU77" i="16"/>
  <c r="BU107" i="16"/>
  <c r="BU61" i="16"/>
  <c r="BU16" i="16"/>
  <c r="BU31" i="16"/>
  <c r="BU46" i="16"/>
  <c r="BU76" i="16"/>
  <c r="BU106" i="16"/>
  <c r="BU60" i="16"/>
  <c r="BU15" i="16"/>
  <c r="BU30" i="16"/>
  <c r="BU45" i="16"/>
  <c r="BU75" i="16"/>
  <c r="BU105" i="16"/>
  <c r="BU59" i="16"/>
  <c r="BU14" i="16"/>
  <c r="BU29" i="16"/>
  <c r="BU44" i="16"/>
  <c r="BU74" i="16"/>
  <c r="BU104" i="16"/>
  <c r="BU58" i="16"/>
  <c r="BU13" i="16"/>
  <c r="BU28" i="16"/>
  <c r="BU43" i="16"/>
  <c r="BU73" i="16"/>
  <c r="BU103" i="16"/>
  <c r="BU57" i="16"/>
  <c r="BU12" i="16"/>
  <c r="BU27" i="16"/>
  <c r="BU42" i="16"/>
  <c r="BU72" i="16"/>
  <c r="BU102" i="16"/>
  <c r="BU56" i="16"/>
  <c r="BU11" i="16"/>
  <c r="BU26" i="16"/>
  <c r="BU41" i="16"/>
  <c r="BU71" i="16"/>
  <c r="BU101" i="16"/>
  <c r="BU55" i="16"/>
  <c r="BU10" i="16"/>
  <c r="BU25" i="16"/>
  <c r="BU40" i="16"/>
  <c r="BU70" i="16"/>
  <c r="BU100" i="16"/>
  <c r="BU54" i="16"/>
  <c r="BU9" i="16"/>
  <c r="BU24" i="16"/>
  <c r="BU39" i="16"/>
  <c r="BU69" i="16"/>
  <c r="BU99" i="16"/>
  <c r="BU53" i="16"/>
  <c r="BU8" i="16"/>
  <c r="BU23" i="16"/>
  <c r="BU38" i="16"/>
  <c r="BU68" i="16"/>
  <c r="BU98" i="16"/>
  <c r="BU53" i="17" a="1"/>
  <c r="BU65" i="17"/>
  <c r="BU8" i="17" a="1"/>
  <c r="BU20" i="17"/>
  <c r="BU23" i="17" a="1"/>
  <c r="BU35" i="17"/>
  <c r="BU50" i="17"/>
  <c r="BU80" i="17"/>
  <c r="BU110" i="17"/>
  <c r="BU64" i="17"/>
  <c r="BU19" i="17"/>
  <c r="BU34" i="17"/>
  <c r="BU49" i="17"/>
  <c r="BU79" i="17"/>
  <c r="BU109" i="17"/>
  <c r="BU63" i="17"/>
  <c r="BU18" i="17"/>
  <c r="BU33" i="17"/>
  <c r="BU48" i="17"/>
  <c r="BU78" i="17"/>
  <c r="BU108" i="17"/>
  <c r="BU62" i="17"/>
  <c r="BU17" i="17"/>
  <c r="BU32" i="17"/>
  <c r="BU47" i="17"/>
  <c r="BU77" i="17"/>
  <c r="BU107" i="17"/>
  <c r="BU61" i="17"/>
  <c r="BU16" i="17"/>
  <c r="BU31" i="17"/>
  <c r="BU46" i="17"/>
  <c r="BU76" i="17"/>
  <c r="BU106" i="17"/>
  <c r="BU60" i="17"/>
  <c r="BU15" i="17"/>
  <c r="BU30" i="17"/>
  <c r="BU45" i="17"/>
  <c r="BU75" i="17"/>
  <c r="BU105" i="17"/>
  <c r="BU59" i="17"/>
  <c r="BU14" i="17"/>
  <c r="BU29" i="17"/>
  <c r="BU44" i="17"/>
  <c r="BU74" i="17"/>
  <c r="BU104" i="17"/>
  <c r="BU58" i="17"/>
  <c r="BU13" i="17"/>
  <c r="BU28" i="17"/>
  <c r="BU43" i="17"/>
  <c r="BU73" i="17"/>
  <c r="BU103" i="17"/>
  <c r="BU57" i="17"/>
  <c r="BU12" i="17"/>
  <c r="BU27" i="17"/>
  <c r="BU42" i="17"/>
  <c r="BU72" i="17"/>
  <c r="BU102" i="17"/>
  <c r="BU56" i="17"/>
  <c r="BU11" i="17"/>
  <c r="BU26" i="17"/>
  <c r="BU41" i="17"/>
  <c r="BU71" i="17"/>
  <c r="BU101" i="17"/>
  <c r="BU55" i="17"/>
  <c r="BU10" i="17"/>
  <c r="BU25" i="17"/>
  <c r="BU40" i="17"/>
  <c r="BU70" i="17"/>
  <c r="BU100" i="17"/>
  <c r="BU54" i="17"/>
  <c r="BU9" i="17"/>
  <c r="BU24" i="17"/>
  <c r="BU39" i="17"/>
  <c r="BU69" i="17"/>
  <c r="BU99" i="17"/>
  <c r="BU53" i="17"/>
  <c r="BU8" i="17"/>
  <c r="BU23" i="17"/>
  <c r="BU38" i="17"/>
  <c r="BU68" i="17"/>
  <c r="BU98" i="17"/>
  <c r="BU53" i="18" a="1"/>
  <c r="BU65" i="18"/>
  <c r="BU8" i="18" a="1"/>
  <c r="BU20" i="18"/>
  <c r="BU23" i="18" a="1"/>
  <c r="BU35" i="18"/>
  <c r="BU50" i="18"/>
  <c r="BU80" i="18"/>
  <c r="BU110" i="18"/>
  <c r="BU64" i="18"/>
  <c r="BU19" i="18"/>
  <c r="BU34" i="18"/>
  <c r="BU49" i="18"/>
  <c r="BU79" i="18"/>
  <c r="BU109" i="18"/>
  <c r="BU63" i="18"/>
  <c r="BU18" i="18"/>
  <c r="BU33" i="18"/>
  <c r="BU48" i="18"/>
  <c r="BU78" i="18"/>
  <c r="BU108" i="18"/>
  <c r="BU62" i="18"/>
  <c r="BU17" i="18"/>
  <c r="BU32" i="18"/>
  <c r="BU47" i="18"/>
  <c r="BU77" i="18"/>
  <c r="BU107" i="18"/>
  <c r="BU61" i="18"/>
  <c r="BU16" i="18"/>
  <c r="BU31" i="18"/>
  <c r="BU46" i="18"/>
  <c r="BU76" i="18"/>
  <c r="BU106" i="18"/>
  <c r="BU60" i="18"/>
  <c r="BU15" i="18"/>
  <c r="BU30" i="18"/>
  <c r="BU45" i="18"/>
  <c r="BU75" i="18"/>
  <c r="BU105" i="18"/>
  <c r="BU59" i="18"/>
  <c r="BU14" i="18"/>
  <c r="BU29" i="18"/>
  <c r="BU44" i="18"/>
  <c r="BU74" i="18"/>
  <c r="BU104" i="18"/>
  <c r="BU58" i="18"/>
  <c r="BU13" i="18"/>
  <c r="BU28" i="18"/>
  <c r="BU43" i="18"/>
  <c r="BU73" i="18"/>
  <c r="BU103" i="18"/>
  <c r="BU57" i="18"/>
  <c r="BU12" i="18"/>
  <c r="BU27" i="18"/>
  <c r="BU42" i="18"/>
  <c r="BU72" i="18"/>
  <c r="BU102" i="18"/>
  <c r="BU56" i="18"/>
  <c r="BU11" i="18"/>
  <c r="BU26" i="18"/>
  <c r="BU41" i="18"/>
  <c r="BU71" i="18"/>
  <c r="BU101" i="18"/>
  <c r="BU55" i="18"/>
  <c r="BU10" i="18"/>
  <c r="BU25" i="18"/>
  <c r="BU40" i="18"/>
  <c r="BU70" i="18"/>
  <c r="BU100" i="18"/>
  <c r="BU54" i="18"/>
  <c r="BU9" i="18"/>
  <c r="BU24" i="18"/>
  <c r="BU39" i="18"/>
  <c r="BU69" i="18"/>
  <c r="BU99" i="18"/>
  <c r="BU53" i="18"/>
  <c r="BU8" i="18"/>
  <c r="BU23" i="18"/>
  <c r="BU38" i="18"/>
  <c r="BU68" i="18"/>
  <c r="BU98" i="18"/>
  <c r="BU53" i="19" a="1"/>
  <c r="BU65" i="19"/>
  <c r="BU8" i="19" a="1"/>
  <c r="BU20" i="19"/>
  <c r="BU23" i="19" a="1"/>
  <c r="BU35" i="19"/>
  <c r="BU50" i="19"/>
  <c r="BU80" i="19"/>
  <c r="BU110" i="19"/>
  <c r="BU64" i="19"/>
  <c r="BU19" i="19"/>
  <c r="BU34" i="19"/>
  <c r="BU49" i="19"/>
  <c r="BU79" i="19"/>
  <c r="BU109" i="19"/>
  <c r="BU63" i="19"/>
  <c r="BU18" i="19"/>
  <c r="BU33" i="19"/>
  <c r="BU48" i="19"/>
  <c r="BU78" i="19"/>
  <c r="BU108" i="19"/>
  <c r="BU62" i="19"/>
  <c r="BU17" i="19"/>
  <c r="BU32" i="19"/>
  <c r="BU47" i="19"/>
  <c r="BU77" i="19"/>
  <c r="BU107" i="19"/>
  <c r="BU61" i="19"/>
  <c r="BU16" i="19"/>
  <c r="BU31" i="19"/>
  <c r="BU46" i="19"/>
  <c r="BU76" i="19"/>
  <c r="BU106" i="19"/>
  <c r="BU60" i="19"/>
  <c r="BU15" i="19"/>
  <c r="BU30" i="19"/>
  <c r="BU45" i="19"/>
  <c r="BU75" i="19"/>
  <c r="BU105" i="19"/>
  <c r="BU59" i="19"/>
  <c r="BU14" i="19"/>
  <c r="BU29" i="19"/>
  <c r="BU44" i="19"/>
  <c r="BU74" i="19"/>
  <c r="BU104" i="19"/>
  <c r="BU58" i="19"/>
  <c r="BU13" i="19"/>
  <c r="BU28" i="19"/>
  <c r="BU43" i="19"/>
  <c r="BU73" i="19"/>
  <c r="BU103" i="19"/>
  <c r="BU57" i="19"/>
  <c r="BU12" i="19"/>
  <c r="BU27" i="19"/>
  <c r="BU42" i="19"/>
  <c r="BU72" i="19"/>
  <c r="BU102" i="19"/>
  <c r="BU56" i="19"/>
  <c r="BU11" i="19"/>
  <c r="BU26" i="19"/>
  <c r="BU41" i="19"/>
  <c r="BU71" i="19"/>
  <c r="BU101" i="19"/>
  <c r="BU55" i="19"/>
  <c r="BU10" i="19"/>
  <c r="BU25" i="19"/>
  <c r="BU40" i="19"/>
  <c r="BU70" i="19"/>
  <c r="BU100" i="19"/>
  <c r="BU54" i="19"/>
  <c r="BU9" i="19"/>
  <c r="BU24" i="19"/>
  <c r="BU39" i="19"/>
  <c r="BU69" i="19"/>
  <c r="BU99" i="19"/>
  <c r="BU53" i="19"/>
  <c r="BU8" i="19"/>
  <c r="BU23" i="19"/>
  <c r="BU38" i="19"/>
  <c r="BU68" i="19"/>
  <c r="BU98" i="19"/>
  <c r="BU53" i="20" a="1"/>
  <c r="BU65" i="20"/>
  <c r="BU8" i="20" a="1"/>
  <c r="BU20" i="20"/>
  <c r="BU23" i="20" a="1"/>
  <c r="BU35" i="20"/>
  <c r="BU50" i="20"/>
  <c r="BU80" i="20"/>
  <c r="BU110" i="20"/>
  <c r="BU64" i="20"/>
  <c r="BU19" i="20"/>
  <c r="BU34" i="20"/>
  <c r="BU49" i="20"/>
  <c r="BU79" i="20"/>
  <c r="BU109" i="20"/>
  <c r="BU63" i="20"/>
  <c r="BU18" i="20"/>
  <c r="BU33" i="20"/>
  <c r="BU48" i="20"/>
  <c r="BU78" i="20"/>
  <c r="BU108" i="20"/>
  <c r="BU62" i="20"/>
  <c r="BU17" i="20"/>
  <c r="BU32" i="20"/>
  <c r="BU47" i="20"/>
  <c r="BU77" i="20"/>
  <c r="BU107" i="20"/>
  <c r="BU61" i="20"/>
  <c r="BU16" i="20"/>
  <c r="BU31" i="20"/>
  <c r="BU46" i="20"/>
  <c r="BU76" i="20"/>
  <c r="BU106" i="20"/>
  <c r="BU60" i="20"/>
  <c r="BU15" i="20"/>
  <c r="BU30" i="20"/>
  <c r="BU45" i="20"/>
  <c r="BU75" i="20"/>
  <c r="BU105" i="20"/>
  <c r="BU59" i="20"/>
  <c r="BU14" i="20"/>
  <c r="BU29" i="20"/>
  <c r="BU44" i="20"/>
  <c r="BU74" i="20"/>
  <c r="BU104" i="20"/>
  <c r="BU58" i="20"/>
  <c r="BU13" i="20"/>
  <c r="BU28" i="20"/>
  <c r="BU43" i="20"/>
  <c r="BU73" i="20"/>
  <c r="BU103" i="20"/>
  <c r="BU57" i="20"/>
  <c r="BU12" i="20"/>
  <c r="BU27" i="20"/>
  <c r="BU42" i="20"/>
  <c r="BU72" i="20"/>
  <c r="BU102" i="20"/>
  <c r="BU56" i="20"/>
  <c r="BU11" i="20"/>
  <c r="BU26" i="20"/>
  <c r="BU41" i="20"/>
  <c r="BU71" i="20"/>
  <c r="BU101" i="20"/>
  <c r="BU55" i="20"/>
  <c r="BU10" i="20"/>
  <c r="BU25" i="20"/>
  <c r="BU40" i="20"/>
  <c r="BU70" i="20"/>
  <c r="BU100" i="20"/>
  <c r="BU54" i="20"/>
  <c r="BU9" i="20"/>
  <c r="BU24" i="20"/>
  <c r="BU39" i="20"/>
  <c r="BU69" i="20"/>
  <c r="BU99" i="20"/>
  <c r="BU53" i="20"/>
  <c r="BU8" i="20"/>
  <c r="BU23" i="20"/>
  <c r="BU38" i="20"/>
  <c r="BU68" i="20"/>
  <c r="BU98" i="20"/>
  <c r="BP53" i="3" a="1"/>
  <c r="BP53" i="3"/>
  <c r="BP8" i="3" a="1"/>
  <c r="BP8" i="3"/>
  <c r="BP23" i="3" a="1"/>
  <c r="BP23" i="3"/>
  <c r="BP38" i="3"/>
  <c r="BP68" i="3"/>
  <c r="BP98" i="3"/>
  <c r="BP83" i="3" a="1"/>
  <c r="BP83" i="3"/>
  <c r="BP54" i="3"/>
  <c r="BP9" i="3"/>
  <c r="BP24" i="3"/>
  <c r="BP39" i="3"/>
  <c r="BP69" i="3"/>
  <c r="BP84" i="3"/>
  <c r="BP55" i="3"/>
  <c r="BP10" i="3"/>
  <c r="BP25" i="3"/>
  <c r="BP40" i="3"/>
  <c r="BP70" i="3"/>
  <c r="BP85" i="3"/>
  <c r="BP56" i="3"/>
  <c r="BP11" i="3"/>
  <c r="BP26" i="3"/>
  <c r="BP41" i="3"/>
  <c r="BP71" i="3"/>
  <c r="BP86" i="3"/>
  <c r="BP57" i="3"/>
  <c r="BP12" i="3"/>
  <c r="BP27" i="3"/>
  <c r="BP42" i="3"/>
  <c r="BP72" i="3"/>
  <c r="BP87" i="3"/>
  <c r="BP58" i="3"/>
  <c r="BP13" i="3"/>
  <c r="BP28" i="3"/>
  <c r="BP43" i="3"/>
  <c r="BP73" i="3"/>
  <c r="BP88" i="3"/>
  <c r="BP59" i="3"/>
  <c r="BP14" i="3"/>
  <c r="BP29" i="3"/>
  <c r="BP44" i="3"/>
  <c r="BP74" i="3"/>
  <c r="BP89" i="3"/>
  <c r="BP60" i="3"/>
  <c r="BP15" i="3"/>
  <c r="BP30" i="3"/>
  <c r="BP45" i="3"/>
  <c r="BP75" i="3"/>
  <c r="BP90" i="3"/>
  <c r="BP61" i="3"/>
  <c r="BP16" i="3"/>
  <c r="BP31" i="3"/>
  <c r="BP46" i="3"/>
  <c r="BP76" i="3"/>
  <c r="BP91" i="3"/>
  <c r="BP62" i="3"/>
  <c r="BP17" i="3"/>
  <c r="BP32" i="3"/>
  <c r="BP47" i="3"/>
  <c r="BP77" i="3"/>
  <c r="BP92" i="3"/>
  <c r="BP63" i="3"/>
  <c r="BP18" i="3"/>
  <c r="BP33" i="3"/>
  <c r="BP48" i="3"/>
  <c r="BP78" i="3"/>
  <c r="BP93" i="3"/>
  <c r="BP64" i="3"/>
  <c r="BP19" i="3"/>
  <c r="BP34" i="3"/>
  <c r="BP49" i="3"/>
  <c r="BP79" i="3"/>
  <c r="BP94" i="3"/>
  <c r="BP65" i="3"/>
  <c r="BP20" i="3"/>
  <c r="BP35" i="3"/>
  <c r="BP50" i="3"/>
  <c r="BP80" i="3"/>
  <c r="BP95" i="3"/>
  <c r="BQ110" i="3"/>
  <c r="BQ109" i="3"/>
  <c r="BQ108" i="3"/>
  <c r="BQ107" i="3"/>
  <c r="BQ106" i="3"/>
  <c r="BQ105" i="3"/>
  <c r="BQ104" i="3"/>
  <c r="BQ103" i="3"/>
  <c r="BQ102" i="3"/>
  <c r="BQ101" i="3"/>
  <c r="BQ100" i="3"/>
  <c r="BQ99" i="3"/>
  <c r="BS53" i="14" a="1"/>
  <c r="BS65" i="14"/>
  <c r="BS8" i="14" a="1"/>
  <c r="BS20" i="14"/>
  <c r="BS23" i="14" a="1"/>
  <c r="BS35" i="14"/>
  <c r="BS50" i="14"/>
  <c r="BS80" i="14"/>
  <c r="BS110" i="14"/>
  <c r="BS64" i="14"/>
  <c r="BS19" i="14"/>
  <c r="BS34" i="14"/>
  <c r="BS49" i="14"/>
  <c r="BS79" i="14"/>
  <c r="BS109" i="14"/>
  <c r="BS63" i="14"/>
  <c r="BS18" i="14"/>
  <c r="BS33" i="14"/>
  <c r="BS48" i="14"/>
  <c r="BS78" i="14"/>
  <c r="BS108" i="14"/>
  <c r="BS62" i="14"/>
  <c r="BS17" i="14"/>
  <c r="BS32" i="14"/>
  <c r="BS47" i="14"/>
  <c r="BS77" i="14"/>
  <c r="BS107" i="14"/>
  <c r="BS61" i="14"/>
  <c r="BS16" i="14"/>
  <c r="BS31" i="14"/>
  <c r="BS46" i="14"/>
  <c r="BS76" i="14"/>
  <c r="BS106" i="14"/>
  <c r="BS60" i="14"/>
  <c r="BS15" i="14"/>
  <c r="BS30" i="14"/>
  <c r="BS45" i="14"/>
  <c r="BS75" i="14"/>
  <c r="BS105" i="14"/>
  <c r="BS59" i="14"/>
  <c r="BS14" i="14"/>
  <c r="BS29" i="14"/>
  <c r="BS44" i="14"/>
  <c r="BS74" i="14"/>
  <c r="BS104" i="14"/>
  <c r="BS58" i="14"/>
  <c r="BS13" i="14"/>
  <c r="BS28" i="14"/>
  <c r="BS43" i="14"/>
  <c r="BS73" i="14"/>
  <c r="BS103" i="14"/>
  <c r="BS57" i="14"/>
  <c r="BS12" i="14"/>
  <c r="BS27" i="14"/>
  <c r="BS42" i="14"/>
  <c r="BS72" i="14"/>
  <c r="BS102" i="14"/>
  <c r="BS56" i="14"/>
  <c r="BS11" i="14"/>
  <c r="BS26" i="14"/>
  <c r="BS41" i="14"/>
  <c r="BS71" i="14"/>
  <c r="BS101" i="14"/>
  <c r="BS55" i="14"/>
  <c r="BS10" i="14"/>
  <c r="BS25" i="14"/>
  <c r="BS40" i="14"/>
  <c r="BS70" i="14"/>
  <c r="BS100" i="14"/>
  <c r="BS54" i="14"/>
  <c r="BS9" i="14"/>
  <c r="BS24" i="14"/>
  <c r="BS39" i="14"/>
  <c r="BS69" i="14"/>
  <c r="BS99" i="14"/>
  <c r="BS53" i="14"/>
  <c r="BS8" i="14"/>
  <c r="BS23" i="14"/>
  <c r="BS38" i="14"/>
  <c r="BS68" i="14"/>
  <c r="BS98" i="14"/>
  <c r="BT53" i="15" a="1"/>
  <c r="BT65" i="15"/>
  <c r="BT8" i="15" a="1"/>
  <c r="BT20" i="15"/>
  <c r="BT23" i="15" a="1"/>
  <c r="BT35" i="15"/>
  <c r="BT50" i="15"/>
  <c r="BT80" i="15"/>
  <c r="BT110" i="15"/>
  <c r="BT64" i="15"/>
  <c r="BT19" i="15"/>
  <c r="BT34" i="15"/>
  <c r="BT49" i="15"/>
  <c r="BT79" i="15"/>
  <c r="BT109" i="15"/>
  <c r="BT63" i="15"/>
  <c r="BT18" i="15"/>
  <c r="BT33" i="15"/>
  <c r="BT48" i="15"/>
  <c r="BT78" i="15"/>
  <c r="BT108" i="15"/>
  <c r="BT62" i="15"/>
  <c r="BT17" i="15"/>
  <c r="BT32" i="15"/>
  <c r="BT47" i="15"/>
  <c r="BT77" i="15"/>
  <c r="BT107" i="15"/>
  <c r="BT61" i="15"/>
  <c r="BT16" i="15"/>
  <c r="BT31" i="15"/>
  <c r="BT46" i="15"/>
  <c r="BT76" i="15"/>
  <c r="BT106" i="15"/>
  <c r="BT60" i="15"/>
  <c r="BT15" i="15"/>
  <c r="BT30" i="15"/>
  <c r="BT45" i="15"/>
  <c r="BT75" i="15"/>
  <c r="BT105" i="15"/>
  <c r="BT59" i="15"/>
  <c r="BT14" i="15"/>
  <c r="BT29" i="15"/>
  <c r="BT44" i="15"/>
  <c r="BT74" i="15"/>
  <c r="BT104" i="15"/>
  <c r="BT58" i="15"/>
  <c r="BT13" i="15"/>
  <c r="BT28" i="15"/>
  <c r="BT43" i="15"/>
  <c r="BT73" i="15"/>
  <c r="BT103" i="15"/>
  <c r="BT57" i="15"/>
  <c r="BT12" i="15"/>
  <c r="BT27" i="15"/>
  <c r="BT42" i="15"/>
  <c r="BT72" i="15"/>
  <c r="BT102" i="15"/>
  <c r="BT56" i="15"/>
  <c r="BT11" i="15"/>
  <c r="BT26" i="15"/>
  <c r="BT41" i="15"/>
  <c r="BT71" i="15"/>
  <c r="BT101" i="15"/>
  <c r="BT55" i="15"/>
  <c r="BT10" i="15"/>
  <c r="BT25" i="15"/>
  <c r="BT40" i="15"/>
  <c r="BT70" i="15"/>
  <c r="BT100" i="15"/>
  <c r="BT54" i="15"/>
  <c r="BT9" i="15"/>
  <c r="BT24" i="15"/>
  <c r="BT39" i="15"/>
  <c r="BT69" i="15"/>
  <c r="BT99" i="15"/>
  <c r="BT53" i="15"/>
  <c r="BT8" i="15"/>
  <c r="BT23" i="15"/>
  <c r="BT38" i="15"/>
  <c r="BT68" i="15"/>
  <c r="BT98" i="15"/>
  <c r="BT53" i="16" a="1"/>
  <c r="BT65" i="16"/>
  <c r="BT8" i="16" a="1"/>
  <c r="BT20" i="16"/>
  <c r="BT23" i="16" a="1"/>
  <c r="BT35" i="16"/>
  <c r="BT50" i="16"/>
  <c r="BT80" i="16"/>
  <c r="BT110" i="16"/>
  <c r="BT64" i="16"/>
  <c r="BT19" i="16"/>
  <c r="BT34" i="16"/>
  <c r="BT49" i="16"/>
  <c r="BT79" i="16"/>
  <c r="BT109" i="16"/>
  <c r="BT63" i="16"/>
  <c r="BT18" i="16"/>
  <c r="BT33" i="16"/>
  <c r="BT48" i="16"/>
  <c r="BT78" i="16"/>
  <c r="BT108" i="16"/>
  <c r="BT62" i="16"/>
  <c r="BT17" i="16"/>
  <c r="BT32" i="16"/>
  <c r="BT47" i="16"/>
  <c r="BT77" i="16"/>
  <c r="BT107" i="16"/>
  <c r="BT61" i="16"/>
  <c r="BT16" i="16"/>
  <c r="BT31" i="16"/>
  <c r="BT46" i="16"/>
  <c r="BT76" i="16"/>
  <c r="BT106" i="16"/>
  <c r="BT60" i="16"/>
  <c r="BT15" i="16"/>
  <c r="BT30" i="16"/>
  <c r="BT45" i="16"/>
  <c r="BT75" i="16"/>
  <c r="BT105" i="16"/>
  <c r="BT59" i="16"/>
  <c r="BT14" i="16"/>
  <c r="BT29" i="16"/>
  <c r="BT44" i="16"/>
  <c r="BT74" i="16"/>
  <c r="BT104" i="16"/>
  <c r="BT58" i="16"/>
  <c r="BT13" i="16"/>
  <c r="BT28" i="16"/>
  <c r="BT43" i="16"/>
  <c r="BT73" i="16"/>
  <c r="BT103" i="16"/>
  <c r="BT57" i="16"/>
  <c r="BT12" i="16"/>
  <c r="BT27" i="16"/>
  <c r="BT42" i="16"/>
  <c r="BT72" i="16"/>
  <c r="BT102" i="16"/>
  <c r="BT56" i="16"/>
  <c r="BT11" i="16"/>
  <c r="BT26" i="16"/>
  <c r="BT41" i="16"/>
  <c r="BT71" i="16"/>
  <c r="BT101" i="16"/>
  <c r="BT55" i="16"/>
  <c r="BT10" i="16"/>
  <c r="BT25" i="16"/>
  <c r="BT40" i="16"/>
  <c r="BT70" i="16"/>
  <c r="BT100" i="16"/>
  <c r="BT54" i="16"/>
  <c r="BT9" i="16"/>
  <c r="BT24" i="16"/>
  <c r="BT39" i="16"/>
  <c r="BT69" i="16"/>
  <c r="BT99" i="16"/>
  <c r="BT53" i="16"/>
  <c r="BT8" i="16"/>
  <c r="BT23" i="16"/>
  <c r="BT38" i="16"/>
  <c r="BT68" i="16"/>
  <c r="BT98" i="16"/>
  <c r="BT53" i="17" a="1"/>
  <c r="BT65" i="17"/>
  <c r="BT8" i="17" a="1"/>
  <c r="BT20" i="17"/>
  <c r="BT23" i="17" a="1"/>
  <c r="BT35" i="17"/>
  <c r="BT50" i="17"/>
  <c r="BT80" i="17"/>
  <c r="BT110" i="17"/>
  <c r="BT64" i="17"/>
  <c r="BT19" i="17"/>
  <c r="BT34" i="17"/>
  <c r="BT49" i="17"/>
  <c r="BT79" i="17"/>
  <c r="BT109" i="17"/>
  <c r="BT63" i="17"/>
  <c r="BT18" i="17"/>
  <c r="BT33" i="17"/>
  <c r="BT48" i="17"/>
  <c r="BT78" i="17"/>
  <c r="BT108" i="17"/>
  <c r="BT62" i="17"/>
  <c r="BT17" i="17"/>
  <c r="BT32" i="17"/>
  <c r="BT47" i="17"/>
  <c r="BT77" i="17"/>
  <c r="BT107" i="17"/>
  <c r="BT61" i="17"/>
  <c r="BT16" i="17"/>
  <c r="BT31" i="17"/>
  <c r="BT46" i="17"/>
  <c r="BT76" i="17"/>
  <c r="BT106" i="17"/>
  <c r="BT60" i="17"/>
  <c r="BT15" i="17"/>
  <c r="BT30" i="17"/>
  <c r="BT45" i="17"/>
  <c r="BT75" i="17"/>
  <c r="BT105" i="17"/>
  <c r="BT59" i="17"/>
  <c r="BT14" i="17"/>
  <c r="BT29" i="17"/>
  <c r="BT44" i="17"/>
  <c r="BT74" i="17"/>
  <c r="BT104" i="17"/>
  <c r="BT58" i="17"/>
  <c r="BT13" i="17"/>
  <c r="BT28" i="17"/>
  <c r="BT43" i="17"/>
  <c r="BT73" i="17"/>
  <c r="BT103" i="17"/>
  <c r="BT57" i="17"/>
  <c r="BT12" i="17"/>
  <c r="BT27" i="17"/>
  <c r="BT42" i="17"/>
  <c r="BT72" i="17"/>
  <c r="BT102" i="17"/>
  <c r="BT56" i="17"/>
  <c r="BT11" i="17"/>
  <c r="BT26" i="17"/>
  <c r="BT41" i="17"/>
  <c r="BT71" i="17"/>
  <c r="BT101" i="17"/>
  <c r="BT55" i="17"/>
  <c r="BT10" i="17"/>
  <c r="BT25" i="17"/>
  <c r="BT40" i="17"/>
  <c r="BT70" i="17"/>
  <c r="BT100" i="17"/>
  <c r="BT54" i="17"/>
  <c r="BT9" i="17"/>
  <c r="BT24" i="17"/>
  <c r="BT39" i="17"/>
  <c r="BT69" i="17"/>
  <c r="BT99" i="17"/>
  <c r="BT53" i="17"/>
  <c r="BT8" i="17"/>
  <c r="BT23" i="17"/>
  <c r="BT38" i="17"/>
  <c r="BT68" i="17"/>
  <c r="BT98" i="17"/>
  <c r="BT53" i="18" a="1"/>
  <c r="BT65" i="18"/>
  <c r="BT8" i="18" a="1"/>
  <c r="BT20" i="18"/>
  <c r="BT23" i="18" a="1"/>
  <c r="BT35" i="18"/>
  <c r="BT50" i="18"/>
  <c r="BT80" i="18"/>
  <c r="BT110" i="18"/>
  <c r="BT64" i="18"/>
  <c r="BT19" i="18"/>
  <c r="BT34" i="18"/>
  <c r="BT49" i="18"/>
  <c r="BT79" i="18"/>
  <c r="BT109" i="18"/>
  <c r="BT63" i="18"/>
  <c r="BT18" i="18"/>
  <c r="BT33" i="18"/>
  <c r="BT48" i="18"/>
  <c r="BT78" i="18"/>
  <c r="BT108" i="18"/>
  <c r="BT62" i="18"/>
  <c r="BT17" i="18"/>
  <c r="BT32" i="18"/>
  <c r="BT47" i="18"/>
  <c r="BT77" i="18"/>
  <c r="BT107" i="18"/>
  <c r="BT61" i="18"/>
  <c r="BT16" i="18"/>
  <c r="BT31" i="18"/>
  <c r="BT46" i="18"/>
  <c r="BT76" i="18"/>
  <c r="BT106" i="18"/>
  <c r="BT60" i="18"/>
  <c r="BT15" i="18"/>
  <c r="BT30" i="18"/>
  <c r="BT45" i="18"/>
  <c r="BT75" i="18"/>
  <c r="BT105" i="18"/>
  <c r="BT59" i="18"/>
  <c r="BT14" i="18"/>
  <c r="BT29" i="18"/>
  <c r="BT44" i="18"/>
  <c r="BT74" i="18"/>
  <c r="BT104" i="18"/>
  <c r="BT58" i="18"/>
  <c r="BT13" i="18"/>
  <c r="BT28" i="18"/>
  <c r="BT43" i="18"/>
  <c r="BT73" i="18"/>
  <c r="BT103" i="18"/>
  <c r="BT57" i="18"/>
  <c r="BT12" i="18"/>
  <c r="BT27" i="18"/>
  <c r="BT42" i="18"/>
  <c r="BT72" i="18"/>
  <c r="BT102" i="18"/>
  <c r="BT56" i="18"/>
  <c r="BT11" i="18"/>
  <c r="BT26" i="18"/>
  <c r="BT41" i="18"/>
  <c r="BT71" i="18"/>
  <c r="BT101" i="18"/>
  <c r="BT55" i="18"/>
  <c r="BT10" i="18"/>
  <c r="BT25" i="18"/>
  <c r="BT40" i="18"/>
  <c r="BT70" i="18"/>
  <c r="BT100" i="18"/>
  <c r="BT54" i="18"/>
  <c r="BT9" i="18"/>
  <c r="BT24" i="18"/>
  <c r="BT39" i="18"/>
  <c r="BT69" i="18"/>
  <c r="BT99" i="18"/>
  <c r="BT53" i="18"/>
  <c r="BT8" i="18"/>
  <c r="BT23" i="18"/>
  <c r="BT38" i="18"/>
  <c r="BT68" i="18"/>
  <c r="BT98" i="18"/>
  <c r="BT53" i="19" a="1"/>
  <c r="BT65" i="19"/>
  <c r="BT8" i="19" a="1"/>
  <c r="BT20" i="19"/>
  <c r="BT23" i="19" a="1"/>
  <c r="BT35" i="19"/>
  <c r="BT50" i="19"/>
  <c r="BT80" i="19"/>
  <c r="BT110" i="19"/>
  <c r="BT64" i="19"/>
  <c r="BT19" i="19"/>
  <c r="BT34" i="19"/>
  <c r="BT49" i="19"/>
  <c r="BT79" i="19"/>
  <c r="BT109" i="19"/>
  <c r="BT63" i="19"/>
  <c r="BT18" i="19"/>
  <c r="BT33" i="19"/>
  <c r="BT48" i="19"/>
  <c r="BT78" i="19"/>
  <c r="BT108" i="19"/>
  <c r="BT62" i="19"/>
  <c r="BT17" i="19"/>
  <c r="BT32" i="19"/>
  <c r="BT47" i="19"/>
  <c r="BT77" i="19"/>
  <c r="BT107" i="19"/>
  <c r="BT61" i="19"/>
  <c r="BT16" i="19"/>
  <c r="BT31" i="19"/>
  <c r="BT46" i="19"/>
  <c r="BT76" i="19"/>
  <c r="BT106" i="19"/>
  <c r="BT60" i="19"/>
  <c r="BT15" i="19"/>
  <c r="BT30" i="19"/>
  <c r="BT45" i="19"/>
  <c r="BT75" i="19"/>
  <c r="BT105" i="19"/>
  <c r="BT59" i="19"/>
  <c r="BT14" i="19"/>
  <c r="BT29" i="19"/>
  <c r="BT44" i="19"/>
  <c r="BT74" i="19"/>
  <c r="BT104" i="19"/>
  <c r="BT58" i="19"/>
  <c r="BT13" i="19"/>
  <c r="BT28" i="19"/>
  <c r="BT43" i="19"/>
  <c r="BT73" i="19"/>
  <c r="BT103" i="19"/>
  <c r="BT57" i="19"/>
  <c r="BT12" i="19"/>
  <c r="BT27" i="19"/>
  <c r="BT42" i="19"/>
  <c r="BT72" i="19"/>
  <c r="BT102" i="19"/>
  <c r="BT56" i="19"/>
  <c r="BT11" i="19"/>
  <c r="BT26" i="19"/>
  <c r="BT41" i="19"/>
  <c r="BT71" i="19"/>
  <c r="BT101" i="19"/>
  <c r="BT55" i="19"/>
  <c r="BT10" i="19"/>
  <c r="BT25" i="19"/>
  <c r="BT40" i="19"/>
  <c r="BT70" i="19"/>
  <c r="BT100" i="19"/>
  <c r="BT54" i="19"/>
  <c r="BT9" i="19"/>
  <c r="BT24" i="19"/>
  <c r="BT39" i="19"/>
  <c r="BT69" i="19"/>
  <c r="BT99" i="19"/>
  <c r="BT53" i="19"/>
  <c r="BT8" i="19"/>
  <c r="BT23" i="19"/>
  <c r="BT38" i="19"/>
  <c r="BT68" i="19"/>
  <c r="BT98" i="19"/>
  <c r="BT53" i="20" a="1"/>
  <c r="BT65" i="20"/>
  <c r="BT8" i="20" a="1"/>
  <c r="BT20" i="20"/>
  <c r="BT23" i="20" a="1"/>
  <c r="BT35" i="20"/>
  <c r="BT50" i="20"/>
  <c r="BT80" i="20"/>
  <c r="BT110" i="20"/>
  <c r="BT64" i="20"/>
  <c r="BT19" i="20"/>
  <c r="BT34" i="20"/>
  <c r="BT49" i="20"/>
  <c r="BT79" i="20"/>
  <c r="BT109" i="20"/>
  <c r="BT63" i="20"/>
  <c r="BT18" i="20"/>
  <c r="BT33" i="20"/>
  <c r="BT48" i="20"/>
  <c r="BT78" i="20"/>
  <c r="BT108" i="20"/>
  <c r="BT62" i="20"/>
  <c r="BT17" i="20"/>
  <c r="BT32" i="20"/>
  <c r="BT47" i="20"/>
  <c r="BT77" i="20"/>
  <c r="BT107" i="20"/>
  <c r="BT61" i="20"/>
  <c r="BT16" i="20"/>
  <c r="BT31" i="20"/>
  <c r="BT46" i="20"/>
  <c r="BT76" i="20"/>
  <c r="BT106" i="20"/>
  <c r="BT60" i="20"/>
  <c r="BT15" i="20"/>
  <c r="BT30" i="20"/>
  <c r="BT45" i="20"/>
  <c r="BT75" i="20"/>
  <c r="BT105" i="20"/>
  <c r="BT59" i="20"/>
  <c r="BT14" i="20"/>
  <c r="BT29" i="20"/>
  <c r="BT44" i="20"/>
  <c r="BT74" i="20"/>
  <c r="BT104" i="20"/>
  <c r="BT58" i="20"/>
  <c r="BT13" i="20"/>
  <c r="BT28" i="20"/>
  <c r="BT43" i="20"/>
  <c r="BT73" i="20"/>
  <c r="BT103" i="20"/>
  <c r="BT57" i="20"/>
  <c r="BT12" i="20"/>
  <c r="BT27" i="20"/>
  <c r="BT42" i="20"/>
  <c r="BT72" i="20"/>
  <c r="BT102" i="20"/>
  <c r="BT56" i="20"/>
  <c r="BT11" i="20"/>
  <c r="BT26" i="20"/>
  <c r="BT41" i="20"/>
  <c r="BT71" i="20"/>
  <c r="BT101" i="20"/>
  <c r="BT55" i="20"/>
  <c r="BT10" i="20"/>
  <c r="BT25" i="20"/>
  <c r="BT40" i="20"/>
  <c r="BT70" i="20"/>
  <c r="BT100" i="20"/>
  <c r="BT54" i="20"/>
  <c r="BT9" i="20"/>
  <c r="BT24" i="20"/>
  <c r="BT39" i="20"/>
  <c r="BT69" i="20"/>
  <c r="BT99" i="20"/>
  <c r="BT53" i="20"/>
  <c r="BT8" i="20"/>
  <c r="BT23" i="20"/>
  <c r="BT38" i="20"/>
  <c r="BT68" i="20"/>
  <c r="BT98" i="20"/>
  <c r="BO53" i="3" a="1"/>
  <c r="BO53" i="3"/>
  <c r="BO8" i="3" a="1"/>
  <c r="BO8" i="3"/>
  <c r="BO23" i="3" a="1"/>
  <c r="BO23" i="3"/>
  <c r="BO38" i="3"/>
  <c r="BO68" i="3"/>
  <c r="BO98" i="3"/>
  <c r="BO83" i="3" a="1"/>
  <c r="BO83" i="3"/>
  <c r="BO54" i="3"/>
  <c r="BO9" i="3"/>
  <c r="BO24" i="3"/>
  <c r="BO39" i="3"/>
  <c r="BO69" i="3"/>
  <c r="BO84" i="3"/>
  <c r="BO55" i="3"/>
  <c r="BO10" i="3"/>
  <c r="BO25" i="3"/>
  <c r="BO40" i="3"/>
  <c r="BO70" i="3"/>
  <c r="BO85" i="3"/>
  <c r="BO56" i="3"/>
  <c r="BO11" i="3"/>
  <c r="BO26" i="3"/>
  <c r="BO41" i="3"/>
  <c r="BO71" i="3"/>
  <c r="BO86" i="3"/>
  <c r="BO57" i="3"/>
  <c r="BO12" i="3"/>
  <c r="BO27" i="3"/>
  <c r="BO42" i="3"/>
  <c r="BO72" i="3"/>
  <c r="BO87" i="3"/>
  <c r="BO58" i="3"/>
  <c r="BO13" i="3"/>
  <c r="BO28" i="3"/>
  <c r="BO43" i="3"/>
  <c r="BO73" i="3"/>
  <c r="BO88" i="3"/>
  <c r="BO59" i="3"/>
  <c r="BO14" i="3"/>
  <c r="BO29" i="3"/>
  <c r="BO44" i="3"/>
  <c r="BO74" i="3"/>
  <c r="BO89" i="3"/>
  <c r="BO60" i="3"/>
  <c r="BO15" i="3"/>
  <c r="BO30" i="3"/>
  <c r="BO45" i="3"/>
  <c r="BO75" i="3"/>
  <c r="BO90" i="3"/>
  <c r="BO61" i="3"/>
  <c r="BO16" i="3"/>
  <c r="BO31" i="3"/>
  <c r="BO46" i="3"/>
  <c r="BO76" i="3"/>
  <c r="BO91" i="3"/>
  <c r="BO62" i="3"/>
  <c r="BO17" i="3"/>
  <c r="BO32" i="3"/>
  <c r="BO47" i="3"/>
  <c r="BO77" i="3"/>
  <c r="BO92" i="3"/>
  <c r="BO63" i="3"/>
  <c r="BO18" i="3"/>
  <c r="BO33" i="3"/>
  <c r="BO48" i="3"/>
  <c r="BO78" i="3"/>
  <c r="BO93" i="3"/>
  <c r="BO64" i="3"/>
  <c r="BO19" i="3"/>
  <c r="BO34" i="3"/>
  <c r="BO49" i="3"/>
  <c r="BO79" i="3"/>
  <c r="BO94" i="3"/>
  <c r="BO65" i="3"/>
  <c r="BO20" i="3"/>
  <c r="BO35" i="3"/>
  <c r="BO50" i="3"/>
  <c r="BO80" i="3"/>
  <c r="BO95" i="3"/>
  <c r="BP110" i="3"/>
  <c r="BP109" i="3"/>
  <c r="BP108" i="3"/>
  <c r="BP107" i="3"/>
  <c r="BP106" i="3"/>
  <c r="BP105" i="3"/>
  <c r="BP104" i="3"/>
  <c r="BP103" i="3"/>
  <c r="BP102" i="3"/>
  <c r="BP101" i="3"/>
  <c r="BP100" i="3"/>
  <c r="BP99" i="3"/>
  <c r="BR53" i="14" a="1"/>
  <c r="BR65" i="14"/>
  <c r="BR8" i="14" a="1"/>
  <c r="BR20" i="14"/>
  <c r="BR23" i="14" a="1"/>
  <c r="BR35" i="14"/>
  <c r="BR50" i="14"/>
  <c r="BR80" i="14"/>
  <c r="BR110" i="14"/>
  <c r="BR64" i="14"/>
  <c r="BR19" i="14"/>
  <c r="BR34" i="14"/>
  <c r="BR49" i="14"/>
  <c r="BR79" i="14"/>
  <c r="BR109" i="14"/>
  <c r="BR63" i="14"/>
  <c r="BR18" i="14"/>
  <c r="BR33" i="14"/>
  <c r="BR48" i="14"/>
  <c r="BR78" i="14"/>
  <c r="BR108" i="14"/>
  <c r="BR62" i="14"/>
  <c r="BR17" i="14"/>
  <c r="BR32" i="14"/>
  <c r="BR47" i="14"/>
  <c r="BR77" i="14"/>
  <c r="BR107" i="14"/>
  <c r="BR61" i="14"/>
  <c r="BR16" i="14"/>
  <c r="BR31" i="14"/>
  <c r="BR46" i="14"/>
  <c r="BR76" i="14"/>
  <c r="BR106" i="14"/>
  <c r="BR60" i="14"/>
  <c r="BR15" i="14"/>
  <c r="BR30" i="14"/>
  <c r="BR45" i="14"/>
  <c r="BR75" i="14"/>
  <c r="BR105" i="14"/>
  <c r="BR59" i="14"/>
  <c r="BR14" i="14"/>
  <c r="BR29" i="14"/>
  <c r="BR44" i="14"/>
  <c r="BR74" i="14"/>
  <c r="BR104" i="14"/>
  <c r="BR58" i="14"/>
  <c r="BR13" i="14"/>
  <c r="BR28" i="14"/>
  <c r="BR43" i="14"/>
  <c r="BR73" i="14"/>
  <c r="BR103" i="14"/>
  <c r="BR57" i="14"/>
  <c r="BR12" i="14"/>
  <c r="BR27" i="14"/>
  <c r="BR42" i="14"/>
  <c r="BR72" i="14"/>
  <c r="BR102" i="14"/>
  <c r="BR56" i="14"/>
  <c r="BR11" i="14"/>
  <c r="BR26" i="14"/>
  <c r="BR41" i="14"/>
  <c r="BR71" i="14"/>
  <c r="BR101" i="14"/>
  <c r="BR55" i="14"/>
  <c r="BR10" i="14"/>
  <c r="BR25" i="14"/>
  <c r="BR40" i="14"/>
  <c r="BR70" i="14"/>
  <c r="BR100" i="14"/>
  <c r="BR54" i="14"/>
  <c r="BR9" i="14"/>
  <c r="BR24" i="14"/>
  <c r="BR39" i="14"/>
  <c r="BR69" i="14"/>
  <c r="BR99" i="14"/>
  <c r="BR53" i="14"/>
  <c r="BR8" i="14"/>
  <c r="BR23" i="14"/>
  <c r="BR38" i="14"/>
  <c r="BR68" i="14"/>
  <c r="BR98" i="14"/>
  <c r="BS53" i="15" a="1"/>
  <c r="BS65" i="15"/>
  <c r="BS8" i="15" a="1"/>
  <c r="BS20" i="15"/>
  <c r="BS23" i="15" a="1"/>
  <c r="BS35" i="15"/>
  <c r="BS50" i="15"/>
  <c r="BS80" i="15"/>
  <c r="BS110" i="15"/>
  <c r="BS64" i="15"/>
  <c r="BS19" i="15"/>
  <c r="BS34" i="15"/>
  <c r="BS49" i="15"/>
  <c r="BS79" i="15"/>
  <c r="BS109" i="15"/>
  <c r="BS63" i="15"/>
  <c r="BS18" i="15"/>
  <c r="BS33" i="15"/>
  <c r="BS48" i="15"/>
  <c r="BS78" i="15"/>
  <c r="BS108" i="15"/>
  <c r="BS62" i="15"/>
  <c r="BS17" i="15"/>
  <c r="BS32" i="15"/>
  <c r="BS47" i="15"/>
  <c r="BS77" i="15"/>
  <c r="BS107" i="15"/>
  <c r="BS61" i="15"/>
  <c r="BS16" i="15"/>
  <c r="BS31" i="15"/>
  <c r="BS46" i="15"/>
  <c r="BS76" i="15"/>
  <c r="BS106" i="15"/>
  <c r="BS60" i="15"/>
  <c r="BS15" i="15"/>
  <c r="BS30" i="15"/>
  <c r="BS45" i="15"/>
  <c r="BS75" i="15"/>
  <c r="BS105" i="15"/>
  <c r="BS59" i="15"/>
  <c r="BS14" i="15"/>
  <c r="BS29" i="15"/>
  <c r="BS44" i="15"/>
  <c r="BS74" i="15"/>
  <c r="BS104" i="15"/>
  <c r="BS58" i="15"/>
  <c r="BS13" i="15"/>
  <c r="BS28" i="15"/>
  <c r="BS43" i="15"/>
  <c r="BS73" i="15"/>
  <c r="BS103" i="15"/>
  <c r="BS57" i="15"/>
  <c r="BS12" i="15"/>
  <c r="BS27" i="15"/>
  <c r="BS42" i="15"/>
  <c r="BS72" i="15"/>
  <c r="BS102" i="15"/>
  <c r="BS56" i="15"/>
  <c r="BS11" i="15"/>
  <c r="BS26" i="15"/>
  <c r="BS41" i="15"/>
  <c r="BS71" i="15"/>
  <c r="BS101" i="15"/>
  <c r="BS55" i="15"/>
  <c r="BS10" i="15"/>
  <c r="BS25" i="15"/>
  <c r="BS40" i="15"/>
  <c r="BS70" i="15"/>
  <c r="BS100" i="15"/>
  <c r="BS54" i="15"/>
  <c r="BS9" i="15"/>
  <c r="BS24" i="15"/>
  <c r="BS39" i="15"/>
  <c r="BS69" i="15"/>
  <c r="BS99" i="15"/>
  <c r="BS53" i="15"/>
  <c r="BS8" i="15"/>
  <c r="BS23" i="15"/>
  <c r="BS38" i="15"/>
  <c r="BS68" i="15"/>
  <c r="BS98" i="15"/>
  <c r="BS53" i="16" a="1"/>
  <c r="BS65" i="16"/>
  <c r="BS8" i="16" a="1"/>
  <c r="BS20" i="16"/>
  <c r="BS23" i="16" a="1"/>
  <c r="BS35" i="16"/>
  <c r="BS50" i="16"/>
  <c r="BS80" i="16"/>
  <c r="BS110" i="16"/>
  <c r="BS64" i="16"/>
  <c r="BS19" i="16"/>
  <c r="BS34" i="16"/>
  <c r="BS49" i="16"/>
  <c r="BS79" i="16"/>
  <c r="BS109" i="16"/>
  <c r="BS63" i="16"/>
  <c r="BS18" i="16"/>
  <c r="BS33" i="16"/>
  <c r="BS48" i="16"/>
  <c r="BS78" i="16"/>
  <c r="BS108" i="16"/>
  <c r="BS62" i="16"/>
  <c r="BS17" i="16"/>
  <c r="BS32" i="16"/>
  <c r="BS47" i="16"/>
  <c r="BS77" i="16"/>
  <c r="BS107" i="16"/>
  <c r="BS61" i="16"/>
  <c r="BS16" i="16"/>
  <c r="BS31" i="16"/>
  <c r="BS46" i="16"/>
  <c r="BS76" i="16"/>
  <c r="BS106" i="16"/>
  <c r="BS60" i="16"/>
  <c r="BS15" i="16"/>
  <c r="BS30" i="16"/>
  <c r="BS45" i="16"/>
  <c r="BS75" i="16"/>
  <c r="BS105" i="16"/>
  <c r="BS59" i="16"/>
  <c r="BS14" i="16"/>
  <c r="BS29" i="16"/>
  <c r="BS44" i="16"/>
  <c r="BS74" i="16"/>
  <c r="BS104" i="16"/>
  <c r="BS58" i="16"/>
  <c r="BS13" i="16"/>
  <c r="BS28" i="16"/>
  <c r="BS43" i="16"/>
  <c r="BS73" i="16"/>
  <c r="BS103" i="16"/>
  <c r="BS57" i="16"/>
  <c r="BS12" i="16"/>
  <c r="BS27" i="16"/>
  <c r="BS42" i="16"/>
  <c r="BS72" i="16"/>
  <c r="BS102" i="16"/>
  <c r="BS56" i="16"/>
  <c r="BS11" i="16"/>
  <c r="BS26" i="16"/>
  <c r="BS41" i="16"/>
  <c r="BS71" i="16"/>
  <c r="BS101" i="16"/>
  <c r="BS55" i="16"/>
  <c r="BS10" i="16"/>
  <c r="BS25" i="16"/>
  <c r="BS40" i="16"/>
  <c r="BS70" i="16"/>
  <c r="BS100" i="16"/>
  <c r="BS54" i="16"/>
  <c r="BS9" i="16"/>
  <c r="BS24" i="16"/>
  <c r="BS39" i="16"/>
  <c r="BS69" i="16"/>
  <c r="BS99" i="16"/>
  <c r="BS53" i="16"/>
  <c r="BS8" i="16"/>
  <c r="BS23" i="16"/>
  <c r="BS38" i="16"/>
  <c r="BS68" i="16"/>
  <c r="BS98" i="16"/>
  <c r="BS53" i="17" a="1"/>
  <c r="BS65" i="17"/>
  <c r="BS8" i="17" a="1"/>
  <c r="BS20" i="17"/>
  <c r="BS23" i="17" a="1"/>
  <c r="BS35" i="17"/>
  <c r="BS50" i="17"/>
  <c r="BS80" i="17"/>
  <c r="BS110" i="17"/>
  <c r="BS64" i="17"/>
  <c r="BS19" i="17"/>
  <c r="BS34" i="17"/>
  <c r="BS49" i="17"/>
  <c r="BS79" i="17"/>
  <c r="BS109" i="17"/>
  <c r="BS63" i="17"/>
  <c r="BS18" i="17"/>
  <c r="BS33" i="17"/>
  <c r="BS48" i="17"/>
  <c r="BS78" i="17"/>
  <c r="BS108" i="17"/>
  <c r="BS62" i="17"/>
  <c r="BS17" i="17"/>
  <c r="BS32" i="17"/>
  <c r="BS47" i="17"/>
  <c r="BS77" i="17"/>
  <c r="BS107" i="17"/>
  <c r="BS61" i="17"/>
  <c r="BS16" i="17"/>
  <c r="BS31" i="17"/>
  <c r="BS46" i="17"/>
  <c r="BS76" i="17"/>
  <c r="BS106" i="17"/>
  <c r="BS60" i="17"/>
  <c r="BS15" i="17"/>
  <c r="BS30" i="17"/>
  <c r="BS45" i="17"/>
  <c r="BS75" i="17"/>
  <c r="BS105" i="17"/>
  <c r="BS59" i="17"/>
  <c r="BS14" i="17"/>
  <c r="BS29" i="17"/>
  <c r="BS44" i="17"/>
  <c r="BS74" i="17"/>
  <c r="BS104" i="17"/>
  <c r="BS58" i="17"/>
  <c r="BS13" i="17"/>
  <c r="BS28" i="17"/>
  <c r="BS43" i="17"/>
  <c r="BS73" i="17"/>
  <c r="BS103" i="17"/>
  <c r="BS57" i="17"/>
  <c r="BS12" i="17"/>
  <c r="BS27" i="17"/>
  <c r="BS42" i="17"/>
  <c r="BS72" i="17"/>
  <c r="BS102" i="17"/>
  <c r="BS56" i="17"/>
  <c r="BS11" i="17"/>
  <c r="BS26" i="17"/>
  <c r="BS41" i="17"/>
  <c r="BS71" i="17"/>
  <c r="BS101" i="17"/>
  <c r="BS55" i="17"/>
  <c r="BS10" i="17"/>
  <c r="BS25" i="17"/>
  <c r="BS40" i="17"/>
  <c r="BS70" i="17"/>
  <c r="BS100" i="17"/>
  <c r="BS54" i="17"/>
  <c r="BS9" i="17"/>
  <c r="BS24" i="17"/>
  <c r="BS39" i="17"/>
  <c r="BS69" i="17"/>
  <c r="BS99" i="17"/>
  <c r="BS53" i="17"/>
  <c r="BS8" i="17"/>
  <c r="BS23" i="17"/>
  <c r="BS38" i="17"/>
  <c r="BS68" i="17"/>
  <c r="BS98" i="17"/>
  <c r="BS53" i="18" a="1"/>
  <c r="BS65" i="18"/>
  <c r="BS8" i="18" a="1"/>
  <c r="BS20" i="18"/>
  <c r="BS23" i="18" a="1"/>
  <c r="BS35" i="18"/>
  <c r="BS50" i="18"/>
  <c r="BS80" i="18"/>
  <c r="BS110" i="18"/>
  <c r="BS64" i="18"/>
  <c r="BS19" i="18"/>
  <c r="BS34" i="18"/>
  <c r="BS49" i="18"/>
  <c r="BS79" i="18"/>
  <c r="BS109" i="18"/>
  <c r="BS63" i="18"/>
  <c r="BS18" i="18"/>
  <c r="BS33" i="18"/>
  <c r="BS48" i="18"/>
  <c r="BS78" i="18"/>
  <c r="BS108" i="18"/>
  <c r="BS62" i="18"/>
  <c r="BS17" i="18"/>
  <c r="BS32" i="18"/>
  <c r="BS47" i="18"/>
  <c r="BS77" i="18"/>
  <c r="BS107" i="18"/>
  <c r="BS61" i="18"/>
  <c r="BS16" i="18"/>
  <c r="BS31" i="18"/>
  <c r="BS46" i="18"/>
  <c r="BS76" i="18"/>
  <c r="BS106" i="18"/>
  <c r="BS60" i="18"/>
  <c r="BS15" i="18"/>
  <c r="BS30" i="18"/>
  <c r="BS45" i="18"/>
  <c r="BS75" i="18"/>
  <c r="BS105" i="18"/>
  <c r="BS59" i="18"/>
  <c r="BS14" i="18"/>
  <c r="BS29" i="18"/>
  <c r="BS44" i="18"/>
  <c r="BS74" i="18"/>
  <c r="BS104" i="18"/>
  <c r="BS58" i="18"/>
  <c r="BS13" i="18"/>
  <c r="BS28" i="18"/>
  <c r="BS43" i="18"/>
  <c r="BS73" i="18"/>
  <c r="BS103" i="18"/>
  <c r="BS57" i="18"/>
  <c r="BS12" i="18"/>
  <c r="BS27" i="18"/>
  <c r="BS42" i="18"/>
  <c r="BS72" i="18"/>
  <c r="BS102" i="18"/>
  <c r="BS56" i="18"/>
  <c r="BS11" i="18"/>
  <c r="BS26" i="18"/>
  <c r="BS41" i="18"/>
  <c r="BS71" i="18"/>
  <c r="BS101" i="18"/>
  <c r="BS55" i="18"/>
  <c r="BS10" i="18"/>
  <c r="BS25" i="18"/>
  <c r="BS40" i="18"/>
  <c r="BS70" i="18"/>
  <c r="BS100" i="18"/>
  <c r="BS54" i="18"/>
  <c r="BS9" i="18"/>
  <c r="BS24" i="18"/>
  <c r="BS39" i="18"/>
  <c r="BS69" i="18"/>
  <c r="BS99" i="18"/>
  <c r="BS53" i="18"/>
  <c r="BS8" i="18"/>
  <c r="BS23" i="18"/>
  <c r="BS38" i="18"/>
  <c r="BS68" i="18"/>
  <c r="BS98" i="18"/>
  <c r="BS53" i="19" a="1"/>
  <c r="BS65" i="19"/>
  <c r="BS8" i="19" a="1"/>
  <c r="BS20" i="19"/>
  <c r="BS23" i="19" a="1"/>
  <c r="BS35" i="19"/>
  <c r="BS50" i="19"/>
  <c r="BS80" i="19"/>
  <c r="BS110" i="19"/>
  <c r="BS64" i="19"/>
  <c r="BS19" i="19"/>
  <c r="BS34" i="19"/>
  <c r="BS49" i="19"/>
  <c r="BS79" i="19"/>
  <c r="BS109" i="19"/>
  <c r="BS63" i="19"/>
  <c r="BS18" i="19"/>
  <c r="BS33" i="19"/>
  <c r="BS48" i="19"/>
  <c r="BS78" i="19"/>
  <c r="BS108" i="19"/>
  <c r="BS62" i="19"/>
  <c r="BS17" i="19"/>
  <c r="BS32" i="19"/>
  <c r="BS47" i="19"/>
  <c r="BS77" i="19"/>
  <c r="BS107" i="19"/>
  <c r="BS61" i="19"/>
  <c r="BS16" i="19"/>
  <c r="BS31" i="19"/>
  <c r="BS46" i="19"/>
  <c r="BS76" i="19"/>
  <c r="BS106" i="19"/>
  <c r="BS60" i="19"/>
  <c r="BS15" i="19"/>
  <c r="BS30" i="19"/>
  <c r="BS45" i="19"/>
  <c r="BS75" i="19"/>
  <c r="BS105" i="19"/>
  <c r="BS59" i="19"/>
  <c r="BS14" i="19"/>
  <c r="BS29" i="19"/>
  <c r="BS44" i="19"/>
  <c r="BS74" i="19"/>
  <c r="BS104" i="19"/>
  <c r="BS58" i="19"/>
  <c r="BS13" i="19"/>
  <c r="BS28" i="19"/>
  <c r="BS43" i="19"/>
  <c r="BS73" i="19"/>
  <c r="BS103" i="19"/>
  <c r="BS57" i="19"/>
  <c r="BS12" i="19"/>
  <c r="BS27" i="19"/>
  <c r="BS42" i="19"/>
  <c r="BS72" i="19"/>
  <c r="BS102" i="19"/>
  <c r="BS56" i="19"/>
  <c r="BS11" i="19"/>
  <c r="BS26" i="19"/>
  <c r="BS41" i="19"/>
  <c r="BS71" i="19"/>
  <c r="BS101" i="19"/>
  <c r="BS55" i="19"/>
  <c r="BS10" i="19"/>
  <c r="BS25" i="19"/>
  <c r="BS40" i="19"/>
  <c r="BS70" i="19"/>
  <c r="BS100" i="19"/>
  <c r="BS54" i="19"/>
  <c r="BS9" i="19"/>
  <c r="BS24" i="19"/>
  <c r="BS39" i="19"/>
  <c r="BS69" i="19"/>
  <c r="BS99" i="19"/>
  <c r="BS53" i="19"/>
  <c r="BS8" i="19"/>
  <c r="BS23" i="19"/>
  <c r="BS38" i="19"/>
  <c r="BS68" i="19"/>
  <c r="BS98" i="19"/>
  <c r="BS53" i="20" a="1"/>
  <c r="BS65" i="20"/>
  <c r="BS8" i="20" a="1"/>
  <c r="BS20" i="20"/>
  <c r="BS23" i="20" a="1"/>
  <c r="BS35" i="20"/>
  <c r="BS50" i="20"/>
  <c r="BS80" i="20"/>
  <c r="BS110" i="20"/>
  <c r="BS64" i="20"/>
  <c r="BS19" i="20"/>
  <c r="BS34" i="20"/>
  <c r="BS49" i="20"/>
  <c r="BS79" i="20"/>
  <c r="BS109" i="20"/>
  <c r="BS63" i="20"/>
  <c r="BS18" i="20"/>
  <c r="BS33" i="20"/>
  <c r="BS48" i="20"/>
  <c r="BS78" i="20"/>
  <c r="BS108" i="20"/>
  <c r="BS62" i="20"/>
  <c r="BS17" i="20"/>
  <c r="BS32" i="20"/>
  <c r="BS47" i="20"/>
  <c r="BS77" i="20"/>
  <c r="BS107" i="20"/>
  <c r="BS61" i="20"/>
  <c r="BS16" i="20"/>
  <c r="BS31" i="20"/>
  <c r="BS46" i="20"/>
  <c r="BS76" i="20"/>
  <c r="BS106" i="20"/>
  <c r="BS60" i="20"/>
  <c r="BS15" i="20"/>
  <c r="BS30" i="20"/>
  <c r="BS45" i="20"/>
  <c r="BS75" i="20"/>
  <c r="BS105" i="20"/>
  <c r="BS59" i="20"/>
  <c r="BS14" i="20"/>
  <c r="BS29" i="20"/>
  <c r="BS44" i="20"/>
  <c r="BS74" i="20"/>
  <c r="BS104" i="20"/>
  <c r="BS58" i="20"/>
  <c r="BS13" i="20"/>
  <c r="BS28" i="20"/>
  <c r="BS43" i="20"/>
  <c r="BS73" i="20"/>
  <c r="BS103" i="20"/>
  <c r="BS57" i="20"/>
  <c r="BS12" i="20"/>
  <c r="BS27" i="20"/>
  <c r="BS42" i="20"/>
  <c r="BS72" i="20"/>
  <c r="BS102" i="20"/>
  <c r="BS56" i="20"/>
  <c r="BS11" i="20"/>
  <c r="BS26" i="20"/>
  <c r="BS41" i="20"/>
  <c r="BS71" i="20"/>
  <c r="BS101" i="20"/>
  <c r="BS55" i="20"/>
  <c r="BS10" i="20"/>
  <c r="BS25" i="20"/>
  <c r="BS40" i="20"/>
  <c r="BS70" i="20"/>
  <c r="BS100" i="20"/>
  <c r="BS54" i="20"/>
  <c r="BS9" i="20"/>
  <c r="BS24" i="20"/>
  <c r="BS39" i="20"/>
  <c r="BS69" i="20"/>
  <c r="BS99" i="20"/>
  <c r="BS53" i="20"/>
  <c r="BS8" i="20"/>
  <c r="BS23" i="20"/>
  <c r="BS38" i="20"/>
  <c r="BS68" i="20"/>
  <c r="BS98" i="20"/>
  <c r="BN53" i="3" a="1"/>
  <c r="BN53" i="3"/>
  <c r="BN8" i="3" a="1"/>
  <c r="BN8" i="3"/>
  <c r="BN23" i="3" a="1"/>
  <c r="BN23" i="3"/>
  <c r="BN38" i="3"/>
  <c r="BN68" i="3"/>
  <c r="BN98" i="3"/>
  <c r="BN83" i="3" a="1"/>
  <c r="BN83" i="3"/>
  <c r="BN54" i="3"/>
  <c r="BN9" i="3"/>
  <c r="BN24" i="3"/>
  <c r="BN39" i="3"/>
  <c r="BN69" i="3"/>
  <c r="BN84" i="3"/>
  <c r="BN55" i="3"/>
  <c r="BN10" i="3"/>
  <c r="BN25" i="3"/>
  <c r="BN40" i="3"/>
  <c r="BN70" i="3"/>
  <c r="BN85" i="3"/>
  <c r="BN56" i="3"/>
  <c r="BN11" i="3"/>
  <c r="BN26" i="3"/>
  <c r="BN41" i="3"/>
  <c r="BN71" i="3"/>
  <c r="BN86" i="3"/>
  <c r="BN57" i="3"/>
  <c r="BN12" i="3"/>
  <c r="BN27" i="3"/>
  <c r="BN42" i="3"/>
  <c r="BN72" i="3"/>
  <c r="BN87" i="3"/>
  <c r="BN58" i="3"/>
  <c r="BN13" i="3"/>
  <c r="BN28" i="3"/>
  <c r="BN43" i="3"/>
  <c r="BN73" i="3"/>
  <c r="BN88" i="3"/>
  <c r="BN59" i="3"/>
  <c r="BN14" i="3"/>
  <c r="BN29" i="3"/>
  <c r="BN44" i="3"/>
  <c r="BN74" i="3"/>
  <c r="BN89" i="3"/>
  <c r="BN60" i="3"/>
  <c r="BN15" i="3"/>
  <c r="BN30" i="3"/>
  <c r="BN45" i="3"/>
  <c r="BN75" i="3"/>
  <c r="BN90" i="3"/>
  <c r="BN61" i="3"/>
  <c r="BN16" i="3"/>
  <c r="BN31" i="3"/>
  <c r="BN46" i="3"/>
  <c r="BN76" i="3"/>
  <c r="BN91" i="3"/>
  <c r="BN62" i="3"/>
  <c r="BN17" i="3"/>
  <c r="BN32" i="3"/>
  <c r="BN47" i="3"/>
  <c r="BN77" i="3"/>
  <c r="BN92" i="3"/>
  <c r="BN63" i="3"/>
  <c r="BN18" i="3"/>
  <c r="BN33" i="3"/>
  <c r="BN48" i="3"/>
  <c r="BN78" i="3"/>
  <c r="BN93" i="3"/>
  <c r="BN64" i="3"/>
  <c r="BN19" i="3"/>
  <c r="BN34" i="3"/>
  <c r="BN49" i="3"/>
  <c r="BN79" i="3"/>
  <c r="BN94" i="3"/>
  <c r="BN65" i="3"/>
  <c r="BN20" i="3"/>
  <c r="BN35" i="3"/>
  <c r="BN50" i="3"/>
  <c r="BN80" i="3"/>
  <c r="BN95" i="3"/>
  <c r="BO110" i="3"/>
  <c r="BO109" i="3"/>
  <c r="BO108" i="3"/>
  <c r="BO107" i="3"/>
  <c r="BO106" i="3"/>
  <c r="BO105" i="3"/>
  <c r="BO104" i="3"/>
  <c r="BO103" i="3"/>
  <c r="BO102" i="3"/>
  <c r="BO101" i="3"/>
  <c r="BO100" i="3"/>
  <c r="BO99" i="3"/>
  <c r="BQ53" i="14" a="1"/>
  <c r="BQ65" i="14"/>
  <c r="BQ8" i="14" a="1"/>
  <c r="BQ20" i="14"/>
  <c r="BQ23" i="14" a="1"/>
  <c r="BQ35" i="14"/>
  <c r="BQ50" i="14"/>
  <c r="BQ80" i="14"/>
  <c r="BQ110" i="14"/>
  <c r="BQ64" i="14"/>
  <c r="BQ19" i="14"/>
  <c r="BQ34" i="14"/>
  <c r="BQ49" i="14"/>
  <c r="BQ79" i="14"/>
  <c r="BQ109" i="14"/>
  <c r="BQ63" i="14"/>
  <c r="BQ18" i="14"/>
  <c r="BQ33" i="14"/>
  <c r="BQ48" i="14"/>
  <c r="BQ78" i="14"/>
  <c r="BQ108" i="14"/>
  <c r="BQ62" i="14"/>
  <c r="BQ17" i="14"/>
  <c r="BQ32" i="14"/>
  <c r="BQ47" i="14"/>
  <c r="BQ77" i="14"/>
  <c r="BQ107" i="14"/>
  <c r="BQ61" i="14"/>
  <c r="BQ16" i="14"/>
  <c r="BQ31" i="14"/>
  <c r="BQ46" i="14"/>
  <c r="BQ76" i="14"/>
  <c r="BQ106" i="14"/>
  <c r="BQ60" i="14"/>
  <c r="BQ15" i="14"/>
  <c r="BQ30" i="14"/>
  <c r="BQ45" i="14"/>
  <c r="BQ75" i="14"/>
  <c r="BQ105" i="14"/>
  <c r="BQ59" i="14"/>
  <c r="BQ14" i="14"/>
  <c r="BQ29" i="14"/>
  <c r="BQ44" i="14"/>
  <c r="BQ74" i="14"/>
  <c r="BQ104" i="14"/>
  <c r="BQ58" i="14"/>
  <c r="BQ13" i="14"/>
  <c r="BQ28" i="14"/>
  <c r="BQ43" i="14"/>
  <c r="BQ73" i="14"/>
  <c r="BQ103" i="14"/>
  <c r="BQ57" i="14"/>
  <c r="BQ12" i="14"/>
  <c r="BQ27" i="14"/>
  <c r="BQ42" i="14"/>
  <c r="BQ72" i="14"/>
  <c r="BQ102" i="14"/>
  <c r="BQ56" i="14"/>
  <c r="BQ11" i="14"/>
  <c r="BQ26" i="14"/>
  <c r="BQ41" i="14"/>
  <c r="BQ71" i="14"/>
  <c r="BQ101" i="14"/>
  <c r="BQ55" i="14"/>
  <c r="BQ10" i="14"/>
  <c r="BQ25" i="14"/>
  <c r="BQ40" i="14"/>
  <c r="BQ70" i="14"/>
  <c r="BQ100" i="14"/>
  <c r="BQ54" i="14"/>
  <c r="BQ9" i="14"/>
  <c r="BQ24" i="14"/>
  <c r="BQ39" i="14"/>
  <c r="BQ69" i="14"/>
  <c r="BQ99" i="14"/>
  <c r="BQ53" i="14"/>
  <c r="BQ8" i="14"/>
  <c r="BQ23" i="14"/>
  <c r="BQ38" i="14"/>
  <c r="BQ68" i="14"/>
  <c r="BQ98" i="14"/>
  <c r="BR53" i="15" a="1"/>
  <c r="BR65" i="15"/>
  <c r="BR8" i="15" a="1"/>
  <c r="BR20" i="15"/>
  <c r="BR23" i="15" a="1"/>
  <c r="BR35" i="15"/>
  <c r="BR50" i="15"/>
  <c r="BR80" i="15"/>
  <c r="BR110" i="15"/>
  <c r="BR64" i="15"/>
  <c r="BR19" i="15"/>
  <c r="BR34" i="15"/>
  <c r="BR49" i="15"/>
  <c r="BR79" i="15"/>
  <c r="BR109" i="15"/>
  <c r="BR63" i="15"/>
  <c r="BR18" i="15"/>
  <c r="BR33" i="15"/>
  <c r="BR48" i="15"/>
  <c r="BR78" i="15"/>
  <c r="BR108" i="15"/>
  <c r="BR62" i="15"/>
  <c r="BR17" i="15"/>
  <c r="BR32" i="15"/>
  <c r="BR47" i="15"/>
  <c r="BR77" i="15"/>
  <c r="BR107" i="15"/>
  <c r="BR61" i="15"/>
  <c r="BR16" i="15"/>
  <c r="BR31" i="15"/>
  <c r="BR46" i="15"/>
  <c r="BR76" i="15"/>
  <c r="BR106" i="15"/>
  <c r="BR60" i="15"/>
  <c r="BR15" i="15"/>
  <c r="BR30" i="15"/>
  <c r="BR45" i="15"/>
  <c r="BR75" i="15"/>
  <c r="BR105" i="15"/>
  <c r="BR59" i="15"/>
  <c r="BR14" i="15"/>
  <c r="BR29" i="15"/>
  <c r="BR44" i="15"/>
  <c r="BR74" i="15"/>
  <c r="BR104" i="15"/>
  <c r="BR58" i="15"/>
  <c r="BR13" i="15"/>
  <c r="BR28" i="15"/>
  <c r="BR43" i="15"/>
  <c r="BR73" i="15"/>
  <c r="BR103" i="15"/>
  <c r="BR57" i="15"/>
  <c r="BR12" i="15"/>
  <c r="BR27" i="15"/>
  <c r="BR42" i="15"/>
  <c r="BR72" i="15"/>
  <c r="BR102" i="15"/>
  <c r="BR56" i="15"/>
  <c r="BR11" i="15"/>
  <c r="BR26" i="15"/>
  <c r="BR41" i="15"/>
  <c r="BR71" i="15"/>
  <c r="BR101" i="15"/>
  <c r="BR55" i="15"/>
  <c r="BR10" i="15"/>
  <c r="BR25" i="15"/>
  <c r="BR40" i="15"/>
  <c r="BR70" i="15"/>
  <c r="BR100" i="15"/>
  <c r="BR54" i="15"/>
  <c r="BR9" i="15"/>
  <c r="BR24" i="15"/>
  <c r="BR39" i="15"/>
  <c r="BR69" i="15"/>
  <c r="BR99" i="15"/>
  <c r="BR53" i="15"/>
  <c r="BR8" i="15"/>
  <c r="BR23" i="15"/>
  <c r="BR38" i="15"/>
  <c r="BR68" i="15"/>
  <c r="BR98" i="15"/>
  <c r="BR53" i="16" a="1"/>
  <c r="BR65" i="16"/>
  <c r="BR8" i="16" a="1"/>
  <c r="BR20" i="16"/>
  <c r="BR23" i="16" a="1"/>
  <c r="BR35" i="16"/>
  <c r="BR50" i="16"/>
  <c r="BR80" i="16"/>
  <c r="BR110" i="16"/>
  <c r="BR64" i="16"/>
  <c r="BR19" i="16"/>
  <c r="BR34" i="16"/>
  <c r="BR49" i="16"/>
  <c r="BR79" i="16"/>
  <c r="BR109" i="16"/>
  <c r="BR63" i="16"/>
  <c r="BR18" i="16"/>
  <c r="BR33" i="16"/>
  <c r="BR48" i="16"/>
  <c r="BR78" i="16"/>
  <c r="BR108" i="16"/>
  <c r="BR62" i="16"/>
  <c r="BR17" i="16"/>
  <c r="BR32" i="16"/>
  <c r="BR47" i="16"/>
  <c r="BR77" i="16"/>
  <c r="BR107" i="16"/>
  <c r="BR61" i="16"/>
  <c r="BR16" i="16"/>
  <c r="BR31" i="16"/>
  <c r="BR46" i="16"/>
  <c r="BR76" i="16"/>
  <c r="BR106" i="16"/>
  <c r="BR60" i="16"/>
  <c r="BR15" i="16"/>
  <c r="BR30" i="16"/>
  <c r="BR45" i="16"/>
  <c r="BR75" i="16"/>
  <c r="BR105" i="16"/>
  <c r="BR59" i="16"/>
  <c r="BR14" i="16"/>
  <c r="BR29" i="16"/>
  <c r="BR44" i="16"/>
  <c r="BR74" i="16"/>
  <c r="BR104" i="16"/>
  <c r="BR58" i="16"/>
  <c r="BR13" i="16"/>
  <c r="BR28" i="16"/>
  <c r="BR43" i="16"/>
  <c r="BR73" i="16"/>
  <c r="BR103" i="16"/>
  <c r="BR57" i="16"/>
  <c r="BR12" i="16"/>
  <c r="BR27" i="16"/>
  <c r="BR42" i="16"/>
  <c r="BR72" i="16"/>
  <c r="BR102" i="16"/>
  <c r="BR56" i="16"/>
  <c r="BR11" i="16"/>
  <c r="BR26" i="16"/>
  <c r="BR41" i="16"/>
  <c r="BR71" i="16"/>
  <c r="BR101" i="16"/>
  <c r="BR55" i="16"/>
  <c r="BR10" i="16"/>
  <c r="BR25" i="16"/>
  <c r="BR40" i="16"/>
  <c r="BR70" i="16"/>
  <c r="BR100" i="16"/>
  <c r="BR54" i="16"/>
  <c r="BR9" i="16"/>
  <c r="BR24" i="16"/>
  <c r="BR39" i="16"/>
  <c r="BR69" i="16"/>
  <c r="BR99" i="16"/>
  <c r="BR53" i="16"/>
  <c r="BR8" i="16"/>
  <c r="BR23" i="16"/>
  <c r="BR38" i="16"/>
  <c r="BR68" i="16"/>
  <c r="BR98" i="16"/>
  <c r="BR53" i="17" a="1"/>
  <c r="BR65" i="17"/>
  <c r="BR8" i="17" a="1"/>
  <c r="BR20" i="17"/>
  <c r="BR23" i="17" a="1"/>
  <c r="BR35" i="17"/>
  <c r="BR50" i="17"/>
  <c r="BR80" i="17"/>
  <c r="BR110" i="17"/>
  <c r="BR64" i="17"/>
  <c r="BR19" i="17"/>
  <c r="BR34" i="17"/>
  <c r="BR49" i="17"/>
  <c r="BR79" i="17"/>
  <c r="BR109" i="17"/>
  <c r="BR63" i="17"/>
  <c r="BR18" i="17"/>
  <c r="BR33" i="17"/>
  <c r="BR48" i="17"/>
  <c r="BR78" i="17"/>
  <c r="BR108" i="17"/>
  <c r="BR62" i="17"/>
  <c r="BR17" i="17"/>
  <c r="BR32" i="17"/>
  <c r="BR47" i="17"/>
  <c r="BR77" i="17"/>
  <c r="BR107" i="17"/>
  <c r="BR61" i="17"/>
  <c r="BR16" i="17"/>
  <c r="BR31" i="17"/>
  <c r="BR46" i="17"/>
  <c r="BR76" i="17"/>
  <c r="BR106" i="17"/>
  <c r="BR60" i="17"/>
  <c r="BR15" i="17"/>
  <c r="BR30" i="17"/>
  <c r="BR45" i="17"/>
  <c r="BR75" i="17"/>
  <c r="BR105" i="17"/>
  <c r="BR59" i="17"/>
  <c r="BR14" i="17"/>
  <c r="BR29" i="17"/>
  <c r="BR44" i="17"/>
  <c r="BR74" i="17"/>
  <c r="BR104" i="17"/>
  <c r="BR58" i="17"/>
  <c r="BR13" i="17"/>
  <c r="BR28" i="17"/>
  <c r="BR43" i="17"/>
  <c r="BR73" i="17"/>
  <c r="BR103" i="17"/>
  <c r="BR57" i="17"/>
  <c r="BR12" i="17"/>
  <c r="BR27" i="17"/>
  <c r="BR42" i="17"/>
  <c r="BR72" i="17"/>
  <c r="BR102" i="17"/>
  <c r="BR56" i="17"/>
  <c r="BR11" i="17"/>
  <c r="BR26" i="17"/>
  <c r="BR41" i="17"/>
  <c r="BR71" i="17"/>
  <c r="BR101" i="17"/>
  <c r="BR55" i="17"/>
  <c r="BR10" i="17"/>
  <c r="BR25" i="17"/>
  <c r="BR40" i="17"/>
  <c r="BR70" i="17"/>
  <c r="BR100" i="17"/>
  <c r="BR54" i="17"/>
  <c r="BR9" i="17"/>
  <c r="BR24" i="17"/>
  <c r="BR39" i="17"/>
  <c r="BR69" i="17"/>
  <c r="BR99" i="17"/>
  <c r="BR53" i="17"/>
  <c r="BR8" i="17"/>
  <c r="BR23" i="17"/>
  <c r="BR38" i="17"/>
  <c r="BR68" i="17"/>
  <c r="BR98" i="17"/>
  <c r="BR53" i="18" a="1"/>
  <c r="BR65" i="18"/>
  <c r="BR8" i="18" a="1"/>
  <c r="BR20" i="18"/>
  <c r="BR23" i="18" a="1"/>
  <c r="BR35" i="18"/>
  <c r="BR50" i="18"/>
  <c r="BR80" i="18"/>
  <c r="BR110" i="18"/>
  <c r="BR64" i="18"/>
  <c r="BR19" i="18"/>
  <c r="BR34" i="18"/>
  <c r="BR49" i="18"/>
  <c r="BR79" i="18"/>
  <c r="BR109" i="18"/>
  <c r="BR63" i="18"/>
  <c r="BR18" i="18"/>
  <c r="BR33" i="18"/>
  <c r="BR48" i="18"/>
  <c r="BR78" i="18"/>
  <c r="BR108" i="18"/>
  <c r="BR62" i="18"/>
  <c r="BR17" i="18"/>
  <c r="BR32" i="18"/>
  <c r="BR47" i="18"/>
  <c r="BR77" i="18"/>
  <c r="BR107" i="18"/>
  <c r="BR61" i="18"/>
  <c r="BR16" i="18"/>
  <c r="BR31" i="18"/>
  <c r="BR46" i="18"/>
  <c r="BR76" i="18"/>
  <c r="BR106" i="18"/>
  <c r="BR60" i="18"/>
  <c r="BR15" i="18"/>
  <c r="BR30" i="18"/>
  <c r="BR45" i="18"/>
  <c r="BR75" i="18"/>
  <c r="BR105" i="18"/>
  <c r="BR59" i="18"/>
  <c r="BR14" i="18"/>
  <c r="BR29" i="18"/>
  <c r="BR44" i="18"/>
  <c r="BR74" i="18"/>
  <c r="BR104" i="18"/>
  <c r="BR58" i="18"/>
  <c r="BR13" i="18"/>
  <c r="BR28" i="18"/>
  <c r="BR43" i="18"/>
  <c r="BR73" i="18"/>
  <c r="BR103" i="18"/>
  <c r="BR57" i="18"/>
  <c r="BR12" i="18"/>
  <c r="BR27" i="18"/>
  <c r="BR42" i="18"/>
  <c r="BR72" i="18"/>
  <c r="BR102" i="18"/>
  <c r="BR56" i="18"/>
  <c r="BR11" i="18"/>
  <c r="BR26" i="18"/>
  <c r="BR41" i="18"/>
  <c r="BR71" i="18"/>
  <c r="BR101" i="18"/>
  <c r="BR55" i="18"/>
  <c r="BR10" i="18"/>
  <c r="BR25" i="18"/>
  <c r="BR40" i="18"/>
  <c r="BR70" i="18"/>
  <c r="BR100" i="18"/>
  <c r="BR54" i="18"/>
  <c r="BR9" i="18"/>
  <c r="BR24" i="18"/>
  <c r="BR39" i="18"/>
  <c r="BR69" i="18"/>
  <c r="BR99" i="18"/>
  <c r="BR53" i="18"/>
  <c r="BR8" i="18"/>
  <c r="BR23" i="18"/>
  <c r="BR38" i="18"/>
  <c r="BR68" i="18"/>
  <c r="BR98" i="18"/>
  <c r="BR53" i="19" a="1"/>
  <c r="BR65" i="19"/>
  <c r="BR8" i="19" a="1"/>
  <c r="BR20" i="19"/>
  <c r="BR23" i="19" a="1"/>
  <c r="BR35" i="19"/>
  <c r="BR50" i="19"/>
  <c r="BR80" i="19"/>
  <c r="BR110" i="19"/>
  <c r="BR64" i="19"/>
  <c r="BR19" i="19"/>
  <c r="BR34" i="19"/>
  <c r="BR49" i="19"/>
  <c r="BR79" i="19"/>
  <c r="BR109" i="19"/>
  <c r="BR63" i="19"/>
  <c r="BR18" i="19"/>
  <c r="BR33" i="19"/>
  <c r="BR48" i="19"/>
  <c r="BR78" i="19"/>
  <c r="BR108" i="19"/>
  <c r="BR62" i="19"/>
  <c r="BR17" i="19"/>
  <c r="BR32" i="19"/>
  <c r="BR47" i="19"/>
  <c r="BR77" i="19"/>
  <c r="BR107" i="19"/>
  <c r="BR61" i="19"/>
  <c r="BR16" i="19"/>
  <c r="BR31" i="19"/>
  <c r="BR46" i="19"/>
  <c r="BR76" i="19"/>
  <c r="BR106" i="19"/>
  <c r="BR60" i="19"/>
  <c r="BR15" i="19"/>
  <c r="BR30" i="19"/>
  <c r="BR45" i="19"/>
  <c r="BR75" i="19"/>
  <c r="BR105" i="19"/>
  <c r="BR59" i="19"/>
  <c r="BR14" i="19"/>
  <c r="BR29" i="19"/>
  <c r="BR44" i="19"/>
  <c r="BR74" i="19"/>
  <c r="BR104" i="19"/>
  <c r="BR58" i="19"/>
  <c r="BR13" i="19"/>
  <c r="BR28" i="19"/>
  <c r="BR43" i="19"/>
  <c r="BR73" i="19"/>
  <c r="BR103" i="19"/>
  <c r="BR57" i="19"/>
  <c r="BR12" i="19"/>
  <c r="BR27" i="19"/>
  <c r="BR42" i="19"/>
  <c r="BR72" i="19"/>
  <c r="BR102" i="19"/>
  <c r="BR56" i="19"/>
  <c r="BR11" i="19"/>
  <c r="BR26" i="19"/>
  <c r="BR41" i="19"/>
  <c r="BR71" i="19"/>
  <c r="BR101" i="19"/>
  <c r="BR55" i="19"/>
  <c r="BR10" i="19"/>
  <c r="BR25" i="19"/>
  <c r="BR40" i="19"/>
  <c r="BR70" i="19"/>
  <c r="BR100" i="19"/>
  <c r="BR54" i="19"/>
  <c r="BR9" i="19"/>
  <c r="BR24" i="19"/>
  <c r="BR39" i="19"/>
  <c r="BR69" i="19"/>
  <c r="BR99" i="19"/>
  <c r="BR53" i="19"/>
  <c r="BR8" i="19"/>
  <c r="BR23" i="19"/>
  <c r="BR38" i="19"/>
  <c r="BR68" i="19"/>
  <c r="BR98" i="19"/>
  <c r="BR53" i="20" a="1"/>
  <c r="BR65" i="20"/>
  <c r="BR8" i="20" a="1"/>
  <c r="BR20" i="20"/>
  <c r="BR23" i="20" a="1"/>
  <c r="BR35" i="20"/>
  <c r="BR50" i="20"/>
  <c r="BR80" i="20"/>
  <c r="BR110" i="20"/>
  <c r="BR64" i="20"/>
  <c r="BR19" i="20"/>
  <c r="BR34" i="20"/>
  <c r="BR49" i="20"/>
  <c r="BR79" i="20"/>
  <c r="BR109" i="20"/>
  <c r="BR63" i="20"/>
  <c r="BR18" i="20"/>
  <c r="BR33" i="20"/>
  <c r="BR48" i="20"/>
  <c r="BR78" i="20"/>
  <c r="BR108" i="20"/>
  <c r="BR62" i="20"/>
  <c r="BR17" i="20"/>
  <c r="BR32" i="20"/>
  <c r="BR47" i="20"/>
  <c r="BR77" i="20"/>
  <c r="BR107" i="20"/>
  <c r="BR61" i="20"/>
  <c r="BR16" i="20"/>
  <c r="BR31" i="20"/>
  <c r="BR46" i="20"/>
  <c r="BR76" i="20"/>
  <c r="BR106" i="20"/>
  <c r="BR60" i="20"/>
  <c r="BR15" i="20"/>
  <c r="BR30" i="20"/>
  <c r="BR45" i="20"/>
  <c r="BR75" i="20"/>
  <c r="BR105" i="20"/>
  <c r="BR59" i="20"/>
  <c r="BR14" i="20"/>
  <c r="BR29" i="20"/>
  <c r="BR44" i="20"/>
  <c r="BR74" i="20"/>
  <c r="BR104" i="20"/>
  <c r="BR58" i="20"/>
  <c r="BR13" i="20"/>
  <c r="BR28" i="20"/>
  <c r="BR43" i="20"/>
  <c r="BR73" i="20"/>
  <c r="BR103" i="20"/>
  <c r="BR57" i="20"/>
  <c r="BR12" i="20"/>
  <c r="BR27" i="20"/>
  <c r="BR42" i="20"/>
  <c r="BR72" i="20"/>
  <c r="BR102" i="20"/>
  <c r="BR56" i="20"/>
  <c r="BR11" i="20"/>
  <c r="BR26" i="20"/>
  <c r="BR41" i="20"/>
  <c r="BR71" i="20"/>
  <c r="BR101" i="20"/>
  <c r="BR55" i="20"/>
  <c r="BR10" i="20"/>
  <c r="BR25" i="20"/>
  <c r="BR40" i="20"/>
  <c r="BR70" i="20"/>
  <c r="BR100" i="20"/>
  <c r="BR54" i="20"/>
  <c r="BR9" i="20"/>
  <c r="BR24" i="20"/>
  <c r="BR39" i="20"/>
  <c r="BR69" i="20"/>
  <c r="BR99" i="20"/>
  <c r="BR53" i="20"/>
  <c r="BR8" i="20"/>
  <c r="BR23" i="20"/>
  <c r="BR38" i="20"/>
  <c r="BR68" i="20"/>
  <c r="BR98" i="20"/>
  <c r="BM53" i="3" a="1"/>
  <c r="BM53" i="3"/>
  <c r="BM8" i="3" a="1"/>
  <c r="BM8" i="3"/>
  <c r="BM23" i="3" a="1"/>
  <c r="BM23" i="3"/>
  <c r="BM38" i="3"/>
  <c r="BM68" i="3"/>
  <c r="BM98" i="3"/>
  <c r="BM83" i="3" a="1"/>
  <c r="BM83" i="3"/>
  <c r="BM54" i="3"/>
  <c r="BM9" i="3"/>
  <c r="BM24" i="3"/>
  <c r="BM39" i="3"/>
  <c r="BM69" i="3"/>
  <c r="BM84" i="3"/>
  <c r="BM55" i="3"/>
  <c r="BM10" i="3"/>
  <c r="BM25" i="3"/>
  <c r="BM40" i="3"/>
  <c r="BM70" i="3"/>
  <c r="BM85" i="3"/>
  <c r="BM56" i="3"/>
  <c r="BM11" i="3"/>
  <c r="BM26" i="3"/>
  <c r="BM41" i="3"/>
  <c r="BM71" i="3"/>
  <c r="BM86" i="3"/>
  <c r="BM57" i="3"/>
  <c r="BM12" i="3"/>
  <c r="BM27" i="3"/>
  <c r="BM42" i="3"/>
  <c r="BM72" i="3"/>
  <c r="BM87" i="3"/>
  <c r="BM58" i="3"/>
  <c r="BM13" i="3"/>
  <c r="BM28" i="3"/>
  <c r="BM43" i="3"/>
  <c r="BM73" i="3"/>
  <c r="BM88" i="3"/>
  <c r="BM59" i="3"/>
  <c r="BM14" i="3"/>
  <c r="BM29" i="3"/>
  <c r="BM44" i="3"/>
  <c r="BM74" i="3"/>
  <c r="BM89" i="3"/>
  <c r="BM60" i="3"/>
  <c r="BM15" i="3"/>
  <c r="BM30" i="3"/>
  <c r="BM45" i="3"/>
  <c r="BM75" i="3"/>
  <c r="BM90" i="3"/>
  <c r="BM61" i="3"/>
  <c r="BM16" i="3"/>
  <c r="BM31" i="3"/>
  <c r="BM46" i="3"/>
  <c r="BM76" i="3"/>
  <c r="BM91" i="3"/>
  <c r="BM62" i="3"/>
  <c r="BM17" i="3"/>
  <c r="BM32" i="3"/>
  <c r="BM47" i="3"/>
  <c r="BM77" i="3"/>
  <c r="BM92" i="3"/>
  <c r="BM63" i="3"/>
  <c r="BM18" i="3"/>
  <c r="BM33" i="3"/>
  <c r="BM48" i="3"/>
  <c r="BM78" i="3"/>
  <c r="BM93" i="3"/>
  <c r="BM64" i="3"/>
  <c r="BM19" i="3"/>
  <c r="BM34" i="3"/>
  <c r="BM49" i="3"/>
  <c r="BM79" i="3"/>
  <c r="BM94" i="3"/>
  <c r="BM65" i="3"/>
  <c r="BM20" i="3"/>
  <c r="BM35" i="3"/>
  <c r="BM50" i="3"/>
  <c r="BM80" i="3"/>
  <c r="BM95" i="3"/>
  <c r="BN110" i="3"/>
  <c r="BN109" i="3"/>
  <c r="BN108" i="3"/>
  <c r="BN107" i="3"/>
  <c r="BN106" i="3"/>
  <c r="BN105" i="3"/>
  <c r="BN104" i="3"/>
  <c r="BN103" i="3"/>
  <c r="BN102" i="3"/>
  <c r="BN101" i="3"/>
  <c r="BN100" i="3"/>
  <c r="BN99" i="3"/>
  <c r="BP53" i="14" a="1"/>
  <c r="BP65" i="14"/>
  <c r="BP8" i="14" a="1"/>
  <c r="BP20" i="14"/>
  <c r="BP23" i="14" a="1"/>
  <c r="BP35" i="14"/>
  <c r="BP50" i="14"/>
  <c r="BP80" i="14"/>
  <c r="BP110" i="14"/>
  <c r="BP64" i="14"/>
  <c r="BP19" i="14"/>
  <c r="BP34" i="14"/>
  <c r="BP49" i="14"/>
  <c r="BP79" i="14"/>
  <c r="BP109" i="14"/>
  <c r="BP63" i="14"/>
  <c r="BP18" i="14"/>
  <c r="BP33" i="14"/>
  <c r="BP48" i="14"/>
  <c r="BP78" i="14"/>
  <c r="BP108" i="14"/>
  <c r="BP62" i="14"/>
  <c r="BP17" i="14"/>
  <c r="BP32" i="14"/>
  <c r="BP47" i="14"/>
  <c r="BP77" i="14"/>
  <c r="BP107" i="14"/>
  <c r="BP61" i="14"/>
  <c r="BP16" i="14"/>
  <c r="BP31" i="14"/>
  <c r="BP46" i="14"/>
  <c r="BP76" i="14"/>
  <c r="BP106" i="14"/>
  <c r="BP60" i="14"/>
  <c r="BP15" i="14"/>
  <c r="BP30" i="14"/>
  <c r="BP45" i="14"/>
  <c r="BP75" i="14"/>
  <c r="BP105" i="14"/>
  <c r="BP59" i="14"/>
  <c r="BP14" i="14"/>
  <c r="BP29" i="14"/>
  <c r="BP44" i="14"/>
  <c r="BP74" i="14"/>
  <c r="BP104" i="14"/>
  <c r="BP58" i="14"/>
  <c r="BP13" i="14"/>
  <c r="BP28" i="14"/>
  <c r="BP43" i="14"/>
  <c r="BP73" i="14"/>
  <c r="BP103" i="14"/>
  <c r="BP57" i="14"/>
  <c r="BP12" i="14"/>
  <c r="BP27" i="14"/>
  <c r="BP42" i="14"/>
  <c r="BP72" i="14"/>
  <c r="BP102" i="14"/>
  <c r="BP56" i="14"/>
  <c r="BP11" i="14"/>
  <c r="BP26" i="14"/>
  <c r="BP41" i="14"/>
  <c r="BP71" i="14"/>
  <c r="BP101" i="14"/>
  <c r="BP55" i="14"/>
  <c r="BP10" i="14"/>
  <c r="BP25" i="14"/>
  <c r="BP40" i="14"/>
  <c r="BP70" i="14"/>
  <c r="BP100" i="14"/>
  <c r="BP54" i="14"/>
  <c r="BP9" i="14"/>
  <c r="BP24" i="14"/>
  <c r="BP39" i="14"/>
  <c r="BP69" i="14"/>
  <c r="BP99" i="14"/>
  <c r="BP53" i="14"/>
  <c r="BP8" i="14"/>
  <c r="BP23" i="14"/>
  <c r="BP38" i="14"/>
  <c r="BP68" i="14"/>
  <c r="BP98" i="14"/>
  <c r="BQ53" i="15" a="1"/>
  <c r="BQ65" i="15"/>
  <c r="BQ8" i="15" a="1"/>
  <c r="BQ20" i="15"/>
  <c r="BQ23" i="15" a="1"/>
  <c r="BQ35" i="15"/>
  <c r="BQ50" i="15"/>
  <c r="BQ80" i="15"/>
  <c r="BQ110" i="15"/>
  <c r="BQ64" i="15"/>
  <c r="BQ19" i="15"/>
  <c r="BQ34" i="15"/>
  <c r="BQ49" i="15"/>
  <c r="BQ79" i="15"/>
  <c r="BQ109" i="15"/>
  <c r="BQ63" i="15"/>
  <c r="BQ18" i="15"/>
  <c r="BQ33" i="15"/>
  <c r="BQ48" i="15"/>
  <c r="BQ78" i="15"/>
  <c r="BQ108" i="15"/>
  <c r="BQ62" i="15"/>
  <c r="BQ17" i="15"/>
  <c r="BQ32" i="15"/>
  <c r="BQ47" i="15"/>
  <c r="BQ77" i="15"/>
  <c r="BQ107" i="15"/>
  <c r="BQ61" i="15"/>
  <c r="BQ16" i="15"/>
  <c r="BQ31" i="15"/>
  <c r="BQ46" i="15"/>
  <c r="BQ76" i="15"/>
  <c r="BQ106" i="15"/>
  <c r="BQ60" i="15"/>
  <c r="BQ15" i="15"/>
  <c r="BQ30" i="15"/>
  <c r="BQ45" i="15"/>
  <c r="BQ75" i="15"/>
  <c r="BQ105" i="15"/>
  <c r="BQ59" i="15"/>
  <c r="BQ14" i="15"/>
  <c r="BQ29" i="15"/>
  <c r="BQ44" i="15"/>
  <c r="BQ74" i="15"/>
  <c r="BQ104" i="15"/>
  <c r="BQ58" i="15"/>
  <c r="BQ13" i="15"/>
  <c r="BQ28" i="15"/>
  <c r="BQ43" i="15"/>
  <c r="BQ73" i="15"/>
  <c r="BQ103" i="15"/>
  <c r="BQ57" i="15"/>
  <c r="BQ12" i="15"/>
  <c r="BQ27" i="15"/>
  <c r="BQ42" i="15"/>
  <c r="BQ72" i="15"/>
  <c r="BQ102" i="15"/>
  <c r="BQ56" i="15"/>
  <c r="BQ11" i="15"/>
  <c r="BQ26" i="15"/>
  <c r="BQ41" i="15"/>
  <c r="BQ71" i="15"/>
  <c r="BQ101" i="15"/>
  <c r="BQ55" i="15"/>
  <c r="BQ10" i="15"/>
  <c r="BQ25" i="15"/>
  <c r="BQ40" i="15"/>
  <c r="BQ70" i="15"/>
  <c r="BQ100" i="15"/>
  <c r="BQ54" i="15"/>
  <c r="BQ9" i="15"/>
  <c r="BQ24" i="15"/>
  <c r="BQ39" i="15"/>
  <c r="BQ69" i="15"/>
  <c r="BQ99" i="15"/>
  <c r="BQ53" i="15"/>
  <c r="BQ8" i="15"/>
  <c r="BQ23" i="15"/>
  <c r="BQ38" i="15"/>
  <c r="BQ68" i="15"/>
  <c r="BQ98" i="15"/>
  <c r="BQ53" i="16" a="1"/>
  <c r="BQ65" i="16"/>
  <c r="BQ8" i="16" a="1"/>
  <c r="BQ20" i="16"/>
  <c r="BQ23" i="16" a="1"/>
  <c r="BQ35" i="16"/>
  <c r="BQ50" i="16"/>
  <c r="BQ80" i="16"/>
  <c r="BQ110" i="16"/>
  <c r="BQ64" i="16"/>
  <c r="BQ19" i="16"/>
  <c r="BQ34" i="16"/>
  <c r="BQ49" i="16"/>
  <c r="BQ79" i="16"/>
  <c r="BQ109" i="16"/>
  <c r="BQ63" i="16"/>
  <c r="BQ18" i="16"/>
  <c r="BQ33" i="16"/>
  <c r="BQ48" i="16"/>
  <c r="BQ78" i="16"/>
  <c r="BQ108" i="16"/>
  <c r="BQ62" i="16"/>
  <c r="BQ17" i="16"/>
  <c r="BQ32" i="16"/>
  <c r="BQ47" i="16"/>
  <c r="BQ77" i="16"/>
  <c r="BQ107" i="16"/>
  <c r="BQ61" i="16"/>
  <c r="BQ16" i="16"/>
  <c r="BQ31" i="16"/>
  <c r="BQ46" i="16"/>
  <c r="BQ76" i="16"/>
  <c r="BQ106" i="16"/>
  <c r="BQ60" i="16"/>
  <c r="BQ15" i="16"/>
  <c r="BQ30" i="16"/>
  <c r="BQ45" i="16"/>
  <c r="BQ75" i="16"/>
  <c r="BQ105" i="16"/>
  <c r="BQ59" i="16"/>
  <c r="BQ14" i="16"/>
  <c r="BQ29" i="16"/>
  <c r="BQ44" i="16"/>
  <c r="BQ74" i="16"/>
  <c r="BQ104" i="16"/>
  <c r="BQ58" i="16"/>
  <c r="BQ13" i="16"/>
  <c r="BQ28" i="16"/>
  <c r="BQ43" i="16"/>
  <c r="BQ73" i="16"/>
  <c r="BQ103" i="16"/>
  <c r="BQ57" i="16"/>
  <c r="BQ12" i="16"/>
  <c r="BQ27" i="16"/>
  <c r="BQ42" i="16"/>
  <c r="BQ72" i="16"/>
  <c r="BQ102" i="16"/>
  <c r="BQ56" i="16"/>
  <c r="BQ11" i="16"/>
  <c r="BQ26" i="16"/>
  <c r="BQ41" i="16"/>
  <c r="BQ71" i="16"/>
  <c r="BQ101" i="16"/>
  <c r="BQ55" i="16"/>
  <c r="BQ10" i="16"/>
  <c r="BQ25" i="16"/>
  <c r="BQ40" i="16"/>
  <c r="BQ70" i="16"/>
  <c r="BQ100" i="16"/>
  <c r="BQ54" i="16"/>
  <c r="BQ9" i="16"/>
  <c r="BQ24" i="16"/>
  <c r="BQ39" i="16"/>
  <c r="BQ69" i="16"/>
  <c r="BQ99" i="16"/>
  <c r="BQ53" i="16"/>
  <c r="BQ8" i="16"/>
  <c r="BQ23" i="16"/>
  <c r="BQ38" i="16"/>
  <c r="BQ68" i="16"/>
  <c r="BQ98" i="16"/>
  <c r="BQ53" i="17" a="1"/>
  <c r="BQ65" i="17"/>
  <c r="BQ8" i="17" a="1"/>
  <c r="BQ20" i="17"/>
  <c r="BQ23" i="17" a="1"/>
  <c r="BQ35" i="17"/>
  <c r="BQ50" i="17"/>
  <c r="BQ80" i="17"/>
  <c r="BQ110" i="17"/>
  <c r="BQ64" i="17"/>
  <c r="BQ19" i="17"/>
  <c r="BQ34" i="17"/>
  <c r="BQ49" i="17"/>
  <c r="BQ79" i="17"/>
  <c r="BQ109" i="17"/>
  <c r="BQ63" i="17"/>
  <c r="BQ18" i="17"/>
  <c r="BQ33" i="17"/>
  <c r="BQ48" i="17"/>
  <c r="BQ78" i="17"/>
  <c r="BQ108" i="17"/>
  <c r="BQ62" i="17"/>
  <c r="BQ17" i="17"/>
  <c r="BQ32" i="17"/>
  <c r="BQ47" i="17"/>
  <c r="BQ77" i="17"/>
  <c r="BQ107" i="17"/>
  <c r="BQ61" i="17"/>
  <c r="BQ16" i="17"/>
  <c r="BQ31" i="17"/>
  <c r="BQ46" i="17"/>
  <c r="BQ76" i="17"/>
  <c r="BQ106" i="17"/>
  <c r="BQ60" i="17"/>
  <c r="BQ15" i="17"/>
  <c r="BQ30" i="17"/>
  <c r="BQ45" i="17"/>
  <c r="BQ75" i="17"/>
  <c r="BQ105" i="17"/>
  <c r="BQ59" i="17"/>
  <c r="BQ14" i="17"/>
  <c r="BQ29" i="17"/>
  <c r="BQ44" i="17"/>
  <c r="BQ74" i="17"/>
  <c r="BQ104" i="17"/>
  <c r="BQ58" i="17"/>
  <c r="BQ13" i="17"/>
  <c r="BQ28" i="17"/>
  <c r="BQ43" i="17"/>
  <c r="BQ73" i="17"/>
  <c r="BQ103" i="17"/>
  <c r="BQ57" i="17"/>
  <c r="BQ12" i="17"/>
  <c r="BQ27" i="17"/>
  <c r="BQ42" i="17"/>
  <c r="BQ72" i="17"/>
  <c r="BQ102" i="17"/>
  <c r="BQ56" i="17"/>
  <c r="BQ11" i="17"/>
  <c r="BQ26" i="17"/>
  <c r="BQ41" i="17"/>
  <c r="BQ71" i="17"/>
  <c r="BQ101" i="17"/>
  <c r="BQ55" i="17"/>
  <c r="BQ10" i="17"/>
  <c r="BQ25" i="17"/>
  <c r="BQ40" i="17"/>
  <c r="BQ70" i="17"/>
  <c r="BQ100" i="17"/>
  <c r="BQ54" i="17"/>
  <c r="BQ9" i="17"/>
  <c r="BQ24" i="17"/>
  <c r="BQ39" i="17"/>
  <c r="BQ69" i="17"/>
  <c r="BQ99" i="17"/>
  <c r="BQ53" i="17"/>
  <c r="BQ8" i="17"/>
  <c r="BQ23" i="17"/>
  <c r="BQ38" i="17"/>
  <c r="BQ68" i="17"/>
  <c r="BQ98" i="17"/>
  <c r="BQ53" i="18" a="1"/>
  <c r="BQ65" i="18"/>
  <c r="BQ8" i="18" a="1"/>
  <c r="BQ20" i="18"/>
  <c r="BQ23" i="18" a="1"/>
  <c r="BQ35" i="18"/>
  <c r="BQ50" i="18"/>
  <c r="BQ80" i="18"/>
  <c r="BQ110" i="18"/>
  <c r="BQ64" i="18"/>
  <c r="BQ19" i="18"/>
  <c r="BQ34" i="18"/>
  <c r="BQ49" i="18"/>
  <c r="BQ79" i="18"/>
  <c r="BQ109" i="18"/>
  <c r="BQ63" i="18"/>
  <c r="BQ18" i="18"/>
  <c r="BQ33" i="18"/>
  <c r="BQ48" i="18"/>
  <c r="BQ78" i="18"/>
  <c r="BQ108" i="18"/>
  <c r="BQ62" i="18"/>
  <c r="BQ17" i="18"/>
  <c r="BQ32" i="18"/>
  <c r="BQ47" i="18"/>
  <c r="BQ77" i="18"/>
  <c r="BQ107" i="18"/>
  <c r="BQ61" i="18"/>
  <c r="BQ16" i="18"/>
  <c r="BQ31" i="18"/>
  <c r="BQ46" i="18"/>
  <c r="BQ76" i="18"/>
  <c r="BQ106" i="18"/>
  <c r="BQ60" i="18"/>
  <c r="BQ15" i="18"/>
  <c r="BQ30" i="18"/>
  <c r="BQ45" i="18"/>
  <c r="BQ75" i="18"/>
  <c r="BQ105" i="18"/>
  <c r="BQ59" i="18"/>
  <c r="BQ14" i="18"/>
  <c r="BQ29" i="18"/>
  <c r="BQ44" i="18"/>
  <c r="BQ74" i="18"/>
  <c r="BQ104" i="18"/>
  <c r="BQ58" i="18"/>
  <c r="BQ13" i="18"/>
  <c r="BQ28" i="18"/>
  <c r="BQ43" i="18"/>
  <c r="BQ73" i="18"/>
  <c r="BQ103" i="18"/>
  <c r="BQ57" i="18"/>
  <c r="BQ12" i="18"/>
  <c r="BQ27" i="18"/>
  <c r="BQ42" i="18"/>
  <c r="BQ72" i="18"/>
  <c r="BQ102" i="18"/>
  <c r="BQ56" i="18"/>
  <c r="BQ11" i="18"/>
  <c r="BQ26" i="18"/>
  <c r="BQ41" i="18"/>
  <c r="BQ71" i="18"/>
  <c r="BQ101" i="18"/>
  <c r="BQ55" i="18"/>
  <c r="BQ10" i="18"/>
  <c r="BQ25" i="18"/>
  <c r="BQ40" i="18"/>
  <c r="BQ70" i="18"/>
  <c r="BQ100" i="18"/>
  <c r="BQ54" i="18"/>
  <c r="BQ9" i="18"/>
  <c r="BQ24" i="18"/>
  <c r="BQ39" i="18"/>
  <c r="BQ69" i="18"/>
  <c r="BQ99" i="18"/>
  <c r="BQ53" i="18"/>
  <c r="BQ8" i="18"/>
  <c r="BQ23" i="18"/>
  <c r="BQ38" i="18"/>
  <c r="BQ68" i="18"/>
  <c r="BQ98" i="18"/>
  <c r="BQ53" i="19" a="1"/>
  <c r="BQ65" i="19"/>
  <c r="BQ8" i="19" a="1"/>
  <c r="BQ20" i="19"/>
  <c r="BQ23" i="19" a="1"/>
  <c r="BQ35" i="19"/>
  <c r="BQ50" i="19"/>
  <c r="BQ80" i="19"/>
  <c r="BQ110" i="19"/>
  <c r="BQ64" i="19"/>
  <c r="BQ19" i="19"/>
  <c r="BQ34" i="19"/>
  <c r="BQ49" i="19"/>
  <c r="BQ79" i="19"/>
  <c r="BQ109" i="19"/>
  <c r="BQ63" i="19"/>
  <c r="BQ18" i="19"/>
  <c r="BQ33" i="19"/>
  <c r="BQ48" i="19"/>
  <c r="BQ78" i="19"/>
  <c r="BQ108" i="19"/>
  <c r="BQ62" i="19"/>
  <c r="BQ17" i="19"/>
  <c r="BQ32" i="19"/>
  <c r="BQ47" i="19"/>
  <c r="BQ77" i="19"/>
  <c r="BQ107" i="19"/>
  <c r="BQ61" i="19"/>
  <c r="BQ16" i="19"/>
  <c r="BQ31" i="19"/>
  <c r="BQ46" i="19"/>
  <c r="BQ76" i="19"/>
  <c r="BQ106" i="19"/>
  <c r="BQ60" i="19"/>
  <c r="BQ15" i="19"/>
  <c r="BQ30" i="19"/>
  <c r="BQ45" i="19"/>
  <c r="BQ75" i="19"/>
  <c r="BQ105" i="19"/>
  <c r="BQ59" i="19"/>
  <c r="BQ14" i="19"/>
  <c r="BQ29" i="19"/>
  <c r="BQ44" i="19"/>
  <c r="BQ74" i="19"/>
  <c r="BQ104" i="19"/>
  <c r="BQ58" i="19"/>
  <c r="BQ13" i="19"/>
  <c r="BQ28" i="19"/>
  <c r="BQ43" i="19"/>
  <c r="BQ73" i="19"/>
  <c r="BQ103" i="19"/>
  <c r="BQ57" i="19"/>
  <c r="BQ12" i="19"/>
  <c r="BQ27" i="19"/>
  <c r="BQ42" i="19"/>
  <c r="BQ72" i="19"/>
  <c r="BQ102" i="19"/>
  <c r="BQ56" i="19"/>
  <c r="BQ11" i="19"/>
  <c r="BQ26" i="19"/>
  <c r="BQ41" i="19"/>
  <c r="BQ71" i="19"/>
  <c r="BQ101" i="19"/>
  <c r="BQ55" i="19"/>
  <c r="BQ10" i="19"/>
  <c r="BQ25" i="19"/>
  <c r="BQ40" i="19"/>
  <c r="BQ70" i="19"/>
  <c r="BQ100" i="19"/>
  <c r="BQ54" i="19"/>
  <c r="BQ9" i="19"/>
  <c r="BQ24" i="19"/>
  <c r="BQ39" i="19"/>
  <c r="BQ69" i="19"/>
  <c r="BQ99" i="19"/>
  <c r="BQ53" i="19"/>
  <c r="BQ8" i="19"/>
  <c r="BQ23" i="19"/>
  <c r="BQ38" i="19"/>
  <c r="BQ68" i="19"/>
  <c r="BQ98" i="19"/>
  <c r="BQ53" i="20" a="1"/>
  <c r="BQ65" i="20"/>
  <c r="BQ8" i="20" a="1"/>
  <c r="BQ20" i="20"/>
  <c r="BQ23" i="20" a="1"/>
  <c r="BQ35" i="20"/>
  <c r="BQ50" i="20"/>
  <c r="BQ80" i="20"/>
  <c r="BQ110" i="20"/>
  <c r="BQ64" i="20"/>
  <c r="BQ19" i="20"/>
  <c r="BQ34" i="20"/>
  <c r="BQ49" i="20"/>
  <c r="BQ79" i="20"/>
  <c r="BQ109" i="20"/>
  <c r="BQ63" i="20"/>
  <c r="BQ18" i="20"/>
  <c r="BQ33" i="20"/>
  <c r="BQ48" i="20"/>
  <c r="BQ78" i="20"/>
  <c r="BQ108" i="20"/>
  <c r="BQ62" i="20"/>
  <c r="BQ17" i="20"/>
  <c r="BQ32" i="20"/>
  <c r="BQ47" i="20"/>
  <c r="BQ77" i="20"/>
  <c r="BQ107" i="20"/>
  <c r="BQ61" i="20"/>
  <c r="BQ16" i="20"/>
  <c r="BQ31" i="20"/>
  <c r="BQ46" i="20"/>
  <c r="BQ76" i="20"/>
  <c r="BQ106" i="20"/>
  <c r="BQ60" i="20"/>
  <c r="BQ15" i="20"/>
  <c r="BQ30" i="20"/>
  <c r="BQ45" i="20"/>
  <c r="BQ75" i="20"/>
  <c r="BQ105" i="20"/>
  <c r="BQ59" i="20"/>
  <c r="BQ14" i="20"/>
  <c r="BQ29" i="20"/>
  <c r="BQ44" i="20"/>
  <c r="BQ74" i="20"/>
  <c r="BQ104" i="20"/>
  <c r="BQ58" i="20"/>
  <c r="BQ13" i="20"/>
  <c r="BQ28" i="20"/>
  <c r="BQ43" i="20"/>
  <c r="BQ73" i="20"/>
  <c r="BQ103" i="20"/>
  <c r="BQ57" i="20"/>
  <c r="BQ12" i="20"/>
  <c r="BQ27" i="20"/>
  <c r="BQ42" i="20"/>
  <c r="BQ72" i="20"/>
  <c r="BQ102" i="20"/>
  <c r="BQ56" i="20"/>
  <c r="BQ11" i="20"/>
  <c r="BQ26" i="20"/>
  <c r="BQ41" i="20"/>
  <c r="BQ71" i="20"/>
  <c r="BQ101" i="20"/>
  <c r="BQ55" i="20"/>
  <c r="BQ10" i="20"/>
  <c r="BQ25" i="20"/>
  <c r="BQ40" i="20"/>
  <c r="BQ70" i="20"/>
  <c r="BQ100" i="20"/>
  <c r="BQ54" i="20"/>
  <c r="BQ9" i="20"/>
  <c r="BQ24" i="20"/>
  <c r="BQ39" i="20"/>
  <c r="BQ69" i="20"/>
  <c r="BQ99" i="20"/>
  <c r="BQ53" i="20"/>
  <c r="BQ8" i="20"/>
  <c r="BQ23" i="20"/>
  <c r="BQ38" i="20"/>
  <c r="BQ68" i="20"/>
  <c r="BQ98" i="20"/>
  <c r="BL53" i="3" a="1"/>
  <c r="BL53" i="3"/>
  <c r="BL8" i="3" a="1"/>
  <c r="BL8" i="3"/>
  <c r="BL23" i="3" a="1"/>
  <c r="BL23" i="3"/>
  <c r="BL38" i="3"/>
  <c r="BL68" i="3"/>
  <c r="BL98" i="3"/>
  <c r="BL83" i="3" a="1"/>
  <c r="BL83" i="3"/>
  <c r="BL54" i="3"/>
  <c r="BL9" i="3"/>
  <c r="BL24" i="3"/>
  <c r="BL39" i="3"/>
  <c r="BL69" i="3"/>
  <c r="BL84" i="3"/>
  <c r="BL55" i="3"/>
  <c r="BL10" i="3"/>
  <c r="BL25" i="3"/>
  <c r="BL40" i="3"/>
  <c r="BL70" i="3"/>
  <c r="BL85" i="3"/>
  <c r="BL56" i="3"/>
  <c r="BL11" i="3"/>
  <c r="BL26" i="3"/>
  <c r="BL41" i="3"/>
  <c r="BL71" i="3"/>
  <c r="BL86" i="3"/>
  <c r="BL57" i="3"/>
  <c r="BL12" i="3"/>
  <c r="BL27" i="3"/>
  <c r="BL42" i="3"/>
  <c r="BL72" i="3"/>
  <c r="BL87" i="3"/>
  <c r="BL58" i="3"/>
  <c r="BL13" i="3"/>
  <c r="BL28" i="3"/>
  <c r="BL43" i="3"/>
  <c r="BL73" i="3"/>
  <c r="BL88" i="3"/>
  <c r="BL59" i="3"/>
  <c r="BL14" i="3"/>
  <c r="BL29" i="3"/>
  <c r="BL44" i="3"/>
  <c r="BL74" i="3"/>
  <c r="BL89" i="3"/>
  <c r="BL60" i="3"/>
  <c r="BL15" i="3"/>
  <c r="BL30" i="3"/>
  <c r="BL45" i="3"/>
  <c r="BL75" i="3"/>
  <c r="BL90" i="3"/>
  <c r="BL61" i="3"/>
  <c r="BL16" i="3"/>
  <c r="BL31" i="3"/>
  <c r="BL46" i="3"/>
  <c r="BL76" i="3"/>
  <c r="BL91" i="3"/>
  <c r="BL62" i="3"/>
  <c r="BL17" i="3"/>
  <c r="BL32" i="3"/>
  <c r="BL47" i="3"/>
  <c r="BL77" i="3"/>
  <c r="BL92" i="3"/>
  <c r="BL63" i="3"/>
  <c r="BL18" i="3"/>
  <c r="BL33" i="3"/>
  <c r="BL48" i="3"/>
  <c r="BL78" i="3"/>
  <c r="BL93" i="3"/>
  <c r="BL64" i="3"/>
  <c r="BL19" i="3"/>
  <c r="BL34" i="3"/>
  <c r="BL49" i="3"/>
  <c r="BL79" i="3"/>
  <c r="BL94" i="3"/>
  <c r="BL65" i="3"/>
  <c r="BL20" i="3"/>
  <c r="BL35" i="3"/>
  <c r="BL50" i="3"/>
  <c r="BL80" i="3"/>
  <c r="BL95" i="3"/>
  <c r="BM110" i="3"/>
  <c r="BM109" i="3"/>
  <c r="BM108" i="3"/>
  <c r="BM107" i="3"/>
  <c r="BM106" i="3"/>
  <c r="BM105" i="3"/>
  <c r="BM104" i="3"/>
  <c r="BM103" i="3"/>
  <c r="BM102" i="3"/>
  <c r="BM101" i="3"/>
  <c r="BM100" i="3"/>
  <c r="BM99" i="3"/>
  <c r="BO53" i="14" a="1"/>
  <c r="BO65" i="14"/>
  <c r="BO8" i="14" a="1"/>
  <c r="BO20" i="14"/>
  <c r="BO23" i="14" a="1"/>
  <c r="BO35" i="14"/>
  <c r="BO50" i="14"/>
  <c r="BO80" i="14"/>
  <c r="BO110" i="14"/>
  <c r="BO64" i="14"/>
  <c r="BO19" i="14"/>
  <c r="BO34" i="14"/>
  <c r="BO49" i="14"/>
  <c r="BO79" i="14"/>
  <c r="BO109" i="14"/>
  <c r="BO63" i="14"/>
  <c r="BO18" i="14"/>
  <c r="BO33" i="14"/>
  <c r="BO48" i="14"/>
  <c r="BO78" i="14"/>
  <c r="BO108" i="14"/>
  <c r="BO62" i="14"/>
  <c r="BO17" i="14"/>
  <c r="BO32" i="14"/>
  <c r="BO47" i="14"/>
  <c r="BO77" i="14"/>
  <c r="BO107" i="14"/>
  <c r="BO61" i="14"/>
  <c r="BO16" i="14"/>
  <c r="BO31" i="14"/>
  <c r="BO46" i="14"/>
  <c r="BO76" i="14"/>
  <c r="BO106" i="14"/>
  <c r="BO60" i="14"/>
  <c r="BO15" i="14"/>
  <c r="BO30" i="14"/>
  <c r="BO45" i="14"/>
  <c r="BO75" i="14"/>
  <c r="BO105" i="14"/>
  <c r="BO59" i="14"/>
  <c r="BO14" i="14"/>
  <c r="BO29" i="14"/>
  <c r="BO44" i="14"/>
  <c r="BO74" i="14"/>
  <c r="BO104" i="14"/>
  <c r="BO58" i="14"/>
  <c r="BO13" i="14"/>
  <c r="BO28" i="14"/>
  <c r="BO43" i="14"/>
  <c r="BO73" i="14"/>
  <c r="BO103" i="14"/>
  <c r="BO57" i="14"/>
  <c r="BO12" i="14"/>
  <c r="BO27" i="14"/>
  <c r="BO42" i="14"/>
  <c r="BO72" i="14"/>
  <c r="BO102" i="14"/>
  <c r="BO56" i="14"/>
  <c r="BO11" i="14"/>
  <c r="BO26" i="14"/>
  <c r="BO41" i="14"/>
  <c r="BO71" i="14"/>
  <c r="BO101" i="14"/>
  <c r="BO55" i="14"/>
  <c r="BO10" i="14"/>
  <c r="BO25" i="14"/>
  <c r="BO40" i="14"/>
  <c r="BO70" i="14"/>
  <c r="BO100" i="14"/>
  <c r="BO54" i="14"/>
  <c r="BO9" i="14"/>
  <c r="BO24" i="14"/>
  <c r="BO39" i="14"/>
  <c r="BO69" i="14"/>
  <c r="BO99" i="14"/>
  <c r="BO53" i="14"/>
  <c r="BO8" i="14"/>
  <c r="BO23" i="14"/>
  <c r="BO38" i="14"/>
  <c r="BO68" i="14"/>
  <c r="BO98" i="14"/>
  <c r="BP53" i="15" a="1"/>
  <c r="BP65" i="15"/>
  <c r="BP8" i="15" a="1"/>
  <c r="BP20" i="15"/>
  <c r="BP23" i="15" a="1"/>
  <c r="BP35" i="15"/>
  <c r="BP50" i="15"/>
  <c r="BP80" i="15"/>
  <c r="BP110" i="15"/>
  <c r="BP64" i="15"/>
  <c r="BP19" i="15"/>
  <c r="BP34" i="15"/>
  <c r="BP49" i="15"/>
  <c r="BP79" i="15"/>
  <c r="BP109" i="15"/>
  <c r="BP63" i="15"/>
  <c r="BP18" i="15"/>
  <c r="BP33" i="15"/>
  <c r="BP48" i="15"/>
  <c r="BP78" i="15"/>
  <c r="BP108" i="15"/>
  <c r="BP62" i="15"/>
  <c r="BP17" i="15"/>
  <c r="BP32" i="15"/>
  <c r="BP47" i="15"/>
  <c r="BP77" i="15"/>
  <c r="BP107" i="15"/>
  <c r="BP61" i="15"/>
  <c r="BP16" i="15"/>
  <c r="BP31" i="15"/>
  <c r="BP46" i="15"/>
  <c r="BP76" i="15"/>
  <c r="BP106" i="15"/>
  <c r="BP60" i="15"/>
  <c r="BP15" i="15"/>
  <c r="BP30" i="15"/>
  <c r="BP45" i="15"/>
  <c r="BP75" i="15"/>
  <c r="BP105" i="15"/>
  <c r="BP59" i="15"/>
  <c r="BP14" i="15"/>
  <c r="BP29" i="15"/>
  <c r="BP44" i="15"/>
  <c r="BP74" i="15"/>
  <c r="BP104" i="15"/>
  <c r="BP58" i="15"/>
  <c r="BP13" i="15"/>
  <c r="BP28" i="15"/>
  <c r="BP43" i="15"/>
  <c r="BP73" i="15"/>
  <c r="BP103" i="15"/>
  <c r="BP57" i="15"/>
  <c r="BP12" i="15"/>
  <c r="BP27" i="15"/>
  <c r="BP42" i="15"/>
  <c r="BP72" i="15"/>
  <c r="BP102" i="15"/>
  <c r="BP56" i="15"/>
  <c r="BP11" i="15"/>
  <c r="BP26" i="15"/>
  <c r="BP41" i="15"/>
  <c r="BP71" i="15"/>
  <c r="BP101" i="15"/>
  <c r="BP55" i="15"/>
  <c r="BP10" i="15"/>
  <c r="BP25" i="15"/>
  <c r="BP40" i="15"/>
  <c r="BP70" i="15"/>
  <c r="BP100" i="15"/>
  <c r="BP54" i="15"/>
  <c r="BP9" i="15"/>
  <c r="BP24" i="15"/>
  <c r="BP39" i="15"/>
  <c r="BP69" i="15"/>
  <c r="BP99" i="15"/>
  <c r="BP53" i="15"/>
  <c r="BP8" i="15"/>
  <c r="BP23" i="15"/>
  <c r="BP38" i="15"/>
  <c r="BP68" i="15"/>
  <c r="BP98" i="15"/>
  <c r="BP53" i="16" a="1"/>
  <c r="BP65" i="16"/>
  <c r="BP8" i="16" a="1"/>
  <c r="BP20" i="16"/>
  <c r="BP23" i="16" a="1"/>
  <c r="BP35" i="16"/>
  <c r="BP50" i="16"/>
  <c r="BP80" i="16"/>
  <c r="BP110" i="16"/>
  <c r="BP64" i="16"/>
  <c r="BP19" i="16"/>
  <c r="BP34" i="16"/>
  <c r="BP49" i="16"/>
  <c r="BP79" i="16"/>
  <c r="BP109" i="16"/>
  <c r="BP63" i="16"/>
  <c r="BP18" i="16"/>
  <c r="BP33" i="16"/>
  <c r="BP48" i="16"/>
  <c r="BP78" i="16"/>
  <c r="BP108" i="16"/>
  <c r="BP62" i="16"/>
  <c r="BP17" i="16"/>
  <c r="BP32" i="16"/>
  <c r="BP47" i="16"/>
  <c r="BP77" i="16"/>
  <c r="BP107" i="16"/>
  <c r="BP61" i="16"/>
  <c r="BP16" i="16"/>
  <c r="BP31" i="16"/>
  <c r="BP46" i="16"/>
  <c r="BP76" i="16"/>
  <c r="BP106" i="16"/>
  <c r="BP60" i="16"/>
  <c r="BP15" i="16"/>
  <c r="BP30" i="16"/>
  <c r="BP45" i="16"/>
  <c r="BP75" i="16"/>
  <c r="BP105" i="16"/>
  <c r="BP59" i="16"/>
  <c r="BP14" i="16"/>
  <c r="BP29" i="16"/>
  <c r="BP44" i="16"/>
  <c r="BP74" i="16"/>
  <c r="BP104" i="16"/>
  <c r="BP58" i="16"/>
  <c r="BP13" i="16"/>
  <c r="BP28" i="16"/>
  <c r="BP43" i="16"/>
  <c r="BP73" i="16"/>
  <c r="BP103" i="16"/>
  <c r="BP57" i="16"/>
  <c r="BP12" i="16"/>
  <c r="BP27" i="16"/>
  <c r="BP42" i="16"/>
  <c r="BP72" i="16"/>
  <c r="BP102" i="16"/>
  <c r="BP56" i="16"/>
  <c r="BP11" i="16"/>
  <c r="BP26" i="16"/>
  <c r="BP41" i="16"/>
  <c r="BP71" i="16"/>
  <c r="BP101" i="16"/>
  <c r="BP55" i="16"/>
  <c r="BP10" i="16"/>
  <c r="BP25" i="16"/>
  <c r="BP40" i="16"/>
  <c r="BP70" i="16"/>
  <c r="BP100" i="16"/>
  <c r="BP54" i="16"/>
  <c r="BP9" i="16"/>
  <c r="BP24" i="16"/>
  <c r="BP39" i="16"/>
  <c r="BP69" i="16"/>
  <c r="BP99" i="16"/>
  <c r="BP53" i="16"/>
  <c r="BP8" i="16"/>
  <c r="BP23" i="16"/>
  <c r="BP38" i="16"/>
  <c r="BP68" i="16"/>
  <c r="BP98" i="16"/>
  <c r="BP53" i="17" a="1"/>
  <c r="BP65" i="17"/>
  <c r="BP8" i="17" a="1"/>
  <c r="BP20" i="17"/>
  <c r="BP23" i="17" a="1"/>
  <c r="BP35" i="17"/>
  <c r="BP50" i="17"/>
  <c r="BP80" i="17"/>
  <c r="BP110" i="17"/>
  <c r="BP64" i="17"/>
  <c r="BP19" i="17"/>
  <c r="BP34" i="17"/>
  <c r="BP49" i="17"/>
  <c r="BP79" i="17"/>
  <c r="BP109" i="17"/>
  <c r="BP63" i="17"/>
  <c r="BP18" i="17"/>
  <c r="BP33" i="17"/>
  <c r="BP48" i="17"/>
  <c r="BP78" i="17"/>
  <c r="BP108" i="17"/>
  <c r="BP62" i="17"/>
  <c r="BP17" i="17"/>
  <c r="BP32" i="17"/>
  <c r="BP47" i="17"/>
  <c r="BP77" i="17"/>
  <c r="BP107" i="17"/>
  <c r="BP61" i="17"/>
  <c r="BP16" i="17"/>
  <c r="BP31" i="17"/>
  <c r="BP46" i="17"/>
  <c r="BP76" i="17"/>
  <c r="BP106" i="17"/>
  <c r="BP60" i="17"/>
  <c r="BP15" i="17"/>
  <c r="BP30" i="17"/>
  <c r="BP45" i="17"/>
  <c r="BP75" i="17"/>
  <c r="BP105" i="17"/>
  <c r="BP59" i="17"/>
  <c r="BP14" i="17"/>
  <c r="BP29" i="17"/>
  <c r="BP44" i="17"/>
  <c r="BP74" i="17"/>
  <c r="BP104" i="17"/>
  <c r="BP58" i="17"/>
  <c r="BP13" i="17"/>
  <c r="BP28" i="17"/>
  <c r="BP43" i="17"/>
  <c r="BP73" i="17"/>
  <c r="BP103" i="17"/>
  <c r="BP57" i="17"/>
  <c r="BP12" i="17"/>
  <c r="BP27" i="17"/>
  <c r="BP42" i="17"/>
  <c r="BP72" i="17"/>
  <c r="BP102" i="17"/>
  <c r="BP56" i="17"/>
  <c r="BP11" i="17"/>
  <c r="BP26" i="17"/>
  <c r="BP41" i="17"/>
  <c r="BP71" i="17"/>
  <c r="BP101" i="17"/>
  <c r="BP55" i="17"/>
  <c r="BP10" i="17"/>
  <c r="BP25" i="17"/>
  <c r="BP40" i="17"/>
  <c r="BP70" i="17"/>
  <c r="BP100" i="17"/>
  <c r="BP54" i="17"/>
  <c r="BP9" i="17"/>
  <c r="BP24" i="17"/>
  <c r="BP39" i="17"/>
  <c r="BP69" i="17"/>
  <c r="BP99" i="17"/>
  <c r="BP53" i="17"/>
  <c r="BP8" i="17"/>
  <c r="BP23" i="17"/>
  <c r="BP38" i="17"/>
  <c r="BP68" i="17"/>
  <c r="BP98" i="17"/>
  <c r="BP53" i="18" a="1"/>
  <c r="BP65" i="18"/>
  <c r="BP8" i="18" a="1"/>
  <c r="BP20" i="18"/>
  <c r="BP23" i="18" a="1"/>
  <c r="BP35" i="18"/>
  <c r="BP50" i="18"/>
  <c r="BP80" i="18"/>
  <c r="BP110" i="18"/>
  <c r="BP64" i="18"/>
  <c r="BP19" i="18"/>
  <c r="BP34" i="18"/>
  <c r="BP49" i="18"/>
  <c r="BP79" i="18"/>
  <c r="BP109" i="18"/>
  <c r="BP63" i="18"/>
  <c r="BP18" i="18"/>
  <c r="BP33" i="18"/>
  <c r="BP48" i="18"/>
  <c r="BP78" i="18"/>
  <c r="BP108" i="18"/>
  <c r="BP62" i="18"/>
  <c r="BP17" i="18"/>
  <c r="BP32" i="18"/>
  <c r="BP47" i="18"/>
  <c r="BP77" i="18"/>
  <c r="BP107" i="18"/>
  <c r="BP61" i="18"/>
  <c r="BP16" i="18"/>
  <c r="BP31" i="18"/>
  <c r="BP46" i="18"/>
  <c r="BP76" i="18"/>
  <c r="BP106" i="18"/>
  <c r="BP60" i="18"/>
  <c r="BP15" i="18"/>
  <c r="BP30" i="18"/>
  <c r="BP45" i="18"/>
  <c r="BP75" i="18"/>
  <c r="BP105" i="18"/>
  <c r="BP59" i="18"/>
  <c r="BP14" i="18"/>
  <c r="BP29" i="18"/>
  <c r="BP44" i="18"/>
  <c r="BP74" i="18"/>
  <c r="BP104" i="18"/>
  <c r="BP58" i="18"/>
  <c r="BP13" i="18"/>
  <c r="BP28" i="18"/>
  <c r="BP43" i="18"/>
  <c r="BP73" i="18"/>
  <c r="BP103" i="18"/>
  <c r="BP57" i="18"/>
  <c r="BP12" i="18"/>
  <c r="BP27" i="18"/>
  <c r="BP42" i="18"/>
  <c r="BP72" i="18"/>
  <c r="BP102" i="18"/>
  <c r="BP56" i="18"/>
  <c r="BP11" i="18"/>
  <c r="BP26" i="18"/>
  <c r="BP41" i="18"/>
  <c r="BP71" i="18"/>
  <c r="BP101" i="18"/>
  <c r="BP55" i="18"/>
  <c r="BP10" i="18"/>
  <c r="BP25" i="18"/>
  <c r="BP40" i="18"/>
  <c r="BP70" i="18"/>
  <c r="BP100" i="18"/>
  <c r="BP54" i="18"/>
  <c r="BP9" i="18"/>
  <c r="BP24" i="18"/>
  <c r="BP39" i="18"/>
  <c r="BP69" i="18"/>
  <c r="BP99" i="18"/>
  <c r="BP53" i="18"/>
  <c r="BP8" i="18"/>
  <c r="BP23" i="18"/>
  <c r="BP38" i="18"/>
  <c r="BP68" i="18"/>
  <c r="BP98" i="18"/>
  <c r="BP53" i="19" a="1"/>
  <c r="BP65" i="19"/>
  <c r="BP8" i="19" a="1"/>
  <c r="BP20" i="19"/>
  <c r="BP23" i="19" a="1"/>
  <c r="BP35" i="19"/>
  <c r="BP50" i="19"/>
  <c r="BP80" i="19"/>
  <c r="BP110" i="19"/>
  <c r="BP64" i="19"/>
  <c r="BP19" i="19"/>
  <c r="BP34" i="19"/>
  <c r="BP49" i="19"/>
  <c r="BP79" i="19"/>
  <c r="BP109" i="19"/>
  <c r="BP63" i="19"/>
  <c r="BP18" i="19"/>
  <c r="BP33" i="19"/>
  <c r="BP48" i="19"/>
  <c r="BP78" i="19"/>
  <c r="BP108" i="19"/>
  <c r="BP62" i="19"/>
  <c r="BP17" i="19"/>
  <c r="BP32" i="19"/>
  <c r="BP47" i="19"/>
  <c r="BP77" i="19"/>
  <c r="BP107" i="19"/>
  <c r="BP61" i="19"/>
  <c r="BP16" i="19"/>
  <c r="BP31" i="19"/>
  <c r="BP46" i="19"/>
  <c r="BP76" i="19"/>
  <c r="BP106" i="19"/>
  <c r="BP60" i="19"/>
  <c r="BP15" i="19"/>
  <c r="BP30" i="19"/>
  <c r="BP45" i="19"/>
  <c r="BP75" i="19"/>
  <c r="BP105" i="19"/>
  <c r="BP59" i="19"/>
  <c r="BP14" i="19"/>
  <c r="BP29" i="19"/>
  <c r="BP44" i="19"/>
  <c r="BP74" i="19"/>
  <c r="BP104" i="19"/>
  <c r="BP58" i="19"/>
  <c r="BP13" i="19"/>
  <c r="BP28" i="19"/>
  <c r="BP43" i="19"/>
  <c r="BP73" i="19"/>
  <c r="BP103" i="19"/>
  <c r="BP57" i="19"/>
  <c r="BP12" i="19"/>
  <c r="BP27" i="19"/>
  <c r="BP42" i="19"/>
  <c r="BP72" i="19"/>
  <c r="BP102" i="19"/>
  <c r="BP56" i="19"/>
  <c r="BP11" i="19"/>
  <c r="BP26" i="19"/>
  <c r="BP41" i="19"/>
  <c r="BP71" i="19"/>
  <c r="BP101" i="19"/>
  <c r="BP55" i="19"/>
  <c r="BP10" i="19"/>
  <c r="BP25" i="19"/>
  <c r="BP40" i="19"/>
  <c r="BP70" i="19"/>
  <c r="BP100" i="19"/>
  <c r="BP54" i="19"/>
  <c r="BP9" i="19"/>
  <c r="BP24" i="19"/>
  <c r="BP39" i="19"/>
  <c r="BP69" i="19"/>
  <c r="BP99" i="19"/>
  <c r="BP53" i="19"/>
  <c r="BP8" i="19"/>
  <c r="BP23" i="19"/>
  <c r="BP38" i="19"/>
  <c r="BP68" i="19"/>
  <c r="BP98" i="19"/>
  <c r="BP53" i="20" a="1"/>
  <c r="BP65" i="20"/>
  <c r="BP8" i="20" a="1"/>
  <c r="BP20" i="20"/>
  <c r="BP23" i="20" a="1"/>
  <c r="BP35" i="20"/>
  <c r="BP50" i="20"/>
  <c r="BP80" i="20"/>
  <c r="BP110" i="20"/>
  <c r="BP64" i="20"/>
  <c r="BP19" i="20"/>
  <c r="BP34" i="20"/>
  <c r="BP49" i="20"/>
  <c r="BP79" i="20"/>
  <c r="BP109" i="20"/>
  <c r="BP63" i="20"/>
  <c r="BP18" i="20"/>
  <c r="BP33" i="20"/>
  <c r="BP48" i="20"/>
  <c r="BP78" i="20"/>
  <c r="BP108" i="20"/>
  <c r="BP62" i="20"/>
  <c r="BP17" i="20"/>
  <c r="BP32" i="20"/>
  <c r="BP47" i="20"/>
  <c r="BP77" i="20"/>
  <c r="BP107" i="20"/>
  <c r="BP61" i="20"/>
  <c r="BP16" i="20"/>
  <c r="BP31" i="20"/>
  <c r="BP46" i="20"/>
  <c r="BP76" i="20"/>
  <c r="BP106" i="20"/>
  <c r="BP60" i="20"/>
  <c r="BP15" i="20"/>
  <c r="BP30" i="20"/>
  <c r="BP45" i="20"/>
  <c r="BP75" i="20"/>
  <c r="BP105" i="20"/>
  <c r="BP59" i="20"/>
  <c r="BP14" i="20"/>
  <c r="BP29" i="20"/>
  <c r="BP44" i="20"/>
  <c r="BP74" i="20"/>
  <c r="BP104" i="20"/>
  <c r="BP58" i="20"/>
  <c r="BP13" i="20"/>
  <c r="BP28" i="20"/>
  <c r="BP43" i="20"/>
  <c r="BP73" i="20"/>
  <c r="BP103" i="20"/>
  <c r="BP57" i="20"/>
  <c r="BP12" i="20"/>
  <c r="BP27" i="20"/>
  <c r="BP42" i="20"/>
  <c r="BP72" i="20"/>
  <c r="BP102" i="20"/>
  <c r="BP56" i="20"/>
  <c r="BP11" i="20"/>
  <c r="BP26" i="20"/>
  <c r="BP41" i="20"/>
  <c r="BP71" i="20"/>
  <c r="BP101" i="20"/>
  <c r="BP55" i="20"/>
  <c r="BP10" i="20"/>
  <c r="BP25" i="20"/>
  <c r="BP40" i="20"/>
  <c r="BP70" i="20"/>
  <c r="BP100" i="20"/>
  <c r="BP54" i="20"/>
  <c r="BP9" i="20"/>
  <c r="BP24" i="20"/>
  <c r="BP39" i="20"/>
  <c r="BP69" i="20"/>
  <c r="BP99" i="20"/>
  <c r="BP53" i="20"/>
  <c r="BP8" i="20"/>
  <c r="BP23" i="20"/>
  <c r="BP38" i="20"/>
  <c r="BP68" i="20"/>
  <c r="BP98" i="20"/>
  <c r="BK53" i="3" a="1"/>
  <c r="BK53" i="3"/>
  <c r="BK8" i="3" a="1"/>
  <c r="BK8" i="3"/>
  <c r="BK23" i="3" a="1"/>
  <c r="BK23" i="3"/>
  <c r="BK38" i="3"/>
  <c r="BK68" i="3"/>
  <c r="BK98" i="3"/>
  <c r="BK83" i="3" a="1"/>
  <c r="BK83" i="3"/>
  <c r="BK54" i="3"/>
  <c r="BK9" i="3"/>
  <c r="BK24" i="3"/>
  <c r="BK39" i="3"/>
  <c r="BK69" i="3"/>
  <c r="BK84" i="3"/>
  <c r="BK55" i="3"/>
  <c r="BK10" i="3"/>
  <c r="BK25" i="3"/>
  <c r="BK40" i="3"/>
  <c r="BK70" i="3"/>
  <c r="BK85" i="3"/>
  <c r="BK56" i="3"/>
  <c r="BK11" i="3"/>
  <c r="BK26" i="3"/>
  <c r="BK41" i="3"/>
  <c r="BK71" i="3"/>
  <c r="BK86" i="3"/>
  <c r="BK57" i="3"/>
  <c r="BK12" i="3"/>
  <c r="BK27" i="3"/>
  <c r="BK42" i="3"/>
  <c r="BK72" i="3"/>
  <c r="BK87" i="3"/>
  <c r="BK58" i="3"/>
  <c r="BK13" i="3"/>
  <c r="BK28" i="3"/>
  <c r="BK43" i="3"/>
  <c r="BK73" i="3"/>
  <c r="BK88" i="3"/>
  <c r="BK59" i="3"/>
  <c r="BK14" i="3"/>
  <c r="BK29" i="3"/>
  <c r="BK44" i="3"/>
  <c r="BK74" i="3"/>
  <c r="BK89" i="3"/>
  <c r="BK60" i="3"/>
  <c r="BK15" i="3"/>
  <c r="BK30" i="3"/>
  <c r="BK45" i="3"/>
  <c r="BK75" i="3"/>
  <c r="BK90" i="3"/>
  <c r="BK61" i="3"/>
  <c r="BK16" i="3"/>
  <c r="BK31" i="3"/>
  <c r="BK46" i="3"/>
  <c r="BK76" i="3"/>
  <c r="BK91" i="3"/>
  <c r="BK62" i="3"/>
  <c r="BK17" i="3"/>
  <c r="BK32" i="3"/>
  <c r="BK47" i="3"/>
  <c r="BK77" i="3"/>
  <c r="BK92" i="3"/>
  <c r="BK63" i="3"/>
  <c r="BK18" i="3"/>
  <c r="BK33" i="3"/>
  <c r="BK48" i="3"/>
  <c r="BK78" i="3"/>
  <c r="BK93" i="3"/>
  <c r="BK64" i="3"/>
  <c r="BK19" i="3"/>
  <c r="BK34" i="3"/>
  <c r="BK49" i="3"/>
  <c r="BK79" i="3"/>
  <c r="BK94" i="3"/>
  <c r="BK65" i="3"/>
  <c r="BK20" i="3"/>
  <c r="BK35" i="3"/>
  <c r="BK50" i="3"/>
  <c r="BK80" i="3"/>
  <c r="BK95" i="3"/>
  <c r="BL110" i="3"/>
  <c r="BL109" i="3"/>
  <c r="BL108" i="3"/>
  <c r="BL107" i="3"/>
  <c r="BL106" i="3"/>
  <c r="BL105" i="3"/>
  <c r="BL104" i="3"/>
  <c r="BL103" i="3"/>
  <c r="BL102" i="3"/>
  <c r="BL101" i="3"/>
  <c r="BL100" i="3"/>
  <c r="BL99" i="3"/>
  <c r="BN53" i="14" a="1"/>
  <c r="BN65" i="14"/>
  <c r="BN8" i="14" a="1"/>
  <c r="BN20" i="14"/>
  <c r="BN23" i="14" a="1"/>
  <c r="BN35" i="14"/>
  <c r="BN50" i="14"/>
  <c r="BN80" i="14"/>
  <c r="BN110" i="14"/>
  <c r="BN64" i="14"/>
  <c r="BN19" i="14"/>
  <c r="BN34" i="14"/>
  <c r="BN49" i="14"/>
  <c r="BN79" i="14"/>
  <c r="BN109" i="14"/>
  <c r="BN63" i="14"/>
  <c r="BN18" i="14"/>
  <c r="BN33" i="14"/>
  <c r="BN48" i="14"/>
  <c r="BN78" i="14"/>
  <c r="BN108" i="14"/>
  <c r="BN62" i="14"/>
  <c r="BN17" i="14"/>
  <c r="BN32" i="14"/>
  <c r="BN47" i="14"/>
  <c r="BN77" i="14"/>
  <c r="BN107" i="14"/>
  <c r="BN61" i="14"/>
  <c r="BN16" i="14"/>
  <c r="BN31" i="14"/>
  <c r="BN46" i="14"/>
  <c r="BN76" i="14"/>
  <c r="BN106" i="14"/>
  <c r="BN60" i="14"/>
  <c r="BN15" i="14"/>
  <c r="BN30" i="14"/>
  <c r="BN45" i="14"/>
  <c r="BN75" i="14"/>
  <c r="BN105" i="14"/>
  <c r="BN59" i="14"/>
  <c r="BN14" i="14"/>
  <c r="BN29" i="14"/>
  <c r="BN44" i="14"/>
  <c r="BN74" i="14"/>
  <c r="BN104" i="14"/>
  <c r="BN58" i="14"/>
  <c r="BN13" i="14"/>
  <c r="BN28" i="14"/>
  <c r="BN43" i="14"/>
  <c r="BN73" i="14"/>
  <c r="BN103" i="14"/>
  <c r="BN57" i="14"/>
  <c r="BN12" i="14"/>
  <c r="BN27" i="14"/>
  <c r="BN42" i="14"/>
  <c r="BN72" i="14"/>
  <c r="BN102" i="14"/>
  <c r="BN56" i="14"/>
  <c r="BN11" i="14"/>
  <c r="BN26" i="14"/>
  <c r="BN41" i="14"/>
  <c r="BN71" i="14"/>
  <c r="BN101" i="14"/>
  <c r="BN55" i="14"/>
  <c r="BN10" i="14"/>
  <c r="BN25" i="14"/>
  <c r="BN40" i="14"/>
  <c r="BN70" i="14"/>
  <c r="BN100" i="14"/>
  <c r="BN54" i="14"/>
  <c r="BN9" i="14"/>
  <c r="BN24" i="14"/>
  <c r="BN39" i="14"/>
  <c r="BN69" i="14"/>
  <c r="BN99" i="14"/>
  <c r="BN53" i="14"/>
  <c r="BN8" i="14"/>
  <c r="BN23" i="14"/>
  <c r="BN38" i="14"/>
  <c r="BN68" i="14"/>
  <c r="BN98" i="14"/>
  <c r="BO53" i="15" a="1"/>
  <c r="BO65" i="15"/>
  <c r="BO8" i="15" a="1"/>
  <c r="BO20" i="15"/>
  <c r="BO23" i="15" a="1"/>
  <c r="BO35" i="15"/>
  <c r="BO50" i="15"/>
  <c r="BO80" i="15"/>
  <c r="BO110" i="15"/>
  <c r="BO64" i="15"/>
  <c r="BO19" i="15"/>
  <c r="BO34" i="15"/>
  <c r="BO49" i="15"/>
  <c r="BO79" i="15"/>
  <c r="BO109" i="15"/>
  <c r="BO63" i="15"/>
  <c r="BO18" i="15"/>
  <c r="BO33" i="15"/>
  <c r="BO48" i="15"/>
  <c r="BO78" i="15"/>
  <c r="BO108" i="15"/>
  <c r="BO62" i="15"/>
  <c r="BO17" i="15"/>
  <c r="BO32" i="15"/>
  <c r="BO47" i="15"/>
  <c r="BO77" i="15"/>
  <c r="BO107" i="15"/>
  <c r="BO61" i="15"/>
  <c r="BO16" i="15"/>
  <c r="BO31" i="15"/>
  <c r="BO46" i="15"/>
  <c r="BO76" i="15"/>
  <c r="BO106" i="15"/>
  <c r="BO60" i="15"/>
  <c r="BO15" i="15"/>
  <c r="BO30" i="15"/>
  <c r="BO45" i="15"/>
  <c r="BO75" i="15"/>
  <c r="BO105" i="15"/>
  <c r="BO59" i="15"/>
  <c r="BO14" i="15"/>
  <c r="BO29" i="15"/>
  <c r="BO44" i="15"/>
  <c r="BO74" i="15"/>
  <c r="BO104" i="15"/>
  <c r="BO58" i="15"/>
  <c r="BO13" i="15"/>
  <c r="BO28" i="15"/>
  <c r="BO43" i="15"/>
  <c r="BO73" i="15"/>
  <c r="BO103" i="15"/>
  <c r="BO57" i="15"/>
  <c r="BO12" i="15"/>
  <c r="BO27" i="15"/>
  <c r="BO42" i="15"/>
  <c r="BO72" i="15"/>
  <c r="BO102" i="15"/>
  <c r="BO56" i="15"/>
  <c r="BO11" i="15"/>
  <c r="BO26" i="15"/>
  <c r="BO41" i="15"/>
  <c r="BO71" i="15"/>
  <c r="BO101" i="15"/>
  <c r="BO55" i="15"/>
  <c r="BO10" i="15"/>
  <c r="BO25" i="15"/>
  <c r="BO40" i="15"/>
  <c r="BO70" i="15"/>
  <c r="BO100" i="15"/>
  <c r="BO54" i="15"/>
  <c r="BO9" i="15"/>
  <c r="BO24" i="15"/>
  <c r="BO39" i="15"/>
  <c r="BO69" i="15"/>
  <c r="BO99" i="15"/>
  <c r="BO53" i="15"/>
  <c r="BO8" i="15"/>
  <c r="BO23" i="15"/>
  <c r="BO38" i="15"/>
  <c r="BO68" i="15"/>
  <c r="BO98" i="15"/>
  <c r="BO53" i="16" a="1"/>
  <c r="BO65" i="16"/>
  <c r="BO8" i="16" a="1"/>
  <c r="BO20" i="16"/>
  <c r="BO23" i="16" a="1"/>
  <c r="BO35" i="16"/>
  <c r="BO50" i="16"/>
  <c r="BO80" i="16"/>
  <c r="BO110" i="16"/>
  <c r="BO64" i="16"/>
  <c r="BO19" i="16"/>
  <c r="BO34" i="16"/>
  <c r="BO49" i="16"/>
  <c r="BO79" i="16"/>
  <c r="BO109" i="16"/>
  <c r="BO63" i="16"/>
  <c r="BO18" i="16"/>
  <c r="BO33" i="16"/>
  <c r="BO48" i="16"/>
  <c r="BO78" i="16"/>
  <c r="BO108" i="16"/>
  <c r="BO62" i="16"/>
  <c r="BO17" i="16"/>
  <c r="BO32" i="16"/>
  <c r="BO47" i="16"/>
  <c r="BO77" i="16"/>
  <c r="BO107" i="16"/>
  <c r="BO61" i="16"/>
  <c r="BO16" i="16"/>
  <c r="BO31" i="16"/>
  <c r="BO46" i="16"/>
  <c r="BO76" i="16"/>
  <c r="BO106" i="16"/>
  <c r="BO60" i="16"/>
  <c r="BO15" i="16"/>
  <c r="BO30" i="16"/>
  <c r="BO45" i="16"/>
  <c r="BO75" i="16"/>
  <c r="BO105" i="16"/>
  <c r="BO59" i="16"/>
  <c r="BO14" i="16"/>
  <c r="BO29" i="16"/>
  <c r="BO44" i="16"/>
  <c r="BO74" i="16"/>
  <c r="BO104" i="16"/>
  <c r="BO58" i="16"/>
  <c r="BO13" i="16"/>
  <c r="BO28" i="16"/>
  <c r="BO43" i="16"/>
  <c r="BO73" i="16"/>
  <c r="BO103" i="16"/>
  <c r="BO57" i="16"/>
  <c r="BO12" i="16"/>
  <c r="BO27" i="16"/>
  <c r="BO42" i="16"/>
  <c r="BO72" i="16"/>
  <c r="BO102" i="16"/>
  <c r="BO56" i="16"/>
  <c r="BO11" i="16"/>
  <c r="BO26" i="16"/>
  <c r="BO41" i="16"/>
  <c r="BO71" i="16"/>
  <c r="BO101" i="16"/>
  <c r="BO55" i="16"/>
  <c r="BO10" i="16"/>
  <c r="BO25" i="16"/>
  <c r="BO40" i="16"/>
  <c r="BO70" i="16"/>
  <c r="BO100" i="16"/>
  <c r="BO54" i="16"/>
  <c r="BO9" i="16"/>
  <c r="BO24" i="16"/>
  <c r="BO39" i="16"/>
  <c r="BO69" i="16"/>
  <c r="BO99" i="16"/>
  <c r="BO53" i="16"/>
  <c r="BO8" i="16"/>
  <c r="BO23" i="16"/>
  <c r="BO38" i="16"/>
  <c r="BO68" i="16"/>
  <c r="BO98" i="16"/>
  <c r="BO53" i="17" a="1"/>
  <c r="BO65" i="17"/>
  <c r="BO8" i="17" a="1"/>
  <c r="BO20" i="17"/>
  <c r="BO23" i="17" a="1"/>
  <c r="BO35" i="17"/>
  <c r="BO50" i="17"/>
  <c r="BO80" i="17"/>
  <c r="BO110" i="17"/>
  <c r="BO64" i="17"/>
  <c r="BO19" i="17"/>
  <c r="BO34" i="17"/>
  <c r="BO49" i="17"/>
  <c r="BO79" i="17"/>
  <c r="BO109" i="17"/>
  <c r="BO63" i="17"/>
  <c r="BO18" i="17"/>
  <c r="BO33" i="17"/>
  <c r="BO48" i="17"/>
  <c r="BO78" i="17"/>
  <c r="BO108" i="17"/>
  <c r="BO62" i="17"/>
  <c r="BO17" i="17"/>
  <c r="BO32" i="17"/>
  <c r="BO47" i="17"/>
  <c r="BO77" i="17"/>
  <c r="BO107" i="17"/>
  <c r="BO61" i="17"/>
  <c r="BO16" i="17"/>
  <c r="BO31" i="17"/>
  <c r="BO46" i="17"/>
  <c r="BO76" i="17"/>
  <c r="BO106" i="17"/>
  <c r="BO60" i="17"/>
  <c r="BO15" i="17"/>
  <c r="BO30" i="17"/>
  <c r="BO45" i="17"/>
  <c r="BO75" i="17"/>
  <c r="BO105" i="17"/>
  <c r="BO59" i="17"/>
  <c r="BO14" i="17"/>
  <c r="BO29" i="17"/>
  <c r="BO44" i="17"/>
  <c r="BO74" i="17"/>
  <c r="BO104" i="17"/>
  <c r="BO58" i="17"/>
  <c r="BO13" i="17"/>
  <c r="BO28" i="17"/>
  <c r="BO43" i="17"/>
  <c r="BO73" i="17"/>
  <c r="BO103" i="17"/>
  <c r="BO57" i="17"/>
  <c r="BO12" i="17"/>
  <c r="BO27" i="17"/>
  <c r="BO42" i="17"/>
  <c r="BO72" i="17"/>
  <c r="BO102" i="17"/>
  <c r="BO56" i="17"/>
  <c r="BO11" i="17"/>
  <c r="BO26" i="17"/>
  <c r="BO41" i="17"/>
  <c r="BO71" i="17"/>
  <c r="BO101" i="17"/>
  <c r="BO55" i="17"/>
  <c r="BO10" i="17"/>
  <c r="BO25" i="17"/>
  <c r="BO40" i="17"/>
  <c r="BO70" i="17"/>
  <c r="BO100" i="17"/>
  <c r="BO54" i="17"/>
  <c r="BO9" i="17"/>
  <c r="BO24" i="17"/>
  <c r="BO39" i="17"/>
  <c r="BO69" i="17"/>
  <c r="BO99" i="17"/>
  <c r="BO53" i="17"/>
  <c r="BO8" i="17"/>
  <c r="BO23" i="17"/>
  <c r="BO38" i="17"/>
  <c r="BO68" i="17"/>
  <c r="BO98" i="17"/>
  <c r="BO53" i="18" a="1"/>
  <c r="BO65" i="18"/>
  <c r="BO8" i="18" a="1"/>
  <c r="BO20" i="18"/>
  <c r="BO23" i="18" a="1"/>
  <c r="BO35" i="18"/>
  <c r="BO50" i="18"/>
  <c r="BO80" i="18"/>
  <c r="BO110" i="18"/>
  <c r="BO64" i="18"/>
  <c r="BO19" i="18"/>
  <c r="BO34" i="18"/>
  <c r="BO49" i="18"/>
  <c r="BO79" i="18"/>
  <c r="BO109" i="18"/>
  <c r="BO63" i="18"/>
  <c r="BO18" i="18"/>
  <c r="BO33" i="18"/>
  <c r="BO48" i="18"/>
  <c r="BO78" i="18"/>
  <c r="BO108" i="18"/>
  <c r="BO62" i="18"/>
  <c r="BO17" i="18"/>
  <c r="BO32" i="18"/>
  <c r="BO47" i="18"/>
  <c r="BO77" i="18"/>
  <c r="BO107" i="18"/>
  <c r="BO61" i="18"/>
  <c r="BO16" i="18"/>
  <c r="BO31" i="18"/>
  <c r="BO46" i="18"/>
  <c r="BO76" i="18"/>
  <c r="BO106" i="18"/>
  <c r="BO60" i="18"/>
  <c r="BO15" i="18"/>
  <c r="BO30" i="18"/>
  <c r="BO45" i="18"/>
  <c r="BO75" i="18"/>
  <c r="BO105" i="18"/>
  <c r="BO59" i="18"/>
  <c r="BO14" i="18"/>
  <c r="BO29" i="18"/>
  <c r="BO44" i="18"/>
  <c r="BO74" i="18"/>
  <c r="BO104" i="18"/>
  <c r="BO58" i="18"/>
  <c r="BO13" i="18"/>
  <c r="BO28" i="18"/>
  <c r="BO43" i="18"/>
  <c r="BO73" i="18"/>
  <c r="BO103" i="18"/>
  <c r="BO57" i="18"/>
  <c r="BO12" i="18"/>
  <c r="BO27" i="18"/>
  <c r="BO42" i="18"/>
  <c r="BO72" i="18"/>
  <c r="BO102" i="18"/>
  <c r="BO56" i="18"/>
  <c r="BO11" i="18"/>
  <c r="BO26" i="18"/>
  <c r="BO41" i="18"/>
  <c r="BO71" i="18"/>
  <c r="BO101" i="18"/>
  <c r="BO55" i="18"/>
  <c r="BO10" i="18"/>
  <c r="BO25" i="18"/>
  <c r="BO40" i="18"/>
  <c r="BO70" i="18"/>
  <c r="BO100" i="18"/>
  <c r="BO54" i="18"/>
  <c r="BO9" i="18"/>
  <c r="BO24" i="18"/>
  <c r="BO39" i="18"/>
  <c r="BO69" i="18"/>
  <c r="BO99" i="18"/>
  <c r="BO53" i="18"/>
  <c r="BO8" i="18"/>
  <c r="BO23" i="18"/>
  <c r="BO38" i="18"/>
  <c r="BO68" i="18"/>
  <c r="BO98" i="18"/>
  <c r="BO53" i="19" a="1"/>
  <c r="BO65" i="19"/>
  <c r="BO8" i="19" a="1"/>
  <c r="BO20" i="19"/>
  <c r="BO23" i="19" a="1"/>
  <c r="BO35" i="19"/>
  <c r="BO50" i="19"/>
  <c r="BO80" i="19"/>
  <c r="BO110" i="19"/>
  <c r="BO64" i="19"/>
  <c r="BO19" i="19"/>
  <c r="BO34" i="19"/>
  <c r="BO49" i="19"/>
  <c r="BO79" i="19"/>
  <c r="BO109" i="19"/>
  <c r="BO63" i="19"/>
  <c r="BO18" i="19"/>
  <c r="BO33" i="19"/>
  <c r="BO48" i="19"/>
  <c r="BO78" i="19"/>
  <c r="BO108" i="19"/>
  <c r="BO62" i="19"/>
  <c r="BO17" i="19"/>
  <c r="BO32" i="19"/>
  <c r="BO47" i="19"/>
  <c r="BO77" i="19"/>
  <c r="BO107" i="19"/>
  <c r="BO61" i="19"/>
  <c r="BO16" i="19"/>
  <c r="BO31" i="19"/>
  <c r="BO46" i="19"/>
  <c r="BO76" i="19"/>
  <c r="BO106" i="19"/>
  <c r="BO60" i="19"/>
  <c r="BO15" i="19"/>
  <c r="BO30" i="19"/>
  <c r="BO45" i="19"/>
  <c r="BO75" i="19"/>
  <c r="BO105" i="19"/>
  <c r="BO59" i="19"/>
  <c r="BO14" i="19"/>
  <c r="BO29" i="19"/>
  <c r="BO44" i="19"/>
  <c r="BO74" i="19"/>
  <c r="BO104" i="19"/>
  <c r="BO58" i="19"/>
  <c r="BO13" i="19"/>
  <c r="BO28" i="19"/>
  <c r="BO43" i="19"/>
  <c r="BO73" i="19"/>
  <c r="BO103" i="19"/>
  <c r="BO57" i="19"/>
  <c r="BO12" i="19"/>
  <c r="BO27" i="19"/>
  <c r="BO42" i="19"/>
  <c r="BO72" i="19"/>
  <c r="BO102" i="19"/>
  <c r="BO56" i="19"/>
  <c r="BO11" i="19"/>
  <c r="BO26" i="19"/>
  <c r="BO41" i="19"/>
  <c r="BO71" i="19"/>
  <c r="BO101" i="19"/>
  <c r="BO55" i="19"/>
  <c r="BO10" i="19"/>
  <c r="BO25" i="19"/>
  <c r="BO40" i="19"/>
  <c r="BO70" i="19"/>
  <c r="BO100" i="19"/>
  <c r="BO54" i="19"/>
  <c r="BO9" i="19"/>
  <c r="BO24" i="19"/>
  <c r="BO39" i="19"/>
  <c r="BO69" i="19"/>
  <c r="BO99" i="19"/>
  <c r="BO53" i="19"/>
  <c r="BO8" i="19"/>
  <c r="BO23" i="19"/>
  <c r="BO38" i="19"/>
  <c r="BO68" i="19"/>
  <c r="BO98" i="19"/>
  <c r="BO53" i="20" a="1"/>
  <c r="BO65" i="20"/>
  <c r="BO8" i="20" a="1"/>
  <c r="BO20" i="20"/>
  <c r="BO23" i="20" a="1"/>
  <c r="BO35" i="20"/>
  <c r="BO50" i="20"/>
  <c r="BO80" i="20"/>
  <c r="BO110" i="20"/>
  <c r="BO64" i="20"/>
  <c r="BO19" i="20"/>
  <c r="BO34" i="20"/>
  <c r="BO49" i="20"/>
  <c r="BO79" i="20"/>
  <c r="BO109" i="20"/>
  <c r="BO63" i="20"/>
  <c r="BO18" i="20"/>
  <c r="BO33" i="20"/>
  <c r="BO48" i="20"/>
  <c r="BO78" i="20"/>
  <c r="BO108" i="20"/>
  <c r="BO62" i="20"/>
  <c r="BO17" i="20"/>
  <c r="BO32" i="20"/>
  <c r="BO47" i="20"/>
  <c r="BO77" i="20"/>
  <c r="BO107" i="20"/>
  <c r="BO61" i="20"/>
  <c r="BO16" i="20"/>
  <c r="BO31" i="20"/>
  <c r="BO46" i="20"/>
  <c r="BO76" i="20"/>
  <c r="BO106" i="20"/>
  <c r="BO60" i="20"/>
  <c r="BO15" i="20"/>
  <c r="BO30" i="20"/>
  <c r="BO45" i="20"/>
  <c r="BO75" i="20"/>
  <c r="BO105" i="20"/>
  <c r="BO59" i="20"/>
  <c r="BO14" i="20"/>
  <c r="BO29" i="20"/>
  <c r="BO44" i="20"/>
  <c r="BO74" i="20"/>
  <c r="BO104" i="20"/>
  <c r="BO58" i="20"/>
  <c r="BO13" i="20"/>
  <c r="BO28" i="20"/>
  <c r="BO43" i="20"/>
  <c r="BO73" i="20"/>
  <c r="BO103" i="20"/>
  <c r="BO57" i="20"/>
  <c r="BO12" i="20"/>
  <c r="BO27" i="20"/>
  <c r="BO42" i="20"/>
  <c r="BO72" i="20"/>
  <c r="BO102" i="20"/>
  <c r="BO56" i="20"/>
  <c r="BO11" i="20"/>
  <c r="BO26" i="20"/>
  <c r="BO41" i="20"/>
  <c r="BO71" i="20"/>
  <c r="BO101" i="20"/>
  <c r="BO55" i="20"/>
  <c r="BO10" i="20"/>
  <c r="BO25" i="20"/>
  <c r="BO40" i="20"/>
  <c r="BO70" i="20"/>
  <c r="BO100" i="20"/>
  <c r="BO54" i="20"/>
  <c r="BO9" i="20"/>
  <c r="BO24" i="20"/>
  <c r="BO39" i="20"/>
  <c r="BO69" i="20"/>
  <c r="BO99" i="20"/>
  <c r="BO53" i="20"/>
  <c r="BO8" i="20"/>
  <c r="BO23" i="20"/>
  <c r="BO38" i="20"/>
  <c r="BO68" i="20"/>
  <c r="BO98" i="20"/>
  <c r="BJ53" i="3" a="1"/>
  <c r="BJ53" i="3"/>
  <c r="BJ8" i="3" a="1"/>
  <c r="BJ8" i="3"/>
  <c r="BJ23" i="3" a="1"/>
  <c r="BJ23" i="3"/>
  <c r="BJ38" i="3"/>
  <c r="BJ68" i="3"/>
  <c r="BJ98" i="3"/>
  <c r="BJ83" i="3" a="1"/>
  <c r="BJ83" i="3"/>
  <c r="BJ54" i="3"/>
  <c r="BJ9" i="3"/>
  <c r="BJ24" i="3"/>
  <c r="BJ39" i="3"/>
  <c r="BJ69" i="3"/>
  <c r="BJ84" i="3"/>
  <c r="BJ55" i="3"/>
  <c r="BJ10" i="3"/>
  <c r="BJ25" i="3"/>
  <c r="BJ40" i="3"/>
  <c r="BJ70" i="3"/>
  <c r="BJ85" i="3"/>
  <c r="BJ56" i="3"/>
  <c r="BJ11" i="3"/>
  <c r="BJ26" i="3"/>
  <c r="BJ41" i="3"/>
  <c r="BJ71" i="3"/>
  <c r="BJ86" i="3"/>
  <c r="BJ57" i="3"/>
  <c r="BJ12" i="3"/>
  <c r="BJ27" i="3"/>
  <c r="BJ42" i="3"/>
  <c r="BJ72" i="3"/>
  <c r="BJ87" i="3"/>
  <c r="BJ58" i="3"/>
  <c r="BJ13" i="3"/>
  <c r="BJ28" i="3"/>
  <c r="BJ43" i="3"/>
  <c r="BJ73" i="3"/>
  <c r="BJ88" i="3"/>
  <c r="BJ59" i="3"/>
  <c r="BJ14" i="3"/>
  <c r="BJ29" i="3"/>
  <c r="BJ44" i="3"/>
  <c r="BJ74" i="3"/>
  <c r="BJ89" i="3"/>
  <c r="BJ60" i="3"/>
  <c r="BJ15" i="3"/>
  <c r="BJ30" i="3"/>
  <c r="BJ45" i="3"/>
  <c r="BJ75" i="3"/>
  <c r="BJ90" i="3"/>
  <c r="BJ61" i="3"/>
  <c r="BJ16" i="3"/>
  <c r="BJ31" i="3"/>
  <c r="BJ46" i="3"/>
  <c r="BJ76" i="3"/>
  <c r="BJ91" i="3"/>
  <c r="BJ62" i="3"/>
  <c r="BJ17" i="3"/>
  <c r="BJ32" i="3"/>
  <c r="BJ47" i="3"/>
  <c r="BJ77" i="3"/>
  <c r="BJ92" i="3"/>
  <c r="BJ63" i="3"/>
  <c r="BJ18" i="3"/>
  <c r="BJ33" i="3"/>
  <c r="BJ48" i="3"/>
  <c r="BJ78" i="3"/>
  <c r="BJ93" i="3"/>
  <c r="BJ64" i="3"/>
  <c r="BJ19" i="3"/>
  <c r="BJ34" i="3"/>
  <c r="BJ49" i="3"/>
  <c r="BJ79" i="3"/>
  <c r="BJ94" i="3"/>
  <c r="BJ65" i="3"/>
  <c r="BJ20" i="3"/>
  <c r="BJ35" i="3"/>
  <c r="BJ50" i="3"/>
  <c r="BJ80" i="3"/>
  <c r="BJ95" i="3"/>
  <c r="BK110" i="3"/>
  <c r="BK109" i="3"/>
  <c r="BK108" i="3"/>
  <c r="BK107" i="3"/>
  <c r="BK106" i="3"/>
  <c r="BK105" i="3"/>
  <c r="BK104" i="3"/>
  <c r="BK103" i="3"/>
  <c r="BK102" i="3"/>
  <c r="BK101" i="3"/>
  <c r="BK100" i="3"/>
  <c r="BK99" i="3"/>
  <c r="BM53" i="14" a="1"/>
  <c r="BM65" i="14"/>
  <c r="BM8" i="14" a="1"/>
  <c r="BM20" i="14"/>
  <c r="BM23" i="14" a="1"/>
  <c r="BM35" i="14"/>
  <c r="BM50" i="14"/>
  <c r="BM80" i="14"/>
  <c r="BM110" i="14"/>
  <c r="BM64" i="14"/>
  <c r="BM19" i="14"/>
  <c r="BM34" i="14"/>
  <c r="BM49" i="14"/>
  <c r="BM79" i="14"/>
  <c r="BM109" i="14"/>
  <c r="BM63" i="14"/>
  <c r="BM18" i="14"/>
  <c r="BM33" i="14"/>
  <c r="BM48" i="14"/>
  <c r="BM78" i="14"/>
  <c r="BM108" i="14"/>
  <c r="BM62" i="14"/>
  <c r="BM17" i="14"/>
  <c r="BM32" i="14"/>
  <c r="BM47" i="14"/>
  <c r="BM77" i="14"/>
  <c r="BM107" i="14"/>
  <c r="BM61" i="14"/>
  <c r="BM16" i="14"/>
  <c r="BM31" i="14"/>
  <c r="BM46" i="14"/>
  <c r="BM76" i="14"/>
  <c r="BM106" i="14"/>
  <c r="BM60" i="14"/>
  <c r="BM15" i="14"/>
  <c r="BM30" i="14"/>
  <c r="BM45" i="14"/>
  <c r="BM75" i="14"/>
  <c r="BM105" i="14"/>
  <c r="BM59" i="14"/>
  <c r="BM14" i="14"/>
  <c r="BM29" i="14"/>
  <c r="BM44" i="14"/>
  <c r="BM74" i="14"/>
  <c r="BM104" i="14"/>
  <c r="BM58" i="14"/>
  <c r="BM13" i="14"/>
  <c r="BM28" i="14"/>
  <c r="BM43" i="14"/>
  <c r="BM73" i="14"/>
  <c r="BM103" i="14"/>
  <c r="BM57" i="14"/>
  <c r="BM12" i="14"/>
  <c r="BM27" i="14"/>
  <c r="BM42" i="14"/>
  <c r="BM72" i="14"/>
  <c r="BM102" i="14"/>
  <c r="BM56" i="14"/>
  <c r="BM11" i="14"/>
  <c r="BM26" i="14"/>
  <c r="BM41" i="14"/>
  <c r="BM71" i="14"/>
  <c r="BM101" i="14"/>
  <c r="BM55" i="14"/>
  <c r="BM10" i="14"/>
  <c r="BM25" i="14"/>
  <c r="BM40" i="14"/>
  <c r="BM70" i="14"/>
  <c r="BM100" i="14"/>
  <c r="BM54" i="14"/>
  <c r="BM9" i="14"/>
  <c r="BM24" i="14"/>
  <c r="BM39" i="14"/>
  <c r="BM69" i="14"/>
  <c r="BM99" i="14"/>
  <c r="BM53" i="14"/>
  <c r="BM8" i="14"/>
  <c r="BM23" i="14"/>
  <c r="BM38" i="14"/>
  <c r="BM68" i="14"/>
  <c r="BM98" i="14"/>
  <c r="BN53" i="15" a="1"/>
  <c r="BN65" i="15"/>
  <c r="BN8" i="15" a="1"/>
  <c r="BN20" i="15"/>
  <c r="BN23" i="15" a="1"/>
  <c r="BN35" i="15"/>
  <c r="BN50" i="15"/>
  <c r="BN80" i="15"/>
  <c r="BN110" i="15"/>
  <c r="BN64" i="15"/>
  <c r="BN19" i="15"/>
  <c r="BN34" i="15"/>
  <c r="BN49" i="15"/>
  <c r="BN79" i="15"/>
  <c r="BN109" i="15"/>
  <c r="BN63" i="15"/>
  <c r="BN18" i="15"/>
  <c r="BN33" i="15"/>
  <c r="BN48" i="15"/>
  <c r="BN78" i="15"/>
  <c r="BN108" i="15"/>
  <c r="BN62" i="15"/>
  <c r="BN17" i="15"/>
  <c r="BN32" i="15"/>
  <c r="BN47" i="15"/>
  <c r="BN77" i="15"/>
  <c r="BN107" i="15"/>
  <c r="BN61" i="15"/>
  <c r="BN16" i="15"/>
  <c r="BN31" i="15"/>
  <c r="BN46" i="15"/>
  <c r="BN76" i="15"/>
  <c r="BN106" i="15"/>
  <c r="BN60" i="15"/>
  <c r="BN15" i="15"/>
  <c r="BN30" i="15"/>
  <c r="BN45" i="15"/>
  <c r="BN75" i="15"/>
  <c r="BN105" i="15"/>
  <c r="BN59" i="15"/>
  <c r="BN14" i="15"/>
  <c r="BN29" i="15"/>
  <c r="BN44" i="15"/>
  <c r="BN74" i="15"/>
  <c r="BN104" i="15"/>
  <c r="BN58" i="15"/>
  <c r="BN13" i="15"/>
  <c r="BN28" i="15"/>
  <c r="BN43" i="15"/>
  <c r="BN73" i="15"/>
  <c r="BN103" i="15"/>
  <c r="BN57" i="15"/>
  <c r="BN12" i="15"/>
  <c r="BN27" i="15"/>
  <c r="BN42" i="15"/>
  <c r="BN72" i="15"/>
  <c r="BN102" i="15"/>
  <c r="BN56" i="15"/>
  <c r="BN11" i="15"/>
  <c r="BN26" i="15"/>
  <c r="BN41" i="15"/>
  <c r="BN71" i="15"/>
  <c r="BN101" i="15"/>
  <c r="BN55" i="15"/>
  <c r="BN10" i="15"/>
  <c r="BN25" i="15"/>
  <c r="BN40" i="15"/>
  <c r="BN70" i="15"/>
  <c r="BN100" i="15"/>
  <c r="BN54" i="15"/>
  <c r="BN9" i="15"/>
  <c r="BN24" i="15"/>
  <c r="BN39" i="15"/>
  <c r="BN69" i="15"/>
  <c r="BN99" i="15"/>
  <c r="BN53" i="15"/>
  <c r="BN8" i="15"/>
  <c r="BN23" i="15"/>
  <c r="BN38" i="15"/>
  <c r="BN68" i="15"/>
  <c r="BN98" i="15"/>
  <c r="BN53" i="16" a="1"/>
  <c r="BN65" i="16"/>
  <c r="BN8" i="16" a="1"/>
  <c r="BN20" i="16"/>
  <c r="BN23" i="16" a="1"/>
  <c r="BN35" i="16"/>
  <c r="BN50" i="16"/>
  <c r="BN80" i="16"/>
  <c r="BN110" i="16"/>
  <c r="BN64" i="16"/>
  <c r="BN19" i="16"/>
  <c r="BN34" i="16"/>
  <c r="BN49" i="16"/>
  <c r="BN79" i="16"/>
  <c r="BN109" i="16"/>
  <c r="BN63" i="16"/>
  <c r="BN18" i="16"/>
  <c r="BN33" i="16"/>
  <c r="BN48" i="16"/>
  <c r="BN78" i="16"/>
  <c r="BN108" i="16"/>
  <c r="BN62" i="16"/>
  <c r="BN17" i="16"/>
  <c r="BN32" i="16"/>
  <c r="BN47" i="16"/>
  <c r="BN77" i="16"/>
  <c r="BN107" i="16"/>
  <c r="BN61" i="16"/>
  <c r="BN16" i="16"/>
  <c r="BN31" i="16"/>
  <c r="BN46" i="16"/>
  <c r="BN76" i="16"/>
  <c r="BN106" i="16"/>
  <c r="BN60" i="16"/>
  <c r="BN15" i="16"/>
  <c r="BN30" i="16"/>
  <c r="BN45" i="16"/>
  <c r="BN75" i="16"/>
  <c r="BN105" i="16"/>
  <c r="BN59" i="16"/>
  <c r="BN14" i="16"/>
  <c r="BN29" i="16"/>
  <c r="BN44" i="16"/>
  <c r="BN74" i="16"/>
  <c r="BN104" i="16"/>
  <c r="BN58" i="16"/>
  <c r="BN13" i="16"/>
  <c r="BN28" i="16"/>
  <c r="BN43" i="16"/>
  <c r="BN73" i="16"/>
  <c r="BN103" i="16"/>
  <c r="BN57" i="16"/>
  <c r="BN12" i="16"/>
  <c r="BN27" i="16"/>
  <c r="BN42" i="16"/>
  <c r="BN72" i="16"/>
  <c r="BN102" i="16"/>
  <c r="BN56" i="16"/>
  <c r="BN11" i="16"/>
  <c r="BN26" i="16"/>
  <c r="BN41" i="16"/>
  <c r="BN71" i="16"/>
  <c r="BN101" i="16"/>
  <c r="BN55" i="16"/>
  <c r="BN10" i="16"/>
  <c r="BN25" i="16"/>
  <c r="BN40" i="16"/>
  <c r="BN70" i="16"/>
  <c r="BN100" i="16"/>
  <c r="BN54" i="16"/>
  <c r="BN9" i="16"/>
  <c r="BN24" i="16"/>
  <c r="BN39" i="16"/>
  <c r="BN69" i="16"/>
  <c r="BN99" i="16"/>
  <c r="BN53" i="16"/>
  <c r="BN8" i="16"/>
  <c r="BN23" i="16"/>
  <c r="BN38" i="16"/>
  <c r="BN68" i="16"/>
  <c r="BN98" i="16"/>
  <c r="BN53" i="17" a="1"/>
  <c r="BN65" i="17"/>
  <c r="BN8" i="17" a="1"/>
  <c r="BN20" i="17"/>
  <c r="BN23" i="17" a="1"/>
  <c r="BN35" i="17"/>
  <c r="BN50" i="17"/>
  <c r="BN80" i="17"/>
  <c r="BN110" i="17"/>
  <c r="BN64" i="17"/>
  <c r="BN19" i="17"/>
  <c r="BN34" i="17"/>
  <c r="BN49" i="17"/>
  <c r="BN79" i="17"/>
  <c r="BN109" i="17"/>
  <c r="BN63" i="17"/>
  <c r="BN18" i="17"/>
  <c r="BN33" i="17"/>
  <c r="BN48" i="17"/>
  <c r="BN78" i="17"/>
  <c r="BN108" i="17"/>
  <c r="BN62" i="17"/>
  <c r="BN17" i="17"/>
  <c r="BN32" i="17"/>
  <c r="BN47" i="17"/>
  <c r="BN77" i="17"/>
  <c r="BN107" i="17"/>
  <c r="BN61" i="17"/>
  <c r="BN16" i="17"/>
  <c r="BN31" i="17"/>
  <c r="BN46" i="17"/>
  <c r="BN76" i="17"/>
  <c r="BN106" i="17"/>
  <c r="BN60" i="17"/>
  <c r="BN15" i="17"/>
  <c r="BN30" i="17"/>
  <c r="BN45" i="17"/>
  <c r="BN75" i="17"/>
  <c r="BN105" i="17"/>
  <c r="BN59" i="17"/>
  <c r="BN14" i="17"/>
  <c r="BN29" i="17"/>
  <c r="BN44" i="17"/>
  <c r="BN74" i="17"/>
  <c r="BN104" i="17"/>
  <c r="BN58" i="17"/>
  <c r="BN13" i="17"/>
  <c r="BN28" i="17"/>
  <c r="BN43" i="17"/>
  <c r="BN73" i="17"/>
  <c r="BN103" i="17"/>
  <c r="BN57" i="17"/>
  <c r="BN12" i="17"/>
  <c r="BN27" i="17"/>
  <c r="BN42" i="17"/>
  <c r="BN72" i="17"/>
  <c r="BN102" i="17"/>
  <c r="BN56" i="17"/>
  <c r="BN11" i="17"/>
  <c r="BN26" i="17"/>
  <c r="BN41" i="17"/>
  <c r="BN71" i="17"/>
  <c r="BN101" i="17"/>
  <c r="BN55" i="17"/>
  <c r="BN10" i="17"/>
  <c r="BN25" i="17"/>
  <c r="BN40" i="17"/>
  <c r="BN70" i="17"/>
  <c r="BN100" i="17"/>
  <c r="BN54" i="17"/>
  <c r="BN9" i="17"/>
  <c r="BN24" i="17"/>
  <c r="BN39" i="17"/>
  <c r="BN69" i="17"/>
  <c r="BN99" i="17"/>
  <c r="BN53" i="17"/>
  <c r="BN8" i="17"/>
  <c r="BN23" i="17"/>
  <c r="BN38" i="17"/>
  <c r="BN68" i="17"/>
  <c r="BN98" i="17"/>
  <c r="BN53" i="18" a="1"/>
  <c r="BN65" i="18"/>
  <c r="BN8" i="18" a="1"/>
  <c r="BN20" i="18"/>
  <c r="BN23" i="18" a="1"/>
  <c r="BN35" i="18"/>
  <c r="BN50" i="18"/>
  <c r="BN80" i="18"/>
  <c r="BN110" i="18"/>
  <c r="BN64" i="18"/>
  <c r="BN19" i="18"/>
  <c r="BN34" i="18"/>
  <c r="BN49" i="18"/>
  <c r="BN79" i="18"/>
  <c r="BN109" i="18"/>
  <c r="BN63" i="18"/>
  <c r="BN18" i="18"/>
  <c r="BN33" i="18"/>
  <c r="BN48" i="18"/>
  <c r="BN78" i="18"/>
  <c r="BN108" i="18"/>
  <c r="BN62" i="18"/>
  <c r="BN17" i="18"/>
  <c r="BN32" i="18"/>
  <c r="BN47" i="18"/>
  <c r="BN77" i="18"/>
  <c r="BN107" i="18"/>
  <c r="BN61" i="18"/>
  <c r="BN16" i="18"/>
  <c r="BN31" i="18"/>
  <c r="BN46" i="18"/>
  <c r="BN76" i="18"/>
  <c r="BN106" i="18"/>
  <c r="BN60" i="18"/>
  <c r="BN15" i="18"/>
  <c r="BN30" i="18"/>
  <c r="BN45" i="18"/>
  <c r="BN75" i="18"/>
  <c r="BN105" i="18"/>
  <c r="BN59" i="18"/>
  <c r="BN14" i="18"/>
  <c r="BN29" i="18"/>
  <c r="BN44" i="18"/>
  <c r="BN74" i="18"/>
  <c r="BN104" i="18"/>
  <c r="BN58" i="18"/>
  <c r="BN13" i="18"/>
  <c r="BN28" i="18"/>
  <c r="BN43" i="18"/>
  <c r="BN73" i="18"/>
  <c r="BN103" i="18"/>
  <c r="BN57" i="18"/>
  <c r="BN12" i="18"/>
  <c r="BN27" i="18"/>
  <c r="BN42" i="18"/>
  <c r="BN72" i="18"/>
  <c r="BN102" i="18"/>
  <c r="BN56" i="18"/>
  <c r="BN11" i="18"/>
  <c r="BN26" i="18"/>
  <c r="BN41" i="18"/>
  <c r="BN71" i="18"/>
  <c r="BN101" i="18"/>
  <c r="BN55" i="18"/>
  <c r="BN10" i="18"/>
  <c r="BN25" i="18"/>
  <c r="BN40" i="18"/>
  <c r="BN70" i="18"/>
  <c r="BN100" i="18"/>
  <c r="BN54" i="18"/>
  <c r="BN9" i="18"/>
  <c r="BN24" i="18"/>
  <c r="BN39" i="18"/>
  <c r="BN69" i="18"/>
  <c r="BN99" i="18"/>
  <c r="BN53" i="18"/>
  <c r="BN8" i="18"/>
  <c r="BN23" i="18"/>
  <c r="BN38" i="18"/>
  <c r="BN68" i="18"/>
  <c r="BN98" i="18"/>
  <c r="BN53" i="19" a="1"/>
  <c r="BN65" i="19"/>
  <c r="BN8" i="19" a="1"/>
  <c r="BN20" i="19"/>
  <c r="BN23" i="19" a="1"/>
  <c r="BN35" i="19"/>
  <c r="BN50" i="19"/>
  <c r="BN80" i="19"/>
  <c r="BN110" i="19"/>
  <c r="BN64" i="19"/>
  <c r="BN19" i="19"/>
  <c r="BN34" i="19"/>
  <c r="BN49" i="19"/>
  <c r="BN79" i="19"/>
  <c r="BN109" i="19"/>
  <c r="BN63" i="19"/>
  <c r="BN18" i="19"/>
  <c r="BN33" i="19"/>
  <c r="BN48" i="19"/>
  <c r="BN78" i="19"/>
  <c r="BN108" i="19"/>
  <c r="BN62" i="19"/>
  <c r="BN17" i="19"/>
  <c r="BN32" i="19"/>
  <c r="BN47" i="19"/>
  <c r="BN77" i="19"/>
  <c r="BN107" i="19"/>
  <c r="BN61" i="19"/>
  <c r="BN16" i="19"/>
  <c r="BN31" i="19"/>
  <c r="BN46" i="19"/>
  <c r="BN76" i="19"/>
  <c r="BN106" i="19"/>
  <c r="BN60" i="19"/>
  <c r="BN15" i="19"/>
  <c r="BN30" i="19"/>
  <c r="BN45" i="19"/>
  <c r="BN75" i="19"/>
  <c r="BN105" i="19"/>
  <c r="BN59" i="19"/>
  <c r="BN14" i="19"/>
  <c r="BN29" i="19"/>
  <c r="BN44" i="19"/>
  <c r="BN74" i="19"/>
  <c r="BN104" i="19"/>
  <c r="BN58" i="19"/>
  <c r="BN13" i="19"/>
  <c r="BN28" i="19"/>
  <c r="BN43" i="19"/>
  <c r="BN73" i="19"/>
  <c r="BN103" i="19"/>
  <c r="BN57" i="19"/>
  <c r="BN12" i="19"/>
  <c r="BN27" i="19"/>
  <c r="BN42" i="19"/>
  <c r="BN72" i="19"/>
  <c r="BN102" i="19"/>
  <c r="BN56" i="19"/>
  <c r="BN11" i="19"/>
  <c r="BN26" i="19"/>
  <c r="BN41" i="19"/>
  <c r="BN71" i="19"/>
  <c r="BN101" i="19"/>
  <c r="BN55" i="19"/>
  <c r="BN10" i="19"/>
  <c r="BN25" i="19"/>
  <c r="BN40" i="19"/>
  <c r="BN70" i="19"/>
  <c r="BN100" i="19"/>
  <c r="BN54" i="19"/>
  <c r="BN9" i="19"/>
  <c r="BN24" i="19"/>
  <c r="BN39" i="19"/>
  <c r="BN69" i="19"/>
  <c r="BN99" i="19"/>
  <c r="BN53" i="19"/>
  <c r="BN8" i="19"/>
  <c r="BN23" i="19"/>
  <c r="BN38" i="19"/>
  <c r="BN68" i="19"/>
  <c r="BN98" i="19"/>
  <c r="BN53" i="20" a="1"/>
  <c r="BN65" i="20"/>
  <c r="BN8" i="20" a="1"/>
  <c r="BN20" i="20"/>
  <c r="BN23" i="20" a="1"/>
  <c r="BN35" i="20"/>
  <c r="BN50" i="20"/>
  <c r="BN80" i="20"/>
  <c r="BN110" i="20"/>
  <c r="BN64" i="20"/>
  <c r="BN19" i="20"/>
  <c r="BN34" i="20"/>
  <c r="BN49" i="20"/>
  <c r="BN79" i="20"/>
  <c r="BN109" i="20"/>
  <c r="BN63" i="20"/>
  <c r="BN18" i="20"/>
  <c r="BN33" i="20"/>
  <c r="BN48" i="20"/>
  <c r="BN78" i="20"/>
  <c r="BN108" i="20"/>
  <c r="BN62" i="20"/>
  <c r="BN17" i="20"/>
  <c r="BN32" i="20"/>
  <c r="BN47" i="20"/>
  <c r="BN77" i="20"/>
  <c r="BN107" i="20"/>
  <c r="BN61" i="20"/>
  <c r="BN16" i="20"/>
  <c r="BN31" i="20"/>
  <c r="BN46" i="20"/>
  <c r="BN76" i="20"/>
  <c r="BN106" i="20"/>
  <c r="BN60" i="20"/>
  <c r="BN15" i="20"/>
  <c r="BN30" i="20"/>
  <c r="BN45" i="20"/>
  <c r="BN75" i="20"/>
  <c r="BN105" i="20"/>
  <c r="BN59" i="20"/>
  <c r="BN14" i="20"/>
  <c r="BN29" i="20"/>
  <c r="BN44" i="20"/>
  <c r="BN74" i="20"/>
  <c r="BN104" i="20"/>
  <c r="BN58" i="20"/>
  <c r="BN13" i="20"/>
  <c r="BN28" i="20"/>
  <c r="BN43" i="20"/>
  <c r="BN73" i="20"/>
  <c r="BN103" i="20"/>
  <c r="BN57" i="20"/>
  <c r="BN12" i="20"/>
  <c r="BN27" i="20"/>
  <c r="BN42" i="20"/>
  <c r="BN72" i="20"/>
  <c r="BN102" i="20"/>
  <c r="BN56" i="20"/>
  <c r="BN11" i="20"/>
  <c r="BN26" i="20"/>
  <c r="BN41" i="20"/>
  <c r="BN71" i="20"/>
  <c r="BN101" i="20"/>
  <c r="BN55" i="20"/>
  <c r="BN10" i="20"/>
  <c r="BN25" i="20"/>
  <c r="BN40" i="20"/>
  <c r="BN70" i="20"/>
  <c r="BN100" i="20"/>
  <c r="BN54" i="20"/>
  <c r="BN9" i="20"/>
  <c r="BN24" i="20"/>
  <c r="BN39" i="20"/>
  <c r="BN69" i="20"/>
  <c r="BN99" i="20"/>
  <c r="BN53" i="20"/>
  <c r="BN8" i="20"/>
  <c r="BN23" i="20"/>
  <c r="BN38" i="20"/>
  <c r="BN68" i="20"/>
  <c r="BN98" i="20"/>
  <c r="BI53" i="3" a="1"/>
  <c r="BI53" i="3"/>
  <c r="BI8" i="3" a="1"/>
  <c r="BI8" i="3"/>
  <c r="BI23" i="3" a="1"/>
  <c r="BI23" i="3"/>
  <c r="BI38" i="3"/>
  <c r="BI68" i="3"/>
  <c r="BI98" i="3"/>
  <c r="BI83" i="3" a="1"/>
  <c r="BI83" i="3"/>
  <c r="BI54" i="3"/>
  <c r="BI9" i="3"/>
  <c r="BI24" i="3"/>
  <c r="BI39" i="3"/>
  <c r="BI69" i="3"/>
  <c r="BI84" i="3"/>
  <c r="BI55" i="3"/>
  <c r="BI10" i="3"/>
  <c r="BI25" i="3"/>
  <c r="BI40" i="3"/>
  <c r="BI70" i="3"/>
  <c r="BI85" i="3"/>
  <c r="BI56" i="3"/>
  <c r="BI11" i="3"/>
  <c r="BI26" i="3"/>
  <c r="BI41" i="3"/>
  <c r="BI71" i="3"/>
  <c r="BI86" i="3"/>
  <c r="BI57" i="3"/>
  <c r="BI12" i="3"/>
  <c r="BI27" i="3"/>
  <c r="BI42" i="3"/>
  <c r="BI72" i="3"/>
  <c r="BI87" i="3"/>
  <c r="BI58" i="3"/>
  <c r="BI13" i="3"/>
  <c r="BI28" i="3"/>
  <c r="BI43" i="3"/>
  <c r="BI73" i="3"/>
  <c r="BI88" i="3"/>
  <c r="BI59" i="3"/>
  <c r="BI14" i="3"/>
  <c r="BI29" i="3"/>
  <c r="BI44" i="3"/>
  <c r="BI74" i="3"/>
  <c r="BI89" i="3"/>
  <c r="BI60" i="3"/>
  <c r="BI15" i="3"/>
  <c r="BI30" i="3"/>
  <c r="BI45" i="3"/>
  <c r="BI75" i="3"/>
  <c r="BI90" i="3"/>
  <c r="BI61" i="3"/>
  <c r="BI16" i="3"/>
  <c r="BI31" i="3"/>
  <c r="BI46" i="3"/>
  <c r="BI76" i="3"/>
  <c r="BI91" i="3"/>
  <c r="BI62" i="3"/>
  <c r="BI17" i="3"/>
  <c r="BI32" i="3"/>
  <c r="BI47" i="3"/>
  <c r="BI77" i="3"/>
  <c r="BI92" i="3"/>
  <c r="BI63" i="3"/>
  <c r="BI18" i="3"/>
  <c r="BI33" i="3"/>
  <c r="BI48" i="3"/>
  <c r="BI78" i="3"/>
  <c r="BI93" i="3"/>
  <c r="BI64" i="3"/>
  <c r="BI19" i="3"/>
  <c r="BI34" i="3"/>
  <c r="BI49" i="3"/>
  <c r="BI79" i="3"/>
  <c r="BI94" i="3"/>
  <c r="BI65" i="3"/>
  <c r="BI20" i="3"/>
  <c r="BI35" i="3"/>
  <c r="BI50" i="3"/>
  <c r="BI80" i="3"/>
  <c r="BI95" i="3"/>
  <c r="BJ110" i="3"/>
  <c r="BJ109" i="3"/>
  <c r="BJ108" i="3"/>
  <c r="BJ107" i="3"/>
  <c r="BJ106" i="3"/>
  <c r="BJ105" i="3"/>
  <c r="BJ104" i="3"/>
  <c r="BJ103" i="3"/>
  <c r="BJ102" i="3"/>
  <c r="BJ101" i="3"/>
  <c r="BJ100" i="3"/>
  <c r="BJ99" i="3"/>
  <c r="BL53" i="14" a="1"/>
  <c r="BL65" i="14"/>
  <c r="BL8" i="14" a="1"/>
  <c r="BL20" i="14"/>
  <c r="BL23" i="14" a="1"/>
  <c r="BL35" i="14"/>
  <c r="BL50" i="14"/>
  <c r="BL80" i="14"/>
  <c r="BL110" i="14"/>
  <c r="BL64" i="14"/>
  <c r="BL19" i="14"/>
  <c r="BL34" i="14"/>
  <c r="BL49" i="14"/>
  <c r="BL79" i="14"/>
  <c r="BL109" i="14"/>
  <c r="BL63" i="14"/>
  <c r="BL18" i="14"/>
  <c r="BL33" i="14"/>
  <c r="BL48" i="14"/>
  <c r="BL78" i="14"/>
  <c r="BL108" i="14"/>
  <c r="BL62" i="14"/>
  <c r="BL17" i="14"/>
  <c r="BL32" i="14"/>
  <c r="BL47" i="14"/>
  <c r="BL77" i="14"/>
  <c r="BL107" i="14"/>
  <c r="BL61" i="14"/>
  <c r="BL16" i="14"/>
  <c r="BL31" i="14"/>
  <c r="BL46" i="14"/>
  <c r="BL76" i="14"/>
  <c r="BL106" i="14"/>
  <c r="BL60" i="14"/>
  <c r="BL15" i="14"/>
  <c r="BL30" i="14"/>
  <c r="BL45" i="14"/>
  <c r="BL75" i="14"/>
  <c r="BL105" i="14"/>
  <c r="BL59" i="14"/>
  <c r="BL14" i="14"/>
  <c r="BL29" i="14"/>
  <c r="BL44" i="14"/>
  <c r="BL74" i="14"/>
  <c r="BL104" i="14"/>
  <c r="BL58" i="14"/>
  <c r="BL13" i="14"/>
  <c r="BL28" i="14"/>
  <c r="BL43" i="14"/>
  <c r="BL73" i="14"/>
  <c r="BL103" i="14"/>
  <c r="BL57" i="14"/>
  <c r="BL12" i="14"/>
  <c r="BL27" i="14"/>
  <c r="BL42" i="14"/>
  <c r="BL72" i="14"/>
  <c r="BL102" i="14"/>
  <c r="BL56" i="14"/>
  <c r="BL11" i="14"/>
  <c r="BL26" i="14"/>
  <c r="BL41" i="14"/>
  <c r="BL71" i="14"/>
  <c r="BL101" i="14"/>
  <c r="BL55" i="14"/>
  <c r="BL10" i="14"/>
  <c r="BL25" i="14"/>
  <c r="BL40" i="14"/>
  <c r="BL70" i="14"/>
  <c r="BL100" i="14"/>
  <c r="BL54" i="14"/>
  <c r="BL9" i="14"/>
  <c r="BL24" i="14"/>
  <c r="BL39" i="14"/>
  <c r="BL69" i="14"/>
  <c r="BL99" i="14"/>
  <c r="BL53" i="14"/>
  <c r="BL8" i="14"/>
  <c r="BL23" i="14"/>
  <c r="BL38" i="14"/>
  <c r="BL68" i="14"/>
  <c r="BL98" i="14"/>
  <c r="BM53" i="15" a="1"/>
  <c r="BM65" i="15"/>
  <c r="BM8" i="15" a="1"/>
  <c r="BM20" i="15"/>
  <c r="BM23" i="15" a="1"/>
  <c r="BM35" i="15"/>
  <c r="BM50" i="15"/>
  <c r="BM80" i="15"/>
  <c r="BM110" i="15"/>
  <c r="BM64" i="15"/>
  <c r="BM19" i="15"/>
  <c r="BM34" i="15"/>
  <c r="BM49" i="15"/>
  <c r="BM79" i="15"/>
  <c r="BM109" i="15"/>
  <c r="BM63" i="15"/>
  <c r="BM18" i="15"/>
  <c r="BM33" i="15"/>
  <c r="BM48" i="15"/>
  <c r="BM78" i="15"/>
  <c r="BM108" i="15"/>
  <c r="BM62" i="15"/>
  <c r="BM17" i="15"/>
  <c r="BM32" i="15"/>
  <c r="BM47" i="15"/>
  <c r="BM77" i="15"/>
  <c r="BM107" i="15"/>
  <c r="BM61" i="15"/>
  <c r="BM16" i="15"/>
  <c r="BM31" i="15"/>
  <c r="BM46" i="15"/>
  <c r="BM76" i="15"/>
  <c r="BM106" i="15"/>
  <c r="BM60" i="15"/>
  <c r="BM15" i="15"/>
  <c r="BM30" i="15"/>
  <c r="BM45" i="15"/>
  <c r="BM75" i="15"/>
  <c r="BM105" i="15"/>
  <c r="BM59" i="15"/>
  <c r="BM14" i="15"/>
  <c r="BM29" i="15"/>
  <c r="BM44" i="15"/>
  <c r="BM74" i="15"/>
  <c r="BM104" i="15"/>
  <c r="BM58" i="15"/>
  <c r="BM13" i="15"/>
  <c r="BM28" i="15"/>
  <c r="BM43" i="15"/>
  <c r="BM73" i="15"/>
  <c r="BM103" i="15"/>
  <c r="BM57" i="15"/>
  <c r="BM12" i="15"/>
  <c r="BM27" i="15"/>
  <c r="BM42" i="15"/>
  <c r="BM72" i="15"/>
  <c r="BM102" i="15"/>
  <c r="BM56" i="15"/>
  <c r="BM11" i="15"/>
  <c r="BM26" i="15"/>
  <c r="BM41" i="15"/>
  <c r="BM71" i="15"/>
  <c r="BM101" i="15"/>
  <c r="BM55" i="15"/>
  <c r="BM10" i="15"/>
  <c r="BM25" i="15"/>
  <c r="BM40" i="15"/>
  <c r="BM70" i="15"/>
  <c r="BM100" i="15"/>
  <c r="BM54" i="15"/>
  <c r="BM9" i="15"/>
  <c r="BM24" i="15"/>
  <c r="BM39" i="15"/>
  <c r="BM69" i="15"/>
  <c r="BM99" i="15"/>
  <c r="BM53" i="15"/>
  <c r="BM8" i="15"/>
  <c r="BM23" i="15"/>
  <c r="BM38" i="15"/>
  <c r="BM68" i="15"/>
  <c r="BM98" i="15"/>
  <c r="BM53" i="16" a="1"/>
  <c r="BM65" i="16"/>
  <c r="BM8" i="16" a="1"/>
  <c r="BM20" i="16"/>
  <c r="BM23" i="16" a="1"/>
  <c r="BM35" i="16"/>
  <c r="BM50" i="16"/>
  <c r="BM80" i="16"/>
  <c r="BM110" i="16"/>
  <c r="BM64" i="16"/>
  <c r="BM19" i="16"/>
  <c r="BM34" i="16"/>
  <c r="BM49" i="16"/>
  <c r="BM79" i="16"/>
  <c r="BM109" i="16"/>
  <c r="BM63" i="16"/>
  <c r="BM18" i="16"/>
  <c r="BM33" i="16"/>
  <c r="BM48" i="16"/>
  <c r="BM78" i="16"/>
  <c r="BM108" i="16"/>
  <c r="BM62" i="16"/>
  <c r="BM17" i="16"/>
  <c r="BM32" i="16"/>
  <c r="BM47" i="16"/>
  <c r="BM77" i="16"/>
  <c r="BM107" i="16"/>
  <c r="BM61" i="16"/>
  <c r="BM16" i="16"/>
  <c r="BM31" i="16"/>
  <c r="BM46" i="16"/>
  <c r="BM76" i="16"/>
  <c r="BM106" i="16"/>
  <c r="BM60" i="16"/>
  <c r="BM15" i="16"/>
  <c r="BM30" i="16"/>
  <c r="BM45" i="16"/>
  <c r="BM75" i="16"/>
  <c r="BM105" i="16"/>
  <c r="BM59" i="16"/>
  <c r="BM14" i="16"/>
  <c r="BM29" i="16"/>
  <c r="BM44" i="16"/>
  <c r="BM74" i="16"/>
  <c r="BM104" i="16"/>
  <c r="BM58" i="16"/>
  <c r="BM13" i="16"/>
  <c r="BM28" i="16"/>
  <c r="BM43" i="16"/>
  <c r="BM73" i="16"/>
  <c r="BM103" i="16"/>
  <c r="BM57" i="16"/>
  <c r="BM12" i="16"/>
  <c r="BM27" i="16"/>
  <c r="BM42" i="16"/>
  <c r="BM72" i="16"/>
  <c r="BM102" i="16"/>
  <c r="BM56" i="16"/>
  <c r="BM11" i="16"/>
  <c r="BM26" i="16"/>
  <c r="BM41" i="16"/>
  <c r="BM71" i="16"/>
  <c r="BM101" i="16"/>
  <c r="BM55" i="16"/>
  <c r="BM10" i="16"/>
  <c r="BM25" i="16"/>
  <c r="BM40" i="16"/>
  <c r="BM70" i="16"/>
  <c r="BM100" i="16"/>
  <c r="BM54" i="16"/>
  <c r="BM9" i="16"/>
  <c r="BM24" i="16"/>
  <c r="BM39" i="16"/>
  <c r="BM69" i="16"/>
  <c r="BM99" i="16"/>
  <c r="BM53" i="16"/>
  <c r="BM8" i="16"/>
  <c r="BM23" i="16"/>
  <c r="BM38" i="16"/>
  <c r="BM68" i="16"/>
  <c r="BM98" i="16"/>
  <c r="BM53" i="17" a="1"/>
  <c r="BM65" i="17"/>
  <c r="BM8" i="17" a="1"/>
  <c r="BM20" i="17"/>
  <c r="BM23" i="17" a="1"/>
  <c r="BM35" i="17"/>
  <c r="BM50" i="17"/>
  <c r="BM80" i="17"/>
  <c r="BM110" i="17"/>
  <c r="BM64" i="17"/>
  <c r="BM19" i="17"/>
  <c r="BM34" i="17"/>
  <c r="BM49" i="17"/>
  <c r="BM79" i="17"/>
  <c r="BM109" i="17"/>
  <c r="BM63" i="17"/>
  <c r="BM18" i="17"/>
  <c r="BM33" i="17"/>
  <c r="BM48" i="17"/>
  <c r="BM78" i="17"/>
  <c r="BM108" i="17"/>
  <c r="BM62" i="17"/>
  <c r="BM17" i="17"/>
  <c r="BM32" i="17"/>
  <c r="BM47" i="17"/>
  <c r="BM77" i="17"/>
  <c r="BM107" i="17"/>
  <c r="BM61" i="17"/>
  <c r="BM16" i="17"/>
  <c r="BM31" i="17"/>
  <c r="BM46" i="17"/>
  <c r="BM76" i="17"/>
  <c r="BM106" i="17"/>
  <c r="BM60" i="17"/>
  <c r="BM15" i="17"/>
  <c r="BM30" i="17"/>
  <c r="BM45" i="17"/>
  <c r="BM75" i="17"/>
  <c r="BM105" i="17"/>
  <c r="BM59" i="17"/>
  <c r="BM14" i="17"/>
  <c r="BM29" i="17"/>
  <c r="BM44" i="17"/>
  <c r="BM74" i="17"/>
  <c r="BM104" i="17"/>
  <c r="BM58" i="17"/>
  <c r="BM13" i="17"/>
  <c r="BM28" i="17"/>
  <c r="BM43" i="17"/>
  <c r="BM73" i="17"/>
  <c r="BM103" i="17"/>
  <c r="BM57" i="17"/>
  <c r="BM12" i="17"/>
  <c r="BM27" i="17"/>
  <c r="BM42" i="17"/>
  <c r="BM72" i="17"/>
  <c r="BM102" i="17"/>
  <c r="BM56" i="17"/>
  <c r="BM11" i="17"/>
  <c r="BM26" i="17"/>
  <c r="BM41" i="17"/>
  <c r="BM71" i="17"/>
  <c r="BM101" i="17"/>
  <c r="BM55" i="17"/>
  <c r="BM10" i="17"/>
  <c r="BM25" i="17"/>
  <c r="BM40" i="17"/>
  <c r="BM70" i="17"/>
  <c r="BM100" i="17"/>
  <c r="BM54" i="17"/>
  <c r="BM9" i="17"/>
  <c r="BM24" i="17"/>
  <c r="BM39" i="17"/>
  <c r="BM69" i="17"/>
  <c r="BM99" i="17"/>
  <c r="BM53" i="17"/>
  <c r="BM8" i="17"/>
  <c r="BM23" i="17"/>
  <c r="BM38" i="17"/>
  <c r="BM68" i="17"/>
  <c r="BM98" i="17"/>
  <c r="BM53" i="18" a="1"/>
  <c r="BM65" i="18"/>
  <c r="BM8" i="18" a="1"/>
  <c r="BM20" i="18"/>
  <c r="BM23" i="18" a="1"/>
  <c r="BM35" i="18"/>
  <c r="BM50" i="18"/>
  <c r="BM80" i="18"/>
  <c r="BM110" i="18"/>
  <c r="BM64" i="18"/>
  <c r="BM19" i="18"/>
  <c r="BM34" i="18"/>
  <c r="BM49" i="18"/>
  <c r="BM79" i="18"/>
  <c r="BM109" i="18"/>
  <c r="BM63" i="18"/>
  <c r="BM18" i="18"/>
  <c r="BM33" i="18"/>
  <c r="BM48" i="18"/>
  <c r="BM78" i="18"/>
  <c r="BM108" i="18"/>
  <c r="BM62" i="18"/>
  <c r="BM17" i="18"/>
  <c r="BM32" i="18"/>
  <c r="BM47" i="18"/>
  <c r="BM77" i="18"/>
  <c r="BM107" i="18"/>
  <c r="BM61" i="18"/>
  <c r="BM16" i="18"/>
  <c r="BM31" i="18"/>
  <c r="BM46" i="18"/>
  <c r="BM76" i="18"/>
  <c r="BM106" i="18"/>
  <c r="BM60" i="18"/>
  <c r="BM15" i="18"/>
  <c r="BM30" i="18"/>
  <c r="BM45" i="18"/>
  <c r="BM75" i="18"/>
  <c r="BM105" i="18"/>
  <c r="BM59" i="18"/>
  <c r="BM14" i="18"/>
  <c r="BM29" i="18"/>
  <c r="BM44" i="18"/>
  <c r="BM74" i="18"/>
  <c r="BM104" i="18"/>
  <c r="BM58" i="18"/>
  <c r="BM13" i="18"/>
  <c r="BM28" i="18"/>
  <c r="BM43" i="18"/>
  <c r="BM73" i="18"/>
  <c r="BM103" i="18"/>
  <c r="BM57" i="18"/>
  <c r="BM12" i="18"/>
  <c r="BM27" i="18"/>
  <c r="BM42" i="18"/>
  <c r="BM72" i="18"/>
  <c r="BM102" i="18"/>
  <c r="BM56" i="18"/>
  <c r="BM11" i="18"/>
  <c r="BM26" i="18"/>
  <c r="BM41" i="18"/>
  <c r="BM71" i="18"/>
  <c r="BM101" i="18"/>
  <c r="BM55" i="18"/>
  <c r="BM10" i="18"/>
  <c r="BM25" i="18"/>
  <c r="BM40" i="18"/>
  <c r="BM70" i="18"/>
  <c r="BM100" i="18"/>
  <c r="BM54" i="18"/>
  <c r="BM9" i="18"/>
  <c r="BM24" i="18"/>
  <c r="BM39" i="18"/>
  <c r="BM69" i="18"/>
  <c r="BM99" i="18"/>
  <c r="BM53" i="18"/>
  <c r="BM8" i="18"/>
  <c r="BM23" i="18"/>
  <c r="BM38" i="18"/>
  <c r="BM68" i="18"/>
  <c r="BM98" i="18"/>
  <c r="BM53" i="19" a="1"/>
  <c r="BM65" i="19"/>
  <c r="BM8" i="19" a="1"/>
  <c r="BM20" i="19"/>
  <c r="BM23" i="19" a="1"/>
  <c r="BM35" i="19"/>
  <c r="BM50" i="19"/>
  <c r="BM80" i="19"/>
  <c r="BM110" i="19"/>
  <c r="BM64" i="19"/>
  <c r="BM19" i="19"/>
  <c r="BM34" i="19"/>
  <c r="BM49" i="19"/>
  <c r="BM79" i="19"/>
  <c r="BM109" i="19"/>
  <c r="BM63" i="19"/>
  <c r="BM18" i="19"/>
  <c r="BM33" i="19"/>
  <c r="BM48" i="19"/>
  <c r="BM78" i="19"/>
  <c r="BM108" i="19"/>
  <c r="BM62" i="19"/>
  <c r="BM17" i="19"/>
  <c r="BM32" i="19"/>
  <c r="BM47" i="19"/>
  <c r="BM77" i="19"/>
  <c r="BM107" i="19"/>
  <c r="BM61" i="19"/>
  <c r="BM16" i="19"/>
  <c r="BM31" i="19"/>
  <c r="BM46" i="19"/>
  <c r="BM76" i="19"/>
  <c r="BM106" i="19"/>
  <c r="BM60" i="19"/>
  <c r="BM15" i="19"/>
  <c r="BM30" i="19"/>
  <c r="BM45" i="19"/>
  <c r="BM75" i="19"/>
  <c r="BM105" i="19"/>
  <c r="BM59" i="19"/>
  <c r="BM14" i="19"/>
  <c r="BM29" i="19"/>
  <c r="BM44" i="19"/>
  <c r="BM74" i="19"/>
  <c r="BM104" i="19"/>
  <c r="BM58" i="19"/>
  <c r="BM13" i="19"/>
  <c r="BM28" i="19"/>
  <c r="BM43" i="19"/>
  <c r="BM73" i="19"/>
  <c r="BM103" i="19"/>
  <c r="BM57" i="19"/>
  <c r="BM12" i="19"/>
  <c r="BM27" i="19"/>
  <c r="BM42" i="19"/>
  <c r="BM72" i="19"/>
  <c r="BM102" i="19"/>
  <c r="BM56" i="19"/>
  <c r="BM11" i="19"/>
  <c r="BM26" i="19"/>
  <c r="BM41" i="19"/>
  <c r="BM71" i="19"/>
  <c r="BM101" i="19"/>
  <c r="BM55" i="19"/>
  <c r="BM10" i="19"/>
  <c r="BM25" i="19"/>
  <c r="BM40" i="19"/>
  <c r="BM70" i="19"/>
  <c r="BM100" i="19"/>
  <c r="BM54" i="19"/>
  <c r="BM9" i="19"/>
  <c r="BM24" i="19"/>
  <c r="BM39" i="19"/>
  <c r="BM69" i="19"/>
  <c r="BM99" i="19"/>
  <c r="BM53" i="19"/>
  <c r="BM8" i="19"/>
  <c r="BM23" i="19"/>
  <c r="BM38" i="19"/>
  <c r="BM68" i="19"/>
  <c r="BM98" i="19"/>
  <c r="BM53" i="20" a="1"/>
  <c r="BM65" i="20"/>
  <c r="BM8" i="20" a="1"/>
  <c r="BM20" i="20"/>
  <c r="BM23" i="20" a="1"/>
  <c r="BM35" i="20"/>
  <c r="BM50" i="20"/>
  <c r="BM80" i="20"/>
  <c r="BM110" i="20"/>
  <c r="BM64" i="20"/>
  <c r="BM19" i="20"/>
  <c r="BM34" i="20"/>
  <c r="BM49" i="20"/>
  <c r="BM79" i="20"/>
  <c r="BM109" i="20"/>
  <c r="BM63" i="20"/>
  <c r="BM18" i="20"/>
  <c r="BM33" i="20"/>
  <c r="BM48" i="20"/>
  <c r="BM78" i="20"/>
  <c r="BM108" i="20"/>
  <c r="BM62" i="20"/>
  <c r="BM17" i="20"/>
  <c r="BM32" i="20"/>
  <c r="BM47" i="20"/>
  <c r="BM77" i="20"/>
  <c r="BM107" i="20"/>
  <c r="BM61" i="20"/>
  <c r="BM16" i="20"/>
  <c r="BM31" i="20"/>
  <c r="BM46" i="20"/>
  <c r="BM76" i="20"/>
  <c r="BM106" i="20"/>
  <c r="BM60" i="20"/>
  <c r="BM15" i="20"/>
  <c r="BM30" i="20"/>
  <c r="BM45" i="20"/>
  <c r="BM75" i="20"/>
  <c r="BM105" i="20"/>
  <c r="BM59" i="20"/>
  <c r="BM14" i="20"/>
  <c r="BM29" i="20"/>
  <c r="BM44" i="20"/>
  <c r="BM74" i="20"/>
  <c r="BM104" i="20"/>
  <c r="BM58" i="20"/>
  <c r="BM13" i="20"/>
  <c r="BM28" i="20"/>
  <c r="BM43" i="20"/>
  <c r="BM73" i="20"/>
  <c r="BM103" i="20"/>
  <c r="BM57" i="20"/>
  <c r="BM12" i="20"/>
  <c r="BM27" i="20"/>
  <c r="BM42" i="20"/>
  <c r="BM72" i="20"/>
  <c r="BM102" i="20"/>
  <c r="BM56" i="20"/>
  <c r="BM11" i="20"/>
  <c r="BM26" i="20"/>
  <c r="BM41" i="20"/>
  <c r="BM71" i="20"/>
  <c r="BM101" i="20"/>
  <c r="BM55" i="20"/>
  <c r="BM10" i="20"/>
  <c r="BM25" i="20"/>
  <c r="BM40" i="20"/>
  <c r="BM70" i="20"/>
  <c r="BM100" i="20"/>
  <c r="BM54" i="20"/>
  <c r="BM9" i="20"/>
  <c r="BM24" i="20"/>
  <c r="BM39" i="20"/>
  <c r="BM69" i="20"/>
  <c r="BM99" i="20"/>
  <c r="BM53" i="20"/>
  <c r="BM8" i="20"/>
  <c r="BM23" i="20"/>
  <c r="BM38" i="20"/>
  <c r="BM68" i="20"/>
  <c r="BM98" i="20"/>
  <c r="BH53" i="3" a="1"/>
  <c r="BH53" i="3"/>
  <c r="BH8" i="3" a="1"/>
  <c r="BH8" i="3"/>
  <c r="BH23" i="3" a="1"/>
  <c r="BH23" i="3"/>
  <c r="BH38" i="3"/>
  <c r="BH68" i="3"/>
  <c r="BH98" i="3"/>
  <c r="BH83" i="3" a="1"/>
  <c r="BH83" i="3"/>
  <c r="BH54" i="3"/>
  <c r="BH9" i="3"/>
  <c r="BH24" i="3"/>
  <c r="BH39" i="3"/>
  <c r="BH69" i="3"/>
  <c r="BH84" i="3"/>
  <c r="BH55" i="3"/>
  <c r="BH10" i="3"/>
  <c r="BH25" i="3"/>
  <c r="BH40" i="3"/>
  <c r="BH70" i="3"/>
  <c r="BH85" i="3"/>
  <c r="BH56" i="3"/>
  <c r="BH11" i="3"/>
  <c r="BH26" i="3"/>
  <c r="BH41" i="3"/>
  <c r="BH71" i="3"/>
  <c r="BH86" i="3"/>
  <c r="BH57" i="3"/>
  <c r="BH12" i="3"/>
  <c r="BH27" i="3"/>
  <c r="BH42" i="3"/>
  <c r="BH72" i="3"/>
  <c r="BH87" i="3"/>
  <c r="BH58" i="3"/>
  <c r="BH13" i="3"/>
  <c r="BH28" i="3"/>
  <c r="BH43" i="3"/>
  <c r="BH73" i="3"/>
  <c r="BH88" i="3"/>
  <c r="BH59" i="3"/>
  <c r="BH14" i="3"/>
  <c r="BH29" i="3"/>
  <c r="BH44" i="3"/>
  <c r="BH74" i="3"/>
  <c r="BH89" i="3"/>
  <c r="BH60" i="3"/>
  <c r="BH15" i="3"/>
  <c r="BH30" i="3"/>
  <c r="BH45" i="3"/>
  <c r="BH75" i="3"/>
  <c r="BH90" i="3"/>
  <c r="BH61" i="3"/>
  <c r="BH16" i="3"/>
  <c r="BH31" i="3"/>
  <c r="BH46" i="3"/>
  <c r="BH76" i="3"/>
  <c r="BH91" i="3"/>
  <c r="BH62" i="3"/>
  <c r="BH17" i="3"/>
  <c r="BH32" i="3"/>
  <c r="BH47" i="3"/>
  <c r="BH77" i="3"/>
  <c r="BH92" i="3"/>
  <c r="BH63" i="3"/>
  <c r="BH18" i="3"/>
  <c r="BH33" i="3"/>
  <c r="BH48" i="3"/>
  <c r="BH78" i="3"/>
  <c r="BH93" i="3"/>
  <c r="BH64" i="3"/>
  <c r="BH19" i="3"/>
  <c r="BH34" i="3"/>
  <c r="BH49" i="3"/>
  <c r="BH79" i="3"/>
  <c r="BH94" i="3"/>
  <c r="BH65" i="3"/>
  <c r="BH20" i="3"/>
  <c r="BH35" i="3"/>
  <c r="BH50" i="3"/>
  <c r="BH80" i="3"/>
  <c r="BH95" i="3"/>
  <c r="BI110" i="3"/>
  <c r="BI109" i="3"/>
  <c r="BI108" i="3"/>
  <c r="BI107" i="3"/>
  <c r="BI106" i="3"/>
  <c r="BI105" i="3"/>
  <c r="BI104" i="3"/>
  <c r="BI103" i="3"/>
  <c r="BI102" i="3"/>
  <c r="BI101" i="3"/>
  <c r="BI100" i="3"/>
  <c r="BI99" i="3"/>
  <c r="BK53" i="14" a="1"/>
  <c r="BK65" i="14"/>
  <c r="BK8" i="14" a="1"/>
  <c r="BK20" i="14"/>
  <c r="BK23" i="14" a="1"/>
  <c r="BK35" i="14"/>
  <c r="BK50" i="14"/>
  <c r="BK80" i="14"/>
  <c r="BK110" i="14"/>
  <c r="BK64" i="14"/>
  <c r="BK19" i="14"/>
  <c r="BK34" i="14"/>
  <c r="BK49" i="14"/>
  <c r="BK79" i="14"/>
  <c r="BK109" i="14"/>
  <c r="BK63" i="14"/>
  <c r="BK18" i="14"/>
  <c r="BK33" i="14"/>
  <c r="BK48" i="14"/>
  <c r="BK78" i="14"/>
  <c r="BK108" i="14"/>
  <c r="BK62" i="14"/>
  <c r="BK17" i="14"/>
  <c r="BK32" i="14"/>
  <c r="BK47" i="14"/>
  <c r="BK77" i="14"/>
  <c r="BK107" i="14"/>
  <c r="BK61" i="14"/>
  <c r="BK16" i="14"/>
  <c r="BK31" i="14"/>
  <c r="BK46" i="14"/>
  <c r="BK76" i="14"/>
  <c r="BK106" i="14"/>
  <c r="BK60" i="14"/>
  <c r="BK15" i="14"/>
  <c r="BK30" i="14"/>
  <c r="BK45" i="14"/>
  <c r="BK75" i="14"/>
  <c r="BK105" i="14"/>
  <c r="BK59" i="14"/>
  <c r="BK14" i="14"/>
  <c r="BK29" i="14"/>
  <c r="BK44" i="14"/>
  <c r="BK74" i="14"/>
  <c r="BK104" i="14"/>
  <c r="BK58" i="14"/>
  <c r="BK13" i="14"/>
  <c r="BK28" i="14"/>
  <c r="BK43" i="14"/>
  <c r="BK73" i="14"/>
  <c r="BK103" i="14"/>
  <c r="BK57" i="14"/>
  <c r="BK12" i="14"/>
  <c r="BK27" i="14"/>
  <c r="BK42" i="14"/>
  <c r="BK72" i="14"/>
  <c r="BK102" i="14"/>
  <c r="BK56" i="14"/>
  <c r="BK11" i="14"/>
  <c r="BK26" i="14"/>
  <c r="BK41" i="14"/>
  <c r="BK71" i="14"/>
  <c r="BK101" i="14"/>
  <c r="BK55" i="14"/>
  <c r="BK10" i="14"/>
  <c r="BK25" i="14"/>
  <c r="BK40" i="14"/>
  <c r="BK70" i="14"/>
  <c r="BK100" i="14"/>
  <c r="BK54" i="14"/>
  <c r="BK9" i="14"/>
  <c r="BK24" i="14"/>
  <c r="BK39" i="14"/>
  <c r="BK69" i="14"/>
  <c r="BK99" i="14"/>
  <c r="BK53" i="14"/>
  <c r="BK8" i="14"/>
  <c r="BK23" i="14"/>
  <c r="BK38" i="14"/>
  <c r="BK68" i="14"/>
  <c r="BK98" i="14"/>
  <c r="BL53" i="15" a="1"/>
  <c r="BL65" i="15"/>
  <c r="BL8" i="15" a="1"/>
  <c r="BL20" i="15"/>
  <c r="BL23" i="15" a="1"/>
  <c r="BL35" i="15"/>
  <c r="BL50" i="15"/>
  <c r="BL80" i="15"/>
  <c r="BL110" i="15"/>
  <c r="BL64" i="15"/>
  <c r="BL19" i="15"/>
  <c r="BL34" i="15"/>
  <c r="BL49" i="15"/>
  <c r="BL79" i="15"/>
  <c r="BL109" i="15"/>
  <c r="BL63" i="15"/>
  <c r="BL18" i="15"/>
  <c r="BL33" i="15"/>
  <c r="BL48" i="15"/>
  <c r="BL78" i="15"/>
  <c r="BL108" i="15"/>
  <c r="BL62" i="15"/>
  <c r="BL17" i="15"/>
  <c r="BL32" i="15"/>
  <c r="BL47" i="15"/>
  <c r="BL77" i="15"/>
  <c r="BL107" i="15"/>
  <c r="BL61" i="15"/>
  <c r="BL16" i="15"/>
  <c r="BL31" i="15"/>
  <c r="BL46" i="15"/>
  <c r="BL76" i="15"/>
  <c r="BL106" i="15"/>
  <c r="BL60" i="15"/>
  <c r="BL15" i="15"/>
  <c r="BL30" i="15"/>
  <c r="BL45" i="15"/>
  <c r="BL75" i="15"/>
  <c r="BL105" i="15"/>
  <c r="BL59" i="15"/>
  <c r="BL14" i="15"/>
  <c r="BL29" i="15"/>
  <c r="BL44" i="15"/>
  <c r="BL74" i="15"/>
  <c r="BL104" i="15"/>
  <c r="BL58" i="15"/>
  <c r="BL13" i="15"/>
  <c r="BL28" i="15"/>
  <c r="BL43" i="15"/>
  <c r="BL73" i="15"/>
  <c r="BL103" i="15"/>
  <c r="BL57" i="15"/>
  <c r="BL12" i="15"/>
  <c r="BL27" i="15"/>
  <c r="BL42" i="15"/>
  <c r="BL72" i="15"/>
  <c r="BL102" i="15"/>
  <c r="BL56" i="15"/>
  <c r="BL11" i="15"/>
  <c r="BL26" i="15"/>
  <c r="BL41" i="15"/>
  <c r="BL71" i="15"/>
  <c r="BL101" i="15"/>
  <c r="BL55" i="15"/>
  <c r="BL10" i="15"/>
  <c r="BL25" i="15"/>
  <c r="BL40" i="15"/>
  <c r="BL70" i="15"/>
  <c r="BL100" i="15"/>
  <c r="BL54" i="15"/>
  <c r="BL9" i="15"/>
  <c r="BL24" i="15"/>
  <c r="BL39" i="15"/>
  <c r="BL69" i="15"/>
  <c r="BL99" i="15"/>
  <c r="BL53" i="15"/>
  <c r="BL8" i="15"/>
  <c r="BL23" i="15"/>
  <c r="BL38" i="15"/>
  <c r="BL68" i="15"/>
  <c r="BL98" i="15"/>
  <c r="BL53" i="16" a="1"/>
  <c r="BL65" i="16"/>
  <c r="BL8" i="16" a="1"/>
  <c r="BL20" i="16"/>
  <c r="BL23" i="16" a="1"/>
  <c r="BL35" i="16"/>
  <c r="BL50" i="16"/>
  <c r="BL80" i="16"/>
  <c r="BL110" i="16"/>
  <c r="BL64" i="16"/>
  <c r="BL19" i="16"/>
  <c r="BL34" i="16"/>
  <c r="BL49" i="16"/>
  <c r="BL79" i="16"/>
  <c r="BL109" i="16"/>
  <c r="BL63" i="16"/>
  <c r="BL18" i="16"/>
  <c r="BL33" i="16"/>
  <c r="BL48" i="16"/>
  <c r="BL78" i="16"/>
  <c r="BL108" i="16"/>
  <c r="BL62" i="16"/>
  <c r="BL17" i="16"/>
  <c r="BL32" i="16"/>
  <c r="BL47" i="16"/>
  <c r="BL77" i="16"/>
  <c r="BL107" i="16"/>
  <c r="BL61" i="16"/>
  <c r="BL16" i="16"/>
  <c r="BL31" i="16"/>
  <c r="BL46" i="16"/>
  <c r="BL76" i="16"/>
  <c r="BL106" i="16"/>
  <c r="BL60" i="16"/>
  <c r="BL15" i="16"/>
  <c r="BL30" i="16"/>
  <c r="BL45" i="16"/>
  <c r="BL75" i="16"/>
  <c r="BL105" i="16"/>
  <c r="BL59" i="16"/>
  <c r="BL14" i="16"/>
  <c r="BL29" i="16"/>
  <c r="BL44" i="16"/>
  <c r="BL74" i="16"/>
  <c r="BL104" i="16"/>
  <c r="BL58" i="16"/>
  <c r="BL13" i="16"/>
  <c r="BL28" i="16"/>
  <c r="BL43" i="16"/>
  <c r="BL73" i="16"/>
  <c r="BL103" i="16"/>
  <c r="BL57" i="16"/>
  <c r="BL12" i="16"/>
  <c r="BL27" i="16"/>
  <c r="BL42" i="16"/>
  <c r="BL72" i="16"/>
  <c r="BL102" i="16"/>
  <c r="BL56" i="16"/>
  <c r="BL11" i="16"/>
  <c r="BL26" i="16"/>
  <c r="BL41" i="16"/>
  <c r="BL71" i="16"/>
  <c r="BL101" i="16"/>
  <c r="BL55" i="16"/>
  <c r="BL10" i="16"/>
  <c r="BL25" i="16"/>
  <c r="BL40" i="16"/>
  <c r="BL70" i="16"/>
  <c r="BL100" i="16"/>
  <c r="BL54" i="16"/>
  <c r="BL9" i="16"/>
  <c r="BL24" i="16"/>
  <c r="BL39" i="16"/>
  <c r="BL69" i="16"/>
  <c r="BL99" i="16"/>
  <c r="BL53" i="16"/>
  <c r="BL8" i="16"/>
  <c r="BL23" i="16"/>
  <c r="BL38" i="16"/>
  <c r="BL68" i="16"/>
  <c r="BL98" i="16"/>
  <c r="BL53" i="17" a="1"/>
  <c r="BL65" i="17"/>
  <c r="BL8" i="17" a="1"/>
  <c r="BL20" i="17"/>
  <c r="BL23" i="17" a="1"/>
  <c r="BL35" i="17"/>
  <c r="BL50" i="17"/>
  <c r="BL80" i="17"/>
  <c r="BL110" i="17"/>
  <c r="BL64" i="17"/>
  <c r="BL19" i="17"/>
  <c r="BL34" i="17"/>
  <c r="BL49" i="17"/>
  <c r="BL79" i="17"/>
  <c r="BL109" i="17"/>
  <c r="BL63" i="17"/>
  <c r="BL18" i="17"/>
  <c r="BL33" i="17"/>
  <c r="BL48" i="17"/>
  <c r="BL78" i="17"/>
  <c r="BL108" i="17"/>
  <c r="BL62" i="17"/>
  <c r="BL17" i="17"/>
  <c r="BL32" i="17"/>
  <c r="BL47" i="17"/>
  <c r="BL77" i="17"/>
  <c r="BL107" i="17"/>
  <c r="BL61" i="17"/>
  <c r="BL16" i="17"/>
  <c r="BL31" i="17"/>
  <c r="BL46" i="17"/>
  <c r="BL76" i="17"/>
  <c r="BL106" i="17"/>
  <c r="BL60" i="17"/>
  <c r="BL15" i="17"/>
  <c r="BL30" i="17"/>
  <c r="BL45" i="17"/>
  <c r="BL75" i="17"/>
  <c r="BL105" i="17"/>
  <c r="BL59" i="17"/>
  <c r="BL14" i="17"/>
  <c r="BL29" i="17"/>
  <c r="BL44" i="17"/>
  <c r="BL74" i="17"/>
  <c r="BL104" i="17"/>
  <c r="BL58" i="17"/>
  <c r="BL13" i="17"/>
  <c r="BL28" i="17"/>
  <c r="BL43" i="17"/>
  <c r="BL73" i="17"/>
  <c r="BL103" i="17"/>
  <c r="BL57" i="17"/>
  <c r="BL12" i="17"/>
  <c r="BL27" i="17"/>
  <c r="BL42" i="17"/>
  <c r="BL72" i="17"/>
  <c r="BL102" i="17"/>
  <c r="BL56" i="17"/>
  <c r="BL11" i="17"/>
  <c r="BL26" i="17"/>
  <c r="BL41" i="17"/>
  <c r="BL71" i="17"/>
  <c r="BL101" i="17"/>
  <c r="BL55" i="17"/>
  <c r="BL10" i="17"/>
  <c r="BL25" i="17"/>
  <c r="BL40" i="17"/>
  <c r="BL70" i="17"/>
  <c r="BL100" i="17"/>
  <c r="BL54" i="17"/>
  <c r="BL9" i="17"/>
  <c r="BL24" i="17"/>
  <c r="BL39" i="17"/>
  <c r="BL69" i="17"/>
  <c r="BL99" i="17"/>
  <c r="BL53" i="17"/>
  <c r="BL8" i="17"/>
  <c r="BL23" i="17"/>
  <c r="BL38" i="17"/>
  <c r="BL68" i="17"/>
  <c r="BL98" i="17"/>
  <c r="BL53" i="18" a="1"/>
  <c r="BL65" i="18"/>
  <c r="BL8" i="18" a="1"/>
  <c r="BL20" i="18"/>
  <c r="BL23" i="18" a="1"/>
  <c r="BL35" i="18"/>
  <c r="BL50" i="18"/>
  <c r="BL80" i="18"/>
  <c r="BL110" i="18"/>
  <c r="BL64" i="18"/>
  <c r="BL19" i="18"/>
  <c r="BL34" i="18"/>
  <c r="BL49" i="18"/>
  <c r="BL79" i="18"/>
  <c r="BL109" i="18"/>
  <c r="BL63" i="18"/>
  <c r="BL18" i="18"/>
  <c r="BL33" i="18"/>
  <c r="BL48" i="18"/>
  <c r="BL78" i="18"/>
  <c r="BL108" i="18"/>
  <c r="BL62" i="18"/>
  <c r="BL17" i="18"/>
  <c r="BL32" i="18"/>
  <c r="BL47" i="18"/>
  <c r="BL77" i="18"/>
  <c r="BL107" i="18"/>
  <c r="BL61" i="18"/>
  <c r="BL16" i="18"/>
  <c r="BL31" i="18"/>
  <c r="BL46" i="18"/>
  <c r="BL76" i="18"/>
  <c r="BL106" i="18"/>
  <c r="BL60" i="18"/>
  <c r="BL15" i="18"/>
  <c r="BL30" i="18"/>
  <c r="BL45" i="18"/>
  <c r="BL75" i="18"/>
  <c r="BL105" i="18"/>
  <c r="BL59" i="18"/>
  <c r="BL14" i="18"/>
  <c r="BL29" i="18"/>
  <c r="BL44" i="18"/>
  <c r="BL74" i="18"/>
  <c r="BL104" i="18"/>
  <c r="BL58" i="18"/>
  <c r="BL13" i="18"/>
  <c r="BL28" i="18"/>
  <c r="BL43" i="18"/>
  <c r="BL73" i="18"/>
  <c r="BL103" i="18"/>
  <c r="BL57" i="18"/>
  <c r="BL12" i="18"/>
  <c r="BL27" i="18"/>
  <c r="BL42" i="18"/>
  <c r="BL72" i="18"/>
  <c r="BL102" i="18"/>
  <c r="BL56" i="18"/>
  <c r="BL11" i="18"/>
  <c r="BL26" i="18"/>
  <c r="BL41" i="18"/>
  <c r="BL71" i="18"/>
  <c r="BL101" i="18"/>
  <c r="BL55" i="18"/>
  <c r="BL10" i="18"/>
  <c r="BL25" i="18"/>
  <c r="BL40" i="18"/>
  <c r="BL70" i="18"/>
  <c r="BL100" i="18"/>
  <c r="BL54" i="18"/>
  <c r="BL9" i="18"/>
  <c r="BL24" i="18"/>
  <c r="BL39" i="18"/>
  <c r="BL69" i="18"/>
  <c r="BL99" i="18"/>
  <c r="BL53" i="18"/>
  <c r="BL8" i="18"/>
  <c r="BL23" i="18"/>
  <c r="BL38" i="18"/>
  <c r="BL68" i="18"/>
  <c r="BL98" i="18"/>
  <c r="BL53" i="19" a="1"/>
  <c r="BL65" i="19"/>
  <c r="BL8" i="19" a="1"/>
  <c r="BL20" i="19"/>
  <c r="BL23" i="19" a="1"/>
  <c r="BL35" i="19"/>
  <c r="BL50" i="19"/>
  <c r="BL80" i="19"/>
  <c r="BL110" i="19"/>
  <c r="BL64" i="19"/>
  <c r="BL19" i="19"/>
  <c r="BL34" i="19"/>
  <c r="BL49" i="19"/>
  <c r="BL79" i="19"/>
  <c r="BL109" i="19"/>
  <c r="BL63" i="19"/>
  <c r="BL18" i="19"/>
  <c r="BL33" i="19"/>
  <c r="BL48" i="19"/>
  <c r="BL78" i="19"/>
  <c r="BL108" i="19"/>
  <c r="BL62" i="19"/>
  <c r="BL17" i="19"/>
  <c r="BL32" i="19"/>
  <c r="BL47" i="19"/>
  <c r="BL77" i="19"/>
  <c r="BL107" i="19"/>
  <c r="BL61" i="19"/>
  <c r="BL16" i="19"/>
  <c r="BL31" i="19"/>
  <c r="BL46" i="19"/>
  <c r="BL76" i="19"/>
  <c r="BL106" i="19"/>
  <c r="BL60" i="19"/>
  <c r="BL15" i="19"/>
  <c r="BL30" i="19"/>
  <c r="BL45" i="19"/>
  <c r="BL75" i="19"/>
  <c r="BL105" i="19"/>
  <c r="BL59" i="19"/>
  <c r="BL14" i="19"/>
  <c r="BL29" i="19"/>
  <c r="BL44" i="19"/>
  <c r="BL74" i="19"/>
  <c r="BL104" i="19"/>
  <c r="BL58" i="19"/>
  <c r="BL13" i="19"/>
  <c r="BL28" i="19"/>
  <c r="BL43" i="19"/>
  <c r="BL73" i="19"/>
  <c r="BL103" i="19"/>
  <c r="BL57" i="19"/>
  <c r="BL12" i="19"/>
  <c r="BL27" i="19"/>
  <c r="BL42" i="19"/>
  <c r="BL72" i="19"/>
  <c r="BL102" i="19"/>
  <c r="BL56" i="19"/>
  <c r="BL11" i="19"/>
  <c r="BL26" i="19"/>
  <c r="BL41" i="19"/>
  <c r="BL71" i="19"/>
  <c r="BL101" i="19"/>
  <c r="BL55" i="19"/>
  <c r="BL10" i="19"/>
  <c r="BL25" i="19"/>
  <c r="BL40" i="19"/>
  <c r="BL70" i="19"/>
  <c r="BL100" i="19"/>
  <c r="BL54" i="19"/>
  <c r="BL9" i="19"/>
  <c r="BL24" i="19"/>
  <c r="BL39" i="19"/>
  <c r="BL69" i="19"/>
  <c r="BL99" i="19"/>
  <c r="BL53" i="19"/>
  <c r="BL8" i="19"/>
  <c r="BL23" i="19"/>
  <c r="BL38" i="19"/>
  <c r="BL68" i="19"/>
  <c r="BL98" i="19"/>
  <c r="BL53" i="20" a="1"/>
  <c r="BL65" i="20"/>
  <c r="BL8" i="20" a="1"/>
  <c r="BL20" i="20"/>
  <c r="BL23" i="20" a="1"/>
  <c r="BL35" i="20"/>
  <c r="BL50" i="20"/>
  <c r="BL80" i="20"/>
  <c r="BL110" i="20"/>
  <c r="BL64" i="20"/>
  <c r="BL19" i="20"/>
  <c r="BL34" i="20"/>
  <c r="BL49" i="20"/>
  <c r="BL79" i="20"/>
  <c r="BL109" i="20"/>
  <c r="BL63" i="20"/>
  <c r="BL18" i="20"/>
  <c r="BL33" i="20"/>
  <c r="BL48" i="20"/>
  <c r="BL78" i="20"/>
  <c r="BL108" i="20"/>
  <c r="BL62" i="20"/>
  <c r="BL17" i="20"/>
  <c r="BL32" i="20"/>
  <c r="BL47" i="20"/>
  <c r="BL77" i="20"/>
  <c r="BL107" i="20"/>
  <c r="BL61" i="20"/>
  <c r="BL16" i="20"/>
  <c r="BL31" i="20"/>
  <c r="BL46" i="20"/>
  <c r="BL76" i="20"/>
  <c r="BL106" i="20"/>
  <c r="BL60" i="20"/>
  <c r="BL15" i="20"/>
  <c r="BL30" i="20"/>
  <c r="BL45" i="20"/>
  <c r="BL75" i="20"/>
  <c r="BL105" i="20"/>
  <c r="BL59" i="20"/>
  <c r="BL14" i="20"/>
  <c r="BL29" i="20"/>
  <c r="BL44" i="20"/>
  <c r="BL74" i="20"/>
  <c r="BL104" i="20"/>
  <c r="BL58" i="20"/>
  <c r="BL13" i="20"/>
  <c r="BL28" i="20"/>
  <c r="BL43" i="20"/>
  <c r="BL73" i="20"/>
  <c r="BL103" i="20"/>
  <c r="BL57" i="20"/>
  <c r="BL12" i="20"/>
  <c r="BL27" i="20"/>
  <c r="BL42" i="20"/>
  <c r="BL72" i="20"/>
  <c r="BL102" i="20"/>
  <c r="BL56" i="20"/>
  <c r="BL11" i="20"/>
  <c r="BL26" i="20"/>
  <c r="BL41" i="20"/>
  <c r="BL71" i="20"/>
  <c r="BL101" i="20"/>
  <c r="BL55" i="20"/>
  <c r="BL10" i="20"/>
  <c r="BL25" i="20"/>
  <c r="BL40" i="20"/>
  <c r="BL70" i="20"/>
  <c r="BL100" i="20"/>
  <c r="BL54" i="20"/>
  <c r="BL9" i="20"/>
  <c r="BL24" i="20"/>
  <c r="BL39" i="20"/>
  <c r="BL69" i="20"/>
  <c r="BL99" i="20"/>
  <c r="BL53" i="20"/>
  <c r="BL8" i="20"/>
  <c r="BL23" i="20"/>
  <c r="BL38" i="20"/>
  <c r="BL68" i="20"/>
  <c r="BL98" i="20"/>
  <c r="BG53" i="3" a="1"/>
  <c r="BG53" i="3"/>
  <c r="BG8" i="3" a="1"/>
  <c r="BG8" i="3"/>
  <c r="BG23" i="3" a="1"/>
  <c r="BG23" i="3"/>
  <c r="BG38" i="3"/>
  <c r="BG68" i="3"/>
  <c r="BG98" i="3"/>
  <c r="BG83" i="3" a="1"/>
  <c r="BG83" i="3"/>
  <c r="BG54" i="3"/>
  <c r="BG9" i="3"/>
  <c r="BG24" i="3"/>
  <c r="BG39" i="3"/>
  <c r="BG69" i="3"/>
  <c r="BG84" i="3"/>
  <c r="BG55" i="3"/>
  <c r="BG10" i="3"/>
  <c r="BG25" i="3"/>
  <c r="BG40" i="3"/>
  <c r="BG70" i="3"/>
  <c r="BG85" i="3"/>
  <c r="BG56" i="3"/>
  <c r="BG11" i="3"/>
  <c r="BG26" i="3"/>
  <c r="BG41" i="3"/>
  <c r="BG71" i="3"/>
  <c r="BG86" i="3"/>
  <c r="BG57" i="3"/>
  <c r="BG12" i="3"/>
  <c r="BG27" i="3"/>
  <c r="BG42" i="3"/>
  <c r="BG72" i="3"/>
  <c r="BG87" i="3"/>
  <c r="BG58" i="3"/>
  <c r="BG13" i="3"/>
  <c r="BG28" i="3"/>
  <c r="BG43" i="3"/>
  <c r="BG73" i="3"/>
  <c r="BG88" i="3"/>
  <c r="BG59" i="3"/>
  <c r="BG14" i="3"/>
  <c r="BG29" i="3"/>
  <c r="BG44" i="3"/>
  <c r="BG74" i="3"/>
  <c r="BG89" i="3"/>
  <c r="BG60" i="3"/>
  <c r="BG15" i="3"/>
  <c r="BG30" i="3"/>
  <c r="BG45" i="3"/>
  <c r="BG75" i="3"/>
  <c r="BG90" i="3"/>
  <c r="BG61" i="3"/>
  <c r="BG16" i="3"/>
  <c r="BG31" i="3"/>
  <c r="BG46" i="3"/>
  <c r="BG76" i="3"/>
  <c r="BG91" i="3"/>
  <c r="BG62" i="3"/>
  <c r="BG17" i="3"/>
  <c r="BG32" i="3"/>
  <c r="BG47" i="3"/>
  <c r="BG77" i="3"/>
  <c r="BG92" i="3"/>
  <c r="BG63" i="3"/>
  <c r="BG18" i="3"/>
  <c r="BG33" i="3"/>
  <c r="BG48" i="3"/>
  <c r="BG78" i="3"/>
  <c r="BG93" i="3"/>
  <c r="BG64" i="3"/>
  <c r="BG19" i="3"/>
  <c r="BG34" i="3"/>
  <c r="BG49" i="3"/>
  <c r="BG79" i="3"/>
  <c r="BG94" i="3"/>
  <c r="BG65" i="3"/>
  <c r="BG20" i="3"/>
  <c r="BG35" i="3"/>
  <c r="BG50" i="3"/>
  <c r="BG80" i="3"/>
  <c r="BG95" i="3"/>
  <c r="BH110" i="3"/>
  <c r="BH109" i="3"/>
  <c r="BH108" i="3"/>
  <c r="BH107" i="3"/>
  <c r="BH106" i="3"/>
  <c r="BH105" i="3"/>
  <c r="BH104" i="3"/>
  <c r="BH103" i="3"/>
  <c r="BH102" i="3"/>
  <c r="BH101" i="3"/>
  <c r="BH100" i="3"/>
  <c r="BH99" i="3"/>
  <c r="BJ53" i="14" a="1"/>
  <c r="BJ65" i="14"/>
  <c r="BJ8" i="14" a="1"/>
  <c r="BJ20" i="14"/>
  <c r="BJ23" i="14" a="1"/>
  <c r="BJ35" i="14"/>
  <c r="BJ50" i="14"/>
  <c r="BJ80" i="14"/>
  <c r="BJ110" i="14"/>
  <c r="BJ64" i="14"/>
  <c r="BJ19" i="14"/>
  <c r="BJ34" i="14"/>
  <c r="BJ49" i="14"/>
  <c r="BJ79" i="14"/>
  <c r="BJ109" i="14"/>
  <c r="BJ63" i="14"/>
  <c r="BJ18" i="14"/>
  <c r="BJ33" i="14"/>
  <c r="BJ48" i="14"/>
  <c r="BJ78" i="14"/>
  <c r="BJ108" i="14"/>
  <c r="BJ62" i="14"/>
  <c r="BJ17" i="14"/>
  <c r="BJ32" i="14"/>
  <c r="BJ47" i="14"/>
  <c r="BJ77" i="14"/>
  <c r="BJ107" i="14"/>
  <c r="BJ61" i="14"/>
  <c r="BJ16" i="14"/>
  <c r="BJ31" i="14"/>
  <c r="BJ46" i="14"/>
  <c r="BJ76" i="14"/>
  <c r="BJ106" i="14"/>
  <c r="BJ60" i="14"/>
  <c r="BJ15" i="14"/>
  <c r="BJ30" i="14"/>
  <c r="BJ45" i="14"/>
  <c r="BJ75" i="14"/>
  <c r="BJ105" i="14"/>
  <c r="BJ59" i="14"/>
  <c r="BJ14" i="14"/>
  <c r="BJ29" i="14"/>
  <c r="BJ44" i="14"/>
  <c r="BJ74" i="14"/>
  <c r="BJ104" i="14"/>
  <c r="BJ58" i="14"/>
  <c r="BJ13" i="14"/>
  <c r="BJ28" i="14"/>
  <c r="BJ43" i="14"/>
  <c r="BJ73" i="14"/>
  <c r="BJ103" i="14"/>
  <c r="BJ57" i="14"/>
  <c r="BJ12" i="14"/>
  <c r="BJ27" i="14"/>
  <c r="BJ42" i="14"/>
  <c r="BJ72" i="14"/>
  <c r="BJ102" i="14"/>
  <c r="BJ56" i="14"/>
  <c r="BJ11" i="14"/>
  <c r="BJ26" i="14"/>
  <c r="BJ41" i="14"/>
  <c r="BJ71" i="14"/>
  <c r="BJ101" i="14"/>
  <c r="BJ55" i="14"/>
  <c r="BJ10" i="14"/>
  <c r="BJ25" i="14"/>
  <c r="BJ40" i="14"/>
  <c r="BJ70" i="14"/>
  <c r="BJ100" i="14"/>
  <c r="BJ54" i="14"/>
  <c r="BJ9" i="14"/>
  <c r="BJ24" i="14"/>
  <c r="BJ39" i="14"/>
  <c r="BJ69" i="14"/>
  <c r="BJ99" i="14"/>
  <c r="BJ53" i="14"/>
  <c r="BJ8" i="14"/>
  <c r="BJ23" i="14"/>
  <c r="BJ38" i="14"/>
  <c r="BJ68" i="14"/>
  <c r="BJ98" i="14"/>
  <c r="BK53" i="15" a="1"/>
  <c r="BK65" i="15"/>
  <c r="BK8" i="15" a="1"/>
  <c r="BK20" i="15"/>
  <c r="BK23" i="15" a="1"/>
  <c r="BK35" i="15"/>
  <c r="BK50" i="15"/>
  <c r="BK80" i="15"/>
  <c r="BK110" i="15"/>
  <c r="BK64" i="15"/>
  <c r="BK19" i="15"/>
  <c r="BK34" i="15"/>
  <c r="BK49" i="15"/>
  <c r="BK79" i="15"/>
  <c r="BK109" i="15"/>
  <c r="BK63" i="15"/>
  <c r="BK18" i="15"/>
  <c r="BK33" i="15"/>
  <c r="BK48" i="15"/>
  <c r="BK78" i="15"/>
  <c r="BK108" i="15"/>
  <c r="BK62" i="15"/>
  <c r="BK17" i="15"/>
  <c r="BK32" i="15"/>
  <c r="BK47" i="15"/>
  <c r="BK77" i="15"/>
  <c r="BK107" i="15"/>
  <c r="BK61" i="15"/>
  <c r="BK16" i="15"/>
  <c r="BK31" i="15"/>
  <c r="BK46" i="15"/>
  <c r="BK76" i="15"/>
  <c r="BK106" i="15"/>
  <c r="BK60" i="15"/>
  <c r="BK15" i="15"/>
  <c r="BK30" i="15"/>
  <c r="BK45" i="15"/>
  <c r="BK75" i="15"/>
  <c r="BK105" i="15"/>
  <c r="BK59" i="15"/>
  <c r="BK14" i="15"/>
  <c r="BK29" i="15"/>
  <c r="BK44" i="15"/>
  <c r="BK74" i="15"/>
  <c r="BK104" i="15"/>
  <c r="BK58" i="15"/>
  <c r="BK13" i="15"/>
  <c r="BK28" i="15"/>
  <c r="BK43" i="15"/>
  <c r="BK73" i="15"/>
  <c r="BK103" i="15"/>
  <c r="BK57" i="15"/>
  <c r="BK12" i="15"/>
  <c r="BK27" i="15"/>
  <c r="BK42" i="15"/>
  <c r="BK72" i="15"/>
  <c r="BK102" i="15"/>
  <c r="BK56" i="15"/>
  <c r="BK11" i="15"/>
  <c r="BK26" i="15"/>
  <c r="BK41" i="15"/>
  <c r="BK71" i="15"/>
  <c r="BK101" i="15"/>
  <c r="BK55" i="15"/>
  <c r="BK10" i="15"/>
  <c r="BK25" i="15"/>
  <c r="BK40" i="15"/>
  <c r="BK70" i="15"/>
  <c r="BK100" i="15"/>
  <c r="BK54" i="15"/>
  <c r="BK9" i="15"/>
  <c r="BK24" i="15"/>
  <c r="BK39" i="15"/>
  <c r="BK69" i="15"/>
  <c r="BK99" i="15"/>
  <c r="BK53" i="15"/>
  <c r="BK8" i="15"/>
  <c r="BK23" i="15"/>
  <c r="BK38" i="15"/>
  <c r="BK68" i="15"/>
  <c r="BK98" i="15"/>
  <c r="BK53" i="16" a="1"/>
  <c r="BK65" i="16"/>
  <c r="BK8" i="16" a="1"/>
  <c r="BK20" i="16"/>
  <c r="BK23" i="16" a="1"/>
  <c r="BK35" i="16"/>
  <c r="BK50" i="16"/>
  <c r="BK80" i="16"/>
  <c r="BK110" i="16"/>
  <c r="BK64" i="16"/>
  <c r="BK19" i="16"/>
  <c r="BK34" i="16"/>
  <c r="BK49" i="16"/>
  <c r="BK79" i="16"/>
  <c r="BK109" i="16"/>
  <c r="BK63" i="16"/>
  <c r="BK18" i="16"/>
  <c r="BK33" i="16"/>
  <c r="BK48" i="16"/>
  <c r="BK78" i="16"/>
  <c r="BK108" i="16"/>
  <c r="BK62" i="16"/>
  <c r="BK17" i="16"/>
  <c r="BK32" i="16"/>
  <c r="BK47" i="16"/>
  <c r="BK77" i="16"/>
  <c r="BK107" i="16"/>
  <c r="BK61" i="16"/>
  <c r="BK16" i="16"/>
  <c r="BK31" i="16"/>
  <c r="BK46" i="16"/>
  <c r="BK76" i="16"/>
  <c r="BK106" i="16"/>
  <c r="BK60" i="16"/>
  <c r="BK15" i="16"/>
  <c r="BK30" i="16"/>
  <c r="BK45" i="16"/>
  <c r="BK75" i="16"/>
  <c r="BK105" i="16"/>
  <c r="BK59" i="16"/>
  <c r="BK14" i="16"/>
  <c r="BK29" i="16"/>
  <c r="BK44" i="16"/>
  <c r="BK74" i="16"/>
  <c r="BK104" i="16"/>
  <c r="BK58" i="16"/>
  <c r="BK13" i="16"/>
  <c r="BK28" i="16"/>
  <c r="BK43" i="16"/>
  <c r="BK73" i="16"/>
  <c r="BK103" i="16"/>
  <c r="BK57" i="16"/>
  <c r="BK12" i="16"/>
  <c r="BK27" i="16"/>
  <c r="BK42" i="16"/>
  <c r="BK72" i="16"/>
  <c r="BK102" i="16"/>
  <c r="BK56" i="16"/>
  <c r="BK11" i="16"/>
  <c r="BK26" i="16"/>
  <c r="BK41" i="16"/>
  <c r="BK71" i="16"/>
  <c r="BK101" i="16"/>
  <c r="BK55" i="16"/>
  <c r="BK10" i="16"/>
  <c r="BK25" i="16"/>
  <c r="BK40" i="16"/>
  <c r="BK70" i="16"/>
  <c r="BK100" i="16"/>
  <c r="BK54" i="16"/>
  <c r="BK9" i="16"/>
  <c r="BK24" i="16"/>
  <c r="BK39" i="16"/>
  <c r="BK69" i="16"/>
  <c r="BK99" i="16"/>
  <c r="BK53" i="16"/>
  <c r="BK8" i="16"/>
  <c r="BK23" i="16"/>
  <c r="BK38" i="16"/>
  <c r="BK68" i="16"/>
  <c r="BK98" i="16"/>
  <c r="BK53" i="17" a="1"/>
  <c r="BK65" i="17"/>
  <c r="BK8" i="17" a="1"/>
  <c r="BK20" i="17"/>
  <c r="BK23" i="17" a="1"/>
  <c r="BK35" i="17"/>
  <c r="BK50" i="17"/>
  <c r="BK80" i="17"/>
  <c r="BK110" i="17"/>
  <c r="BK64" i="17"/>
  <c r="BK19" i="17"/>
  <c r="BK34" i="17"/>
  <c r="BK49" i="17"/>
  <c r="BK79" i="17"/>
  <c r="BK109" i="17"/>
  <c r="BK63" i="17"/>
  <c r="BK18" i="17"/>
  <c r="BK33" i="17"/>
  <c r="BK48" i="17"/>
  <c r="BK78" i="17"/>
  <c r="BK108" i="17"/>
  <c r="BK62" i="17"/>
  <c r="BK17" i="17"/>
  <c r="BK32" i="17"/>
  <c r="BK47" i="17"/>
  <c r="BK77" i="17"/>
  <c r="BK107" i="17"/>
  <c r="BK61" i="17"/>
  <c r="BK16" i="17"/>
  <c r="BK31" i="17"/>
  <c r="BK46" i="17"/>
  <c r="BK76" i="17"/>
  <c r="BK106" i="17"/>
  <c r="BK60" i="17"/>
  <c r="BK15" i="17"/>
  <c r="BK30" i="17"/>
  <c r="BK45" i="17"/>
  <c r="BK75" i="17"/>
  <c r="BK105" i="17"/>
  <c r="BK59" i="17"/>
  <c r="BK14" i="17"/>
  <c r="BK29" i="17"/>
  <c r="BK44" i="17"/>
  <c r="BK74" i="17"/>
  <c r="BK104" i="17"/>
  <c r="BK58" i="17"/>
  <c r="BK13" i="17"/>
  <c r="BK28" i="17"/>
  <c r="BK43" i="17"/>
  <c r="BK73" i="17"/>
  <c r="BK103" i="17"/>
  <c r="BK57" i="17"/>
  <c r="BK12" i="17"/>
  <c r="BK27" i="17"/>
  <c r="BK42" i="17"/>
  <c r="BK72" i="17"/>
  <c r="BK102" i="17"/>
  <c r="BK56" i="17"/>
  <c r="BK11" i="17"/>
  <c r="BK26" i="17"/>
  <c r="BK41" i="17"/>
  <c r="BK71" i="17"/>
  <c r="BK101" i="17"/>
  <c r="BK55" i="17"/>
  <c r="BK10" i="17"/>
  <c r="BK25" i="17"/>
  <c r="BK40" i="17"/>
  <c r="BK70" i="17"/>
  <c r="BK100" i="17"/>
  <c r="BK54" i="17"/>
  <c r="BK9" i="17"/>
  <c r="BK24" i="17"/>
  <c r="BK39" i="17"/>
  <c r="BK69" i="17"/>
  <c r="BK99" i="17"/>
  <c r="BK53" i="17"/>
  <c r="BK8" i="17"/>
  <c r="BK23" i="17"/>
  <c r="BK38" i="17"/>
  <c r="BK68" i="17"/>
  <c r="BK98" i="17"/>
  <c r="BK53" i="18" a="1"/>
  <c r="BK65" i="18"/>
  <c r="BK8" i="18" a="1"/>
  <c r="BK20" i="18"/>
  <c r="BK23" i="18" a="1"/>
  <c r="BK35" i="18"/>
  <c r="BK50" i="18"/>
  <c r="BK80" i="18"/>
  <c r="BK110" i="18"/>
  <c r="BK64" i="18"/>
  <c r="BK19" i="18"/>
  <c r="BK34" i="18"/>
  <c r="BK49" i="18"/>
  <c r="BK79" i="18"/>
  <c r="BK109" i="18"/>
  <c r="BK63" i="18"/>
  <c r="BK18" i="18"/>
  <c r="BK33" i="18"/>
  <c r="BK48" i="18"/>
  <c r="BK78" i="18"/>
  <c r="BK108" i="18"/>
  <c r="BK62" i="18"/>
  <c r="BK17" i="18"/>
  <c r="BK32" i="18"/>
  <c r="BK47" i="18"/>
  <c r="BK77" i="18"/>
  <c r="BK107" i="18"/>
  <c r="BK61" i="18"/>
  <c r="BK16" i="18"/>
  <c r="BK31" i="18"/>
  <c r="BK46" i="18"/>
  <c r="BK76" i="18"/>
  <c r="BK106" i="18"/>
  <c r="BK60" i="18"/>
  <c r="BK15" i="18"/>
  <c r="BK30" i="18"/>
  <c r="BK45" i="18"/>
  <c r="BK75" i="18"/>
  <c r="BK105" i="18"/>
  <c r="BK59" i="18"/>
  <c r="BK14" i="18"/>
  <c r="BK29" i="18"/>
  <c r="BK44" i="18"/>
  <c r="BK74" i="18"/>
  <c r="BK104" i="18"/>
  <c r="BK58" i="18"/>
  <c r="BK13" i="18"/>
  <c r="BK28" i="18"/>
  <c r="BK43" i="18"/>
  <c r="BK73" i="18"/>
  <c r="BK103" i="18"/>
  <c r="BK57" i="18"/>
  <c r="BK12" i="18"/>
  <c r="BK27" i="18"/>
  <c r="BK42" i="18"/>
  <c r="BK72" i="18"/>
  <c r="BK102" i="18"/>
  <c r="BK56" i="18"/>
  <c r="BK11" i="18"/>
  <c r="BK26" i="18"/>
  <c r="BK41" i="18"/>
  <c r="BK71" i="18"/>
  <c r="BK101" i="18"/>
  <c r="BK55" i="18"/>
  <c r="BK10" i="18"/>
  <c r="BK25" i="18"/>
  <c r="BK40" i="18"/>
  <c r="BK70" i="18"/>
  <c r="BK100" i="18"/>
  <c r="BK54" i="18"/>
  <c r="BK9" i="18"/>
  <c r="BK24" i="18"/>
  <c r="BK39" i="18"/>
  <c r="BK69" i="18"/>
  <c r="BK99" i="18"/>
  <c r="BK53" i="18"/>
  <c r="BK8" i="18"/>
  <c r="BK23" i="18"/>
  <c r="BK38" i="18"/>
  <c r="BK68" i="18"/>
  <c r="BK98" i="18"/>
  <c r="BK53" i="19" a="1"/>
  <c r="BK65" i="19"/>
  <c r="BK8" i="19" a="1"/>
  <c r="BK20" i="19"/>
  <c r="BK23" i="19" a="1"/>
  <c r="BK35" i="19"/>
  <c r="BK50" i="19"/>
  <c r="BK80" i="19"/>
  <c r="BK110" i="19"/>
  <c r="BK64" i="19"/>
  <c r="BK19" i="19"/>
  <c r="BK34" i="19"/>
  <c r="BK49" i="19"/>
  <c r="BK79" i="19"/>
  <c r="BK109" i="19"/>
  <c r="BK63" i="19"/>
  <c r="BK18" i="19"/>
  <c r="BK33" i="19"/>
  <c r="BK48" i="19"/>
  <c r="BK78" i="19"/>
  <c r="BK108" i="19"/>
  <c r="BK62" i="19"/>
  <c r="BK17" i="19"/>
  <c r="BK32" i="19"/>
  <c r="BK47" i="19"/>
  <c r="BK77" i="19"/>
  <c r="BK107" i="19"/>
  <c r="BK61" i="19"/>
  <c r="BK16" i="19"/>
  <c r="BK31" i="19"/>
  <c r="BK46" i="19"/>
  <c r="BK76" i="19"/>
  <c r="BK106" i="19"/>
  <c r="BK60" i="19"/>
  <c r="BK15" i="19"/>
  <c r="BK30" i="19"/>
  <c r="BK45" i="19"/>
  <c r="BK75" i="19"/>
  <c r="BK105" i="19"/>
  <c r="BK59" i="19"/>
  <c r="BK14" i="19"/>
  <c r="BK29" i="19"/>
  <c r="BK44" i="19"/>
  <c r="BK74" i="19"/>
  <c r="BK104" i="19"/>
  <c r="BK58" i="19"/>
  <c r="BK13" i="19"/>
  <c r="BK28" i="19"/>
  <c r="BK43" i="19"/>
  <c r="BK73" i="19"/>
  <c r="BK103" i="19"/>
  <c r="BK57" i="19"/>
  <c r="BK12" i="19"/>
  <c r="BK27" i="19"/>
  <c r="BK42" i="19"/>
  <c r="BK72" i="19"/>
  <c r="BK102" i="19"/>
  <c r="BK56" i="19"/>
  <c r="BK11" i="19"/>
  <c r="BK26" i="19"/>
  <c r="BK41" i="19"/>
  <c r="BK71" i="19"/>
  <c r="BK101" i="19"/>
  <c r="BK55" i="19"/>
  <c r="BK10" i="19"/>
  <c r="BK25" i="19"/>
  <c r="BK40" i="19"/>
  <c r="BK70" i="19"/>
  <c r="BK100" i="19"/>
  <c r="BK54" i="19"/>
  <c r="BK9" i="19"/>
  <c r="BK24" i="19"/>
  <c r="BK39" i="19"/>
  <c r="BK69" i="19"/>
  <c r="BK99" i="19"/>
  <c r="BK53" i="19"/>
  <c r="BK8" i="19"/>
  <c r="BK23" i="19"/>
  <c r="BK38" i="19"/>
  <c r="BK68" i="19"/>
  <c r="BK98" i="19"/>
  <c r="BK53" i="20" a="1"/>
  <c r="BK65" i="20"/>
  <c r="BK8" i="20" a="1"/>
  <c r="BK20" i="20"/>
  <c r="BK23" i="20" a="1"/>
  <c r="BK35" i="20"/>
  <c r="BK50" i="20"/>
  <c r="BK80" i="20"/>
  <c r="BK110" i="20"/>
  <c r="BK64" i="20"/>
  <c r="BK19" i="20"/>
  <c r="BK34" i="20"/>
  <c r="BK49" i="20"/>
  <c r="BK79" i="20"/>
  <c r="BK109" i="20"/>
  <c r="BK63" i="20"/>
  <c r="BK18" i="20"/>
  <c r="BK33" i="20"/>
  <c r="BK48" i="20"/>
  <c r="BK78" i="20"/>
  <c r="BK108" i="20"/>
  <c r="BK62" i="20"/>
  <c r="BK17" i="20"/>
  <c r="BK32" i="20"/>
  <c r="BK47" i="20"/>
  <c r="BK77" i="20"/>
  <c r="BK107" i="20"/>
  <c r="BK61" i="20"/>
  <c r="BK16" i="20"/>
  <c r="BK31" i="20"/>
  <c r="BK46" i="20"/>
  <c r="BK76" i="20"/>
  <c r="BK106" i="20"/>
  <c r="BK60" i="20"/>
  <c r="BK15" i="20"/>
  <c r="BK30" i="20"/>
  <c r="BK45" i="20"/>
  <c r="BK75" i="20"/>
  <c r="BK105" i="20"/>
  <c r="BK59" i="20"/>
  <c r="BK14" i="20"/>
  <c r="BK29" i="20"/>
  <c r="BK44" i="20"/>
  <c r="BK74" i="20"/>
  <c r="BK104" i="20"/>
  <c r="BK58" i="20"/>
  <c r="BK13" i="20"/>
  <c r="BK28" i="20"/>
  <c r="BK43" i="20"/>
  <c r="BK73" i="20"/>
  <c r="BK103" i="20"/>
  <c r="BK57" i="20"/>
  <c r="BK12" i="20"/>
  <c r="BK27" i="20"/>
  <c r="BK42" i="20"/>
  <c r="BK72" i="20"/>
  <c r="BK102" i="20"/>
  <c r="BK56" i="20"/>
  <c r="BK11" i="20"/>
  <c r="BK26" i="20"/>
  <c r="BK41" i="20"/>
  <c r="BK71" i="20"/>
  <c r="BK101" i="20"/>
  <c r="BK55" i="20"/>
  <c r="BK10" i="20"/>
  <c r="BK25" i="20"/>
  <c r="BK40" i="20"/>
  <c r="BK70" i="20"/>
  <c r="BK100" i="20"/>
  <c r="BK54" i="20"/>
  <c r="BK9" i="20"/>
  <c r="BK24" i="20"/>
  <c r="BK39" i="20"/>
  <c r="BK69" i="20"/>
  <c r="BK99" i="20"/>
  <c r="BK53" i="20"/>
  <c r="BK8" i="20"/>
  <c r="BK23" i="20"/>
  <c r="BK38" i="20"/>
  <c r="BK68" i="20"/>
  <c r="BK98" i="20"/>
  <c r="BF53" i="3" a="1"/>
  <c r="BF53" i="3"/>
  <c r="BF8" i="3" a="1"/>
  <c r="BF8" i="3"/>
  <c r="BF23" i="3" a="1"/>
  <c r="BF23" i="3"/>
  <c r="BF38" i="3"/>
  <c r="BF68" i="3"/>
  <c r="BF98" i="3"/>
  <c r="BF83" i="3" a="1"/>
  <c r="BF83" i="3"/>
  <c r="BF54" i="3"/>
  <c r="BF9" i="3"/>
  <c r="BF24" i="3"/>
  <c r="BF39" i="3"/>
  <c r="BF69" i="3"/>
  <c r="BF84" i="3"/>
  <c r="BF55" i="3"/>
  <c r="BF10" i="3"/>
  <c r="BF25" i="3"/>
  <c r="BF40" i="3"/>
  <c r="BF70" i="3"/>
  <c r="BF85" i="3"/>
  <c r="BF56" i="3"/>
  <c r="BF11" i="3"/>
  <c r="BF26" i="3"/>
  <c r="BF41" i="3"/>
  <c r="BF71" i="3"/>
  <c r="BF86" i="3"/>
  <c r="BF57" i="3"/>
  <c r="BF12" i="3"/>
  <c r="BF27" i="3"/>
  <c r="BF42" i="3"/>
  <c r="BF72" i="3"/>
  <c r="BF87" i="3"/>
  <c r="BF58" i="3"/>
  <c r="BF13" i="3"/>
  <c r="BF28" i="3"/>
  <c r="BF43" i="3"/>
  <c r="BF73" i="3"/>
  <c r="BF88" i="3"/>
  <c r="BF59" i="3"/>
  <c r="BF14" i="3"/>
  <c r="BF29" i="3"/>
  <c r="BF44" i="3"/>
  <c r="BF74" i="3"/>
  <c r="BF89" i="3"/>
  <c r="BF60" i="3"/>
  <c r="BF15" i="3"/>
  <c r="BF30" i="3"/>
  <c r="BF45" i="3"/>
  <c r="BF75" i="3"/>
  <c r="BF90" i="3"/>
  <c r="BF61" i="3"/>
  <c r="BF16" i="3"/>
  <c r="BF31" i="3"/>
  <c r="BF46" i="3"/>
  <c r="BF76" i="3"/>
  <c r="BF91" i="3"/>
  <c r="BF62" i="3"/>
  <c r="BF17" i="3"/>
  <c r="BF32" i="3"/>
  <c r="BF47" i="3"/>
  <c r="BF77" i="3"/>
  <c r="BF92" i="3"/>
  <c r="BF63" i="3"/>
  <c r="BF18" i="3"/>
  <c r="BF33" i="3"/>
  <c r="BF48" i="3"/>
  <c r="BF78" i="3"/>
  <c r="BF93" i="3"/>
  <c r="BF64" i="3"/>
  <c r="BF19" i="3"/>
  <c r="BF34" i="3"/>
  <c r="BF49" i="3"/>
  <c r="BF79" i="3"/>
  <c r="BF94" i="3"/>
  <c r="BF65" i="3"/>
  <c r="BF20" i="3"/>
  <c r="BF35" i="3"/>
  <c r="BF50" i="3"/>
  <c r="BF80" i="3"/>
  <c r="BF95" i="3"/>
  <c r="BG110" i="3"/>
  <c r="BG109" i="3"/>
  <c r="BG108" i="3"/>
  <c r="BG107" i="3"/>
  <c r="BG106" i="3"/>
  <c r="BG105" i="3"/>
  <c r="BG104" i="3"/>
  <c r="BG103" i="3"/>
  <c r="BG102" i="3"/>
  <c r="BG101" i="3"/>
  <c r="BG100" i="3"/>
  <c r="BG99" i="3"/>
  <c r="BI53" i="14" a="1"/>
  <c r="BI65" i="14"/>
  <c r="BI8" i="14" a="1"/>
  <c r="BI20" i="14"/>
  <c r="BI23" i="14" a="1"/>
  <c r="BI35" i="14"/>
  <c r="BI50" i="14"/>
  <c r="BI80" i="14"/>
  <c r="BI110" i="14"/>
  <c r="BI64" i="14"/>
  <c r="BI19" i="14"/>
  <c r="BI34" i="14"/>
  <c r="BI49" i="14"/>
  <c r="BI79" i="14"/>
  <c r="BI109" i="14"/>
  <c r="BI63" i="14"/>
  <c r="BI18" i="14"/>
  <c r="BI33" i="14"/>
  <c r="BI48" i="14"/>
  <c r="BI78" i="14"/>
  <c r="BI108" i="14"/>
  <c r="BI62" i="14"/>
  <c r="BI17" i="14"/>
  <c r="BI32" i="14"/>
  <c r="BI47" i="14"/>
  <c r="BI77" i="14"/>
  <c r="BI107" i="14"/>
  <c r="BI61" i="14"/>
  <c r="BI16" i="14"/>
  <c r="BI31" i="14"/>
  <c r="BI46" i="14"/>
  <c r="BI76" i="14"/>
  <c r="BI106" i="14"/>
  <c r="BI60" i="14"/>
  <c r="BI15" i="14"/>
  <c r="BI30" i="14"/>
  <c r="BI45" i="14"/>
  <c r="BI75" i="14"/>
  <c r="BI105" i="14"/>
  <c r="BI59" i="14"/>
  <c r="BI14" i="14"/>
  <c r="BI29" i="14"/>
  <c r="BI44" i="14"/>
  <c r="BI74" i="14"/>
  <c r="BI104" i="14"/>
  <c r="BI58" i="14"/>
  <c r="BI13" i="14"/>
  <c r="BI28" i="14"/>
  <c r="BI43" i="14"/>
  <c r="BI73" i="14"/>
  <c r="BI103" i="14"/>
  <c r="BI57" i="14"/>
  <c r="BI12" i="14"/>
  <c r="BI27" i="14"/>
  <c r="BI42" i="14"/>
  <c r="BI72" i="14"/>
  <c r="BI102" i="14"/>
  <c r="BI56" i="14"/>
  <c r="BI11" i="14"/>
  <c r="BI26" i="14"/>
  <c r="BI41" i="14"/>
  <c r="BI71" i="14"/>
  <c r="BI101" i="14"/>
  <c r="BI55" i="14"/>
  <c r="BI10" i="14"/>
  <c r="BI25" i="14"/>
  <c r="BI40" i="14"/>
  <c r="BI70" i="14"/>
  <c r="BI100" i="14"/>
  <c r="BI54" i="14"/>
  <c r="BI9" i="14"/>
  <c r="BI24" i="14"/>
  <c r="BI39" i="14"/>
  <c r="BI69" i="14"/>
  <c r="BI99" i="14"/>
  <c r="BI53" i="14"/>
  <c r="BI8" i="14"/>
  <c r="BI23" i="14"/>
  <c r="BI38" i="14"/>
  <c r="BI68" i="14"/>
  <c r="BI98" i="14"/>
  <c r="BJ53" i="15" a="1"/>
  <c r="BJ65" i="15"/>
  <c r="BJ8" i="15" a="1"/>
  <c r="BJ20" i="15"/>
  <c r="BJ23" i="15" a="1"/>
  <c r="BJ35" i="15"/>
  <c r="BJ50" i="15"/>
  <c r="BJ80" i="15"/>
  <c r="BJ110" i="15"/>
  <c r="BJ64" i="15"/>
  <c r="BJ19" i="15"/>
  <c r="BJ34" i="15"/>
  <c r="BJ49" i="15"/>
  <c r="BJ79" i="15"/>
  <c r="BJ109" i="15"/>
  <c r="BJ63" i="15"/>
  <c r="BJ18" i="15"/>
  <c r="BJ33" i="15"/>
  <c r="BJ48" i="15"/>
  <c r="BJ78" i="15"/>
  <c r="BJ108" i="15"/>
  <c r="BJ62" i="15"/>
  <c r="BJ17" i="15"/>
  <c r="BJ32" i="15"/>
  <c r="BJ47" i="15"/>
  <c r="BJ77" i="15"/>
  <c r="BJ107" i="15"/>
  <c r="BJ61" i="15"/>
  <c r="BJ16" i="15"/>
  <c r="BJ31" i="15"/>
  <c r="BJ46" i="15"/>
  <c r="BJ76" i="15"/>
  <c r="BJ106" i="15"/>
  <c r="BJ60" i="15"/>
  <c r="BJ15" i="15"/>
  <c r="BJ30" i="15"/>
  <c r="BJ45" i="15"/>
  <c r="BJ75" i="15"/>
  <c r="BJ105" i="15"/>
  <c r="BJ59" i="15"/>
  <c r="BJ14" i="15"/>
  <c r="BJ29" i="15"/>
  <c r="BJ44" i="15"/>
  <c r="BJ74" i="15"/>
  <c r="BJ104" i="15"/>
  <c r="BJ58" i="15"/>
  <c r="BJ13" i="15"/>
  <c r="BJ28" i="15"/>
  <c r="BJ43" i="15"/>
  <c r="BJ73" i="15"/>
  <c r="BJ103" i="15"/>
  <c r="BJ57" i="15"/>
  <c r="BJ12" i="15"/>
  <c r="BJ27" i="15"/>
  <c r="BJ42" i="15"/>
  <c r="BJ72" i="15"/>
  <c r="BJ102" i="15"/>
  <c r="BJ56" i="15"/>
  <c r="BJ11" i="15"/>
  <c r="BJ26" i="15"/>
  <c r="BJ41" i="15"/>
  <c r="BJ71" i="15"/>
  <c r="BJ101" i="15"/>
  <c r="BJ55" i="15"/>
  <c r="BJ10" i="15"/>
  <c r="BJ25" i="15"/>
  <c r="BJ40" i="15"/>
  <c r="BJ70" i="15"/>
  <c r="BJ100" i="15"/>
  <c r="BJ54" i="15"/>
  <c r="BJ9" i="15"/>
  <c r="BJ24" i="15"/>
  <c r="BJ39" i="15"/>
  <c r="BJ69" i="15"/>
  <c r="BJ99" i="15"/>
  <c r="BJ53" i="15"/>
  <c r="BJ8" i="15"/>
  <c r="BJ23" i="15"/>
  <c r="BJ38" i="15"/>
  <c r="BJ68" i="15"/>
  <c r="BJ98" i="15"/>
  <c r="BJ53" i="16" a="1"/>
  <c r="BJ65" i="16"/>
  <c r="BJ8" i="16" a="1"/>
  <c r="BJ20" i="16"/>
  <c r="BJ23" i="16" a="1"/>
  <c r="BJ35" i="16"/>
  <c r="BJ50" i="16"/>
  <c r="BJ80" i="16"/>
  <c r="BJ110" i="16"/>
  <c r="BJ64" i="16"/>
  <c r="BJ19" i="16"/>
  <c r="BJ34" i="16"/>
  <c r="BJ49" i="16"/>
  <c r="BJ79" i="16"/>
  <c r="BJ109" i="16"/>
  <c r="BJ63" i="16"/>
  <c r="BJ18" i="16"/>
  <c r="BJ33" i="16"/>
  <c r="BJ48" i="16"/>
  <c r="BJ78" i="16"/>
  <c r="BJ108" i="16"/>
  <c r="BJ62" i="16"/>
  <c r="BJ17" i="16"/>
  <c r="BJ32" i="16"/>
  <c r="BJ47" i="16"/>
  <c r="BJ77" i="16"/>
  <c r="BJ107" i="16"/>
  <c r="BJ61" i="16"/>
  <c r="BJ16" i="16"/>
  <c r="BJ31" i="16"/>
  <c r="BJ46" i="16"/>
  <c r="BJ76" i="16"/>
  <c r="BJ106" i="16"/>
  <c r="BJ60" i="16"/>
  <c r="BJ15" i="16"/>
  <c r="BJ30" i="16"/>
  <c r="BJ45" i="16"/>
  <c r="BJ75" i="16"/>
  <c r="BJ105" i="16"/>
  <c r="BJ59" i="16"/>
  <c r="BJ14" i="16"/>
  <c r="BJ29" i="16"/>
  <c r="BJ44" i="16"/>
  <c r="BJ74" i="16"/>
  <c r="BJ104" i="16"/>
  <c r="BJ58" i="16"/>
  <c r="BJ13" i="16"/>
  <c r="BJ28" i="16"/>
  <c r="BJ43" i="16"/>
  <c r="BJ73" i="16"/>
  <c r="BJ103" i="16"/>
  <c r="BJ57" i="16"/>
  <c r="BJ12" i="16"/>
  <c r="BJ27" i="16"/>
  <c r="BJ42" i="16"/>
  <c r="BJ72" i="16"/>
  <c r="BJ102" i="16"/>
  <c r="BJ56" i="16"/>
  <c r="BJ11" i="16"/>
  <c r="BJ26" i="16"/>
  <c r="BJ41" i="16"/>
  <c r="BJ71" i="16"/>
  <c r="BJ101" i="16"/>
  <c r="BJ55" i="16"/>
  <c r="BJ10" i="16"/>
  <c r="BJ25" i="16"/>
  <c r="BJ40" i="16"/>
  <c r="BJ70" i="16"/>
  <c r="BJ100" i="16"/>
  <c r="BJ54" i="16"/>
  <c r="BJ9" i="16"/>
  <c r="BJ24" i="16"/>
  <c r="BJ39" i="16"/>
  <c r="BJ69" i="16"/>
  <c r="BJ99" i="16"/>
  <c r="BJ53" i="16"/>
  <c r="BJ8" i="16"/>
  <c r="BJ23" i="16"/>
  <c r="BJ38" i="16"/>
  <c r="BJ68" i="16"/>
  <c r="BJ98" i="16"/>
  <c r="BJ53" i="17" a="1"/>
  <c r="BJ65" i="17"/>
  <c r="BJ8" i="17" a="1"/>
  <c r="BJ20" i="17"/>
  <c r="BJ23" i="17" a="1"/>
  <c r="BJ35" i="17"/>
  <c r="BJ50" i="17"/>
  <c r="BJ80" i="17"/>
  <c r="BJ110" i="17"/>
  <c r="BJ64" i="17"/>
  <c r="BJ19" i="17"/>
  <c r="BJ34" i="17"/>
  <c r="BJ49" i="17"/>
  <c r="BJ79" i="17"/>
  <c r="BJ109" i="17"/>
  <c r="BJ63" i="17"/>
  <c r="BJ18" i="17"/>
  <c r="BJ33" i="17"/>
  <c r="BJ48" i="17"/>
  <c r="BJ78" i="17"/>
  <c r="BJ108" i="17"/>
  <c r="BJ62" i="17"/>
  <c r="BJ17" i="17"/>
  <c r="BJ32" i="17"/>
  <c r="BJ47" i="17"/>
  <c r="BJ77" i="17"/>
  <c r="BJ107" i="17"/>
  <c r="BJ61" i="17"/>
  <c r="BJ16" i="17"/>
  <c r="BJ31" i="17"/>
  <c r="BJ46" i="17"/>
  <c r="BJ76" i="17"/>
  <c r="BJ106" i="17"/>
  <c r="BJ60" i="17"/>
  <c r="BJ15" i="17"/>
  <c r="BJ30" i="17"/>
  <c r="BJ45" i="17"/>
  <c r="BJ75" i="17"/>
  <c r="BJ105" i="17"/>
  <c r="BJ59" i="17"/>
  <c r="BJ14" i="17"/>
  <c r="BJ29" i="17"/>
  <c r="BJ44" i="17"/>
  <c r="BJ74" i="17"/>
  <c r="BJ104" i="17"/>
  <c r="BJ58" i="17"/>
  <c r="BJ13" i="17"/>
  <c r="BJ28" i="17"/>
  <c r="BJ43" i="17"/>
  <c r="BJ73" i="17"/>
  <c r="BJ103" i="17"/>
  <c r="BJ57" i="17"/>
  <c r="BJ12" i="17"/>
  <c r="BJ27" i="17"/>
  <c r="BJ42" i="17"/>
  <c r="BJ72" i="17"/>
  <c r="BJ102" i="17"/>
  <c r="BJ56" i="17"/>
  <c r="BJ11" i="17"/>
  <c r="BJ26" i="17"/>
  <c r="BJ41" i="17"/>
  <c r="BJ71" i="17"/>
  <c r="BJ101" i="17"/>
  <c r="BJ55" i="17"/>
  <c r="BJ10" i="17"/>
  <c r="BJ25" i="17"/>
  <c r="BJ40" i="17"/>
  <c r="BJ70" i="17"/>
  <c r="BJ100" i="17"/>
  <c r="BJ54" i="17"/>
  <c r="BJ9" i="17"/>
  <c r="BJ24" i="17"/>
  <c r="BJ39" i="17"/>
  <c r="BJ69" i="17"/>
  <c r="BJ99" i="17"/>
  <c r="BJ53" i="17"/>
  <c r="BJ8" i="17"/>
  <c r="BJ23" i="17"/>
  <c r="BJ38" i="17"/>
  <c r="BJ68" i="17"/>
  <c r="BJ98" i="17"/>
  <c r="BJ53" i="18" a="1"/>
  <c r="BJ65" i="18"/>
  <c r="BJ8" i="18" a="1"/>
  <c r="BJ20" i="18"/>
  <c r="BJ23" i="18" a="1"/>
  <c r="BJ35" i="18"/>
  <c r="BJ50" i="18"/>
  <c r="BJ80" i="18"/>
  <c r="BJ110" i="18"/>
  <c r="BJ64" i="18"/>
  <c r="BJ19" i="18"/>
  <c r="BJ34" i="18"/>
  <c r="BJ49" i="18"/>
  <c r="BJ79" i="18"/>
  <c r="BJ109" i="18"/>
  <c r="BJ63" i="18"/>
  <c r="BJ18" i="18"/>
  <c r="BJ33" i="18"/>
  <c r="BJ48" i="18"/>
  <c r="BJ78" i="18"/>
  <c r="BJ108" i="18"/>
  <c r="BJ62" i="18"/>
  <c r="BJ17" i="18"/>
  <c r="BJ32" i="18"/>
  <c r="BJ47" i="18"/>
  <c r="BJ77" i="18"/>
  <c r="BJ107" i="18"/>
  <c r="BJ61" i="18"/>
  <c r="BJ16" i="18"/>
  <c r="BJ31" i="18"/>
  <c r="BJ46" i="18"/>
  <c r="BJ76" i="18"/>
  <c r="BJ106" i="18"/>
  <c r="BJ60" i="18"/>
  <c r="BJ15" i="18"/>
  <c r="BJ30" i="18"/>
  <c r="BJ45" i="18"/>
  <c r="BJ75" i="18"/>
  <c r="BJ105" i="18"/>
  <c r="BJ59" i="18"/>
  <c r="BJ14" i="18"/>
  <c r="BJ29" i="18"/>
  <c r="BJ44" i="18"/>
  <c r="BJ74" i="18"/>
  <c r="BJ104" i="18"/>
  <c r="BJ58" i="18"/>
  <c r="BJ13" i="18"/>
  <c r="BJ28" i="18"/>
  <c r="BJ43" i="18"/>
  <c r="BJ73" i="18"/>
  <c r="BJ103" i="18"/>
  <c r="BJ57" i="18"/>
  <c r="BJ12" i="18"/>
  <c r="BJ27" i="18"/>
  <c r="BJ42" i="18"/>
  <c r="BJ72" i="18"/>
  <c r="BJ102" i="18"/>
  <c r="BJ56" i="18"/>
  <c r="BJ11" i="18"/>
  <c r="BJ26" i="18"/>
  <c r="BJ41" i="18"/>
  <c r="BJ71" i="18"/>
  <c r="BJ101" i="18"/>
  <c r="BJ55" i="18"/>
  <c r="BJ10" i="18"/>
  <c r="BJ25" i="18"/>
  <c r="BJ40" i="18"/>
  <c r="BJ70" i="18"/>
  <c r="BJ100" i="18"/>
  <c r="BJ54" i="18"/>
  <c r="BJ9" i="18"/>
  <c r="BJ24" i="18"/>
  <c r="BJ39" i="18"/>
  <c r="BJ69" i="18"/>
  <c r="BJ99" i="18"/>
  <c r="BJ53" i="18"/>
  <c r="BJ8" i="18"/>
  <c r="BJ23" i="18"/>
  <c r="BJ38" i="18"/>
  <c r="BJ68" i="18"/>
  <c r="BJ98" i="18"/>
  <c r="BJ53" i="19" a="1"/>
  <c r="BJ65" i="19"/>
  <c r="BJ8" i="19" a="1"/>
  <c r="BJ20" i="19"/>
  <c r="BJ23" i="19" a="1"/>
  <c r="BJ35" i="19"/>
  <c r="BJ50" i="19"/>
  <c r="BJ80" i="19"/>
  <c r="BJ110" i="19"/>
  <c r="BJ64" i="19"/>
  <c r="BJ19" i="19"/>
  <c r="BJ34" i="19"/>
  <c r="BJ49" i="19"/>
  <c r="BJ79" i="19"/>
  <c r="BJ109" i="19"/>
  <c r="BJ63" i="19"/>
  <c r="BJ18" i="19"/>
  <c r="BJ33" i="19"/>
  <c r="BJ48" i="19"/>
  <c r="BJ78" i="19"/>
  <c r="BJ108" i="19"/>
  <c r="BJ62" i="19"/>
  <c r="BJ17" i="19"/>
  <c r="BJ32" i="19"/>
  <c r="BJ47" i="19"/>
  <c r="BJ77" i="19"/>
  <c r="BJ107" i="19"/>
  <c r="BJ61" i="19"/>
  <c r="BJ16" i="19"/>
  <c r="BJ31" i="19"/>
  <c r="BJ46" i="19"/>
  <c r="BJ76" i="19"/>
  <c r="BJ106" i="19"/>
  <c r="BJ60" i="19"/>
  <c r="BJ15" i="19"/>
  <c r="BJ30" i="19"/>
  <c r="BJ45" i="19"/>
  <c r="BJ75" i="19"/>
  <c r="BJ105" i="19"/>
  <c r="BJ59" i="19"/>
  <c r="BJ14" i="19"/>
  <c r="BJ29" i="19"/>
  <c r="BJ44" i="19"/>
  <c r="BJ74" i="19"/>
  <c r="BJ104" i="19"/>
  <c r="BJ58" i="19"/>
  <c r="BJ13" i="19"/>
  <c r="BJ28" i="19"/>
  <c r="BJ43" i="19"/>
  <c r="BJ73" i="19"/>
  <c r="BJ103" i="19"/>
  <c r="BJ57" i="19"/>
  <c r="BJ12" i="19"/>
  <c r="BJ27" i="19"/>
  <c r="BJ42" i="19"/>
  <c r="BJ72" i="19"/>
  <c r="BJ102" i="19"/>
  <c r="BJ56" i="19"/>
  <c r="BJ11" i="19"/>
  <c r="BJ26" i="19"/>
  <c r="BJ41" i="19"/>
  <c r="BJ71" i="19"/>
  <c r="BJ101" i="19"/>
  <c r="BJ55" i="19"/>
  <c r="BJ10" i="19"/>
  <c r="BJ25" i="19"/>
  <c r="BJ40" i="19"/>
  <c r="BJ70" i="19"/>
  <c r="BJ100" i="19"/>
  <c r="BJ54" i="19"/>
  <c r="BJ9" i="19"/>
  <c r="BJ24" i="19"/>
  <c r="BJ39" i="19"/>
  <c r="BJ69" i="19"/>
  <c r="BJ99" i="19"/>
  <c r="BJ53" i="19"/>
  <c r="BJ8" i="19"/>
  <c r="BJ23" i="19"/>
  <c r="BJ38" i="19"/>
  <c r="BJ68" i="19"/>
  <c r="BJ98" i="19"/>
  <c r="BJ53" i="20" a="1"/>
  <c r="BJ65" i="20"/>
  <c r="BJ8" i="20" a="1"/>
  <c r="BJ20" i="20"/>
  <c r="BJ23" i="20" a="1"/>
  <c r="BJ35" i="20"/>
  <c r="BJ50" i="20"/>
  <c r="BJ80" i="20"/>
  <c r="BJ110" i="20"/>
  <c r="BJ64" i="20"/>
  <c r="BJ19" i="20"/>
  <c r="BJ34" i="20"/>
  <c r="BJ49" i="20"/>
  <c r="BJ79" i="20"/>
  <c r="BJ109" i="20"/>
  <c r="BJ63" i="20"/>
  <c r="BJ18" i="20"/>
  <c r="BJ33" i="20"/>
  <c r="BJ48" i="20"/>
  <c r="BJ78" i="20"/>
  <c r="BJ108" i="20"/>
  <c r="BJ62" i="20"/>
  <c r="BJ17" i="20"/>
  <c r="BJ32" i="20"/>
  <c r="BJ47" i="20"/>
  <c r="BJ77" i="20"/>
  <c r="BJ107" i="20"/>
  <c r="BJ61" i="20"/>
  <c r="BJ16" i="20"/>
  <c r="BJ31" i="20"/>
  <c r="BJ46" i="20"/>
  <c r="BJ76" i="20"/>
  <c r="BJ106" i="20"/>
  <c r="BJ60" i="20"/>
  <c r="BJ15" i="20"/>
  <c r="BJ30" i="20"/>
  <c r="BJ45" i="20"/>
  <c r="BJ75" i="20"/>
  <c r="BJ105" i="20"/>
  <c r="BJ59" i="20"/>
  <c r="BJ14" i="20"/>
  <c r="BJ29" i="20"/>
  <c r="BJ44" i="20"/>
  <c r="BJ74" i="20"/>
  <c r="BJ104" i="20"/>
  <c r="BJ58" i="20"/>
  <c r="BJ13" i="20"/>
  <c r="BJ28" i="20"/>
  <c r="BJ43" i="20"/>
  <c r="BJ73" i="20"/>
  <c r="BJ103" i="20"/>
  <c r="BJ57" i="20"/>
  <c r="BJ12" i="20"/>
  <c r="BJ27" i="20"/>
  <c r="BJ42" i="20"/>
  <c r="BJ72" i="20"/>
  <c r="BJ102" i="20"/>
  <c r="BJ56" i="20"/>
  <c r="BJ11" i="20"/>
  <c r="BJ26" i="20"/>
  <c r="BJ41" i="20"/>
  <c r="BJ71" i="20"/>
  <c r="BJ101" i="20"/>
  <c r="BJ55" i="20"/>
  <c r="BJ10" i="20"/>
  <c r="BJ25" i="20"/>
  <c r="BJ40" i="20"/>
  <c r="BJ70" i="20"/>
  <c r="BJ100" i="20"/>
  <c r="BJ54" i="20"/>
  <c r="BJ9" i="20"/>
  <c r="BJ24" i="20"/>
  <c r="BJ39" i="20"/>
  <c r="BJ69" i="20"/>
  <c r="BJ99" i="20"/>
  <c r="BJ53" i="20"/>
  <c r="BJ8" i="20"/>
  <c r="BJ23" i="20"/>
  <c r="BJ38" i="20"/>
  <c r="BJ68" i="20"/>
  <c r="BJ98" i="20"/>
  <c r="BE53" i="3" a="1"/>
  <c r="BE53" i="3"/>
  <c r="BE8" i="3" a="1"/>
  <c r="BE8" i="3"/>
  <c r="BE23" i="3" a="1"/>
  <c r="BE23" i="3"/>
  <c r="BE38" i="3"/>
  <c r="BE68" i="3"/>
  <c r="BE98" i="3"/>
  <c r="BE83" i="3" a="1"/>
  <c r="BE83" i="3"/>
  <c r="BE54" i="3"/>
  <c r="BE9" i="3"/>
  <c r="BE24" i="3"/>
  <c r="BE39" i="3"/>
  <c r="BE69" i="3"/>
  <c r="BE84" i="3"/>
  <c r="BE55" i="3"/>
  <c r="BE10" i="3"/>
  <c r="BE25" i="3"/>
  <c r="BE40" i="3"/>
  <c r="BE70" i="3"/>
  <c r="BE85" i="3"/>
  <c r="BE56" i="3"/>
  <c r="BE11" i="3"/>
  <c r="BE26" i="3"/>
  <c r="BE41" i="3"/>
  <c r="BE71" i="3"/>
  <c r="BE86" i="3"/>
  <c r="BE57" i="3"/>
  <c r="BE12" i="3"/>
  <c r="BE27" i="3"/>
  <c r="BE42" i="3"/>
  <c r="BE72" i="3"/>
  <c r="BE87" i="3"/>
  <c r="BE58" i="3"/>
  <c r="BE13" i="3"/>
  <c r="BE28" i="3"/>
  <c r="BE43" i="3"/>
  <c r="BE73" i="3"/>
  <c r="BE88" i="3"/>
  <c r="BE59" i="3"/>
  <c r="BE14" i="3"/>
  <c r="BE29" i="3"/>
  <c r="BE44" i="3"/>
  <c r="BE74" i="3"/>
  <c r="BE89" i="3"/>
  <c r="BE60" i="3"/>
  <c r="BE15" i="3"/>
  <c r="BE30" i="3"/>
  <c r="BE45" i="3"/>
  <c r="BE75" i="3"/>
  <c r="BE90" i="3"/>
  <c r="BE61" i="3"/>
  <c r="BE16" i="3"/>
  <c r="BE31" i="3"/>
  <c r="BE46" i="3"/>
  <c r="BE76" i="3"/>
  <c r="BE91" i="3"/>
  <c r="BE62" i="3"/>
  <c r="BE17" i="3"/>
  <c r="BE32" i="3"/>
  <c r="BE47" i="3"/>
  <c r="BE77" i="3"/>
  <c r="BE92" i="3"/>
  <c r="BE63" i="3"/>
  <c r="BE18" i="3"/>
  <c r="BE33" i="3"/>
  <c r="BE48" i="3"/>
  <c r="BE78" i="3"/>
  <c r="BE93" i="3"/>
  <c r="BE64" i="3"/>
  <c r="BE19" i="3"/>
  <c r="BE34" i="3"/>
  <c r="BE49" i="3"/>
  <c r="BE79" i="3"/>
  <c r="BE94" i="3"/>
  <c r="BE65" i="3"/>
  <c r="BE20" i="3"/>
  <c r="BE35" i="3"/>
  <c r="BE50" i="3"/>
  <c r="BE80" i="3"/>
  <c r="BE95" i="3"/>
  <c r="BF110" i="3"/>
  <c r="BF99" i="3"/>
  <c r="BF100" i="3"/>
  <c r="BF101" i="3"/>
  <c r="BF102" i="3"/>
  <c r="BF103" i="3"/>
  <c r="BF104" i="3"/>
  <c r="BF105" i="3"/>
  <c r="BF106" i="3"/>
  <c r="BF107" i="3"/>
  <c r="BF108" i="3"/>
  <c r="BF109" i="3"/>
  <c r="BH53" i="14" a="1"/>
  <c r="BH65" i="14"/>
  <c r="BH8" i="14" a="1"/>
  <c r="BH20" i="14"/>
  <c r="BH23" i="14" a="1"/>
  <c r="BH35" i="14"/>
  <c r="BH50" i="14"/>
  <c r="BH80" i="14"/>
  <c r="BH110" i="14"/>
  <c r="BH64" i="14"/>
  <c r="BH19" i="14"/>
  <c r="BH34" i="14"/>
  <c r="BH49" i="14"/>
  <c r="BH79" i="14"/>
  <c r="BH109" i="14"/>
  <c r="BH63" i="14"/>
  <c r="BH18" i="14"/>
  <c r="BH33" i="14"/>
  <c r="BH48" i="14"/>
  <c r="BH78" i="14"/>
  <c r="BH108" i="14"/>
  <c r="BH62" i="14"/>
  <c r="BH17" i="14"/>
  <c r="BH32" i="14"/>
  <c r="BH47" i="14"/>
  <c r="BH77" i="14"/>
  <c r="BH107" i="14"/>
  <c r="BH61" i="14"/>
  <c r="BH16" i="14"/>
  <c r="BH31" i="14"/>
  <c r="BH46" i="14"/>
  <c r="BH76" i="14"/>
  <c r="BH106" i="14"/>
  <c r="BH60" i="14"/>
  <c r="BH15" i="14"/>
  <c r="BH30" i="14"/>
  <c r="BH45" i="14"/>
  <c r="BH75" i="14"/>
  <c r="BH105" i="14"/>
  <c r="BH59" i="14"/>
  <c r="BH14" i="14"/>
  <c r="BH29" i="14"/>
  <c r="BH44" i="14"/>
  <c r="BH74" i="14"/>
  <c r="BH104" i="14"/>
  <c r="BH58" i="14"/>
  <c r="BH13" i="14"/>
  <c r="BH28" i="14"/>
  <c r="BH43" i="14"/>
  <c r="BH73" i="14"/>
  <c r="BH103" i="14"/>
  <c r="BH57" i="14"/>
  <c r="BH12" i="14"/>
  <c r="BH27" i="14"/>
  <c r="BH42" i="14"/>
  <c r="BH72" i="14"/>
  <c r="BH102" i="14"/>
  <c r="BH56" i="14"/>
  <c r="BH11" i="14"/>
  <c r="BH26" i="14"/>
  <c r="BH41" i="14"/>
  <c r="BH71" i="14"/>
  <c r="BH101" i="14"/>
  <c r="BH55" i="14"/>
  <c r="BH10" i="14"/>
  <c r="BH25" i="14"/>
  <c r="BH40" i="14"/>
  <c r="BH70" i="14"/>
  <c r="BH100" i="14"/>
  <c r="BH54" i="14"/>
  <c r="BH9" i="14"/>
  <c r="BH24" i="14"/>
  <c r="BH39" i="14"/>
  <c r="BH69" i="14"/>
  <c r="BH99" i="14"/>
  <c r="BH53" i="14"/>
  <c r="BH8" i="14"/>
  <c r="BH23" i="14"/>
  <c r="BH38" i="14"/>
  <c r="BH68" i="14"/>
  <c r="BH98" i="14"/>
  <c r="BI53" i="15" a="1"/>
  <c r="BI65" i="15"/>
  <c r="BI8" i="15" a="1"/>
  <c r="BI20" i="15"/>
  <c r="BI23" i="15" a="1"/>
  <c r="BI35" i="15"/>
  <c r="BI50" i="15"/>
  <c r="BI80" i="15"/>
  <c r="BI110" i="15"/>
  <c r="BI64" i="15"/>
  <c r="BI19" i="15"/>
  <c r="BI34" i="15"/>
  <c r="BI49" i="15"/>
  <c r="BI79" i="15"/>
  <c r="BI109" i="15"/>
  <c r="BI63" i="15"/>
  <c r="BI18" i="15"/>
  <c r="BI33" i="15"/>
  <c r="BI48" i="15"/>
  <c r="BI78" i="15"/>
  <c r="BI108" i="15"/>
  <c r="BI62" i="15"/>
  <c r="BI17" i="15"/>
  <c r="BI32" i="15"/>
  <c r="BI47" i="15"/>
  <c r="BI77" i="15"/>
  <c r="BI107" i="15"/>
  <c r="BI61" i="15"/>
  <c r="BI16" i="15"/>
  <c r="BI31" i="15"/>
  <c r="BI46" i="15"/>
  <c r="BI76" i="15"/>
  <c r="BI106" i="15"/>
  <c r="BI60" i="15"/>
  <c r="BI15" i="15"/>
  <c r="BI30" i="15"/>
  <c r="BI45" i="15"/>
  <c r="BI75" i="15"/>
  <c r="BI105" i="15"/>
  <c r="BI59" i="15"/>
  <c r="BI14" i="15"/>
  <c r="BI29" i="15"/>
  <c r="BI44" i="15"/>
  <c r="BI74" i="15"/>
  <c r="BI104" i="15"/>
  <c r="BI58" i="15"/>
  <c r="BI13" i="15"/>
  <c r="BI28" i="15"/>
  <c r="BI43" i="15"/>
  <c r="BI73" i="15"/>
  <c r="BI103" i="15"/>
  <c r="BI57" i="15"/>
  <c r="BI12" i="15"/>
  <c r="BI27" i="15"/>
  <c r="BI42" i="15"/>
  <c r="BI72" i="15"/>
  <c r="BI102" i="15"/>
  <c r="BI56" i="15"/>
  <c r="BI11" i="15"/>
  <c r="BI26" i="15"/>
  <c r="BI41" i="15"/>
  <c r="BI71" i="15"/>
  <c r="BI101" i="15"/>
  <c r="BI55" i="15"/>
  <c r="BI10" i="15"/>
  <c r="BI25" i="15"/>
  <c r="BI40" i="15"/>
  <c r="BI70" i="15"/>
  <c r="BI100" i="15"/>
  <c r="BI54" i="15"/>
  <c r="BI9" i="15"/>
  <c r="BI24" i="15"/>
  <c r="BI39" i="15"/>
  <c r="BI69" i="15"/>
  <c r="BI99" i="15"/>
  <c r="BI53" i="15"/>
  <c r="BI8" i="15"/>
  <c r="BI23" i="15"/>
  <c r="BI38" i="15"/>
  <c r="BI68" i="15"/>
  <c r="BI98" i="15"/>
  <c r="BI53" i="16" a="1"/>
  <c r="BI65" i="16"/>
  <c r="BI8" i="16" a="1"/>
  <c r="BI20" i="16"/>
  <c r="BI23" i="16" a="1"/>
  <c r="BI35" i="16"/>
  <c r="BI50" i="16"/>
  <c r="BI80" i="16"/>
  <c r="BI110" i="16"/>
  <c r="BI64" i="16"/>
  <c r="BI19" i="16"/>
  <c r="BI34" i="16"/>
  <c r="BI49" i="16"/>
  <c r="BI79" i="16"/>
  <c r="BI109" i="16"/>
  <c r="BI63" i="16"/>
  <c r="BI18" i="16"/>
  <c r="BI33" i="16"/>
  <c r="BI48" i="16"/>
  <c r="BI78" i="16"/>
  <c r="BI108" i="16"/>
  <c r="BI62" i="16"/>
  <c r="BI17" i="16"/>
  <c r="BI32" i="16"/>
  <c r="BI47" i="16"/>
  <c r="BI77" i="16"/>
  <c r="BI107" i="16"/>
  <c r="BI61" i="16"/>
  <c r="BI16" i="16"/>
  <c r="BI31" i="16"/>
  <c r="BI46" i="16"/>
  <c r="BI76" i="16"/>
  <c r="BI106" i="16"/>
  <c r="BI60" i="16"/>
  <c r="BI15" i="16"/>
  <c r="BI30" i="16"/>
  <c r="BI45" i="16"/>
  <c r="BI75" i="16"/>
  <c r="BI105" i="16"/>
  <c r="BI59" i="16"/>
  <c r="BI14" i="16"/>
  <c r="BI29" i="16"/>
  <c r="BI44" i="16"/>
  <c r="BI74" i="16"/>
  <c r="BI104" i="16"/>
  <c r="BI58" i="16"/>
  <c r="BI13" i="16"/>
  <c r="BI28" i="16"/>
  <c r="BI43" i="16"/>
  <c r="BI73" i="16"/>
  <c r="BI103" i="16"/>
  <c r="BI57" i="16"/>
  <c r="BI12" i="16"/>
  <c r="BI27" i="16"/>
  <c r="BI42" i="16"/>
  <c r="BI72" i="16"/>
  <c r="BI102" i="16"/>
  <c r="BI56" i="16"/>
  <c r="BI11" i="16"/>
  <c r="BI26" i="16"/>
  <c r="BI41" i="16"/>
  <c r="BI71" i="16"/>
  <c r="BI101" i="16"/>
  <c r="BI55" i="16"/>
  <c r="BI10" i="16"/>
  <c r="BI25" i="16"/>
  <c r="BI40" i="16"/>
  <c r="BI70" i="16"/>
  <c r="BI100" i="16"/>
  <c r="BI54" i="16"/>
  <c r="BI9" i="16"/>
  <c r="BI24" i="16"/>
  <c r="BI39" i="16"/>
  <c r="BI69" i="16"/>
  <c r="BI99" i="16"/>
  <c r="BI53" i="16"/>
  <c r="BI8" i="16"/>
  <c r="BI23" i="16"/>
  <c r="BI38" i="16"/>
  <c r="BI68" i="16"/>
  <c r="BI98" i="16"/>
  <c r="BI53" i="17" a="1"/>
  <c r="BI65" i="17"/>
  <c r="BI8" i="17" a="1"/>
  <c r="BI20" i="17"/>
  <c r="BI23" i="17" a="1"/>
  <c r="BI35" i="17"/>
  <c r="BI50" i="17"/>
  <c r="BI80" i="17"/>
  <c r="BI110" i="17"/>
  <c r="BI64" i="17"/>
  <c r="BI19" i="17"/>
  <c r="BI34" i="17"/>
  <c r="BI49" i="17"/>
  <c r="BI79" i="17"/>
  <c r="BI109" i="17"/>
  <c r="BI63" i="17"/>
  <c r="BI18" i="17"/>
  <c r="BI33" i="17"/>
  <c r="BI48" i="17"/>
  <c r="BI78" i="17"/>
  <c r="BI108" i="17"/>
  <c r="BI62" i="17"/>
  <c r="BI17" i="17"/>
  <c r="BI32" i="17"/>
  <c r="BI47" i="17"/>
  <c r="BI77" i="17"/>
  <c r="BI107" i="17"/>
  <c r="BI61" i="17"/>
  <c r="BI16" i="17"/>
  <c r="BI31" i="17"/>
  <c r="BI46" i="17"/>
  <c r="BI76" i="17"/>
  <c r="BI106" i="17"/>
  <c r="BI60" i="17"/>
  <c r="BI15" i="17"/>
  <c r="BI30" i="17"/>
  <c r="BI45" i="17"/>
  <c r="BI75" i="17"/>
  <c r="BI105" i="17"/>
  <c r="BI59" i="17"/>
  <c r="BI14" i="17"/>
  <c r="BI29" i="17"/>
  <c r="BI44" i="17"/>
  <c r="BI74" i="17"/>
  <c r="BI104" i="17"/>
  <c r="BI58" i="17"/>
  <c r="BI13" i="17"/>
  <c r="BI28" i="17"/>
  <c r="BI43" i="17"/>
  <c r="BI73" i="17"/>
  <c r="BI103" i="17"/>
  <c r="BI57" i="17"/>
  <c r="BI12" i="17"/>
  <c r="BI27" i="17"/>
  <c r="BI42" i="17"/>
  <c r="BI72" i="17"/>
  <c r="BI102" i="17"/>
  <c r="BI56" i="17"/>
  <c r="BI11" i="17"/>
  <c r="BI26" i="17"/>
  <c r="BI41" i="17"/>
  <c r="BI71" i="17"/>
  <c r="BI101" i="17"/>
  <c r="BI55" i="17"/>
  <c r="BI10" i="17"/>
  <c r="BI25" i="17"/>
  <c r="BI40" i="17"/>
  <c r="BI70" i="17"/>
  <c r="BI100" i="17"/>
  <c r="BI54" i="17"/>
  <c r="BI9" i="17"/>
  <c r="BI24" i="17"/>
  <c r="BI39" i="17"/>
  <c r="BI69" i="17"/>
  <c r="BI99" i="17"/>
  <c r="BI53" i="17"/>
  <c r="BI8" i="17"/>
  <c r="BI23" i="17"/>
  <c r="BI38" i="17"/>
  <c r="BI68" i="17"/>
  <c r="BI98" i="17"/>
  <c r="BI53" i="18" a="1"/>
  <c r="BI65" i="18"/>
  <c r="BI8" i="18" a="1"/>
  <c r="BI20" i="18"/>
  <c r="BI23" i="18" a="1"/>
  <c r="BI35" i="18"/>
  <c r="BI50" i="18"/>
  <c r="BI80" i="18"/>
  <c r="BI110" i="18"/>
  <c r="BI64" i="18"/>
  <c r="BI19" i="18"/>
  <c r="BI34" i="18"/>
  <c r="BI49" i="18"/>
  <c r="BI79" i="18"/>
  <c r="BI109" i="18"/>
  <c r="BI63" i="18"/>
  <c r="BI18" i="18"/>
  <c r="BI33" i="18"/>
  <c r="BI48" i="18"/>
  <c r="BI78" i="18"/>
  <c r="BI108" i="18"/>
  <c r="BI62" i="18"/>
  <c r="BI17" i="18"/>
  <c r="BI32" i="18"/>
  <c r="BI47" i="18"/>
  <c r="BI77" i="18"/>
  <c r="BI107" i="18"/>
  <c r="BI61" i="18"/>
  <c r="BI16" i="18"/>
  <c r="BI31" i="18"/>
  <c r="BI46" i="18"/>
  <c r="BI76" i="18"/>
  <c r="BI106" i="18"/>
  <c r="BI60" i="18"/>
  <c r="BI15" i="18"/>
  <c r="BI30" i="18"/>
  <c r="BI45" i="18"/>
  <c r="BI75" i="18"/>
  <c r="BI105" i="18"/>
  <c r="BI59" i="18"/>
  <c r="BI14" i="18"/>
  <c r="BI29" i="18"/>
  <c r="BI44" i="18"/>
  <c r="BI74" i="18"/>
  <c r="BI104" i="18"/>
  <c r="BI58" i="18"/>
  <c r="BI13" i="18"/>
  <c r="BI28" i="18"/>
  <c r="BI43" i="18"/>
  <c r="BI73" i="18"/>
  <c r="BI103" i="18"/>
  <c r="BI57" i="18"/>
  <c r="BI12" i="18"/>
  <c r="BI27" i="18"/>
  <c r="BI42" i="18"/>
  <c r="BI72" i="18"/>
  <c r="BI102" i="18"/>
  <c r="BI56" i="18"/>
  <c r="BI11" i="18"/>
  <c r="BI26" i="18"/>
  <c r="BI41" i="18"/>
  <c r="BI71" i="18"/>
  <c r="BI101" i="18"/>
  <c r="BI55" i="18"/>
  <c r="BI10" i="18"/>
  <c r="BI25" i="18"/>
  <c r="BI40" i="18"/>
  <c r="BI70" i="18"/>
  <c r="BI100" i="18"/>
  <c r="BI54" i="18"/>
  <c r="BI9" i="18"/>
  <c r="BI24" i="18"/>
  <c r="BI39" i="18"/>
  <c r="BI69" i="18"/>
  <c r="BI99" i="18"/>
  <c r="BI53" i="18"/>
  <c r="BI8" i="18"/>
  <c r="BI23" i="18"/>
  <c r="BI38" i="18"/>
  <c r="BI68" i="18"/>
  <c r="BI98" i="18"/>
  <c r="BI53" i="19" a="1"/>
  <c r="BI65" i="19"/>
  <c r="BI8" i="19" a="1"/>
  <c r="BI20" i="19"/>
  <c r="BI23" i="19" a="1"/>
  <c r="BI35" i="19"/>
  <c r="BI50" i="19"/>
  <c r="BI80" i="19"/>
  <c r="BI110" i="19"/>
  <c r="BI64" i="19"/>
  <c r="BI19" i="19"/>
  <c r="BI34" i="19"/>
  <c r="BI49" i="19"/>
  <c r="BI79" i="19"/>
  <c r="BI109" i="19"/>
  <c r="BI63" i="19"/>
  <c r="BI18" i="19"/>
  <c r="BI33" i="19"/>
  <c r="BI48" i="19"/>
  <c r="BI78" i="19"/>
  <c r="BI108" i="19"/>
  <c r="BI62" i="19"/>
  <c r="BI17" i="19"/>
  <c r="BI32" i="19"/>
  <c r="BI47" i="19"/>
  <c r="BI77" i="19"/>
  <c r="BI107" i="19"/>
  <c r="BI61" i="19"/>
  <c r="BI16" i="19"/>
  <c r="BI31" i="19"/>
  <c r="BI46" i="19"/>
  <c r="BI76" i="19"/>
  <c r="BI106" i="19"/>
  <c r="BI60" i="19"/>
  <c r="BI15" i="19"/>
  <c r="BI30" i="19"/>
  <c r="BI45" i="19"/>
  <c r="BI75" i="19"/>
  <c r="BI105" i="19"/>
  <c r="BI59" i="19"/>
  <c r="BI14" i="19"/>
  <c r="BI29" i="19"/>
  <c r="BI44" i="19"/>
  <c r="BI74" i="19"/>
  <c r="BI104" i="19"/>
  <c r="BI58" i="19"/>
  <c r="BI13" i="19"/>
  <c r="BI28" i="19"/>
  <c r="BI43" i="19"/>
  <c r="BI73" i="19"/>
  <c r="BI103" i="19"/>
  <c r="BI57" i="19"/>
  <c r="BI12" i="19"/>
  <c r="BI27" i="19"/>
  <c r="BI42" i="19"/>
  <c r="BI72" i="19"/>
  <c r="BI102" i="19"/>
  <c r="BI56" i="19"/>
  <c r="BI11" i="19"/>
  <c r="BI26" i="19"/>
  <c r="BI41" i="19"/>
  <c r="BI71" i="19"/>
  <c r="BI101" i="19"/>
  <c r="BI55" i="19"/>
  <c r="BI10" i="19"/>
  <c r="BI25" i="19"/>
  <c r="BI40" i="19"/>
  <c r="BI70" i="19"/>
  <c r="BI100" i="19"/>
  <c r="BI54" i="19"/>
  <c r="BI9" i="19"/>
  <c r="BI24" i="19"/>
  <c r="BI39" i="19"/>
  <c r="BI69" i="19"/>
  <c r="BI99" i="19"/>
  <c r="BI53" i="19"/>
  <c r="BI8" i="19"/>
  <c r="BI23" i="19"/>
  <c r="BI38" i="19"/>
  <c r="BI68" i="19"/>
  <c r="BI98" i="19"/>
  <c r="BI53" i="20" a="1"/>
  <c r="BI65" i="20"/>
  <c r="BI8" i="20" a="1"/>
  <c r="BI20" i="20"/>
  <c r="BI23" i="20" a="1"/>
  <c r="BI35" i="20"/>
  <c r="BI50" i="20"/>
  <c r="BI80" i="20"/>
  <c r="BI110" i="20"/>
  <c r="BI64" i="20"/>
  <c r="BI19" i="20"/>
  <c r="BI34" i="20"/>
  <c r="BI49" i="20"/>
  <c r="BI79" i="20"/>
  <c r="BI109" i="20"/>
  <c r="BI63" i="20"/>
  <c r="BI18" i="20"/>
  <c r="BI33" i="20"/>
  <c r="BI48" i="20"/>
  <c r="BI78" i="20"/>
  <c r="BI108" i="20"/>
  <c r="BI62" i="20"/>
  <c r="BI17" i="20"/>
  <c r="BI32" i="20"/>
  <c r="BI47" i="20"/>
  <c r="BI77" i="20"/>
  <c r="BI107" i="20"/>
  <c r="BI61" i="20"/>
  <c r="BI16" i="20"/>
  <c r="BI31" i="20"/>
  <c r="BI46" i="20"/>
  <c r="BI76" i="20"/>
  <c r="BI106" i="20"/>
  <c r="BI60" i="20"/>
  <c r="BI15" i="20"/>
  <c r="BI30" i="20"/>
  <c r="BI45" i="20"/>
  <c r="BI75" i="20"/>
  <c r="BI105" i="20"/>
  <c r="BI59" i="20"/>
  <c r="BI14" i="20"/>
  <c r="BI29" i="20"/>
  <c r="BI44" i="20"/>
  <c r="BI74" i="20"/>
  <c r="BI104" i="20"/>
  <c r="BI58" i="20"/>
  <c r="BI13" i="20"/>
  <c r="BI28" i="20"/>
  <c r="BI43" i="20"/>
  <c r="BI73" i="20"/>
  <c r="BI103" i="20"/>
  <c r="BI57" i="20"/>
  <c r="BI12" i="20"/>
  <c r="BI27" i="20"/>
  <c r="BI42" i="20"/>
  <c r="BI72" i="20"/>
  <c r="BI102" i="20"/>
  <c r="BI56" i="20"/>
  <c r="BI11" i="20"/>
  <c r="BI26" i="20"/>
  <c r="BI41" i="20"/>
  <c r="BI71" i="20"/>
  <c r="BI101" i="20"/>
  <c r="BI55" i="20"/>
  <c r="BI10" i="20"/>
  <c r="BI25" i="20"/>
  <c r="BI40" i="20"/>
  <c r="BI70" i="20"/>
  <c r="BI100" i="20"/>
  <c r="BI54" i="20"/>
  <c r="BI9" i="20"/>
  <c r="BI24" i="20"/>
  <c r="BI39" i="20"/>
  <c r="BI69" i="20"/>
  <c r="BI99" i="20"/>
  <c r="BI53" i="20"/>
  <c r="BI8" i="20"/>
  <c r="BI23" i="20"/>
  <c r="BI38" i="20"/>
  <c r="BI68" i="20"/>
  <c r="BI98" i="20"/>
  <c r="BD53" i="3" a="1"/>
  <c r="BD53" i="3"/>
  <c r="BD8" i="3" a="1"/>
  <c r="BD8" i="3"/>
  <c r="BD23" i="3" a="1"/>
  <c r="BD23" i="3"/>
  <c r="BD38" i="3"/>
  <c r="BD68" i="3"/>
  <c r="BD98" i="3"/>
  <c r="BD83" i="3" a="1"/>
  <c r="BD83" i="3"/>
  <c r="BD54" i="3"/>
  <c r="BD9" i="3"/>
  <c r="BD24" i="3"/>
  <c r="BD39" i="3"/>
  <c r="BD69" i="3"/>
  <c r="BD84" i="3"/>
  <c r="BD55" i="3"/>
  <c r="BD10" i="3"/>
  <c r="BD25" i="3"/>
  <c r="BD40" i="3"/>
  <c r="BD70" i="3"/>
  <c r="BD85" i="3"/>
  <c r="BD56" i="3"/>
  <c r="BD11" i="3"/>
  <c r="BD26" i="3"/>
  <c r="BD41" i="3"/>
  <c r="BD71" i="3"/>
  <c r="BD86" i="3"/>
  <c r="BD57" i="3"/>
  <c r="BD12" i="3"/>
  <c r="BD27" i="3"/>
  <c r="BD42" i="3"/>
  <c r="BD72" i="3"/>
  <c r="BD87" i="3"/>
  <c r="BD58" i="3"/>
  <c r="BD13" i="3"/>
  <c r="BD28" i="3"/>
  <c r="BD43" i="3"/>
  <c r="BD73" i="3"/>
  <c r="BD88" i="3"/>
  <c r="BD59" i="3"/>
  <c r="BD14" i="3"/>
  <c r="BD29" i="3"/>
  <c r="BD44" i="3"/>
  <c r="BD74" i="3"/>
  <c r="BD89" i="3"/>
  <c r="BD60" i="3"/>
  <c r="BD15" i="3"/>
  <c r="BD30" i="3"/>
  <c r="BD45" i="3"/>
  <c r="BD75" i="3"/>
  <c r="BD90" i="3"/>
  <c r="BD61" i="3"/>
  <c r="BD16" i="3"/>
  <c r="BD31" i="3"/>
  <c r="BD46" i="3"/>
  <c r="BD76" i="3"/>
  <c r="BD91" i="3"/>
  <c r="BD62" i="3"/>
  <c r="BD17" i="3"/>
  <c r="BD32" i="3"/>
  <c r="BD47" i="3"/>
  <c r="BD77" i="3"/>
  <c r="BD92" i="3"/>
  <c r="BD63" i="3"/>
  <c r="BD18" i="3"/>
  <c r="BD33" i="3"/>
  <c r="BD48" i="3"/>
  <c r="BD78" i="3"/>
  <c r="BD93" i="3"/>
  <c r="BD64" i="3"/>
  <c r="BD19" i="3"/>
  <c r="BD34" i="3"/>
  <c r="BD49" i="3"/>
  <c r="BD79" i="3"/>
  <c r="BD94" i="3"/>
  <c r="BD65" i="3"/>
  <c r="BD20" i="3"/>
  <c r="BD35" i="3"/>
  <c r="BD50" i="3"/>
  <c r="BD80" i="3"/>
  <c r="BD95" i="3"/>
  <c r="BE109" i="3"/>
  <c r="BE108" i="3"/>
  <c r="BE107" i="3"/>
  <c r="BE106" i="3"/>
  <c r="BE105" i="3"/>
  <c r="BE104" i="3"/>
  <c r="BE103" i="3"/>
  <c r="BE102" i="3"/>
  <c r="BE101" i="3"/>
  <c r="BE100" i="3"/>
  <c r="BE99" i="3"/>
  <c r="BE110" i="3"/>
  <c r="BG53" i="14" a="1"/>
  <c r="BG65" i="14"/>
  <c r="BG8" i="14" a="1"/>
  <c r="BG20" i="14"/>
  <c r="BG23" i="14" a="1"/>
  <c r="BG35" i="14"/>
  <c r="BG50" i="14"/>
  <c r="BG80" i="14"/>
  <c r="BG110" i="14"/>
  <c r="BG64" i="14"/>
  <c r="BG19" i="14"/>
  <c r="BG34" i="14"/>
  <c r="BG49" i="14"/>
  <c r="BG79" i="14"/>
  <c r="BG109" i="14"/>
  <c r="BG63" i="14"/>
  <c r="BG18" i="14"/>
  <c r="BG33" i="14"/>
  <c r="BG48" i="14"/>
  <c r="BG78" i="14"/>
  <c r="BG108" i="14"/>
  <c r="BG62" i="14"/>
  <c r="BG17" i="14"/>
  <c r="BG32" i="14"/>
  <c r="BG47" i="14"/>
  <c r="BG77" i="14"/>
  <c r="BG107" i="14"/>
  <c r="BG61" i="14"/>
  <c r="BG16" i="14"/>
  <c r="BG31" i="14"/>
  <c r="BG46" i="14"/>
  <c r="BG76" i="14"/>
  <c r="BG106" i="14"/>
  <c r="BG60" i="14"/>
  <c r="BG15" i="14"/>
  <c r="BG30" i="14"/>
  <c r="BG45" i="14"/>
  <c r="BG75" i="14"/>
  <c r="BG105" i="14"/>
  <c r="BG59" i="14"/>
  <c r="BG14" i="14"/>
  <c r="BG29" i="14"/>
  <c r="BG44" i="14"/>
  <c r="BG74" i="14"/>
  <c r="BG104" i="14"/>
  <c r="BG58" i="14"/>
  <c r="BG13" i="14"/>
  <c r="BG28" i="14"/>
  <c r="BG43" i="14"/>
  <c r="BG73" i="14"/>
  <c r="BG103" i="14"/>
  <c r="BG57" i="14"/>
  <c r="BG12" i="14"/>
  <c r="BG27" i="14"/>
  <c r="BG42" i="14"/>
  <c r="BG72" i="14"/>
  <c r="BG102" i="14"/>
  <c r="BG56" i="14"/>
  <c r="BG11" i="14"/>
  <c r="BG26" i="14"/>
  <c r="BG41" i="14"/>
  <c r="BG71" i="14"/>
  <c r="BG101" i="14"/>
  <c r="BG55" i="14"/>
  <c r="BG10" i="14"/>
  <c r="BG25" i="14"/>
  <c r="BG40" i="14"/>
  <c r="BG70" i="14"/>
  <c r="BG100" i="14"/>
  <c r="BG54" i="14"/>
  <c r="BG9" i="14"/>
  <c r="BG24" i="14"/>
  <c r="BG39" i="14"/>
  <c r="BG69" i="14"/>
  <c r="BG99" i="14"/>
  <c r="BG53" i="14"/>
  <c r="BG8" i="14"/>
  <c r="BG23" i="14"/>
  <c r="BG38" i="14"/>
  <c r="BG68" i="14"/>
  <c r="BG98" i="14"/>
  <c r="BH53" i="15" a="1"/>
  <c r="BH65" i="15"/>
  <c r="BH8" i="15" a="1"/>
  <c r="BH20" i="15"/>
  <c r="BH23" i="15" a="1"/>
  <c r="BH35" i="15"/>
  <c r="BH50" i="15"/>
  <c r="BH80" i="15"/>
  <c r="BH110" i="15"/>
  <c r="BH64" i="15"/>
  <c r="BH19" i="15"/>
  <c r="BH34" i="15"/>
  <c r="BH49" i="15"/>
  <c r="BH79" i="15"/>
  <c r="BH109" i="15"/>
  <c r="BH63" i="15"/>
  <c r="BH18" i="15"/>
  <c r="BH33" i="15"/>
  <c r="BH48" i="15"/>
  <c r="BH78" i="15"/>
  <c r="BH108" i="15"/>
  <c r="BH62" i="15"/>
  <c r="BH17" i="15"/>
  <c r="BH32" i="15"/>
  <c r="BH47" i="15"/>
  <c r="BH77" i="15"/>
  <c r="BH107" i="15"/>
  <c r="BH61" i="15"/>
  <c r="BH16" i="15"/>
  <c r="BH31" i="15"/>
  <c r="BH46" i="15"/>
  <c r="BH76" i="15"/>
  <c r="BH106" i="15"/>
  <c r="BH60" i="15"/>
  <c r="BH15" i="15"/>
  <c r="BH30" i="15"/>
  <c r="BH45" i="15"/>
  <c r="BH75" i="15"/>
  <c r="BH105" i="15"/>
  <c r="BH59" i="15"/>
  <c r="BH14" i="15"/>
  <c r="BH29" i="15"/>
  <c r="BH44" i="15"/>
  <c r="BH74" i="15"/>
  <c r="BH104" i="15"/>
  <c r="BH58" i="15"/>
  <c r="BH13" i="15"/>
  <c r="BH28" i="15"/>
  <c r="BH43" i="15"/>
  <c r="BH73" i="15"/>
  <c r="BH103" i="15"/>
  <c r="BH57" i="15"/>
  <c r="BH12" i="15"/>
  <c r="BH27" i="15"/>
  <c r="BH42" i="15"/>
  <c r="BH72" i="15"/>
  <c r="BH102" i="15"/>
  <c r="BH56" i="15"/>
  <c r="BH11" i="15"/>
  <c r="BH26" i="15"/>
  <c r="BH41" i="15"/>
  <c r="BH71" i="15"/>
  <c r="BH101" i="15"/>
  <c r="BH55" i="15"/>
  <c r="BH10" i="15"/>
  <c r="BH25" i="15"/>
  <c r="BH40" i="15"/>
  <c r="BH70" i="15"/>
  <c r="BH100" i="15"/>
  <c r="BH54" i="15"/>
  <c r="BH9" i="15"/>
  <c r="BH24" i="15"/>
  <c r="BH39" i="15"/>
  <c r="BH69" i="15"/>
  <c r="BH99" i="15"/>
  <c r="BH53" i="15"/>
  <c r="BH8" i="15"/>
  <c r="BH23" i="15"/>
  <c r="BH38" i="15"/>
  <c r="BH68" i="15"/>
  <c r="BH98" i="15"/>
  <c r="BH53" i="16" a="1"/>
  <c r="BH65" i="16"/>
  <c r="BH8" i="16" a="1"/>
  <c r="BH20" i="16"/>
  <c r="BH23" i="16" a="1"/>
  <c r="BH35" i="16"/>
  <c r="BH50" i="16"/>
  <c r="BH80" i="16"/>
  <c r="BH110" i="16"/>
  <c r="BH64" i="16"/>
  <c r="BH19" i="16"/>
  <c r="BH34" i="16"/>
  <c r="BH49" i="16"/>
  <c r="BH79" i="16"/>
  <c r="BH109" i="16"/>
  <c r="BH63" i="16"/>
  <c r="BH18" i="16"/>
  <c r="BH33" i="16"/>
  <c r="BH48" i="16"/>
  <c r="BH78" i="16"/>
  <c r="BH108" i="16"/>
  <c r="BH62" i="16"/>
  <c r="BH17" i="16"/>
  <c r="BH32" i="16"/>
  <c r="BH47" i="16"/>
  <c r="BH77" i="16"/>
  <c r="BH107" i="16"/>
  <c r="BH61" i="16"/>
  <c r="BH16" i="16"/>
  <c r="BH31" i="16"/>
  <c r="BH46" i="16"/>
  <c r="BH76" i="16"/>
  <c r="BH106" i="16"/>
  <c r="BH60" i="16"/>
  <c r="BH15" i="16"/>
  <c r="BH30" i="16"/>
  <c r="BH45" i="16"/>
  <c r="BH75" i="16"/>
  <c r="BH105" i="16"/>
  <c r="BH59" i="16"/>
  <c r="BH14" i="16"/>
  <c r="BH29" i="16"/>
  <c r="BH44" i="16"/>
  <c r="BH74" i="16"/>
  <c r="BH104" i="16"/>
  <c r="BH58" i="16"/>
  <c r="BH13" i="16"/>
  <c r="BH28" i="16"/>
  <c r="BH43" i="16"/>
  <c r="BH73" i="16"/>
  <c r="BH103" i="16"/>
  <c r="BH57" i="16"/>
  <c r="BH12" i="16"/>
  <c r="BH27" i="16"/>
  <c r="BH42" i="16"/>
  <c r="BH72" i="16"/>
  <c r="BH102" i="16"/>
  <c r="BH56" i="16"/>
  <c r="BH11" i="16"/>
  <c r="BH26" i="16"/>
  <c r="BH41" i="16"/>
  <c r="BH71" i="16"/>
  <c r="BH101" i="16"/>
  <c r="BH55" i="16"/>
  <c r="BH10" i="16"/>
  <c r="BH25" i="16"/>
  <c r="BH40" i="16"/>
  <c r="BH70" i="16"/>
  <c r="BH100" i="16"/>
  <c r="BH54" i="16"/>
  <c r="BH9" i="16"/>
  <c r="BH24" i="16"/>
  <c r="BH39" i="16"/>
  <c r="BH69" i="16"/>
  <c r="BH99" i="16"/>
  <c r="BH53" i="16"/>
  <c r="BH8" i="16"/>
  <c r="BH23" i="16"/>
  <c r="BH38" i="16"/>
  <c r="BH68" i="16"/>
  <c r="BH98" i="16"/>
  <c r="BH53" i="17" a="1"/>
  <c r="BH65" i="17"/>
  <c r="BH8" i="17" a="1"/>
  <c r="BH20" i="17"/>
  <c r="BH23" i="17" a="1"/>
  <c r="BH35" i="17"/>
  <c r="BH50" i="17"/>
  <c r="BH80" i="17"/>
  <c r="BH110" i="17"/>
  <c r="BH64" i="17"/>
  <c r="BH19" i="17"/>
  <c r="BH34" i="17"/>
  <c r="BH49" i="17"/>
  <c r="BH79" i="17"/>
  <c r="BH109" i="17"/>
  <c r="BH63" i="17"/>
  <c r="BH18" i="17"/>
  <c r="BH33" i="17"/>
  <c r="BH48" i="17"/>
  <c r="BH78" i="17"/>
  <c r="BH108" i="17"/>
  <c r="BH62" i="17"/>
  <c r="BH17" i="17"/>
  <c r="BH32" i="17"/>
  <c r="BH47" i="17"/>
  <c r="BH77" i="17"/>
  <c r="BH107" i="17"/>
  <c r="BH61" i="17"/>
  <c r="BH16" i="17"/>
  <c r="BH31" i="17"/>
  <c r="BH46" i="17"/>
  <c r="BH76" i="17"/>
  <c r="BH106" i="17"/>
  <c r="BH60" i="17"/>
  <c r="BH15" i="17"/>
  <c r="BH30" i="17"/>
  <c r="BH45" i="17"/>
  <c r="BH75" i="17"/>
  <c r="BH105" i="17"/>
  <c r="BH59" i="17"/>
  <c r="BH14" i="17"/>
  <c r="BH29" i="17"/>
  <c r="BH44" i="17"/>
  <c r="BH74" i="17"/>
  <c r="BH104" i="17"/>
  <c r="BH58" i="17"/>
  <c r="BH13" i="17"/>
  <c r="BH28" i="17"/>
  <c r="BH43" i="17"/>
  <c r="BH73" i="17"/>
  <c r="BH103" i="17"/>
  <c r="BH57" i="17"/>
  <c r="BH12" i="17"/>
  <c r="BH27" i="17"/>
  <c r="BH42" i="17"/>
  <c r="BH72" i="17"/>
  <c r="BH102" i="17"/>
  <c r="BH56" i="17"/>
  <c r="BH11" i="17"/>
  <c r="BH26" i="17"/>
  <c r="BH41" i="17"/>
  <c r="BH71" i="17"/>
  <c r="BH101" i="17"/>
  <c r="BH55" i="17"/>
  <c r="BH10" i="17"/>
  <c r="BH25" i="17"/>
  <c r="BH40" i="17"/>
  <c r="BH70" i="17"/>
  <c r="BH100" i="17"/>
  <c r="BH54" i="17"/>
  <c r="BH9" i="17"/>
  <c r="BH24" i="17"/>
  <c r="BH39" i="17"/>
  <c r="BH69" i="17"/>
  <c r="BH99" i="17"/>
  <c r="BH53" i="17"/>
  <c r="BH8" i="17"/>
  <c r="BH23" i="17"/>
  <c r="BH38" i="17"/>
  <c r="BH68" i="17"/>
  <c r="BH98" i="17"/>
  <c r="BH53" i="18" a="1"/>
  <c r="BH65" i="18"/>
  <c r="BH8" i="18" a="1"/>
  <c r="BH20" i="18"/>
  <c r="BH23" i="18" a="1"/>
  <c r="BH35" i="18"/>
  <c r="BH50" i="18"/>
  <c r="BH80" i="18"/>
  <c r="BH110" i="18"/>
  <c r="BH64" i="18"/>
  <c r="BH19" i="18"/>
  <c r="BH34" i="18"/>
  <c r="BH49" i="18"/>
  <c r="BH79" i="18"/>
  <c r="BH109" i="18"/>
  <c r="BH63" i="18"/>
  <c r="BH18" i="18"/>
  <c r="BH33" i="18"/>
  <c r="BH48" i="18"/>
  <c r="BH78" i="18"/>
  <c r="BH108" i="18"/>
  <c r="BH62" i="18"/>
  <c r="BH17" i="18"/>
  <c r="BH32" i="18"/>
  <c r="BH47" i="18"/>
  <c r="BH77" i="18"/>
  <c r="BH107" i="18"/>
  <c r="BH61" i="18"/>
  <c r="BH16" i="18"/>
  <c r="BH31" i="18"/>
  <c r="BH46" i="18"/>
  <c r="BH76" i="18"/>
  <c r="BH106" i="18"/>
  <c r="BH60" i="18"/>
  <c r="BH15" i="18"/>
  <c r="BH30" i="18"/>
  <c r="BH45" i="18"/>
  <c r="BH75" i="18"/>
  <c r="BH105" i="18"/>
  <c r="BH59" i="18"/>
  <c r="BH14" i="18"/>
  <c r="BH29" i="18"/>
  <c r="BH44" i="18"/>
  <c r="BH74" i="18"/>
  <c r="BH104" i="18"/>
  <c r="BH58" i="18"/>
  <c r="BH13" i="18"/>
  <c r="BH28" i="18"/>
  <c r="BH43" i="18"/>
  <c r="BH73" i="18"/>
  <c r="BH103" i="18"/>
  <c r="BH57" i="18"/>
  <c r="BH12" i="18"/>
  <c r="BH27" i="18"/>
  <c r="BH42" i="18"/>
  <c r="BH72" i="18"/>
  <c r="BH102" i="18"/>
  <c r="BH56" i="18"/>
  <c r="BH11" i="18"/>
  <c r="BH26" i="18"/>
  <c r="BH41" i="18"/>
  <c r="BH71" i="18"/>
  <c r="BH101" i="18"/>
  <c r="BH55" i="18"/>
  <c r="BH10" i="18"/>
  <c r="BH25" i="18"/>
  <c r="BH40" i="18"/>
  <c r="BH70" i="18"/>
  <c r="BH100" i="18"/>
  <c r="BH54" i="18"/>
  <c r="BH9" i="18"/>
  <c r="BH24" i="18"/>
  <c r="BH39" i="18"/>
  <c r="BH69" i="18"/>
  <c r="BH99" i="18"/>
  <c r="BH53" i="18"/>
  <c r="BH8" i="18"/>
  <c r="BH23" i="18"/>
  <c r="BH38" i="18"/>
  <c r="BH68" i="18"/>
  <c r="BH98" i="18"/>
  <c r="BH53" i="19" a="1"/>
  <c r="BH65" i="19"/>
  <c r="BH8" i="19" a="1"/>
  <c r="BH20" i="19"/>
  <c r="BH23" i="19" a="1"/>
  <c r="BH35" i="19"/>
  <c r="BH50" i="19"/>
  <c r="BH80" i="19"/>
  <c r="BH110" i="19"/>
  <c r="BH64" i="19"/>
  <c r="BH19" i="19"/>
  <c r="BH34" i="19"/>
  <c r="BH49" i="19"/>
  <c r="BH79" i="19"/>
  <c r="BH109" i="19"/>
  <c r="BH63" i="19"/>
  <c r="BH18" i="19"/>
  <c r="BH33" i="19"/>
  <c r="BH48" i="19"/>
  <c r="BH78" i="19"/>
  <c r="BH108" i="19"/>
  <c r="BH62" i="19"/>
  <c r="BH17" i="19"/>
  <c r="BH32" i="19"/>
  <c r="BH47" i="19"/>
  <c r="BH77" i="19"/>
  <c r="BH107" i="19"/>
  <c r="BH61" i="19"/>
  <c r="BH16" i="19"/>
  <c r="BH31" i="19"/>
  <c r="BH46" i="19"/>
  <c r="BH76" i="19"/>
  <c r="BH106" i="19"/>
  <c r="BH60" i="19"/>
  <c r="BH15" i="19"/>
  <c r="BH30" i="19"/>
  <c r="BH45" i="19"/>
  <c r="BH75" i="19"/>
  <c r="BH105" i="19"/>
  <c r="BH59" i="19"/>
  <c r="BH14" i="19"/>
  <c r="BH29" i="19"/>
  <c r="BH44" i="19"/>
  <c r="BH74" i="19"/>
  <c r="BH104" i="19"/>
  <c r="BH58" i="19"/>
  <c r="BH13" i="19"/>
  <c r="BH28" i="19"/>
  <c r="BH43" i="19"/>
  <c r="BH73" i="19"/>
  <c r="BH103" i="19"/>
  <c r="BH57" i="19"/>
  <c r="BH12" i="19"/>
  <c r="BH27" i="19"/>
  <c r="BH42" i="19"/>
  <c r="BH72" i="19"/>
  <c r="BH102" i="19"/>
  <c r="BH56" i="19"/>
  <c r="BH11" i="19"/>
  <c r="BH26" i="19"/>
  <c r="BH41" i="19"/>
  <c r="BH71" i="19"/>
  <c r="BH101" i="19"/>
  <c r="BH55" i="19"/>
  <c r="BH10" i="19"/>
  <c r="BH25" i="19"/>
  <c r="BH40" i="19"/>
  <c r="BH70" i="19"/>
  <c r="BH100" i="19"/>
  <c r="BH54" i="19"/>
  <c r="BH9" i="19"/>
  <c r="BH24" i="19"/>
  <c r="BH39" i="19"/>
  <c r="BH69" i="19"/>
  <c r="BH99" i="19"/>
  <c r="BH53" i="19"/>
  <c r="BH8" i="19"/>
  <c r="BH23" i="19"/>
  <c r="BH38" i="19"/>
  <c r="BH68" i="19"/>
  <c r="BH98" i="19"/>
  <c r="BH53" i="20" a="1"/>
  <c r="BH65" i="20"/>
  <c r="BH8" i="20" a="1"/>
  <c r="BH20" i="20"/>
  <c r="BH23" i="20" a="1"/>
  <c r="BH35" i="20"/>
  <c r="BH50" i="20"/>
  <c r="BH80" i="20"/>
  <c r="BH110" i="20"/>
  <c r="BH64" i="20"/>
  <c r="BH19" i="20"/>
  <c r="BH34" i="20"/>
  <c r="BH49" i="20"/>
  <c r="BH79" i="20"/>
  <c r="BH109" i="20"/>
  <c r="BH63" i="20"/>
  <c r="BH18" i="20"/>
  <c r="BH33" i="20"/>
  <c r="BH48" i="20"/>
  <c r="BH78" i="20"/>
  <c r="BH108" i="20"/>
  <c r="BH62" i="20"/>
  <c r="BH17" i="20"/>
  <c r="BH32" i="20"/>
  <c r="BH47" i="20"/>
  <c r="BH77" i="20"/>
  <c r="BH107" i="20"/>
  <c r="BH61" i="20"/>
  <c r="BH16" i="20"/>
  <c r="BH31" i="20"/>
  <c r="BH46" i="20"/>
  <c r="BH76" i="20"/>
  <c r="BH106" i="20"/>
  <c r="BH60" i="20"/>
  <c r="BH15" i="20"/>
  <c r="BH30" i="20"/>
  <c r="BH45" i="20"/>
  <c r="BH75" i="20"/>
  <c r="BH105" i="20"/>
  <c r="BH59" i="20"/>
  <c r="BH14" i="20"/>
  <c r="BH29" i="20"/>
  <c r="BH44" i="20"/>
  <c r="BH74" i="20"/>
  <c r="BH104" i="20"/>
  <c r="BH58" i="20"/>
  <c r="BH13" i="20"/>
  <c r="BH28" i="20"/>
  <c r="BH43" i="20"/>
  <c r="BH73" i="20"/>
  <c r="BH103" i="20"/>
  <c r="BH57" i="20"/>
  <c r="BH12" i="20"/>
  <c r="BH27" i="20"/>
  <c r="BH42" i="20"/>
  <c r="BH72" i="20"/>
  <c r="BH102" i="20"/>
  <c r="BH56" i="20"/>
  <c r="BH11" i="20"/>
  <c r="BH26" i="20"/>
  <c r="BH41" i="20"/>
  <c r="BH71" i="20"/>
  <c r="BH101" i="20"/>
  <c r="BH55" i="20"/>
  <c r="BH10" i="20"/>
  <c r="BH25" i="20"/>
  <c r="BH40" i="20"/>
  <c r="BH70" i="20"/>
  <c r="BH100" i="20"/>
  <c r="BH54" i="20"/>
  <c r="BH9" i="20"/>
  <c r="BH24" i="20"/>
  <c r="BH39" i="20"/>
  <c r="BH69" i="20"/>
  <c r="BH99" i="20"/>
  <c r="BH53" i="20"/>
  <c r="BH8" i="20"/>
  <c r="BH23" i="20"/>
  <c r="BH38" i="20"/>
  <c r="BH68" i="20"/>
  <c r="BH98" i="20"/>
  <c r="BC53" i="3" a="1"/>
  <c r="BC53" i="3"/>
  <c r="BC8" i="3" a="1"/>
  <c r="BC8" i="3"/>
  <c r="BC23" i="3" a="1"/>
  <c r="BC23" i="3"/>
  <c r="BC38" i="3"/>
  <c r="BC68" i="3"/>
  <c r="BC98" i="3"/>
  <c r="BC83" i="3" a="1"/>
  <c r="BC83" i="3"/>
  <c r="BC54" i="3"/>
  <c r="BC9" i="3"/>
  <c r="BC24" i="3"/>
  <c r="BC39" i="3"/>
  <c r="BC69" i="3"/>
  <c r="BC84" i="3"/>
  <c r="BC55" i="3"/>
  <c r="BC10" i="3"/>
  <c r="BC25" i="3"/>
  <c r="BC40" i="3"/>
  <c r="BC70" i="3"/>
  <c r="BC85" i="3"/>
  <c r="BC56" i="3"/>
  <c r="BC11" i="3"/>
  <c r="BC26" i="3"/>
  <c r="BC41" i="3"/>
  <c r="BC71" i="3"/>
  <c r="BC86" i="3"/>
  <c r="BC57" i="3"/>
  <c r="BC12" i="3"/>
  <c r="BC27" i="3"/>
  <c r="BC42" i="3"/>
  <c r="BC72" i="3"/>
  <c r="BC87" i="3"/>
  <c r="BC58" i="3"/>
  <c r="BC13" i="3"/>
  <c r="BC28" i="3"/>
  <c r="BC43" i="3"/>
  <c r="BC73" i="3"/>
  <c r="BC88" i="3"/>
  <c r="BC59" i="3"/>
  <c r="BC14" i="3"/>
  <c r="BC29" i="3"/>
  <c r="BC44" i="3"/>
  <c r="BC74" i="3"/>
  <c r="BC89" i="3"/>
  <c r="BC60" i="3"/>
  <c r="BC15" i="3"/>
  <c r="BC30" i="3"/>
  <c r="BC45" i="3"/>
  <c r="BC75" i="3"/>
  <c r="BC90" i="3"/>
  <c r="BC61" i="3"/>
  <c r="BC16" i="3"/>
  <c r="BC31" i="3"/>
  <c r="BC46" i="3"/>
  <c r="BC76" i="3"/>
  <c r="BC91" i="3"/>
  <c r="BC62" i="3"/>
  <c r="BC17" i="3"/>
  <c r="BC32" i="3"/>
  <c r="BC47" i="3"/>
  <c r="BC77" i="3"/>
  <c r="BC92" i="3"/>
  <c r="BC63" i="3"/>
  <c r="BC18" i="3"/>
  <c r="BC33" i="3"/>
  <c r="BC48" i="3"/>
  <c r="BC78" i="3"/>
  <c r="BC93" i="3"/>
  <c r="BC64" i="3"/>
  <c r="BC19" i="3"/>
  <c r="BC34" i="3"/>
  <c r="BC49" i="3"/>
  <c r="BC79" i="3"/>
  <c r="BC94" i="3"/>
  <c r="BC65" i="3"/>
  <c r="BC20" i="3"/>
  <c r="BC35" i="3"/>
  <c r="BC50" i="3"/>
  <c r="BC80" i="3"/>
  <c r="BC95" i="3"/>
  <c r="BD110" i="3"/>
  <c r="BD109" i="3"/>
  <c r="BD108" i="3"/>
  <c r="BD107" i="3"/>
  <c r="BD106" i="3"/>
  <c r="BD105" i="3"/>
  <c r="BD104" i="3"/>
  <c r="BD103" i="3"/>
  <c r="BD102" i="3"/>
  <c r="BD101" i="3"/>
  <c r="BD100" i="3"/>
  <c r="BD99" i="3"/>
  <c r="BF53" i="14" a="1"/>
  <c r="BF65" i="14"/>
  <c r="BF8" i="14" a="1"/>
  <c r="BF20" i="14"/>
  <c r="BF23" i="14" a="1"/>
  <c r="BF35" i="14"/>
  <c r="BF50" i="14"/>
  <c r="BF80" i="14"/>
  <c r="BF110" i="14"/>
  <c r="BF64" i="14"/>
  <c r="BF19" i="14"/>
  <c r="BF34" i="14"/>
  <c r="BF49" i="14"/>
  <c r="BF79" i="14"/>
  <c r="BF109" i="14"/>
  <c r="BF63" i="14"/>
  <c r="BF18" i="14"/>
  <c r="BF33" i="14"/>
  <c r="BF48" i="14"/>
  <c r="BF78" i="14"/>
  <c r="BF108" i="14"/>
  <c r="BF62" i="14"/>
  <c r="BF17" i="14"/>
  <c r="BF32" i="14"/>
  <c r="BF47" i="14"/>
  <c r="BF77" i="14"/>
  <c r="BF107" i="14"/>
  <c r="BF61" i="14"/>
  <c r="BF16" i="14"/>
  <c r="BF31" i="14"/>
  <c r="BF46" i="14"/>
  <c r="BF76" i="14"/>
  <c r="BF106" i="14"/>
  <c r="BF60" i="14"/>
  <c r="BF15" i="14"/>
  <c r="BF30" i="14"/>
  <c r="BF45" i="14"/>
  <c r="BF75" i="14"/>
  <c r="BF105" i="14"/>
  <c r="BF59" i="14"/>
  <c r="BF14" i="14"/>
  <c r="BF29" i="14"/>
  <c r="BF44" i="14"/>
  <c r="BF74" i="14"/>
  <c r="BF104" i="14"/>
  <c r="BF58" i="14"/>
  <c r="BF13" i="14"/>
  <c r="BF28" i="14"/>
  <c r="BF43" i="14"/>
  <c r="BF73" i="14"/>
  <c r="BF103" i="14"/>
  <c r="BF57" i="14"/>
  <c r="BF12" i="14"/>
  <c r="BF27" i="14"/>
  <c r="BF42" i="14"/>
  <c r="BF72" i="14"/>
  <c r="BF102" i="14"/>
  <c r="BF56" i="14"/>
  <c r="BF11" i="14"/>
  <c r="BF26" i="14"/>
  <c r="BF41" i="14"/>
  <c r="BF71" i="14"/>
  <c r="BF101" i="14"/>
  <c r="BF55" i="14"/>
  <c r="BF10" i="14"/>
  <c r="BF25" i="14"/>
  <c r="BF40" i="14"/>
  <c r="BF70" i="14"/>
  <c r="BF100" i="14"/>
  <c r="BF54" i="14"/>
  <c r="BF9" i="14"/>
  <c r="BF24" i="14"/>
  <c r="BF39" i="14"/>
  <c r="BF69" i="14"/>
  <c r="BF99" i="14"/>
  <c r="BF53" i="14"/>
  <c r="BF8" i="14"/>
  <c r="BF23" i="14"/>
  <c r="BF38" i="14"/>
  <c r="BF68" i="14"/>
  <c r="BF98" i="14"/>
  <c r="BG53" i="15" a="1"/>
  <c r="BG65" i="15"/>
  <c r="BG8" i="15" a="1"/>
  <c r="BG20" i="15"/>
  <c r="BG23" i="15" a="1"/>
  <c r="BG35" i="15"/>
  <c r="BG50" i="15"/>
  <c r="BG80" i="15"/>
  <c r="BG110" i="15"/>
  <c r="BG64" i="15"/>
  <c r="BG19" i="15"/>
  <c r="BG34" i="15"/>
  <c r="BG49" i="15"/>
  <c r="BG79" i="15"/>
  <c r="BG109" i="15"/>
  <c r="BG63" i="15"/>
  <c r="BG18" i="15"/>
  <c r="BG33" i="15"/>
  <c r="BG48" i="15"/>
  <c r="BG78" i="15"/>
  <c r="BG108" i="15"/>
  <c r="BG62" i="15"/>
  <c r="BG17" i="15"/>
  <c r="BG32" i="15"/>
  <c r="BG47" i="15"/>
  <c r="BG77" i="15"/>
  <c r="BG107" i="15"/>
  <c r="BG61" i="15"/>
  <c r="BG16" i="15"/>
  <c r="BG31" i="15"/>
  <c r="BG46" i="15"/>
  <c r="BG76" i="15"/>
  <c r="BG106" i="15"/>
  <c r="BG60" i="15"/>
  <c r="BG15" i="15"/>
  <c r="BG30" i="15"/>
  <c r="BG45" i="15"/>
  <c r="BG75" i="15"/>
  <c r="BG105" i="15"/>
  <c r="BG59" i="15"/>
  <c r="BG14" i="15"/>
  <c r="BG29" i="15"/>
  <c r="BG44" i="15"/>
  <c r="BG74" i="15"/>
  <c r="BG104" i="15"/>
  <c r="BG58" i="15"/>
  <c r="BG13" i="15"/>
  <c r="BG28" i="15"/>
  <c r="BG43" i="15"/>
  <c r="BG73" i="15"/>
  <c r="BG103" i="15"/>
  <c r="BG57" i="15"/>
  <c r="BG12" i="15"/>
  <c r="BG27" i="15"/>
  <c r="BG42" i="15"/>
  <c r="BG72" i="15"/>
  <c r="BG102" i="15"/>
  <c r="BG56" i="15"/>
  <c r="BG11" i="15"/>
  <c r="BG26" i="15"/>
  <c r="BG41" i="15"/>
  <c r="BG71" i="15"/>
  <c r="BG101" i="15"/>
  <c r="BG55" i="15"/>
  <c r="BG10" i="15"/>
  <c r="BG25" i="15"/>
  <c r="BG40" i="15"/>
  <c r="BG70" i="15"/>
  <c r="BG100" i="15"/>
  <c r="BG54" i="15"/>
  <c r="BG9" i="15"/>
  <c r="BG24" i="15"/>
  <c r="BG39" i="15"/>
  <c r="BG69" i="15"/>
  <c r="BG99" i="15"/>
  <c r="BG53" i="15"/>
  <c r="BG8" i="15"/>
  <c r="BG23" i="15"/>
  <c r="BG38" i="15"/>
  <c r="BG68" i="15"/>
  <c r="BG98" i="15"/>
  <c r="BG53" i="16" a="1"/>
  <c r="BG65" i="16"/>
  <c r="BG8" i="16" a="1"/>
  <c r="BG20" i="16"/>
  <c r="BG23" i="16" a="1"/>
  <c r="BG35" i="16"/>
  <c r="BG50" i="16"/>
  <c r="BG80" i="16"/>
  <c r="BG110" i="16"/>
  <c r="BG64" i="16"/>
  <c r="BG19" i="16"/>
  <c r="BG34" i="16"/>
  <c r="BG49" i="16"/>
  <c r="BG79" i="16"/>
  <c r="BG109" i="16"/>
  <c r="BG63" i="16"/>
  <c r="BG18" i="16"/>
  <c r="BG33" i="16"/>
  <c r="BG48" i="16"/>
  <c r="BG78" i="16"/>
  <c r="BG108" i="16"/>
  <c r="BG62" i="16"/>
  <c r="BG17" i="16"/>
  <c r="BG32" i="16"/>
  <c r="BG47" i="16"/>
  <c r="BG77" i="16"/>
  <c r="BG107" i="16"/>
  <c r="BG61" i="16"/>
  <c r="BG16" i="16"/>
  <c r="BG31" i="16"/>
  <c r="BG46" i="16"/>
  <c r="BG76" i="16"/>
  <c r="BG106" i="16"/>
  <c r="BG60" i="16"/>
  <c r="BG15" i="16"/>
  <c r="BG30" i="16"/>
  <c r="BG45" i="16"/>
  <c r="BG75" i="16"/>
  <c r="BG105" i="16"/>
  <c r="BG59" i="16"/>
  <c r="BG14" i="16"/>
  <c r="BG29" i="16"/>
  <c r="BG44" i="16"/>
  <c r="BG74" i="16"/>
  <c r="BG104" i="16"/>
  <c r="BG58" i="16"/>
  <c r="BG13" i="16"/>
  <c r="BG28" i="16"/>
  <c r="BG43" i="16"/>
  <c r="BG73" i="16"/>
  <c r="BG103" i="16"/>
  <c r="BG57" i="16"/>
  <c r="BG12" i="16"/>
  <c r="BG27" i="16"/>
  <c r="BG42" i="16"/>
  <c r="BG72" i="16"/>
  <c r="BG102" i="16"/>
  <c r="BG56" i="16"/>
  <c r="BG11" i="16"/>
  <c r="BG26" i="16"/>
  <c r="BG41" i="16"/>
  <c r="BG71" i="16"/>
  <c r="BG101" i="16"/>
  <c r="BG55" i="16"/>
  <c r="BG10" i="16"/>
  <c r="BG25" i="16"/>
  <c r="BG40" i="16"/>
  <c r="BG70" i="16"/>
  <c r="BG100" i="16"/>
  <c r="BG54" i="16"/>
  <c r="BG9" i="16"/>
  <c r="BG24" i="16"/>
  <c r="BG39" i="16"/>
  <c r="BG69" i="16"/>
  <c r="BG99" i="16"/>
  <c r="BG53" i="16"/>
  <c r="BG8" i="16"/>
  <c r="BG23" i="16"/>
  <c r="BG38" i="16"/>
  <c r="BG68" i="16"/>
  <c r="BG98" i="16"/>
  <c r="BG53" i="17" a="1"/>
  <c r="BG65" i="17"/>
  <c r="BG8" i="17" a="1"/>
  <c r="BG20" i="17"/>
  <c r="BG23" i="17" a="1"/>
  <c r="BG35" i="17"/>
  <c r="BG50" i="17"/>
  <c r="BG80" i="17"/>
  <c r="BG110" i="17"/>
  <c r="BG64" i="17"/>
  <c r="BG19" i="17"/>
  <c r="BG34" i="17"/>
  <c r="BG49" i="17"/>
  <c r="BG79" i="17"/>
  <c r="BG109" i="17"/>
  <c r="BG63" i="17"/>
  <c r="BG18" i="17"/>
  <c r="BG33" i="17"/>
  <c r="BG48" i="17"/>
  <c r="BG78" i="17"/>
  <c r="BG108" i="17"/>
  <c r="BG62" i="17"/>
  <c r="BG17" i="17"/>
  <c r="BG32" i="17"/>
  <c r="BG47" i="17"/>
  <c r="BG77" i="17"/>
  <c r="BG107" i="17"/>
  <c r="BG61" i="17"/>
  <c r="BG16" i="17"/>
  <c r="BG31" i="17"/>
  <c r="BG46" i="17"/>
  <c r="BG76" i="17"/>
  <c r="BG106" i="17"/>
  <c r="BG60" i="17"/>
  <c r="BG15" i="17"/>
  <c r="BG30" i="17"/>
  <c r="BG45" i="17"/>
  <c r="BG75" i="17"/>
  <c r="BG105" i="17"/>
  <c r="BG59" i="17"/>
  <c r="BG14" i="17"/>
  <c r="BG29" i="17"/>
  <c r="BG44" i="17"/>
  <c r="BG74" i="17"/>
  <c r="BG104" i="17"/>
  <c r="BG58" i="17"/>
  <c r="BG13" i="17"/>
  <c r="BG28" i="17"/>
  <c r="BG43" i="17"/>
  <c r="BG73" i="17"/>
  <c r="BG103" i="17"/>
  <c r="BG57" i="17"/>
  <c r="BG12" i="17"/>
  <c r="BG27" i="17"/>
  <c r="BG42" i="17"/>
  <c r="BG72" i="17"/>
  <c r="BG102" i="17"/>
  <c r="BG56" i="17"/>
  <c r="BG11" i="17"/>
  <c r="BG26" i="17"/>
  <c r="BG41" i="17"/>
  <c r="BG71" i="17"/>
  <c r="BG101" i="17"/>
  <c r="BG55" i="17"/>
  <c r="BG10" i="17"/>
  <c r="BG25" i="17"/>
  <c r="BG40" i="17"/>
  <c r="BG70" i="17"/>
  <c r="BG100" i="17"/>
  <c r="BG54" i="17"/>
  <c r="BG9" i="17"/>
  <c r="BG24" i="17"/>
  <c r="BG39" i="17"/>
  <c r="BG69" i="17"/>
  <c r="BG99" i="17"/>
  <c r="BG53" i="17"/>
  <c r="BG8" i="17"/>
  <c r="BG23" i="17"/>
  <c r="BG38" i="17"/>
  <c r="BG68" i="17"/>
  <c r="BG98" i="17"/>
  <c r="BG53" i="18" a="1"/>
  <c r="BG65" i="18"/>
  <c r="BG8" i="18" a="1"/>
  <c r="BG20" i="18"/>
  <c r="BG23" i="18" a="1"/>
  <c r="BG35" i="18"/>
  <c r="BG50" i="18"/>
  <c r="BG80" i="18"/>
  <c r="BG110" i="18"/>
  <c r="BG64" i="18"/>
  <c r="BG19" i="18"/>
  <c r="BG34" i="18"/>
  <c r="BG49" i="18"/>
  <c r="BG79" i="18"/>
  <c r="BG109" i="18"/>
  <c r="BG63" i="18"/>
  <c r="BG18" i="18"/>
  <c r="BG33" i="18"/>
  <c r="BG48" i="18"/>
  <c r="BG78" i="18"/>
  <c r="BG108" i="18"/>
  <c r="BG62" i="18"/>
  <c r="BG17" i="18"/>
  <c r="BG32" i="18"/>
  <c r="BG47" i="18"/>
  <c r="BG77" i="18"/>
  <c r="BG107" i="18"/>
  <c r="BG61" i="18"/>
  <c r="BG16" i="18"/>
  <c r="BG31" i="18"/>
  <c r="BG46" i="18"/>
  <c r="BG76" i="18"/>
  <c r="BG106" i="18"/>
  <c r="BG60" i="18"/>
  <c r="BG15" i="18"/>
  <c r="BG30" i="18"/>
  <c r="BG45" i="18"/>
  <c r="BG75" i="18"/>
  <c r="BG105" i="18"/>
  <c r="BG59" i="18"/>
  <c r="BG14" i="18"/>
  <c r="BG29" i="18"/>
  <c r="BG44" i="18"/>
  <c r="BG74" i="18"/>
  <c r="BG104" i="18"/>
  <c r="BG58" i="18"/>
  <c r="BG13" i="18"/>
  <c r="BG28" i="18"/>
  <c r="BG43" i="18"/>
  <c r="BG73" i="18"/>
  <c r="BG103" i="18"/>
  <c r="BG57" i="18"/>
  <c r="BG12" i="18"/>
  <c r="BG27" i="18"/>
  <c r="BG42" i="18"/>
  <c r="BG72" i="18"/>
  <c r="BG102" i="18"/>
  <c r="BG56" i="18"/>
  <c r="BG11" i="18"/>
  <c r="BG26" i="18"/>
  <c r="BG41" i="18"/>
  <c r="BG71" i="18"/>
  <c r="BG101" i="18"/>
  <c r="BG55" i="18"/>
  <c r="BG10" i="18"/>
  <c r="BG25" i="18"/>
  <c r="BG40" i="18"/>
  <c r="BG70" i="18"/>
  <c r="BG100" i="18"/>
  <c r="BG54" i="18"/>
  <c r="BG9" i="18"/>
  <c r="BG24" i="18"/>
  <c r="BG39" i="18"/>
  <c r="BG69" i="18"/>
  <c r="BG99" i="18"/>
  <c r="BG53" i="18"/>
  <c r="BG8" i="18"/>
  <c r="BG23" i="18"/>
  <c r="BG38" i="18"/>
  <c r="BG68" i="18"/>
  <c r="BG98" i="18"/>
  <c r="BG53" i="19" a="1"/>
  <c r="BG65" i="19"/>
  <c r="BG8" i="19" a="1"/>
  <c r="BG20" i="19"/>
  <c r="BG23" i="19" a="1"/>
  <c r="BG35" i="19"/>
  <c r="BG50" i="19"/>
  <c r="BG80" i="19"/>
  <c r="BG110" i="19"/>
  <c r="BG64" i="19"/>
  <c r="BG19" i="19"/>
  <c r="BG34" i="19"/>
  <c r="BG49" i="19"/>
  <c r="BG79" i="19"/>
  <c r="BG109" i="19"/>
  <c r="BG63" i="19"/>
  <c r="BG18" i="19"/>
  <c r="BG33" i="19"/>
  <c r="BG48" i="19"/>
  <c r="BG78" i="19"/>
  <c r="BG108" i="19"/>
  <c r="BG62" i="19"/>
  <c r="BG17" i="19"/>
  <c r="BG32" i="19"/>
  <c r="BG47" i="19"/>
  <c r="BG77" i="19"/>
  <c r="BG107" i="19"/>
  <c r="BG61" i="19"/>
  <c r="BG16" i="19"/>
  <c r="BG31" i="19"/>
  <c r="BG46" i="19"/>
  <c r="BG76" i="19"/>
  <c r="BG106" i="19"/>
  <c r="BG60" i="19"/>
  <c r="BG15" i="19"/>
  <c r="BG30" i="19"/>
  <c r="BG45" i="19"/>
  <c r="BG75" i="19"/>
  <c r="BG105" i="19"/>
  <c r="BG59" i="19"/>
  <c r="BG14" i="19"/>
  <c r="BG29" i="19"/>
  <c r="BG44" i="19"/>
  <c r="BG74" i="19"/>
  <c r="BG104" i="19"/>
  <c r="BG58" i="19"/>
  <c r="BG13" i="19"/>
  <c r="BG28" i="19"/>
  <c r="BG43" i="19"/>
  <c r="BG73" i="19"/>
  <c r="BG103" i="19"/>
  <c r="BG57" i="19"/>
  <c r="BG12" i="19"/>
  <c r="BG27" i="19"/>
  <c r="BG42" i="19"/>
  <c r="BG72" i="19"/>
  <c r="BG102" i="19"/>
  <c r="BG56" i="19"/>
  <c r="BG11" i="19"/>
  <c r="BG26" i="19"/>
  <c r="BG41" i="19"/>
  <c r="BG71" i="19"/>
  <c r="BG101" i="19"/>
  <c r="BG55" i="19"/>
  <c r="BG10" i="19"/>
  <c r="BG25" i="19"/>
  <c r="BG40" i="19"/>
  <c r="BG70" i="19"/>
  <c r="BG100" i="19"/>
  <c r="BG54" i="19"/>
  <c r="BG9" i="19"/>
  <c r="BG24" i="19"/>
  <c r="BG39" i="19"/>
  <c r="BG69" i="19"/>
  <c r="BG99" i="19"/>
  <c r="BG53" i="19"/>
  <c r="BG8" i="19"/>
  <c r="BG23" i="19"/>
  <c r="BG38" i="19"/>
  <c r="BG68" i="19"/>
  <c r="BG98" i="19"/>
  <c r="BG53" i="20" a="1"/>
  <c r="BG65" i="20"/>
  <c r="BG8" i="20" a="1"/>
  <c r="BG20" i="20"/>
  <c r="BG23" i="20" a="1"/>
  <c r="BG35" i="20"/>
  <c r="BG50" i="20"/>
  <c r="BG80" i="20"/>
  <c r="BG110" i="20"/>
  <c r="BG64" i="20"/>
  <c r="BG19" i="20"/>
  <c r="BG34" i="20"/>
  <c r="BG49" i="20"/>
  <c r="BG79" i="20"/>
  <c r="BG109" i="20"/>
  <c r="BG63" i="20"/>
  <c r="BG18" i="20"/>
  <c r="BG33" i="20"/>
  <c r="BG48" i="20"/>
  <c r="BG78" i="20"/>
  <c r="BG108" i="20"/>
  <c r="BG62" i="20"/>
  <c r="BG17" i="20"/>
  <c r="BG32" i="20"/>
  <c r="BG47" i="20"/>
  <c r="BG77" i="20"/>
  <c r="BG107" i="20"/>
  <c r="BG61" i="20"/>
  <c r="BG16" i="20"/>
  <c r="BG31" i="20"/>
  <c r="BG46" i="20"/>
  <c r="BG76" i="20"/>
  <c r="BG106" i="20"/>
  <c r="BG60" i="20"/>
  <c r="BG15" i="20"/>
  <c r="BG30" i="20"/>
  <c r="BG45" i="20"/>
  <c r="BG75" i="20"/>
  <c r="BG105" i="20"/>
  <c r="BG59" i="20"/>
  <c r="BG14" i="20"/>
  <c r="BG29" i="20"/>
  <c r="BG44" i="20"/>
  <c r="BG74" i="20"/>
  <c r="BG104" i="20"/>
  <c r="BG58" i="20"/>
  <c r="BG13" i="20"/>
  <c r="BG28" i="20"/>
  <c r="BG43" i="20"/>
  <c r="BG73" i="20"/>
  <c r="BG103" i="20"/>
  <c r="BG57" i="20"/>
  <c r="BG12" i="20"/>
  <c r="BG27" i="20"/>
  <c r="BG42" i="20"/>
  <c r="BG72" i="20"/>
  <c r="BG102" i="20"/>
  <c r="BG56" i="20"/>
  <c r="BG11" i="20"/>
  <c r="BG26" i="20"/>
  <c r="BG41" i="20"/>
  <c r="BG71" i="20"/>
  <c r="BG101" i="20"/>
  <c r="BG55" i="20"/>
  <c r="BG10" i="20"/>
  <c r="BG25" i="20"/>
  <c r="BG40" i="20"/>
  <c r="BG70" i="20"/>
  <c r="BG100" i="20"/>
  <c r="BG54" i="20"/>
  <c r="BG9" i="20"/>
  <c r="BG24" i="20"/>
  <c r="BG39" i="20"/>
  <c r="BG69" i="20"/>
  <c r="BG99" i="20"/>
  <c r="BG53" i="20"/>
  <c r="BG8" i="20"/>
  <c r="BG23" i="20"/>
  <c r="BG38" i="20"/>
  <c r="BG68" i="20"/>
  <c r="BG98" i="20"/>
  <c r="BB53" i="3" a="1"/>
  <c r="BB53" i="3"/>
  <c r="BB8" i="3" a="1"/>
  <c r="BB8" i="3"/>
  <c r="BB23" i="3" a="1"/>
  <c r="BB23" i="3"/>
  <c r="BB38" i="3"/>
  <c r="BB68" i="3"/>
  <c r="BB98" i="3"/>
  <c r="BB83" i="3" a="1"/>
  <c r="BB83" i="3"/>
  <c r="BB54" i="3"/>
  <c r="BB9" i="3"/>
  <c r="BB24" i="3"/>
  <c r="BB39" i="3"/>
  <c r="BB69" i="3"/>
  <c r="BB84" i="3"/>
  <c r="BB55" i="3"/>
  <c r="BB10" i="3"/>
  <c r="BB25" i="3"/>
  <c r="BB40" i="3"/>
  <c r="BB70" i="3"/>
  <c r="BB85" i="3"/>
  <c r="BB56" i="3"/>
  <c r="BB11" i="3"/>
  <c r="BB26" i="3"/>
  <c r="BB41" i="3"/>
  <c r="BB71" i="3"/>
  <c r="BB86" i="3"/>
  <c r="BB57" i="3"/>
  <c r="BB12" i="3"/>
  <c r="BB27" i="3"/>
  <c r="BB42" i="3"/>
  <c r="BB72" i="3"/>
  <c r="BB87" i="3"/>
  <c r="BB58" i="3"/>
  <c r="BB13" i="3"/>
  <c r="BB28" i="3"/>
  <c r="BB43" i="3"/>
  <c r="BB73" i="3"/>
  <c r="BB88" i="3"/>
  <c r="BB59" i="3"/>
  <c r="BB14" i="3"/>
  <c r="BB29" i="3"/>
  <c r="BB44" i="3"/>
  <c r="BB74" i="3"/>
  <c r="BB89" i="3"/>
  <c r="BB60" i="3"/>
  <c r="BB15" i="3"/>
  <c r="BB30" i="3"/>
  <c r="BB45" i="3"/>
  <c r="BB75" i="3"/>
  <c r="BB90" i="3"/>
  <c r="BB61" i="3"/>
  <c r="BB16" i="3"/>
  <c r="BB31" i="3"/>
  <c r="BB46" i="3"/>
  <c r="BB76" i="3"/>
  <c r="BB91" i="3"/>
  <c r="BB62" i="3"/>
  <c r="BB17" i="3"/>
  <c r="BB32" i="3"/>
  <c r="BB47" i="3"/>
  <c r="BB77" i="3"/>
  <c r="BB92" i="3"/>
  <c r="BB63" i="3"/>
  <c r="BB18" i="3"/>
  <c r="BB33" i="3"/>
  <c r="BB48" i="3"/>
  <c r="BB78" i="3"/>
  <c r="BB93" i="3"/>
  <c r="BB64" i="3"/>
  <c r="BB19" i="3"/>
  <c r="BB34" i="3"/>
  <c r="BB49" i="3"/>
  <c r="BB79" i="3"/>
  <c r="BB94" i="3"/>
  <c r="BB65" i="3"/>
  <c r="BB20" i="3"/>
  <c r="BB35" i="3"/>
  <c r="BB50" i="3"/>
  <c r="BB80" i="3"/>
  <c r="BB95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E53" i="14" a="1"/>
  <c r="BE65" i="14"/>
  <c r="BE8" i="14" a="1"/>
  <c r="BE20" i="14"/>
  <c r="BE23" i="14" a="1"/>
  <c r="BE35" i="14"/>
  <c r="BE50" i="14"/>
  <c r="BE80" i="14"/>
  <c r="BE110" i="14"/>
  <c r="BE64" i="14"/>
  <c r="BE19" i="14"/>
  <c r="BE34" i="14"/>
  <c r="BE49" i="14"/>
  <c r="BE79" i="14"/>
  <c r="BE109" i="14"/>
  <c r="BE63" i="14"/>
  <c r="BE18" i="14"/>
  <c r="BE33" i="14"/>
  <c r="BE48" i="14"/>
  <c r="BE78" i="14"/>
  <c r="BE108" i="14"/>
  <c r="BE62" i="14"/>
  <c r="BE17" i="14"/>
  <c r="BE32" i="14"/>
  <c r="BE47" i="14"/>
  <c r="BE77" i="14"/>
  <c r="BE107" i="14"/>
  <c r="BE61" i="14"/>
  <c r="BE16" i="14"/>
  <c r="BE31" i="14"/>
  <c r="BE46" i="14"/>
  <c r="BE76" i="14"/>
  <c r="BE106" i="14"/>
  <c r="BE60" i="14"/>
  <c r="BE15" i="14"/>
  <c r="BE30" i="14"/>
  <c r="BE45" i="14"/>
  <c r="BE75" i="14"/>
  <c r="BE105" i="14"/>
  <c r="BE59" i="14"/>
  <c r="BE14" i="14"/>
  <c r="BE29" i="14"/>
  <c r="BE44" i="14"/>
  <c r="BE74" i="14"/>
  <c r="BE104" i="14"/>
  <c r="BE58" i="14"/>
  <c r="BE13" i="14"/>
  <c r="BE28" i="14"/>
  <c r="BE43" i="14"/>
  <c r="BE73" i="14"/>
  <c r="BE103" i="14"/>
  <c r="BE57" i="14"/>
  <c r="BE12" i="14"/>
  <c r="BE27" i="14"/>
  <c r="BE42" i="14"/>
  <c r="BE72" i="14"/>
  <c r="BE102" i="14"/>
  <c r="BE56" i="14"/>
  <c r="BE11" i="14"/>
  <c r="BE26" i="14"/>
  <c r="BE41" i="14"/>
  <c r="BE71" i="14"/>
  <c r="BE101" i="14"/>
  <c r="BE55" i="14"/>
  <c r="BE10" i="14"/>
  <c r="BE25" i="14"/>
  <c r="BE40" i="14"/>
  <c r="BE70" i="14"/>
  <c r="BE100" i="14"/>
  <c r="BE54" i="14"/>
  <c r="BE9" i="14"/>
  <c r="BE24" i="14"/>
  <c r="BE39" i="14"/>
  <c r="BE69" i="14"/>
  <c r="BE99" i="14"/>
  <c r="BE53" i="14"/>
  <c r="BE8" i="14"/>
  <c r="BE23" i="14"/>
  <c r="BE38" i="14"/>
  <c r="BE68" i="14"/>
  <c r="BE98" i="14"/>
  <c r="BF53" i="15" a="1"/>
  <c r="BF65" i="15"/>
  <c r="BF8" i="15" a="1"/>
  <c r="BF20" i="15"/>
  <c r="BF23" i="15" a="1"/>
  <c r="BF35" i="15"/>
  <c r="BF50" i="15"/>
  <c r="BF80" i="15"/>
  <c r="BF110" i="15"/>
  <c r="BF64" i="15"/>
  <c r="BF19" i="15"/>
  <c r="BF34" i="15"/>
  <c r="BF49" i="15"/>
  <c r="BF79" i="15"/>
  <c r="BF109" i="15"/>
  <c r="BF63" i="15"/>
  <c r="BF18" i="15"/>
  <c r="BF33" i="15"/>
  <c r="BF48" i="15"/>
  <c r="BF78" i="15"/>
  <c r="BF108" i="15"/>
  <c r="BF62" i="15"/>
  <c r="BF17" i="15"/>
  <c r="BF32" i="15"/>
  <c r="BF47" i="15"/>
  <c r="BF77" i="15"/>
  <c r="BF107" i="15"/>
  <c r="BF61" i="15"/>
  <c r="BF16" i="15"/>
  <c r="BF31" i="15"/>
  <c r="BF46" i="15"/>
  <c r="BF76" i="15"/>
  <c r="BF106" i="15"/>
  <c r="BF60" i="15"/>
  <c r="BF15" i="15"/>
  <c r="BF30" i="15"/>
  <c r="BF45" i="15"/>
  <c r="BF75" i="15"/>
  <c r="BF105" i="15"/>
  <c r="BF59" i="15"/>
  <c r="BF14" i="15"/>
  <c r="BF29" i="15"/>
  <c r="BF44" i="15"/>
  <c r="BF74" i="15"/>
  <c r="BF104" i="15"/>
  <c r="BF58" i="15"/>
  <c r="BF13" i="15"/>
  <c r="BF28" i="15"/>
  <c r="BF43" i="15"/>
  <c r="BF73" i="15"/>
  <c r="BF103" i="15"/>
  <c r="BF57" i="15"/>
  <c r="BF12" i="15"/>
  <c r="BF27" i="15"/>
  <c r="BF42" i="15"/>
  <c r="BF72" i="15"/>
  <c r="BF102" i="15"/>
  <c r="BF56" i="15"/>
  <c r="BF11" i="15"/>
  <c r="BF26" i="15"/>
  <c r="BF41" i="15"/>
  <c r="BF71" i="15"/>
  <c r="BF101" i="15"/>
  <c r="BF55" i="15"/>
  <c r="BF10" i="15"/>
  <c r="BF25" i="15"/>
  <c r="BF40" i="15"/>
  <c r="BF70" i="15"/>
  <c r="BF100" i="15"/>
  <c r="BF54" i="15"/>
  <c r="BF9" i="15"/>
  <c r="BF24" i="15"/>
  <c r="BF39" i="15"/>
  <c r="BF69" i="15"/>
  <c r="BF99" i="15"/>
  <c r="BF53" i="15"/>
  <c r="BF8" i="15"/>
  <c r="BF23" i="15"/>
  <c r="BF38" i="15"/>
  <c r="BF68" i="15"/>
  <c r="BF98" i="15"/>
  <c r="BF53" i="16" a="1"/>
  <c r="BF65" i="16"/>
  <c r="BF8" i="16" a="1"/>
  <c r="BF20" i="16"/>
  <c r="BF23" i="16" a="1"/>
  <c r="BF35" i="16"/>
  <c r="BF50" i="16"/>
  <c r="BF80" i="16"/>
  <c r="BF110" i="16"/>
  <c r="BF64" i="16"/>
  <c r="BF19" i="16"/>
  <c r="BF34" i="16"/>
  <c r="BF49" i="16"/>
  <c r="BF79" i="16"/>
  <c r="BF109" i="16"/>
  <c r="BF63" i="16"/>
  <c r="BF18" i="16"/>
  <c r="BF33" i="16"/>
  <c r="BF48" i="16"/>
  <c r="BF78" i="16"/>
  <c r="BF108" i="16"/>
  <c r="BF62" i="16"/>
  <c r="BF17" i="16"/>
  <c r="BF32" i="16"/>
  <c r="BF47" i="16"/>
  <c r="BF77" i="16"/>
  <c r="BF107" i="16"/>
  <c r="BF61" i="16"/>
  <c r="BF16" i="16"/>
  <c r="BF31" i="16"/>
  <c r="BF46" i="16"/>
  <c r="BF76" i="16"/>
  <c r="BF106" i="16"/>
  <c r="BF60" i="16"/>
  <c r="BF15" i="16"/>
  <c r="BF30" i="16"/>
  <c r="BF45" i="16"/>
  <c r="BF75" i="16"/>
  <c r="BF105" i="16"/>
  <c r="BF59" i="16"/>
  <c r="BF14" i="16"/>
  <c r="BF29" i="16"/>
  <c r="BF44" i="16"/>
  <c r="BF74" i="16"/>
  <c r="BF104" i="16"/>
  <c r="BF58" i="16"/>
  <c r="BF13" i="16"/>
  <c r="BF28" i="16"/>
  <c r="BF43" i="16"/>
  <c r="BF73" i="16"/>
  <c r="BF103" i="16"/>
  <c r="BF57" i="16"/>
  <c r="BF12" i="16"/>
  <c r="BF27" i="16"/>
  <c r="BF42" i="16"/>
  <c r="BF72" i="16"/>
  <c r="BF102" i="16"/>
  <c r="BF56" i="16"/>
  <c r="BF11" i="16"/>
  <c r="BF26" i="16"/>
  <c r="BF41" i="16"/>
  <c r="BF71" i="16"/>
  <c r="BF101" i="16"/>
  <c r="BF55" i="16"/>
  <c r="BF10" i="16"/>
  <c r="BF25" i="16"/>
  <c r="BF40" i="16"/>
  <c r="BF70" i="16"/>
  <c r="BF100" i="16"/>
  <c r="BF54" i="16"/>
  <c r="BF9" i="16"/>
  <c r="BF24" i="16"/>
  <c r="BF39" i="16"/>
  <c r="BF69" i="16"/>
  <c r="BF99" i="16"/>
  <c r="BF53" i="16"/>
  <c r="BF8" i="16"/>
  <c r="BF23" i="16"/>
  <c r="BF38" i="16"/>
  <c r="BF68" i="16"/>
  <c r="BF98" i="16"/>
  <c r="BF53" i="17" a="1"/>
  <c r="BF65" i="17"/>
  <c r="BF8" i="17" a="1"/>
  <c r="BF20" i="17"/>
  <c r="BF23" i="17" a="1"/>
  <c r="BF35" i="17"/>
  <c r="BF50" i="17"/>
  <c r="BF80" i="17"/>
  <c r="BF110" i="17"/>
  <c r="BF64" i="17"/>
  <c r="BF19" i="17"/>
  <c r="BF34" i="17"/>
  <c r="BF49" i="17"/>
  <c r="BF79" i="17"/>
  <c r="BF109" i="17"/>
  <c r="BF63" i="17"/>
  <c r="BF18" i="17"/>
  <c r="BF33" i="17"/>
  <c r="BF48" i="17"/>
  <c r="BF78" i="17"/>
  <c r="BF108" i="17"/>
  <c r="BF62" i="17"/>
  <c r="BF17" i="17"/>
  <c r="BF32" i="17"/>
  <c r="BF47" i="17"/>
  <c r="BF77" i="17"/>
  <c r="BF107" i="17"/>
  <c r="BF61" i="17"/>
  <c r="BF16" i="17"/>
  <c r="BF31" i="17"/>
  <c r="BF46" i="17"/>
  <c r="BF76" i="17"/>
  <c r="BF106" i="17"/>
  <c r="BF60" i="17"/>
  <c r="BF15" i="17"/>
  <c r="BF30" i="17"/>
  <c r="BF45" i="17"/>
  <c r="BF75" i="17"/>
  <c r="BF105" i="17"/>
  <c r="BF59" i="17"/>
  <c r="BF14" i="17"/>
  <c r="BF29" i="17"/>
  <c r="BF44" i="17"/>
  <c r="BF74" i="17"/>
  <c r="BF104" i="17"/>
  <c r="BF58" i="17"/>
  <c r="BF13" i="17"/>
  <c r="BF28" i="17"/>
  <c r="BF43" i="17"/>
  <c r="BF73" i="17"/>
  <c r="BF103" i="17"/>
  <c r="BF57" i="17"/>
  <c r="BF12" i="17"/>
  <c r="BF27" i="17"/>
  <c r="BF42" i="17"/>
  <c r="BF72" i="17"/>
  <c r="BF102" i="17"/>
  <c r="BF56" i="17"/>
  <c r="BF11" i="17"/>
  <c r="BF26" i="17"/>
  <c r="BF41" i="17"/>
  <c r="BF71" i="17"/>
  <c r="BF101" i="17"/>
  <c r="BF55" i="17"/>
  <c r="BF10" i="17"/>
  <c r="BF25" i="17"/>
  <c r="BF40" i="17"/>
  <c r="BF70" i="17"/>
  <c r="BF100" i="17"/>
  <c r="BF54" i="17"/>
  <c r="BF9" i="17"/>
  <c r="BF24" i="17"/>
  <c r="BF39" i="17"/>
  <c r="BF69" i="17"/>
  <c r="BF99" i="17"/>
  <c r="BF53" i="17"/>
  <c r="BF8" i="17"/>
  <c r="BF23" i="17"/>
  <c r="BF38" i="17"/>
  <c r="BF68" i="17"/>
  <c r="BF98" i="17"/>
  <c r="BF53" i="18" a="1"/>
  <c r="BF65" i="18"/>
  <c r="BF8" i="18" a="1"/>
  <c r="BF20" i="18"/>
  <c r="BF23" i="18" a="1"/>
  <c r="BF35" i="18"/>
  <c r="BF50" i="18"/>
  <c r="BF80" i="18"/>
  <c r="BF110" i="18"/>
  <c r="BF64" i="18"/>
  <c r="BF19" i="18"/>
  <c r="BF34" i="18"/>
  <c r="BF49" i="18"/>
  <c r="BF79" i="18"/>
  <c r="BF109" i="18"/>
  <c r="BF63" i="18"/>
  <c r="BF18" i="18"/>
  <c r="BF33" i="18"/>
  <c r="BF48" i="18"/>
  <c r="BF78" i="18"/>
  <c r="BF108" i="18"/>
  <c r="BF62" i="18"/>
  <c r="BF17" i="18"/>
  <c r="BF32" i="18"/>
  <c r="BF47" i="18"/>
  <c r="BF77" i="18"/>
  <c r="BF107" i="18"/>
  <c r="BF61" i="18"/>
  <c r="BF16" i="18"/>
  <c r="BF31" i="18"/>
  <c r="BF46" i="18"/>
  <c r="BF76" i="18"/>
  <c r="BF106" i="18"/>
  <c r="BF60" i="18"/>
  <c r="BF15" i="18"/>
  <c r="BF30" i="18"/>
  <c r="BF45" i="18"/>
  <c r="BF75" i="18"/>
  <c r="BF105" i="18"/>
  <c r="BF59" i="18"/>
  <c r="BF14" i="18"/>
  <c r="BF29" i="18"/>
  <c r="BF44" i="18"/>
  <c r="BF74" i="18"/>
  <c r="BF104" i="18"/>
  <c r="BF58" i="18"/>
  <c r="BF13" i="18"/>
  <c r="BF28" i="18"/>
  <c r="BF43" i="18"/>
  <c r="BF73" i="18"/>
  <c r="BF103" i="18"/>
  <c r="BF57" i="18"/>
  <c r="BF12" i="18"/>
  <c r="BF27" i="18"/>
  <c r="BF42" i="18"/>
  <c r="BF72" i="18"/>
  <c r="BF102" i="18"/>
  <c r="BF56" i="18"/>
  <c r="BF11" i="18"/>
  <c r="BF26" i="18"/>
  <c r="BF41" i="18"/>
  <c r="BF71" i="18"/>
  <c r="BF101" i="18"/>
  <c r="BF55" i="18"/>
  <c r="BF10" i="18"/>
  <c r="BF25" i="18"/>
  <c r="BF40" i="18"/>
  <c r="BF70" i="18"/>
  <c r="BF100" i="18"/>
  <c r="BF54" i="18"/>
  <c r="BF9" i="18"/>
  <c r="BF24" i="18"/>
  <c r="BF39" i="18"/>
  <c r="BF69" i="18"/>
  <c r="BF99" i="18"/>
  <c r="BF53" i="18"/>
  <c r="BF8" i="18"/>
  <c r="BF23" i="18"/>
  <c r="BF38" i="18"/>
  <c r="BF68" i="18"/>
  <c r="BF98" i="18"/>
  <c r="BF53" i="19" a="1"/>
  <c r="BF65" i="19"/>
  <c r="BF8" i="19" a="1"/>
  <c r="BF20" i="19"/>
  <c r="BF23" i="19" a="1"/>
  <c r="BF35" i="19"/>
  <c r="BF50" i="19"/>
  <c r="BF80" i="19"/>
  <c r="BF110" i="19"/>
  <c r="BF64" i="19"/>
  <c r="BF19" i="19"/>
  <c r="BF34" i="19"/>
  <c r="BF49" i="19"/>
  <c r="BF79" i="19"/>
  <c r="BF109" i="19"/>
  <c r="BF63" i="19"/>
  <c r="BF18" i="19"/>
  <c r="BF33" i="19"/>
  <c r="BF48" i="19"/>
  <c r="BF78" i="19"/>
  <c r="BF108" i="19"/>
  <c r="BF62" i="19"/>
  <c r="BF17" i="19"/>
  <c r="BF32" i="19"/>
  <c r="BF47" i="19"/>
  <c r="BF77" i="19"/>
  <c r="BF107" i="19"/>
  <c r="BF61" i="19"/>
  <c r="BF16" i="19"/>
  <c r="BF31" i="19"/>
  <c r="BF46" i="19"/>
  <c r="BF76" i="19"/>
  <c r="BF106" i="19"/>
  <c r="BF60" i="19"/>
  <c r="BF15" i="19"/>
  <c r="BF30" i="19"/>
  <c r="BF45" i="19"/>
  <c r="BF75" i="19"/>
  <c r="BF105" i="19"/>
  <c r="BF59" i="19"/>
  <c r="BF14" i="19"/>
  <c r="BF29" i="19"/>
  <c r="BF44" i="19"/>
  <c r="BF74" i="19"/>
  <c r="BF104" i="19"/>
  <c r="BF58" i="19"/>
  <c r="BF13" i="19"/>
  <c r="BF28" i="19"/>
  <c r="BF43" i="19"/>
  <c r="BF73" i="19"/>
  <c r="BF103" i="19"/>
  <c r="BF57" i="19"/>
  <c r="BF12" i="19"/>
  <c r="BF27" i="19"/>
  <c r="BF42" i="19"/>
  <c r="BF72" i="19"/>
  <c r="BF102" i="19"/>
  <c r="BF56" i="19"/>
  <c r="BF11" i="19"/>
  <c r="BF26" i="19"/>
  <c r="BF41" i="19"/>
  <c r="BF71" i="19"/>
  <c r="BF101" i="19"/>
  <c r="BF55" i="19"/>
  <c r="BF10" i="19"/>
  <c r="BF25" i="19"/>
  <c r="BF40" i="19"/>
  <c r="BF70" i="19"/>
  <c r="BF100" i="19"/>
  <c r="BF54" i="19"/>
  <c r="BF9" i="19"/>
  <c r="BF24" i="19"/>
  <c r="BF39" i="19"/>
  <c r="BF69" i="19"/>
  <c r="BF99" i="19"/>
  <c r="BF53" i="19"/>
  <c r="BF8" i="19"/>
  <c r="BF23" i="19"/>
  <c r="BF38" i="19"/>
  <c r="BF68" i="19"/>
  <c r="BF98" i="19"/>
  <c r="BF53" i="20" a="1"/>
  <c r="BF65" i="20"/>
  <c r="BF8" i="20" a="1"/>
  <c r="BF20" i="20"/>
  <c r="BF23" i="20" a="1"/>
  <c r="BF35" i="20"/>
  <c r="BF50" i="20"/>
  <c r="BF80" i="20"/>
  <c r="BF110" i="20"/>
  <c r="BF64" i="20"/>
  <c r="BF19" i="20"/>
  <c r="BF34" i="20"/>
  <c r="BF49" i="20"/>
  <c r="BF79" i="20"/>
  <c r="BF109" i="20"/>
  <c r="BF63" i="20"/>
  <c r="BF18" i="20"/>
  <c r="BF33" i="20"/>
  <c r="BF48" i="20"/>
  <c r="BF78" i="20"/>
  <c r="BF108" i="20"/>
  <c r="BF62" i="20"/>
  <c r="BF17" i="20"/>
  <c r="BF32" i="20"/>
  <c r="BF47" i="20"/>
  <c r="BF77" i="20"/>
  <c r="BF107" i="20"/>
  <c r="BF61" i="20"/>
  <c r="BF16" i="20"/>
  <c r="BF31" i="20"/>
  <c r="BF46" i="20"/>
  <c r="BF76" i="20"/>
  <c r="BF106" i="20"/>
  <c r="BF60" i="20"/>
  <c r="BF15" i="20"/>
  <c r="BF30" i="20"/>
  <c r="BF45" i="20"/>
  <c r="BF75" i="20"/>
  <c r="BF105" i="20"/>
  <c r="BF59" i="20"/>
  <c r="BF14" i="20"/>
  <c r="BF29" i="20"/>
  <c r="BF44" i="20"/>
  <c r="BF74" i="20"/>
  <c r="BF104" i="20"/>
  <c r="BF58" i="20"/>
  <c r="BF13" i="20"/>
  <c r="BF28" i="20"/>
  <c r="BF43" i="20"/>
  <c r="BF73" i="20"/>
  <c r="BF103" i="20"/>
  <c r="BF57" i="20"/>
  <c r="BF12" i="20"/>
  <c r="BF27" i="20"/>
  <c r="BF42" i="20"/>
  <c r="BF72" i="20"/>
  <c r="BF102" i="20"/>
  <c r="BF56" i="20"/>
  <c r="BF11" i="20"/>
  <c r="BF26" i="20"/>
  <c r="BF41" i="20"/>
  <c r="BF71" i="20"/>
  <c r="BF101" i="20"/>
  <c r="BF55" i="20"/>
  <c r="BF10" i="20"/>
  <c r="BF25" i="20"/>
  <c r="BF40" i="20"/>
  <c r="BF70" i="20"/>
  <c r="BF100" i="20"/>
  <c r="BF54" i="20"/>
  <c r="BF9" i="20"/>
  <c r="BF24" i="20"/>
  <c r="BF39" i="20"/>
  <c r="BF69" i="20"/>
  <c r="BF99" i="20"/>
  <c r="BF53" i="20"/>
  <c r="BF8" i="20"/>
  <c r="BF23" i="20"/>
  <c r="BF38" i="20"/>
  <c r="BF68" i="20"/>
  <c r="BF98" i="20"/>
  <c r="BA53" i="3" a="1"/>
  <c r="BA53" i="3"/>
  <c r="BA8" i="3" a="1"/>
  <c r="BA8" i="3"/>
  <c r="BA23" i="3" a="1"/>
  <c r="BA23" i="3"/>
  <c r="BA38" i="3"/>
  <c r="BA68" i="3"/>
  <c r="BA98" i="3"/>
  <c r="BA83" i="3" a="1"/>
  <c r="BA83" i="3"/>
  <c r="BA54" i="3"/>
  <c r="BA9" i="3"/>
  <c r="BA24" i="3"/>
  <c r="BA39" i="3"/>
  <c r="BA69" i="3"/>
  <c r="BA84" i="3"/>
  <c r="BA55" i="3"/>
  <c r="BA10" i="3"/>
  <c r="BA25" i="3"/>
  <c r="BA40" i="3"/>
  <c r="BA70" i="3"/>
  <c r="BA85" i="3"/>
  <c r="BA56" i="3"/>
  <c r="BA11" i="3"/>
  <c r="BA26" i="3"/>
  <c r="BA41" i="3"/>
  <c r="BA71" i="3"/>
  <c r="BA86" i="3"/>
  <c r="BA57" i="3"/>
  <c r="BA12" i="3"/>
  <c r="BA27" i="3"/>
  <c r="BA42" i="3"/>
  <c r="BA72" i="3"/>
  <c r="BA87" i="3"/>
  <c r="BA58" i="3"/>
  <c r="BA13" i="3"/>
  <c r="BA28" i="3"/>
  <c r="BA43" i="3"/>
  <c r="BA73" i="3"/>
  <c r="BA88" i="3"/>
  <c r="BA59" i="3"/>
  <c r="BA14" i="3"/>
  <c r="BA29" i="3"/>
  <c r="BA44" i="3"/>
  <c r="BA74" i="3"/>
  <c r="BA89" i="3"/>
  <c r="BA60" i="3"/>
  <c r="BA15" i="3"/>
  <c r="BA30" i="3"/>
  <c r="BA45" i="3"/>
  <c r="BA75" i="3"/>
  <c r="BA90" i="3"/>
  <c r="BA61" i="3"/>
  <c r="BA16" i="3"/>
  <c r="BA31" i="3"/>
  <c r="BA46" i="3"/>
  <c r="BA76" i="3"/>
  <c r="BA91" i="3"/>
  <c r="BA62" i="3"/>
  <c r="BA17" i="3"/>
  <c r="BA32" i="3"/>
  <c r="BA47" i="3"/>
  <c r="BA77" i="3"/>
  <c r="BA92" i="3"/>
  <c r="BA63" i="3"/>
  <c r="BA18" i="3"/>
  <c r="BA33" i="3"/>
  <c r="BA48" i="3"/>
  <c r="BA78" i="3"/>
  <c r="BA93" i="3"/>
  <c r="BA64" i="3"/>
  <c r="BA19" i="3"/>
  <c r="BA34" i="3"/>
  <c r="BA49" i="3"/>
  <c r="BA79" i="3"/>
  <c r="BA94" i="3"/>
  <c r="BA65" i="3"/>
  <c r="BA20" i="3"/>
  <c r="BA35" i="3"/>
  <c r="BA50" i="3"/>
  <c r="BA80" i="3"/>
  <c r="BA95" i="3"/>
  <c r="BB110" i="3"/>
  <c r="BB109" i="3"/>
  <c r="BB108" i="3"/>
  <c r="BB107" i="3"/>
  <c r="BB106" i="3"/>
  <c r="BB105" i="3"/>
  <c r="BB104" i="3"/>
  <c r="BB103" i="3"/>
  <c r="BB102" i="3"/>
  <c r="BB101" i="3"/>
  <c r="BB100" i="3"/>
  <c r="BB99" i="3"/>
  <c r="BD53" i="14" a="1"/>
  <c r="BD65" i="14"/>
  <c r="BD8" i="14" a="1"/>
  <c r="BD20" i="14"/>
  <c r="BD23" i="14" a="1"/>
  <c r="BD35" i="14"/>
  <c r="BD50" i="14"/>
  <c r="BD80" i="14"/>
  <c r="BD110" i="14"/>
  <c r="BD64" i="14"/>
  <c r="BD19" i="14"/>
  <c r="BD34" i="14"/>
  <c r="BD49" i="14"/>
  <c r="BD79" i="14"/>
  <c r="BD109" i="14"/>
  <c r="BD63" i="14"/>
  <c r="BD18" i="14"/>
  <c r="BD33" i="14"/>
  <c r="BD48" i="14"/>
  <c r="BD78" i="14"/>
  <c r="BD108" i="14"/>
  <c r="BD62" i="14"/>
  <c r="BD17" i="14"/>
  <c r="BD32" i="14"/>
  <c r="BD47" i="14"/>
  <c r="BD77" i="14"/>
  <c r="BD107" i="14"/>
  <c r="BD61" i="14"/>
  <c r="BD16" i="14"/>
  <c r="BD31" i="14"/>
  <c r="BD46" i="14"/>
  <c r="BD76" i="14"/>
  <c r="BD106" i="14"/>
  <c r="BD60" i="14"/>
  <c r="BD15" i="14"/>
  <c r="BD30" i="14"/>
  <c r="BD45" i="14"/>
  <c r="BD75" i="14"/>
  <c r="BD105" i="14"/>
  <c r="BD59" i="14"/>
  <c r="BD14" i="14"/>
  <c r="BD29" i="14"/>
  <c r="BD44" i="14"/>
  <c r="BD74" i="14"/>
  <c r="BD104" i="14"/>
  <c r="BD58" i="14"/>
  <c r="BD13" i="14"/>
  <c r="BD28" i="14"/>
  <c r="BD43" i="14"/>
  <c r="BD73" i="14"/>
  <c r="BD103" i="14"/>
  <c r="BD57" i="14"/>
  <c r="BD12" i="14"/>
  <c r="BD27" i="14"/>
  <c r="BD42" i="14"/>
  <c r="BD72" i="14"/>
  <c r="BD102" i="14"/>
  <c r="BD56" i="14"/>
  <c r="BD11" i="14"/>
  <c r="BD26" i="14"/>
  <c r="BD41" i="14"/>
  <c r="BD71" i="14"/>
  <c r="BD101" i="14"/>
  <c r="BD55" i="14"/>
  <c r="BD10" i="14"/>
  <c r="BD25" i="14"/>
  <c r="BD40" i="14"/>
  <c r="BD70" i="14"/>
  <c r="BD100" i="14"/>
  <c r="BD54" i="14"/>
  <c r="BD9" i="14"/>
  <c r="BD24" i="14"/>
  <c r="BD39" i="14"/>
  <c r="BD69" i="14"/>
  <c r="BD99" i="14"/>
  <c r="BD53" i="14"/>
  <c r="BD8" i="14"/>
  <c r="BD23" i="14"/>
  <c r="BD38" i="14"/>
  <c r="BD68" i="14"/>
  <c r="BD98" i="14"/>
  <c r="BE53" i="15" a="1"/>
  <c r="BE65" i="15"/>
  <c r="BE8" i="15" a="1"/>
  <c r="BE20" i="15"/>
  <c r="BE23" i="15" a="1"/>
  <c r="BE35" i="15"/>
  <c r="BE50" i="15"/>
  <c r="BE80" i="15"/>
  <c r="BE110" i="15"/>
  <c r="BE64" i="15"/>
  <c r="BE19" i="15"/>
  <c r="BE34" i="15"/>
  <c r="BE49" i="15"/>
  <c r="BE79" i="15"/>
  <c r="BE109" i="15"/>
  <c r="BE63" i="15"/>
  <c r="BE18" i="15"/>
  <c r="BE33" i="15"/>
  <c r="BE48" i="15"/>
  <c r="BE78" i="15"/>
  <c r="BE108" i="15"/>
  <c r="BE62" i="15"/>
  <c r="BE17" i="15"/>
  <c r="BE32" i="15"/>
  <c r="BE47" i="15"/>
  <c r="BE77" i="15"/>
  <c r="BE107" i="15"/>
  <c r="BE61" i="15"/>
  <c r="BE16" i="15"/>
  <c r="BE31" i="15"/>
  <c r="BE46" i="15"/>
  <c r="BE76" i="15"/>
  <c r="BE106" i="15"/>
  <c r="BE60" i="15"/>
  <c r="BE15" i="15"/>
  <c r="BE30" i="15"/>
  <c r="BE45" i="15"/>
  <c r="BE75" i="15"/>
  <c r="BE105" i="15"/>
  <c r="BE59" i="15"/>
  <c r="BE14" i="15"/>
  <c r="BE29" i="15"/>
  <c r="BE44" i="15"/>
  <c r="BE74" i="15"/>
  <c r="BE104" i="15"/>
  <c r="BE58" i="15"/>
  <c r="BE13" i="15"/>
  <c r="BE28" i="15"/>
  <c r="BE43" i="15"/>
  <c r="BE73" i="15"/>
  <c r="BE103" i="15"/>
  <c r="BE57" i="15"/>
  <c r="BE12" i="15"/>
  <c r="BE27" i="15"/>
  <c r="BE42" i="15"/>
  <c r="BE72" i="15"/>
  <c r="BE102" i="15"/>
  <c r="BE56" i="15"/>
  <c r="BE11" i="15"/>
  <c r="BE26" i="15"/>
  <c r="BE41" i="15"/>
  <c r="BE71" i="15"/>
  <c r="BE101" i="15"/>
  <c r="BE55" i="15"/>
  <c r="BE10" i="15"/>
  <c r="BE25" i="15"/>
  <c r="BE40" i="15"/>
  <c r="BE70" i="15"/>
  <c r="BE100" i="15"/>
  <c r="BE54" i="15"/>
  <c r="BE9" i="15"/>
  <c r="BE24" i="15"/>
  <c r="BE39" i="15"/>
  <c r="BE69" i="15"/>
  <c r="BE99" i="15"/>
  <c r="BE53" i="15"/>
  <c r="BE8" i="15"/>
  <c r="BE23" i="15"/>
  <c r="BE38" i="15"/>
  <c r="BE68" i="15"/>
  <c r="BE98" i="15"/>
  <c r="BE53" i="16" a="1"/>
  <c r="BE65" i="16"/>
  <c r="BE8" i="16" a="1"/>
  <c r="BE20" i="16"/>
  <c r="BE23" i="16" a="1"/>
  <c r="BE35" i="16"/>
  <c r="BE50" i="16"/>
  <c r="BE80" i="16"/>
  <c r="BE110" i="16"/>
  <c r="BE64" i="16"/>
  <c r="BE19" i="16"/>
  <c r="BE34" i="16"/>
  <c r="BE49" i="16"/>
  <c r="BE79" i="16"/>
  <c r="BE109" i="16"/>
  <c r="BE63" i="16"/>
  <c r="BE18" i="16"/>
  <c r="BE33" i="16"/>
  <c r="BE48" i="16"/>
  <c r="BE78" i="16"/>
  <c r="BE108" i="16"/>
  <c r="BE62" i="16"/>
  <c r="BE17" i="16"/>
  <c r="BE32" i="16"/>
  <c r="BE47" i="16"/>
  <c r="BE77" i="16"/>
  <c r="BE107" i="16"/>
  <c r="BE61" i="16"/>
  <c r="BE16" i="16"/>
  <c r="BE31" i="16"/>
  <c r="BE46" i="16"/>
  <c r="BE76" i="16"/>
  <c r="BE106" i="16"/>
  <c r="BE60" i="16"/>
  <c r="BE15" i="16"/>
  <c r="BE30" i="16"/>
  <c r="BE45" i="16"/>
  <c r="BE75" i="16"/>
  <c r="BE105" i="16"/>
  <c r="BE59" i="16"/>
  <c r="BE14" i="16"/>
  <c r="BE29" i="16"/>
  <c r="BE44" i="16"/>
  <c r="BE74" i="16"/>
  <c r="BE104" i="16"/>
  <c r="BE58" i="16"/>
  <c r="BE13" i="16"/>
  <c r="BE28" i="16"/>
  <c r="BE43" i="16"/>
  <c r="BE73" i="16"/>
  <c r="BE103" i="16"/>
  <c r="BE57" i="16"/>
  <c r="BE12" i="16"/>
  <c r="BE27" i="16"/>
  <c r="BE42" i="16"/>
  <c r="BE72" i="16"/>
  <c r="BE102" i="16"/>
  <c r="BE56" i="16"/>
  <c r="BE11" i="16"/>
  <c r="BE26" i="16"/>
  <c r="BE41" i="16"/>
  <c r="BE71" i="16"/>
  <c r="BE101" i="16"/>
  <c r="BE55" i="16"/>
  <c r="BE10" i="16"/>
  <c r="BE25" i="16"/>
  <c r="BE40" i="16"/>
  <c r="BE70" i="16"/>
  <c r="BE100" i="16"/>
  <c r="BE54" i="16"/>
  <c r="BE9" i="16"/>
  <c r="BE24" i="16"/>
  <c r="BE39" i="16"/>
  <c r="BE69" i="16"/>
  <c r="BE99" i="16"/>
  <c r="BE53" i="16"/>
  <c r="BE8" i="16"/>
  <c r="BE23" i="16"/>
  <c r="BE38" i="16"/>
  <c r="BE68" i="16"/>
  <c r="BE98" i="16"/>
  <c r="BE53" i="17" a="1"/>
  <c r="BE65" i="17"/>
  <c r="BE8" i="17" a="1"/>
  <c r="BE20" i="17"/>
  <c r="BE23" i="17" a="1"/>
  <c r="BE35" i="17"/>
  <c r="BE50" i="17"/>
  <c r="BE80" i="17"/>
  <c r="BE110" i="17"/>
  <c r="BE64" i="17"/>
  <c r="BE19" i="17"/>
  <c r="BE34" i="17"/>
  <c r="BE49" i="17"/>
  <c r="BE79" i="17"/>
  <c r="BE109" i="17"/>
  <c r="BE63" i="17"/>
  <c r="BE18" i="17"/>
  <c r="BE33" i="17"/>
  <c r="BE48" i="17"/>
  <c r="BE78" i="17"/>
  <c r="BE108" i="17"/>
  <c r="BE62" i="17"/>
  <c r="BE17" i="17"/>
  <c r="BE32" i="17"/>
  <c r="BE47" i="17"/>
  <c r="BE77" i="17"/>
  <c r="BE107" i="17"/>
  <c r="BE61" i="17"/>
  <c r="BE16" i="17"/>
  <c r="BE31" i="17"/>
  <c r="BE46" i="17"/>
  <c r="BE76" i="17"/>
  <c r="BE106" i="17"/>
  <c r="BE60" i="17"/>
  <c r="BE15" i="17"/>
  <c r="BE30" i="17"/>
  <c r="BE45" i="17"/>
  <c r="BE75" i="17"/>
  <c r="BE105" i="17"/>
  <c r="BE59" i="17"/>
  <c r="BE14" i="17"/>
  <c r="BE29" i="17"/>
  <c r="BE44" i="17"/>
  <c r="BE74" i="17"/>
  <c r="BE104" i="17"/>
  <c r="BE58" i="17"/>
  <c r="BE13" i="17"/>
  <c r="BE28" i="17"/>
  <c r="BE43" i="17"/>
  <c r="BE73" i="17"/>
  <c r="BE103" i="17"/>
  <c r="BE57" i="17"/>
  <c r="BE12" i="17"/>
  <c r="BE27" i="17"/>
  <c r="BE42" i="17"/>
  <c r="BE72" i="17"/>
  <c r="BE102" i="17"/>
  <c r="BE56" i="17"/>
  <c r="BE11" i="17"/>
  <c r="BE26" i="17"/>
  <c r="BE41" i="17"/>
  <c r="BE71" i="17"/>
  <c r="BE101" i="17"/>
  <c r="BE55" i="17"/>
  <c r="BE10" i="17"/>
  <c r="BE25" i="17"/>
  <c r="BE40" i="17"/>
  <c r="BE70" i="17"/>
  <c r="BE100" i="17"/>
  <c r="BE54" i="17"/>
  <c r="BE9" i="17"/>
  <c r="BE24" i="17"/>
  <c r="BE39" i="17"/>
  <c r="BE69" i="17"/>
  <c r="BE99" i="17"/>
  <c r="BE53" i="17"/>
  <c r="BE8" i="17"/>
  <c r="BE23" i="17"/>
  <c r="BE38" i="17"/>
  <c r="BE68" i="17"/>
  <c r="BE98" i="17"/>
  <c r="BE53" i="18" a="1"/>
  <c r="BE65" i="18"/>
  <c r="BE8" i="18" a="1"/>
  <c r="BE20" i="18"/>
  <c r="BE23" i="18" a="1"/>
  <c r="BE35" i="18"/>
  <c r="BE50" i="18"/>
  <c r="BE80" i="18"/>
  <c r="BE110" i="18"/>
  <c r="BE64" i="18"/>
  <c r="BE19" i="18"/>
  <c r="BE34" i="18"/>
  <c r="BE49" i="18"/>
  <c r="BE79" i="18"/>
  <c r="BE109" i="18"/>
  <c r="BE63" i="18"/>
  <c r="BE18" i="18"/>
  <c r="BE33" i="18"/>
  <c r="BE48" i="18"/>
  <c r="BE78" i="18"/>
  <c r="BE108" i="18"/>
  <c r="BE62" i="18"/>
  <c r="BE17" i="18"/>
  <c r="BE32" i="18"/>
  <c r="BE47" i="18"/>
  <c r="BE77" i="18"/>
  <c r="BE107" i="18"/>
  <c r="BE61" i="18"/>
  <c r="BE16" i="18"/>
  <c r="BE31" i="18"/>
  <c r="BE46" i="18"/>
  <c r="BE76" i="18"/>
  <c r="BE106" i="18"/>
  <c r="BE60" i="18"/>
  <c r="BE15" i="18"/>
  <c r="BE30" i="18"/>
  <c r="BE45" i="18"/>
  <c r="BE75" i="18"/>
  <c r="BE105" i="18"/>
  <c r="BE59" i="18"/>
  <c r="BE14" i="18"/>
  <c r="BE29" i="18"/>
  <c r="BE44" i="18"/>
  <c r="BE74" i="18"/>
  <c r="BE104" i="18"/>
  <c r="BE58" i="18"/>
  <c r="BE13" i="18"/>
  <c r="BE28" i="18"/>
  <c r="BE43" i="18"/>
  <c r="BE73" i="18"/>
  <c r="BE103" i="18"/>
  <c r="BE57" i="18"/>
  <c r="BE12" i="18"/>
  <c r="BE27" i="18"/>
  <c r="BE42" i="18"/>
  <c r="BE72" i="18"/>
  <c r="BE102" i="18"/>
  <c r="BE56" i="18"/>
  <c r="BE11" i="18"/>
  <c r="BE26" i="18"/>
  <c r="BE41" i="18"/>
  <c r="BE71" i="18"/>
  <c r="BE101" i="18"/>
  <c r="BE55" i="18"/>
  <c r="BE10" i="18"/>
  <c r="BE25" i="18"/>
  <c r="BE40" i="18"/>
  <c r="BE70" i="18"/>
  <c r="BE100" i="18"/>
  <c r="BE54" i="18"/>
  <c r="BE9" i="18"/>
  <c r="BE24" i="18"/>
  <c r="BE39" i="18"/>
  <c r="BE69" i="18"/>
  <c r="BE99" i="18"/>
  <c r="BE53" i="18"/>
  <c r="BE8" i="18"/>
  <c r="BE23" i="18"/>
  <c r="BE38" i="18"/>
  <c r="BE68" i="18"/>
  <c r="BE98" i="18"/>
  <c r="BE53" i="19" a="1"/>
  <c r="BE65" i="19"/>
  <c r="BE8" i="19" a="1"/>
  <c r="BE20" i="19"/>
  <c r="BE23" i="19" a="1"/>
  <c r="BE35" i="19"/>
  <c r="BE50" i="19"/>
  <c r="BE80" i="19"/>
  <c r="BE110" i="19"/>
  <c r="BE64" i="19"/>
  <c r="BE19" i="19"/>
  <c r="BE34" i="19"/>
  <c r="BE49" i="19"/>
  <c r="BE79" i="19"/>
  <c r="BE109" i="19"/>
  <c r="BE63" i="19"/>
  <c r="BE18" i="19"/>
  <c r="BE33" i="19"/>
  <c r="BE48" i="19"/>
  <c r="BE78" i="19"/>
  <c r="BE108" i="19"/>
  <c r="BE62" i="19"/>
  <c r="BE17" i="19"/>
  <c r="BE32" i="19"/>
  <c r="BE47" i="19"/>
  <c r="BE77" i="19"/>
  <c r="BE107" i="19"/>
  <c r="BE61" i="19"/>
  <c r="BE16" i="19"/>
  <c r="BE31" i="19"/>
  <c r="BE46" i="19"/>
  <c r="BE76" i="19"/>
  <c r="BE106" i="19"/>
  <c r="BE60" i="19"/>
  <c r="BE15" i="19"/>
  <c r="BE30" i="19"/>
  <c r="BE45" i="19"/>
  <c r="BE75" i="19"/>
  <c r="BE105" i="19"/>
  <c r="BE59" i="19"/>
  <c r="BE14" i="19"/>
  <c r="BE29" i="19"/>
  <c r="BE44" i="19"/>
  <c r="BE74" i="19"/>
  <c r="BE104" i="19"/>
  <c r="BE58" i="19"/>
  <c r="BE13" i="19"/>
  <c r="BE28" i="19"/>
  <c r="BE43" i="19"/>
  <c r="BE73" i="19"/>
  <c r="BE103" i="19"/>
  <c r="BE57" i="19"/>
  <c r="BE12" i="19"/>
  <c r="BE27" i="19"/>
  <c r="BE42" i="19"/>
  <c r="BE72" i="19"/>
  <c r="BE102" i="19"/>
  <c r="BE56" i="19"/>
  <c r="BE11" i="19"/>
  <c r="BE26" i="19"/>
  <c r="BE41" i="19"/>
  <c r="BE71" i="19"/>
  <c r="BE101" i="19"/>
  <c r="BE55" i="19"/>
  <c r="BE10" i="19"/>
  <c r="BE25" i="19"/>
  <c r="BE40" i="19"/>
  <c r="BE70" i="19"/>
  <c r="BE100" i="19"/>
  <c r="BE54" i="19"/>
  <c r="BE9" i="19"/>
  <c r="BE24" i="19"/>
  <c r="BE39" i="19"/>
  <c r="BE69" i="19"/>
  <c r="BE99" i="19"/>
  <c r="BE53" i="19"/>
  <c r="BE8" i="19"/>
  <c r="BE23" i="19"/>
  <c r="BE38" i="19"/>
  <c r="BE68" i="19"/>
  <c r="BE98" i="19"/>
  <c r="BE53" i="20" a="1"/>
  <c r="BE65" i="20"/>
  <c r="BE8" i="20" a="1"/>
  <c r="BE20" i="20"/>
  <c r="BE23" i="20" a="1"/>
  <c r="BE35" i="20"/>
  <c r="BE50" i="20"/>
  <c r="BE80" i="20"/>
  <c r="BE110" i="20"/>
  <c r="BE64" i="20"/>
  <c r="BE19" i="20"/>
  <c r="BE34" i="20"/>
  <c r="BE49" i="20"/>
  <c r="BE79" i="20"/>
  <c r="BE109" i="20"/>
  <c r="BE63" i="20"/>
  <c r="BE18" i="20"/>
  <c r="BE33" i="20"/>
  <c r="BE48" i="20"/>
  <c r="BE78" i="20"/>
  <c r="BE108" i="20"/>
  <c r="BE62" i="20"/>
  <c r="BE17" i="20"/>
  <c r="BE32" i="20"/>
  <c r="BE47" i="20"/>
  <c r="BE77" i="20"/>
  <c r="BE107" i="20"/>
  <c r="BE61" i="20"/>
  <c r="BE16" i="20"/>
  <c r="BE31" i="20"/>
  <c r="BE46" i="20"/>
  <c r="BE76" i="20"/>
  <c r="BE106" i="20"/>
  <c r="BE60" i="20"/>
  <c r="BE15" i="20"/>
  <c r="BE30" i="20"/>
  <c r="BE45" i="20"/>
  <c r="BE75" i="20"/>
  <c r="BE105" i="20"/>
  <c r="BE59" i="20"/>
  <c r="BE14" i="20"/>
  <c r="BE29" i="20"/>
  <c r="BE44" i="20"/>
  <c r="BE74" i="20"/>
  <c r="BE104" i="20"/>
  <c r="BE58" i="20"/>
  <c r="BE13" i="20"/>
  <c r="BE28" i="20"/>
  <c r="BE43" i="20"/>
  <c r="BE73" i="20"/>
  <c r="BE103" i="20"/>
  <c r="BE57" i="20"/>
  <c r="BE12" i="20"/>
  <c r="BE27" i="20"/>
  <c r="BE42" i="20"/>
  <c r="BE72" i="20"/>
  <c r="BE102" i="20"/>
  <c r="BE56" i="20"/>
  <c r="BE11" i="20"/>
  <c r="BE26" i="20"/>
  <c r="BE41" i="20"/>
  <c r="BE71" i="20"/>
  <c r="BE101" i="20"/>
  <c r="BE55" i="20"/>
  <c r="BE10" i="20"/>
  <c r="BE25" i="20"/>
  <c r="BE40" i="20"/>
  <c r="BE70" i="20"/>
  <c r="BE100" i="20"/>
  <c r="BE54" i="20"/>
  <c r="BE9" i="20"/>
  <c r="BE24" i="20"/>
  <c r="BE39" i="20"/>
  <c r="BE69" i="20"/>
  <c r="BE99" i="20"/>
  <c r="BE53" i="20"/>
  <c r="BE8" i="20"/>
  <c r="BE23" i="20"/>
  <c r="BE38" i="20"/>
  <c r="BE68" i="20"/>
  <c r="BE98" i="20"/>
  <c r="AZ53" i="3" a="1"/>
  <c r="AZ53" i="3"/>
  <c r="AZ8" i="3" a="1"/>
  <c r="AZ8" i="3"/>
  <c r="AZ23" i="3" a="1"/>
  <c r="AZ23" i="3"/>
  <c r="AZ38" i="3"/>
  <c r="AZ68" i="3"/>
  <c r="AZ98" i="3"/>
  <c r="AZ83" i="3" a="1"/>
  <c r="AZ83" i="3"/>
  <c r="AZ54" i="3"/>
  <c r="AZ9" i="3"/>
  <c r="AZ24" i="3"/>
  <c r="AZ39" i="3"/>
  <c r="AZ69" i="3"/>
  <c r="AZ84" i="3"/>
  <c r="AZ55" i="3"/>
  <c r="AZ10" i="3"/>
  <c r="AZ25" i="3"/>
  <c r="AZ40" i="3"/>
  <c r="AZ70" i="3"/>
  <c r="AZ85" i="3"/>
  <c r="AZ56" i="3"/>
  <c r="AZ11" i="3"/>
  <c r="AZ26" i="3"/>
  <c r="AZ41" i="3"/>
  <c r="AZ71" i="3"/>
  <c r="AZ86" i="3"/>
  <c r="AZ57" i="3"/>
  <c r="AZ12" i="3"/>
  <c r="AZ27" i="3"/>
  <c r="AZ42" i="3"/>
  <c r="AZ72" i="3"/>
  <c r="AZ87" i="3"/>
  <c r="AZ58" i="3"/>
  <c r="AZ13" i="3"/>
  <c r="AZ28" i="3"/>
  <c r="AZ43" i="3"/>
  <c r="AZ73" i="3"/>
  <c r="AZ88" i="3"/>
  <c r="AZ59" i="3"/>
  <c r="AZ14" i="3"/>
  <c r="AZ29" i="3"/>
  <c r="AZ44" i="3"/>
  <c r="AZ74" i="3"/>
  <c r="AZ89" i="3"/>
  <c r="AZ60" i="3"/>
  <c r="AZ15" i="3"/>
  <c r="AZ30" i="3"/>
  <c r="AZ45" i="3"/>
  <c r="AZ75" i="3"/>
  <c r="AZ90" i="3"/>
  <c r="AZ61" i="3"/>
  <c r="AZ16" i="3"/>
  <c r="AZ31" i="3"/>
  <c r="AZ46" i="3"/>
  <c r="AZ76" i="3"/>
  <c r="AZ91" i="3"/>
  <c r="AZ62" i="3"/>
  <c r="AZ17" i="3"/>
  <c r="AZ32" i="3"/>
  <c r="AZ47" i="3"/>
  <c r="AZ77" i="3"/>
  <c r="AZ92" i="3"/>
  <c r="AZ63" i="3"/>
  <c r="AZ18" i="3"/>
  <c r="AZ33" i="3"/>
  <c r="AZ48" i="3"/>
  <c r="AZ78" i="3"/>
  <c r="AZ93" i="3"/>
  <c r="AZ64" i="3"/>
  <c r="AZ19" i="3"/>
  <c r="AZ34" i="3"/>
  <c r="AZ49" i="3"/>
  <c r="AZ79" i="3"/>
  <c r="AZ94" i="3"/>
  <c r="AZ65" i="3"/>
  <c r="AZ20" i="3"/>
  <c r="AZ35" i="3"/>
  <c r="AZ50" i="3"/>
  <c r="AZ80" i="3"/>
  <c r="AZ95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C53" i="14" a="1"/>
  <c r="BC65" i="14"/>
  <c r="BC8" i="14" a="1"/>
  <c r="BC20" i="14"/>
  <c r="BC23" i="14" a="1"/>
  <c r="BC35" i="14"/>
  <c r="BC50" i="14"/>
  <c r="BC80" i="14"/>
  <c r="BC110" i="14"/>
  <c r="BC64" i="14"/>
  <c r="BC19" i="14"/>
  <c r="BC34" i="14"/>
  <c r="BC49" i="14"/>
  <c r="BC79" i="14"/>
  <c r="BC109" i="14"/>
  <c r="BC63" i="14"/>
  <c r="BC18" i="14"/>
  <c r="BC33" i="14"/>
  <c r="BC48" i="14"/>
  <c r="BC78" i="14"/>
  <c r="BC108" i="14"/>
  <c r="BC62" i="14"/>
  <c r="BC17" i="14"/>
  <c r="BC32" i="14"/>
  <c r="BC47" i="14"/>
  <c r="BC77" i="14"/>
  <c r="BC107" i="14"/>
  <c r="BC61" i="14"/>
  <c r="BC16" i="14"/>
  <c r="BC31" i="14"/>
  <c r="BC46" i="14"/>
  <c r="BC76" i="14"/>
  <c r="BC106" i="14"/>
  <c r="BC60" i="14"/>
  <c r="BC15" i="14"/>
  <c r="BC30" i="14"/>
  <c r="BC45" i="14"/>
  <c r="BC75" i="14"/>
  <c r="BC105" i="14"/>
  <c r="BC59" i="14"/>
  <c r="BC14" i="14"/>
  <c r="BC29" i="14"/>
  <c r="BC44" i="14"/>
  <c r="BC74" i="14"/>
  <c r="BC104" i="14"/>
  <c r="BC58" i="14"/>
  <c r="BC13" i="14"/>
  <c r="BC28" i="14"/>
  <c r="BC43" i="14"/>
  <c r="BC73" i="14"/>
  <c r="BC103" i="14"/>
  <c r="BC57" i="14"/>
  <c r="BC12" i="14"/>
  <c r="BC27" i="14"/>
  <c r="BC42" i="14"/>
  <c r="BC72" i="14"/>
  <c r="BC102" i="14"/>
  <c r="BC56" i="14"/>
  <c r="BC11" i="14"/>
  <c r="BC26" i="14"/>
  <c r="BC41" i="14"/>
  <c r="BC71" i="14"/>
  <c r="BC101" i="14"/>
  <c r="BC55" i="14"/>
  <c r="BC10" i="14"/>
  <c r="BC25" i="14"/>
  <c r="BC40" i="14"/>
  <c r="BC70" i="14"/>
  <c r="BC100" i="14"/>
  <c r="BC54" i="14"/>
  <c r="BC9" i="14"/>
  <c r="BC24" i="14"/>
  <c r="BC39" i="14"/>
  <c r="BC69" i="14"/>
  <c r="BC99" i="14"/>
  <c r="BC53" i="14"/>
  <c r="BC8" i="14"/>
  <c r="BC23" i="14"/>
  <c r="BC38" i="14"/>
  <c r="BC68" i="14"/>
  <c r="BC98" i="14"/>
  <c r="BD53" i="15" a="1"/>
  <c r="BD65" i="15"/>
  <c r="BD8" i="15" a="1"/>
  <c r="BD20" i="15"/>
  <c r="BD23" i="15" a="1"/>
  <c r="BD35" i="15"/>
  <c r="BD50" i="15"/>
  <c r="BD80" i="15"/>
  <c r="BD110" i="15"/>
  <c r="BD64" i="15"/>
  <c r="BD19" i="15"/>
  <c r="BD34" i="15"/>
  <c r="BD49" i="15"/>
  <c r="BD79" i="15"/>
  <c r="BD109" i="15"/>
  <c r="BD63" i="15"/>
  <c r="BD18" i="15"/>
  <c r="BD33" i="15"/>
  <c r="BD48" i="15"/>
  <c r="BD78" i="15"/>
  <c r="BD108" i="15"/>
  <c r="BD62" i="15"/>
  <c r="BD17" i="15"/>
  <c r="BD32" i="15"/>
  <c r="BD47" i="15"/>
  <c r="BD77" i="15"/>
  <c r="BD107" i="15"/>
  <c r="BD61" i="15"/>
  <c r="BD16" i="15"/>
  <c r="BD31" i="15"/>
  <c r="BD46" i="15"/>
  <c r="BD76" i="15"/>
  <c r="BD106" i="15"/>
  <c r="BD60" i="15"/>
  <c r="BD15" i="15"/>
  <c r="BD30" i="15"/>
  <c r="BD45" i="15"/>
  <c r="BD75" i="15"/>
  <c r="BD105" i="15"/>
  <c r="BD59" i="15"/>
  <c r="BD14" i="15"/>
  <c r="BD29" i="15"/>
  <c r="BD44" i="15"/>
  <c r="BD74" i="15"/>
  <c r="BD104" i="15"/>
  <c r="BD58" i="15"/>
  <c r="BD13" i="15"/>
  <c r="BD28" i="15"/>
  <c r="BD43" i="15"/>
  <c r="BD73" i="15"/>
  <c r="BD103" i="15"/>
  <c r="BD57" i="15"/>
  <c r="BD12" i="15"/>
  <c r="BD27" i="15"/>
  <c r="BD42" i="15"/>
  <c r="BD72" i="15"/>
  <c r="BD102" i="15"/>
  <c r="BD56" i="15"/>
  <c r="BD11" i="15"/>
  <c r="BD26" i="15"/>
  <c r="BD41" i="15"/>
  <c r="BD71" i="15"/>
  <c r="BD101" i="15"/>
  <c r="BD55" i="15"/>
  <c r="BD10" i="15"/>
  <c r="BD25" i="15"/>
  <c r="BD40" i="15"/>
  <c r="BD70" i="15"/>
  <c r="BD100" i="15"/>
  <c r="BD54" i="15"/>
  <c r="BD9" i="15"/>
  <c r="BD24" i="15"/>
  <c r="BD39" i="15"/>
  <c r="BD69" i="15"/>
  <c r="BD99" i="15"/>
  <c r="BD53" i="15"/>
  <c r="BD8" i="15"/>
  <c r="BD23" i="15"/>
  <c r="BD38" i="15"/>
  <c r="BD68" i="15"/>
  <c r="BD98" i="15"/>
  <c r="BD53" i="16" a="1"/>
  <c r="BD65" i="16"/>
  <c r="BD8" i="16" a="1"/>
  <c r="BD20" i="16"/>
  <c r="BD23" i="16" a="1"/>
  <c r="BD35" i="16"/>
  <c r="BD50" i="16"/>
  <c r="BD80" i="16"/>
  <c r="BD110" i="16"/>
  <c r="BD64" i="16"/>
  <c r="BD19" i="16"/>
  <c r="BD34" i="16"/>
  <c r="BD49" i="16"/>
  <c r="BD79" i="16"/>
  <c r="BD109" i="16"/>
  <c r="BD63" i="16"/>
  <c r="BD18" i="16"/>
  <c r="BD33" i="16"/>
  <c r="BD48" i="16"/>
  <c r="BD78" i="16"/>
  <c r="BD108" i="16"/>
  <c r="BD62" i="16"/>
  <c r="BD17" i="16"/>
  <c r="BD32" i="16"/>
  <c r="BD47" i="16"/>
  <c r="BD77" i="16"/>
  <c r="BD107" i="16"/>
  <c r="BD61" i="16"/>
  <c r="BD16" i="16"/>
  <c r="BD31" i="16"/>
  <c r="BD46" i="16"/>
  <c r="BD76" i="16"/>
  <c r="BD106" i="16"/>
  <c r="BD60" i="16"/>
  <c r="BD15" i="16"/>
  <c r="BD30" i="16"/>
  <c r="BD45" i="16"/>
  <c r="BD75" i="16"/>
  <c r="BD105" i="16"/>
  <c r="BD59" i="16"/>
  <c r="BD14" i="16"/>
  <c r="BD29" i="16"/>
  <c r="BD44" i="16"/>
  <c r="BD74" i="16"/>
  <c r="BD104" i="16"/>
  <c r="BD58" i="16"/>
  <c r="BD13" i="16"/>
  <c r="BD28" i="16"/>
  <c r="BD43" i="16"/>
  <c r="BD73" i="16"/>
  <c r="BD103" i="16"/>
  <c r="BD57" i="16"/>
  <c r="BD12" i="16"/>
  <c r="BD27" i="16"/>
  <c r="BD42" i="16"/>
  <c r="BD72" i="16"/>
  <c r="BD102" i="16"/>
  <c r="BD56" i="16"/>
  <c r="BD11" i="16"/>
  <c r="BD26" i="16"/>
  <c r="BD41" i="16"/>
  <c r="BD71" i="16"/>
  <c r="BD101" i="16"/>
  <c r="BD55" i="16"/>
  <c r="BD10" i="16"/>
  <c r="BD25" i="16"/>
  <c r="BD40" i="16"/>
  <c r="BD70" i="16"/>
  <c r="BD100" i="16"/>
  <c r="BD54" i="16"/>
  <c r="BD9" i="16"/>
  <c r="BD24" i="16"/>
  <c r="BD39" i="16"/>
  <c r="BD69" i="16"/>
  <c r="BD99" i="16"/>
  <c r="BD53" i="16"/>
  <c r="BD8" i="16"/>
  <c r="BD23" i="16"/>
  <c r="BD38" i="16"/>
  <c r="BD68" i="16"/>
  <c r="BD98" i="16"/>
  <c r="BD53" i="17" a="1"/>
  <c r="BD65" i="17"/>
  <c r="BD8" i="17" a="1"/>
  <c r="BD20" i="17"/>
  <c r="BD23" i="17" a="1"/>
  <c r="BD35" i="17"/>
  <c r="BD50" i="17"/>
  <c r="BD80" i="17"/>
  <c r="BD110" i="17"/>
  <c r="BD64" i="17"/>
  <c r="BD19" i="17"/>
  <c r="BD34" i="17"/>
  <c r="BD49" i="17"/>
  <c r="BD79" i="17"/>
  <c r="BD109" i="17"/>
  <c r="BD63" i="17"/>
  <c r="BD18" i="17"/>
  <c r="BD33" i="17"/>
  <c r="BD48" i="17"/>
  <c r="BD78" i="17"/>
  <c r="BD108" i="17"/>
  <c r="BD62" i="17"/>
  <c r="BD17" i="17"/>
  <c r="BD32" i="17"/>
  <c r="BD47" i="17"/>
  <c r="BD77" i="17"/>
  <c r="BD107" i="17"/>
  <c r="BD61" i="17"/>
  <c r="BD16" i="17"/>
  <c r="BD31" i="17"/>
  <c r="BD46" i="17"/>
  <c r="BD76" i="17"/>
  <c r="BD106" i="17"/>
  <c r="BD60" i="17"/>
  <c r="BD15" i="17"/>
  <c r="BD30" i="17"/>
  <c r="BD45" i="17"/>
  <c r="BD75" i="17"/>
  <c r="BD105" i="17"/>
  <c r="BD59" i="17"/>
  <c r="BD14" i="17"/>
  <c r="BD29" i="17"/>
  <c r="BD44" i="17"/>
  <c r="BD74" i="17"/>
  <c r="BD104" i="17"/>
  <c r="BD58" i="17"/>
  <c r="BD13" i="17"/>
  <c r="BD28" i="17"/>
  <c r="BD43" i="17"/>
  <c r="BD73" i="17"/>
  <c r="BD103" i="17"/>
  <c r="BD57" i="17"/>
  <c r="BD12" i="17"/>
  <c r="BD27" i="17"/>
  <c r="BD42" i="17"/>
  <c r="BD72" i="17"/>
  <c r="BD102" i="17"/>
  <c r="BD56" i="17"/>
  <c r="BD11" i="17"/>
  <c r="BD26" i="17"/>
  <c r="BD41" i="17"/>
  <c r="BD71" i="17"/>
  <c r="BD101" i="17"/>
  <c r="BD55" i="17"/>
  <c r="BD10" i="17"/>
  <c r="BD25" i="17"/>
  <c r="BD40" i="17"/>
  <c r="BD70" i="17"/>
  <c r="BD100" i="17"/>
  <c r="BD54" i="17"/>
  <c r="BD9" i="17"/>
  <c r="BD24" i="17"/>
  <c r="BD39" i="17"/>
  <c r="BD69" i="17"/>
  <c r="BD99" i="17"/>
  <c r="BD53" i="17"/>
  <c r="BD8" i="17"/>
  <c r="BD23" i="17"/>
  <c r="BD38" i="17"/>
  <c r="BD68" i="17"/>
  <c r="BD98" i="17"/>
  <c r="BD53" i="18" a="1"/>
  <c r="BD65" i="18"/>
  <c r="BD8" i="18" a="1"/>
  <c r="BD20" i="18"/>
  <c r="BD23" i="18" a="1"/>
  <c r="BD35" i="18"/>
  <c r="BD50" i="18"/>
  <c r="BD80" i="18"/>
  <c r="BD110" i="18"/>
  <c r="BD64" i="18"/>
  <c r="BD19" i="18"/>
  <c r="BD34" i="18"/>
  <c r="BD49" i="18"/>
  <c r="BD79" i="18"/>
  <c r="BD109" i="18"/>
  <c r="BD63" i="18"/>
  <c r="BD18" i="18"/>
  <c r="BD33" i="18"/>
  <c r="BD48" i="18"/>
  <c r="BD78" i="18"/>
  <c r="BD108" i="18"/>
  <c r="BD62" i="18"/>
  <c r="BD17" i="18"/>
  <c r="BD32" i="18"/>
  <c r="BD47" i="18"/>
  <c r="BD77" i="18"/>
  <c r="BD107" i="18"/>
  <c r="BD61" i="18"/>
  <c r="BD16" i="18"/>
  <c r="BD31" i="18"/>
  <c r="BD46" i="18"/>
  <c r="BD76" i="18"/>
  <c r="BD106" i="18"/>
  <c r="BD60" i="18"/>
  <c r="BD15" i="18"/>
  <c r="BD30" i="18"/>
  <c r="BD45" i="18"/>
  <c r="BD75" i="18"/>
  <c r="BD105" i="18"/>
  <c r="BD59" i="18"/>
  <c r="BD14" i="18"/>
  <c r="BD29" i="18"/>
  <c r="BD44" i="18"/>
  <c r="BD74" i="18"/>
  <c r="BD104" i="18"/>
  <c r="BD58" i="18"/>
  <c r="BD13" i="18"/>
  <c r="BD28" i="18"/>
  <c r="BD43" i="18"/>
  <c r="BD73" i="18"/>
  <c r="BD103" i="18"/>
  <c r="BD57" i="18"/>
  <c r="BD12" i="18"/>
  <c r="BD27" i="18"/>
  <c r="BD42" i="18"/>
  <c r="BD72" i="18"/>
  <c r="BD102" i="18"/>
  <c r="BD56" i="18"/>
  <c r="BD11" i="18"/>
  <c r="BD26" i="18"/>
  <c r="BD41" i="18"/>
  <c r="BD71" i="18"/>
  <c r="BD101" i="18"/>
  <c r="BD55" i="18"/>
  <c r="BD10" i="18"/>
  <c r="BD25" i="18"/>
  <c r="BD40" i="18"/>
  <c r="BD70" i="18"/>
  <c r="BD100" i="18"/>
  <c r="BD54" i="18"/>
  <c r="BD9" i="18"/>
  <c r="BD24" i="18"/>
  <c r="BD39" i="18"/>
  <c r="BD69" i="18"/>
  <c r="BD99" i="18"/>
  <c r="BD53" i="18"/>
  <c r="BD8" i="18"/>
  <c r="BD23" i="18"/>
  <c r="BD38" i="18"/>
  <c r="BD68" i="18"/>
  <c r="BD98" i="18"/>
  <c r="BD53" i="19" a="1"/>
  <c r="BD65" i="19"/>
  <c r="BD8" i="19" a="1"/>
  <c r="BD20" i="19"/>
  <c r="BD23" i="19" a="1"/>
  <c r="BD35" i="19"/>
  <c r="BD50" i="19"/>
  <c r="BD80" i="19"/>
  <c r="BD110" i="19"/>
  <c r="BD64" i="19"/>
  <c r="BD19" i="19"/>
  <c r="BD34" i="19"/>
  <c r="BD49" i="19"/>
  <c r="BD79" i="19"/>
  <c r="BD109" i="19"/>
  <c r="BD63" i="19"/>
  <c r="BD18" i="19"/>
  <c r="BD33" i="19"/>
  <c r="BD48" i="19"/>
  <c r="BD78" i="19"/>
  <c r="BD108" i="19"/>
  <c r="BD62" i="19"/>
  <c r="BD17" i="19"/>
  <c r="BD32" i="19"/>
  <c r="BD47" i="19"/>
  <c r="BD77" i="19"/>
  <c r="BD107" i="19"/>
  <c r="BD61" i="19"/>
  <c r="BD16" i="19"/>
  <c r="BD31" i="19"/>
  <c r="BD46" i="19"/>
  <c r="BD76" i="19"/>
  <c r="BD106" i="19"/>
  <c r="BD60" i="19"/>
  <c r="BD15" i="19"/>
  <c r="BD30" i="19"/>
  <c r="BD45" i="19"/>
  <c r="BD75" i="19"/>
  <c r="BD105" i="19"/>
  <c r="BD59" i="19"/>
  <c r="BD14" i="19"/>
  <c r="BD29" i="19"/>
  <c r="BD44" i="19"/>
  <c r="BD74" i="19"/>
  <c r="BD104" i="19"/>
  <c r="BD58" i="19"/>
  <c r="BD13" i="19"/>
  <c r="BD28" i="19"/>
  <c r="BD43" i="19"/>
  <c r="BD73" i="19"/>
  <c r="BD103" i="19"/>
  <c r="BD57" i="19"/>
  <c r="BD12" i="19"/>
  <c r="BD27" i="19"/>
  <c r="BD42" i="19"/>
  <c r="BD72" i="19"/>
  <c r="BD102" i="19"/>
  <c r="BD56" i="19"/>
  <c r="BD11" i="19"/>
  <c r="BD26" i="19"/>
  <c r="BD41" i="19"/>
  <c r="BD71" i="19"/>
  <c r="BD101" i="19"/>
  <c r="BD55" i="19"/>
  <c r="BD10" i="19"/>
  <c r="BD25" i="19"/>
  <c r="BD40" i="19"/>
  <c r="BD70" i="19"/>
  <c r="BD100" i="19"/>
  <c r="BD54" i="19"/>
  <c r="BD9" i="19"/>
  <c r="BD24" i="19"/>
  <c r="BD39" i="19"/>
  <c r="BD69" i="19"/>
  <c r="BD99" i="19"/>
  <c r="BD53" i="19"/>
  <c r="BD8" i="19"/>
  <c r="BD23" i="19"/>
  <c r="BD38" i="19"/>
  <c r="BD68" i="19"/>
  <c r="BD98" i="19"/>
  <c r="BD53" i="20" a="1"/>
  <c r="BD65" i="20"/>
  <c r="BD8" i="20" a="1"/>
  <c r="BD20" i="20"/>
  <c r="BD23" i="20" a="1"/>
  <c r="BD35" i="20"/>
  <c r="BD50" i="20"/>
  <c r="BD80" i="20"/>
  <c r="BD110" i="20"/>
  <c r="BD64" i="20"/>
  <c r="BD19" i="20"/>
  <c r="BD34" i="20"/>
  <c r="BD49" i="20"/>
  <c r="BD79" i="20"/>
  <c r="BD109" i="20"/>
  <c r="BD63" i="20"/>
  <c r="BD18" i="20"/>
  <c r="BD33" i="20"/>
  <c r="BD48" i="20"/>
  <c r="BD78" i="20"/>
  <c r="BD108" i="20"/>
  <c r="BD62" i="20"/>
  <c r="BD17" i="20"/>
  <c r="BD32" i="20"/>
  <c r="BD47" i="20"/>
  <c r="BD77" i="20"/>
  <c r="BD107" i="20"/>
  <c r="BD61" i="20"/>
  <c r="BD16" i="20"/>
  <c r="BD31" i="20"/>
  <c r="BD46" i="20"/>
  <c r="BD76" i="20"/>
  <c r="BD106" i="20"/>
  <c r="BD60" i="20"/>
  <c r="BD15" i="20"/>
  <c r="BD30" i="20"/>
  <c r="BD45" i="20"/>
  <c r="BD75" i="20"/>
  <c r="BD105" i="20"/>
  <c r="BD59" i="20"/>
  <c r="BD14" i="20"/>
  <c r="BD29" i="20"/>
  <c r="BD44" i="20"/>
  <c r="BD74" i="20"/>
  <c r="BD104" i="20"/>
  <c r="BD58" i="20"/>
  <c r="BD13" i="20"/>
  <c r="BD28" i="20"/>
  <c r="BD43" i="20"/>
  <c r="BD73" i="20"/>
  <c r="BD103" i="20"/>
  <c r="BD57" i="20"/>
  <c r="BD12" i="20"/>
  <c r="BD27" i="20"/>
  <c r="BD42" i="20"/>
  <c r="BD72" i="20"/>
  <c r="BD102" i="20"/>
  <c r="BD56" i="20"/>
  <c r="BD11" i="20"/>
  <c r="BD26" i="20"/>
  <c r="BD41" i="20"/>
  <c r="BD71" i="20"/>
  <c r="BD101" i="20"/>
  <c r="BD55" i="20"/>
  <c r="BD10" i="20"/>
  <c r="BD25" i="20"/>
  <c r="BD40" i="20"/>
  <c r="BD70" i="20"/>
  <c r="BD100" i="20"/>
  <c r="BD54" i="20"/>
  <c r="BD9" i="20"/>
  <c r="BD24" i="20"/>
  <c r="BD39" i="20"/>
  <c r="BD69" i="20"/>
  <c r="BD99" i="20"/>
  <c r="BD53" i="20"/>
  <c r="BD8" i="20"/>
  <c r="BD23" i="20"/>
  <c r="BD38" i="20"/>
  <c r="BD68" i="20"/>
  <c r="BD98" i="20"/>
  <c r="AY53" i="3" a="1"/>
  <c r="AY53" i="3"/>
  <c r="AY8" i="3" a="1"/>
  <c r="AY8" i="3"/>
  <c r="AY23" i="3" a="1"/>
  <c r="AY23" i="3"/>
  <c r="AY38" i="3"/>
  <c r="AY68" i="3"/>
  <c r="AY98" i="3"/>
  <c r="AY83" i="3" a="1"/>
  <c r="AY83" i="3"/>
  <c r="AY54" i="3"/>
  <c r="AY9" i="3"/>
  <c r="AY24" i="3"/>
  <c r="AY39" i="3"/>
  <c r="AY69" i="3"/>
  <c r="AY84" i="3"/>
  <c r="AY55" i="3"/>
  <c r="AY10" i="3"/>
  <c r="AY25" i="3"/>
  <c r="AY40" i="3"/>
  <c r="AY70" i="3"/>
  <c r="AY85" i="3"/>
  <c r="AY56" i="3"/>
  <c r="AY11" i="3"/>
  <c r="AY26" i="3"/>
  <c r="AY41" i="3"/>
  <c r="AY71" i="3"/>
  <c r="AY86" i="3"/>
  <c r="AY57" i="3"/>
  <c r="AY12" i="3"/>
  <c r="AY27" i="3"/>
  <c r="AY42" i="3"/>
  <c r="AY72" i="3"/>
  <c r="AY87" i="3"/>
  <c r="AY58" i="3"/>
  <c r="AY13" i="3"/>
  <c r="AY28" i="3"/>
  <c r="AY43" i="3"/>
  <c r="AY73" i="3"/>
  <c r="AY88" i="3"/>
  <c r="AY59" i="3"/>
  <c r="AY14" i="3"/>
  <c r="AY29" i="3"/>
  <c r="AY44" i="3"/>
  <c r="AY74" i="3"/>
  <c r="AY89" i="3"/>
  <c r="AY60" i="3"/>
  <c r="AY15" i="3"/>
  <c r="AY30" i="3"/>
  <c r="AY45" i="3"/>
  <c r="AY75" i="3"/>
  <c r="AY90" i="3"/>
  <c r="AY61" i="3"/>
  <c r="AY16" i="3"/>
  <c r="AY31" i="3"/>
  <c r="AY46" i="3"/>
  <c r="AY76" i="3"/>
  <c r="AY91" i="3"/>
  <c r="AY62" i="3"/>
  <c r="AY17" i="3"/>
  <c r="AY32" i="3"/>
  <c r="AY47" i="3"/>
  <c r="AY77" i="3"/>
  <c r="AY92" i="3"/>
  <c r="AY63" i="3"/>
  <c r="AY18" i="3"/>
  <c r="AY33" i="3"/>
  <c r="AY48" i="3"/>
  <c r="AY78" i="3"/>
  <c r="AY93" i="3"/>
  <c r="AY64" i="3"/>
  <c r="AY19" i="3"/>
  <c r="AY34" i="3"/>
  <c r="AY49" i="3"/>
  <c r="AY79" i="3"/>
  <c r="AY94" i="3"/>
  <c r="AY65" i="3"/>
  <c r="AY20" i="3"/>
  <c r="AY35" i="3"/>
  <c r="AY50" i="3"/>
  <c r="AY80" i="3"/>
  <c r="AY95" i="3"/>
  <c r="AZ110" i="3"/>
  <c r="AZ109" i="3"/>
  <c r="AZ108" i="3"/>
  <c r="AZ107" i="3"/>
  <c r="AZ106" i="3"/>
  <c r="AZ105" i="3"/>
  <c r="AZ104" i="3"/>
  <c r="AZ103" i="3"/>
  <c r="AZ102" i="3"/>
  <c r="AZ101" i="3"/>
  <c r="AZ100" i="3"/>
  <c r="AZ99" i="3"/>
  <c r="BB53" i="14" a="1"/>
  <c r="BB65" i="14"/>
  <c r="BB8" i="14" a="1"/>
  <c r="BB20" i="14"/>
  <c r="BB23" i="14" a="1"/>
  <c r="BB35" i="14"/>
  <c r="BB50" i="14"/>
  <c r="BB80" i="14"/>
  <c r="BB110" i="14"/>
  <c r="BB64" i="14"/>
  <c r="BB19" i="14"/>
  <c r="BB34" i="14"/>
  <c r="BB49" i="14"/>
  <c r="BB79" i="14"/>
  <c r="BB109" i="14"/>
  <c r="BB63" i="14"/>
  <c r="BB18" i="14"/>
  <c r="BB33" i="14"/>
  <c r="BB48" i="14"/>
  <c r="BB78" i="14"/>
  <c r="BB108" i="14"/>
  <c r="BB62" i="14"/>
  <c r="BB17" i="14"/>
  <c r="BB32" i="14"/>
  <c r="BB47" i="14"/>
  <c r="BB77" i="14"/>
  <c r="BB107" i="14"/>
  <c r="BB61" i="14"/>
  <c r="BB16" i="14"/>
  <c r="BB31" i="14"/>
  <c r="BB46" i="14"/>
  <c r="BB76" i="14"/>
  <c r="BB106" i="14"/>
  <c r="BB60" i="14"/>
  <c r="BB15" i="14"/>
  <c r="BB30" i="14"/>
  <c r="BB45" i="14"/>
  <c r="BB75" i="14"/>
  <c r="BB105" i="14"/>
  <c r="BB59" i="14"/>
  <c r="BB14" i="14"/>
  <c r="BB29" i="14"/>
  <c r="BB44" i="14"/>
  <c r="BB74" i="14"/>
  <c r="BB104" i="14"/>
  <c r="BB58" i="14"/>
  <c r="BB13" i="14"/>
  <c r="BB28" i="14"/>
  <c r="BB43" i="14"/>
  <c r="BB73" i="14"/>
  <c r="BB103" i="14"/>
  <c r="BB57" i="14"/>
  <c r="BB12" i="14"/>
  <c r="BB27" i="14"/>
  <c r="BB42" i="14"/>
  <c r="BB72" i="14"/>
  <c r="BB102" i="14"/>
  <c r="BB56" i="14"/>
  <c r="BB11" i="14"/>
  <c r="BB26" i="14"/>
  <c r="BB41" i="14"/>
  <c r="BB71" i="14"/>
  <c r="BB101" i="14"/>
  <c r="BB55" i="14"/>
  <c r="BB10" i="14"/>
  <c r="BB25" i="14"/>
  <c r="BB40" i="14"/>
  <c r="BB70" i="14"/>
  <c r="BB100" i="14"/>
  <c r="BB54" i="14"/>
  <c r="BB9" i="14"/>
  <c r="BB24" i="14"/>
  <c r="BB39" i="14"/>
  <c r="BB69" i="14"/>
  <c r="BB99" i="14"/>
  <c r="BB53" i="14"/>
  <c r="BB8" i="14"/>
  <c r="BB23" i="14"/>
  <c r="BB38" i="14"/>
  <c r="BB68" i="14"/>
  <c r="BB98" i="14"/>
  <c r="BC53" i="15" a="1"/>
  <c r="BC65" i="15"/>
  <c r="BC8" i="15" a="1"/>
  <c r="BC20" i="15"/>
  <c r="BC23" i="15" a="1"/>
  <c r="BC35" i="15"/>
  <c r="BC50" i="15"/>
  <c r="BC80" i="15"/>
  <c r="BC110" i="15"/>
  <c r="BC64" i="15"/>
  <c r="BC19" i="15"/>
  <c r="BC34" i="15"/>
  <c r="BC49" i="15"/>
  <c r="BC79" i="15"/>
  <c r="BC109" i="15"/>
  <c r="BC63" i="15"/>
  <c r="BC18" i="15"/>
  <c r="BC33" i="15"/>
  <c r="BC48" i="15"/>
  <c r="BC78" i="15"/>
  <c r="BC108" i="15"/>
  <c r="BC62" i="15"/>
  <c r="BC17" i="15"/>
  <c r="BC32" i="15"/>
  <c r="BC47" i="15"/>
  <c r="BC77" i="15"/>
  <c r="BC107" i="15"/>
  <c r="BC61" i="15"/>
  <c r="BC16" i="15"/>
  <c r="BC31" i="15"/>
  <c r="BC46" i="15"/>
  <c r="BC76" i="15"/>
  <c r="BC106" i="15"/>
  <c r="BC60" i="15"/>
  <c r="BC15" i="15"/>
  <c r="BC30" i="15"/>
  <c r="BC45" i="15"/>
  <c r="BC75" i="15"/>
  <c r="BC105" i="15"/>
  <c r="BC59" i="15"/>
  <c r="BC14" i="15"/>
  <c r="BC29" i="15"/>
  <c r="BC44" i="15"/>
  <c r="BC74" i="15"/>
  <c r="BC104" i="15"/>
  <c r="BC58" i="15"/>
  <c r="BC13" i="15"/>
  <c r="BC28" i="15"/>
  <c r="BC43" i="15"/>
  <c r="BC73" i="15"/>
  <c r="BC103" i="15"/>
  <c r="BC57" i="15"/>
  <c r="BC12" i="15"/>
  <c r="BC27" i="15"/>
  <c r="BC42" i="15"/>
  <c r="BC72" i="15"/>
  <c r="BC102" i="15"/>
  <c r="BC56" i="15"/>
  <c r="BC11" i="15"/>
  <c r="BC26" i="15"/>
  <c r="BC41" i="15"/>
  <c r="BC71" i="15"/>
  <c r="BC101" i="15"/>
  <c r="BC55" i="15"/>
  <c r="BC10" i="15"/>
  <c r="BC25" i="15"/>
  <c r="BC40" i="15"/>
  <c r="BC70" i="15"/>
  <c r="BC100" i="15"/>
  <c r="BC54" i="15"/>
  <c r="BC9" i="15"/>
  <c r="BC24" i="15"/>
  <c r="BC39" i="15"/>
  <c r="BC69" i="15"/>
  <c r="BC99" i="15"/>
  <c r="BC53" i="15"/>
  <c r="BC8" i="15"/>
  <c r="BC23" i="15"/>
  <c r="BC38" i="15"/>
  <c r="BC68" i="15"/>
  <c r="BC98" i="15"/>
  <c r="BC53" i="16" a="1"/>
  <c r="BC65" i="16"/>
  <c r="BC8" i="16" a="1"/>
  <c r="BC20" i="16"/>
  <c r="BC23" i="16" a="1"/>
  <c r="BC35" i="16"/>
  <c r="BC50" i="16"/>
  <c r="BC80" i="16"/>
  <c r="BC110" i="16"/>
  <c r="BC64" i="16"/>
  <c r="BC19" i="16"/>
  <c r="BC34" i="16"/>
  <c r="BC49" i="16"/>
  <c r="BC79" i="16"/>
  <c r="BC109" i="16"/>
  <c r="BC63" i="16"/>
  <c r="BC18" i="16"/>
  <c r="BC33" i="16"/>
  <c r="BC48" i="16"/>
  <c r="BC78" i="16"/>
  <c r="BC108" i="16"/>
  <c r="BC62" i="16"/>
  <c r="BC17" i="16"/>
  <c r="BC32" i="16"/>
  <c r="BC47" i="16"/>
  <c r="BC77" i="16"/>
  <c r="BC107" i="16"/>
  <c r="BC61" i="16"/>
  <c r="BC16" i="16"/>
  <c r="BC31" i="16"/>
  <c r="BC46" i="16"/>
  <c r="BC76" i="16"/>
  <c r="BC106" i="16"/>
  <c r="BC60" i="16"/>
  <c r="BC15" i="16"/>
  <c r="BC30" i="16"/>
  <c r="BC45" i="16"/>
  <c r="BC75" i="16"/>
  <c r="BC105" i="16"/>
  <c r="BC59" i="16"/>
  <c r="BC14" i="16"/>
  <c r="BC29" i="16"/>
  <c r="BC44" i="16"/>
  <c r="BC74" i="16"/>
  <c r="BC104" i="16"/>
  <c r="BC58" i="16"/>
  <c r="BC13" i="16"/>
  <c r="BC28" i="16"/>
  <c r="BC43" i="16"/>
  <c r="BC73" i="16"/>
  <c r="BC103" i="16"/>
  <c r="BC57" i="16"/>
  <c r="BC12" i="16"/>
  <c r="BC27" i="16"/>
  <c r="BC42" i="16"/>
  <c r="BC72" i="16"/>
  <c r="BC102" i="16"/>
  <c r="BC56" i="16"/>
  <c r="BC11" i="16"/>
  <c r="BC26" i="16"/>
  <c r="BC41" i="16"/>
  <c r="BC71" i="16"/>
  <c r="BC101" i="16"/>
  <c r="BC55" i="16"/>
  <c r="BC10" i="16"/>
  <c r="BC25" i="16"/>
  <c r="BC40" i="16"/>
  <c r="BC70" i="16"/>
  <c r="BC100" i="16"/>
  <c r="BC54" i="16"/>
  <c r="BC9" i="16"/>
  <c r="BC24" i="16"/>
  <c r="BC39" i="16"/>
  <c r="BC69" i="16"/>
  <c r="BC99" i="16"/>
  <c r="BC53" i="16"/>
  <c r="BC8" i="16"/>
  <c r="BC23" i="16"/>
  <c r="BC38" i="16"/>
  <c r="BC68" i="16"/>
  <c r="BC98" i="16"/>
  <c r="BC53" i="17" a="1"/>
  <c r="BC65" i="17"/>
  <c r="BC8" i="17" a="1"/>
  <c r="BC20" i="17"/>
  <c r="BC23" i="17" a="1"/>
  <c r="BC35" i="17"/>
  <c r="BC50" i="17"/>
  <c r="BC80" i="17"/>
  <c r="BC110" i="17"/>
  <c r="BC64" i="17"/>
  <c r="BC19" i="17"/>
  <c r="BC34" i="17"/>
  <c r="BC49" i="17"/>
  <c r="BC79" i="17"/>
  <c r="BC109" i="17"/>
  <c r="BC63" i="17"/>
  <c r="BC18" i="17"/>
  <c r="BC33" i="17"/>
  <c r="BC48" i="17"/>
  <c r="BC78" i="17"/>
  <c r="BC108" i="17"/>
  <c r="BC62" i="17"/>
  <c r="BC17" i="17"/>
  <c r="BC32" i="17"/>
  <c r="BC47" i="17"/>
  <c r="BC77" i="17"/>
  <c r="BC107" i="17"/>
  <c r="BC61" i="17"/>
  <c r="BC16" i="17"/>
  <c r="BC31" i="17"/>
  <c r="BC46" i="17"/>
  <c r="BC76" i="17"/>
  <c r="BC106" i="17"/>
  <c r="BC60" i="17"/>
  <c r="BC15" i="17"/>
  <c r="BC30" i="17"/>
  <c r="BC45" i="17"/>
  <c r="BC75" i="17"/>
  <c r="BC105" i="17"/>
  <c r="BC59" i="17"/>
  <c r="BC14" i="17"/>
  <c r="BC29" i="17"/>
  <c r="BC44" i="17"/>
  <c r="BC74" i="17"/>
  <c r="BC104" i="17"/>
  <c r="BC58" i="17"/>
  <c r="BC13" i="17"/>
  <c r="BC28" i="17"/>
  <c r="BC43" i="17"/>
  <c r="BC73" i="17"/>
  <c r="BC103" i="17"/>
  <c r="BC57" i="17"/>
  <c r="BC12" i="17"/>
  <c r="BC27" i="17"/>
  <c r="BC42" i="17"/>
  <c r="BC72" i="17"/>
  <c r="BC102" i="17"/>
  <c r="BC56" i="17"/>
  <c r="BC11" i="17"/>
  <c r="BC26" i="17"/>
  <c r="BC41" i="17"/>
  <c r="BC71" i="17"/>
  <c r="BC101" i="17"/>
  <c r="BC55" i="17"/>
  <c r="BC10" i="17"/>
  <c r="BC25" i="17"/>
  <c r="BC40" i="17"/>
  <c r="BC70" i="17"/>
  <c r="BC100" i="17"/>
  <c r="BC54" i="17"/>
  <c r="BC9" i="17"/>
  <c r="BC24" i="17"/>
  <c r="BC39" i="17"/>
  <c r="BC69" i="17"/>
  <c r="BC99" i="17"/>
  <c r="BC53" i="17"/>
  <c r="BC8" i="17"/>
  <c r="BC23" i="17"/>
  <c r="BC38" i="17"/>
  <c r="BC68" i="17"/>
  <c r="BC98" i="17"/>
  <c r="BC53" i="18" a="1"/>
  <c r="BC65" i="18"/>
  <c r="BC8" i="18" a="1"/>
  <c r="BC20" i="18"/>
  <c r="BC23" i="18" a="1"/>
  <c r="BC35" i="18"/>
  <c r="BC50" i="18"/>
  <c r="BC80" i="18"/>
  <c r="BC110" i="18"/>
  <c r="BC64" i="18"/>
  <c r="BC19" i="18"/>
  <c r="BC34" i="18"/>
  <c r="BC49" i="18"/>
  <c r="BC79" i="18"/>
  <c r="BC109" i="18"/>
  <c r="BC63" i="18"/>
  <c r="BC18" i="18"/>
  <c r="BC33" i="18"/>
  <c r="BC48" i="18"/>
  <c r="BC78" i="18"/>
  <c r="BC108" i="18"/>
  <c r="BC62" i="18"/>
  <c r="BC17" i="18"/>
  <c r="BC32" i="18"/>
  <c r="BC47" i="18"/>
  <c r="BC77" i="18"/>
  <c r="BC107" i="18"/>
  <c r="BC61" i="18"/>
  <c r="BC16" i="18"/>
  <c r="BC31" i="18"/>
  <c r="BC46" i="18"/>
  <c r="BC76" i="18"/>
  <c r="BC106" i="18"/>
  <c r="BC60" i="18"/>
  <c r="BC15" i="18"/>
  <c r="BC30" i="18"/>
  <c r="BC45" i="18"/>
  <c r="BC75" i="18"/>
  <c r="BC105" i="18"/>
  <c r="BC59" i="18"/>
  <c r="BC14" i="18"/>
  <c r="BC29" i="18"/>
  <c r="BC44" i="18"/>
  <c r="BC74" i="18"/>
  <c r="BC104" i="18"/>
  <c r="BC58" i="18"/>
  <c r="BC13" i="18"/>
  <c r="BC28" i="18"/>
  <c r="BC43" i="18"/>
  <c r="BC73" i="18"/>
  <c r="BC103" i="18"/>
  <c r="BC57" i="18"/>
  <c r="BC12" i="18"/>
  <c r="BC27" i="18"/>
  <c r="BC42" i="18"/>
  <c r="BC72" i="18"/>
  <c r="BC102" i="18"/>
  <c r="BC56" i="18"/>
  <c r="BC11" i="18"/>
  <c r="BC26" i="18"/>
  <c r="BC41" i="18"/>
  <c r="BC71" i="18"/>
  <c r="BC101" i="18"/>
  <c r="BC55" i="18"/>
  <c r="BC10" i="18"/>
  <c r="BC25" i="18"/>
  <c r="BC40" i="18"/>
  <c r="BC70" i="18"/>
  <c r="BC100" i="18"/>
  <c r="BC54" i="18"/>
  <c r="BC9" i="18"/>
  <c r="BC24" i="18"/>
  <c r="BC39" i="18"/>
  <c r="BC69" i="18"/>
  <c r="BC99" i="18"/>
  <c r="BC53" i="18"/>
  <c r="BC8" i="18"/>
  <c r="BC23" i="18"/>
  <c r="BC38" i="18"/>
  <c r="BC68" i="18"/>
  <c r="BC98" i="18"/>
  <c r="BC53" i="19" a="1"/>
  <c r="BC65" i="19"/>
  <c r="BC8" i="19" a="1"/>
  <c r="BC20" i="19"/>
  <c r="BC23" i="19" a="1"/>
  <c r="BC35" i="19"/>
  <c r="BC50" i="19"/>
  <c r="BC80" i="19"/>
  <c r="BC110" i="19"/>
  <c r="BC64" i="19"/>
  <c r="BC19" i="19"/>
  <c r="BC34" i="19"/>
  <c r="BC49" i="19"/>
  <c r="BC79" i="19"/>
  <c r="BC109" i="19"/>
  <c r="BC63" i="19"/>
  <c r="BC18" i="19"/>
  <c r="BC33" i="19"/>
  <c r="BC48" i="19"/>
  <c r="BC78" i="19"/>
  <c r="BC108" i="19"/>
  <c r="BC62" i="19"/>
  <c r="BC17" i="19"/>
  <c r="BC32" i="19"/>
  <c r="BC47" i="19"/>
  <c r="BC77" i="19"/>
  <c r="BC107" i="19"/>
  <c r="BC61" i="19"/>
  <c r="BC16" i="19"/>
  <c r="BC31" i="19"/>
  <c r="BC46" i="19"/>
  <c r="BC76" i="19"/>
  <c r="BC106" i="19"/>
  <c r="BC60" i="19"/>
  <c r="BC15" i="19"/>
  <c r="BC30" i="19"/>
  <c r="BC45" i="19"/>
  <c r="BC75" i="19"/>
  <c r="BC105" i="19"/>
  <c r="BC59" i="19"/>
  <c r="BC14" i="19"/>
  <c r="BC29" i="19"/>
  <c r="BC44" i="19"/>
  <c r="BC74" i="19"/>
  <c r="BC104" i="19"/>
  <c r="BC58" i="19"/>
  <c r="BC13" i="19"/>
  <c r="BC28" i="19"/>
  <c r="BC43" i="19"/>
  <c r="BC73" i="19"/>
  <c r="BC103" i="19"/>
  <c r="BC57" i="19"/>
  <c r="BC12" i="19"/>
  <c r="BC27" i="19"/>
  <c r="BC42" i="19"/>
  <c r="BC72" i="19"/>
  <c r="BC102" i="19"/>
  <c r="BC56" i="19"/>
  <c r="BC11" i="19"/>
  <c r="BC26" i="19"/>
  <c r="BC41" i="19"/>
  <c r="BC71" i="19"/>
  <c r="BC101" i="19"/>
  <c r="BC55" i="19"/>
  <c r="BC10" i="19"/>
  <c r="BC25" i="19"/>
  <c r="BC40" i="19"/>
  <c r="BC70" i="19"/>
  <c r="BC100" i="19"/>
  <c r="BC54" i="19"/>
  <c r="BC9" i="19"/>
  <c r="BC24" i="19"/>
  <c r="BC39" i="19"/>
  <c r="BC69" i="19"/>
  <c r="BC99" i="19"/>
  <c r="BC53" i="19"/>
  <c r="BC8" i="19"/>
  <c r="BC23" i="19"/>
  <c r="BC38" i="19"/>
  <c r="BC68" i="19"/>
  <c r="BC98" i="19"/>
  <c r="BC53" i="20" a="1"/>
  <c r="BC65" i="20"/>
  <c r="BC8" i="20" a="1"/>
  <c r="BC20" i="20"/>
  <c r="BC23" i="20" a="1"/>
  <c r="BC35" i="20"/>
  <c r="BC50" i="20"/>
  <c r="BC80" i="20"/>
  <c r="BC110" i="20"/>
  <c r="BC64" i="20"/>
  <c r="BC19" i="20"/>
  <c r="BC34" i="20"/>
  <c r="BC49" i="20"/>
  <c r="BC79" i="20"/>
  <c r="BC109" i="20"/>
  <c r="BC63" i="20"/>
  <c r="BC18" i="20"/>
  <c r="BC33" i="20"/>
  <c r="BC48" i="20"/>
  <c r="BC78" i="20"/>
  <c r="BC108" i="20"/>
  <c r="BC62" i="20"/>
  <c r="BC17" i="20"/>
  <c r="BC32" i="20"/>
  <c r="BC47" i="20"/>
  <c r="BC77" i="20"/>
  <c r="BC107" i="20"/>
  <c r="BC61" i="20"/>
  <c r="BC16" i="20"/>
  <c r="BC31" i="20"/>
  <c r="BC46" i="20"/>
  <c r="BC76" i="20"/>
  <c r="BC106" i="20"/>
  <c r="BC60" i="20"/>
  <c r="BC15" i="20"/>
  <c r="BC30" i="20"/>
  <c r="BC45" i="20"/>
  <c r="BC75" i="20"/>
  <c r="BC105" i="20"/>
  <c r="BC59" i="20"/>
  <c r="BC14" i="20"/>
  <c r="BC29" i="20"/>
  <c r="BC44" i="20"/>
  <c r="BC74" i="20"/>
  <c r="BC104" i="20"/>
  <c r="BC58" i="20"/>
  <c r="BC13" i="20"/>
  <c r="BC28" i="20"/>
  <c r="BC43" i="20"/>
  <c r="BC73" i="20"/>
  <c r="BC103" i="20"/>
  <c r="BC57" i="20"/>
  <c r="BC12" i="20"/>
  <c r="BC27" i="20"/>
  <c r="BC42" i="20"/>
  <c r="BC72" i="20"/>
  <c r="BC102" i="20"/>
  <c r="BC56" i="20"/>
  <c r="BC11" i="20"/>
  <c r="BC26" i="20"/>
  <c r="BC41" i="20"/>
  <c r="BC71" i="20"/>
  <c r="BC101" i="20"/>
  <c r="BC55" i="20"/>
  <c r="BC10" i="20"/>
  <c r="BC25" i="20"/>
  <c r="BC40" i="20"/>
  <c r="BC70" i="20"/>
  <c r="BC100" i="20"/>
  <c r="BC54" i="20"/>
  <c r="BC9" i="20"/>
  <c r="BC24" i="20"/>
  <c r="BC39" i="20"/>
  <c r="BC69" i="20"/>
  <c r="BC99" i="20"/>
  <c r="BC53" i="20"/>
  <c r="BC8" i="20"/>
  <c r="BC23" i="20"/>
  <c r="BC38" i="20"/>
  <c r="BC68" i="20"/>
  <c r="BC98" i="20"/>
  <c r="AX53" i="3" a="1"/>
  <c r="AX53" i="3"/>
  <c r="AX8" i="3" a="1"/>
  <c r="AX8" i="3"/>
  <c r="AX23" i="3" a="1"/>
  <c r="AX23" i="3"/>
  <c r="AX38" i="3"/>
  <c r="AX68" i="3"/>
  <c r="AX98" i="3"/>
  <c r="AX83" i="3" a="1"/>
  <c r="AX83" i="3"/>
  <c r="AX54" i="3"/>
  <c r="AX9" i="3"/>
  <c r="AX24" i="3"/>
  <c r="AX39" i="3"/>
  <c r="AX69" i="3"/>
  <c r="AX84" i="3"/>
  <c r="AX55" i="3"/>
  <c r="AX10" i="3"/>
  <c r="AX25" i="3"/>
  <c r="AX40" i="3"/>
  <c r="AX70" i="3"/>
  <c r="AX85" i="3"/>
  <c r="AX56" i="3"/>
  <c r="AX11" i="3"/>
  <c r="AX26" i="3"/>
  <c r="AX41" i="3"/>
  <c r="AX71" i="3"/>
  <c r="AX86" i="3"/>
  <c r="AX57" i="3"/>
  <c r="AX12" i="3"/>
  <c r="AX27" i="3"/>
  <c r="AX42" i="3"/>
  <c r="AX72" i="3"/>
  <c r="AX87" i="3"/>
  <c r="AX58" i="3"/>
  <c r="AX13" i="3"/>
  <c r="AX28" i="3"/>
  <c r="AX43" i="3"/>
  <c r="AX73" i="3"/>
  <c r="AX88" i="3"/>
  <c r="AX59" i="3"/>
  <c r="AX14" i="3"/>
  <c r="AX29" i="3"/>
  <c r="AX44" i="3"/>
  <c r="AX74" i="3"/>
  <c r="AX89" i="3"/>
  <c r="AX60" i="3"/>
  <c r="AX15" i="3"/>
  <c r="AX30" i="3"/>
  <c r="AX45" i="3"/>
  <c r="AX75" i="3"/>
  <c r="AX90" i="3"/>
  <c r="AX61" i="3"/>
  <c r="AX16" i="3"/>
  <c r="AX31" i="3"/>
  <c r="AX46" i="3"/>
  <c r="AX76" i="3"/>
  <c r="AX91" i="3"/>
  <c r="AX62" i="3"/>
  <c r="AX17" i="3"/>
  <c r="AX32" i="3"/>
  <c r="AX47" i="3"/>
  <c r="AX77" i="3"/>
  <c r="AX92" i="3"/>
  <c r="AX63" i="3"/>
  <c r="AX18" i="3"/>
  <c r="AX33" i="3"/>
  <c r="AX48" i="3"/>
  <c r="AX78" i="3"/>
  <c r="AX93" i="3"/>
  <c r="AX64" i="3"/>
  <c r="AX19" i="3"/>
  <c r="AX34" i="3"/>
  <c r="AX49" i="3"/>
  <c r="AX79" i="3"/>
  <c r="AX94" i="3"/>
  <c r="AX65" i="3"/>
  <c r="AX20" i="3"/>
  <c r="AX35" i="3"/>
  <c r="AX50" i="3"/>
  <c r="AX80" i="3"/>
  <c r="AX95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BA53" i="14" a="1"/>
  <c r="BA65" i="14"/>
  <c r="BA8" i="14" a="1"/>
  <c r="BA20" i="14"/>
  <c r="BA23" i="14" a="1"/>
  <c r="BA35" i="14"/>
  <c r="BA50" i="14"/>
  <c r="BA80" i="14"/>
  <c r="BA110" i="14"/>
  <c r="BA64" i="14"/>
  <c r="BA19" i="14"/>
  <c r="BA34" i="14"/>
  <c r="BA49" i="14"/>
  <c r="BA79" i="14"/>
  <c r="BA109" i="14"/>
  <c r="BA63" i="14"/>
  <c r="BA18" i="14"/>
  <c r="BA33" i="14"/>
  <c r="BA48" i="14"/>
  <c r="BA78" i="14"/>
  <c r="BA108" i="14"/>
  <c r="BA62" i="14"/>
  <c r="BA17" i="14"/>
  <c r="BA32" i="14"/>
  <c r="BA47" i="14"/>
  <c r="BA77" i="14"/>
  <c r="BA107" i="14"/>
  <c r="BA61" i="14"/>
  <c r="BA16" i="14"/>
  <c r="BA31" i="14"/>
  <c r="BA46" i="14"/>
  <c r="BA76" i="14"/>
  <c r="BA106" i="14"/>
  <c r="BA60" i="14"/>
  <c r="BA15" i="14"/>
  <c r="BA30" i="14"/>
  <c r="BA45" i="14"/>
  <c r="BA75" i="14"/>
  <c r="BA105" i="14"/>
  <c r="BA59" i="14"/>
  <c r="BA14" i="14"/>
  <c r="BA29" i="14"/>
  <c r="BA44" i="14"/>
  <c r="BA74" i="14"/>
  <c r="BA104" i="14"/>
  <c r="BA58" i="14"/>
  <c r="BA13" i="14"/>
  <c r="BA28" i="14"/>
  <c r="BA43" i="14"/>
  <c r="BA73" i="14"/>
  <c r="BA103" i="14"/>
  <c r="BA57" i="14"/>
  <c r="BA12" i="14"/>
  <c r="BA27" i="14"/>
  <c r="BA42" i="14"/>
  <c r="BA72" i="14"/>
  <c r="BA102" i="14"/>
  <c r="BA56" i="14"/>
  <c r="BA11" i="14"/>
  <c r="BA26" i="14"/>
  <c r="BA41" i="14"/>
  <c r="BA71" i="14"/>
  <c r="BA101" i="14"/>
  <c r="BA55" i="14"/>
  <c r="BA10" i="14"/>
  <c r="BA25" i="14"/>
  <c r="BA40" i="14"/>
  <c r="BA70" i="14"/>
  <c r="BA100" i="14"/>
  <c r="BA54" i="14"/>
  <c r="BA9" i="14"/>
  <c r="BA24" i="14"/>
  <c r="BA39" i="14"/>
  <c r="BA69" i="14"/>
  <c r="BA99" i="14"/>
  <c r="BA53" i="14"/>
  <c r="BA8" i="14"/>
  <c r="BA23" i="14"/>
  <c r="BA38" i="14"/>
  <c r="BA68" i="14"/>
  <c r="BA98" i="14"/>
  <c r="BB53" i="15" a="1"/>
  <c r="BB65" i="15"/>
  <c r="BB8" i="15" a="1"/>
  <c r="BB20" i="15"/>
  <c r="BB23" i="15" a="1"/>
  <c r="BB35" i="15"/>
  <c r="BB50" i="15"/>
  <c r="BB80" i="15"/>
  <c r="BB110" i="15"/>
  <c r="BB64" i="15"/>
  <c r="BB19" i="15"/>
  <c r="BB34" i="15"/>
  <c r="BB49" i="15"/>
  <c r="BB79" i="15"/>
  <c r="BB109" i="15"/>
  <c r="BB63" i="15"/>
  <c r="BB18" i="15"/>
  <c r="BB33" i="15"/>
  <c r="BB48" i="15"/>
  <c r="BB78" i="15"/>
  <c r="BB108" i="15"/>
  <c r="BB62" i="15"/>
  <c r="BB17" i="15"/>
  <c r="BB32" i="15"/>
  <c r="BB47" i="15"/>
  <c r="BB77" i="15"/>
  <c r="BB107" i="15"/>
  <c r="BB61" i="15"/>
  <c r="BB16" i="15"/>
  <c r="BB31" i="15"/>
  <c r="BB46" i="15"/>
  <c r="BB76" i="15"/>
  <c r="BB106" i="15"/>
  <c r="BB60" i="15"/>
  <c r="BB15" i="15"/>
  <c r="BB30" i="15"/>
  <c r="BB45" i="15"/>
  <c r="BB75" i="15"/>
  <c r="BB105" i="15"/>
  <c r="BB59" i="15"/>
  <c r="BB14" i="15"/>
  <c r="BB29" i="15"/>
  <c r="BB44" i="15"/>
  <c r="BB74" i="15"/>
  <c r="BB104" i="15"/>
  <c r="BB58" i="15"/>
  <c r="BB13" i="15"/>
  <c r="BB28" i="15"/>
  <c r="BB43" i="15"/>
  <c r="BB73" i="15"/>
  <c r="BB103" i="15"/>
  <c r="BB57" i="15"/>
  <c r="BB12" i="15"/>
  <c r="BB27" i="15"/>
  <c r="BB42" i="15"/>
  <c r="BB72" i="15"/>
  <c r="BB102" i="15"/>
  <c r="BB56" i="15"/>
  <c r="BB11" i="15"/>
  <c r="BB26" i="15"/>
  <c r="BB41" i="15"/>
  <c r="BB71" i="15"/>
  <c r="BB101" i="15"/>
  <c r="BB55" i="15"/>
  <c r="BB10" i="15"/>
  <c r="BB25" i="15"/>
  <c r="BB40" i="15"/>
  <c r="BB70" i="15"/>
  <c r="BB100" i="15"/>
  <c r="BB54" i="15"/>
  <c r="BB9" i="15"/>
  <c r="BB24" i="15"/>
  <c r="BB39" i="15"/>
  <c r="BB69" i="15"/>
  <c r="BB99" i="15"/>
  <c r="BB53" i="15"/>
  <c r="BB8" i="15"/>
  <c r="BB23" i="15"/>
  <c r="BB38" i="15"/>
  <c r="BB68" i="15"/>
  <c r="BB98" i="15"/>
  <c r="BB53" i="16" a="1"/>
  <c r="BB65" i="16"/>
  <c r="BB8" i="16" a="1"/>
  <c r="BB20" i="16"/>
  <c r="BB23" i="16" a="1"/>
  <c r="BB35" i="16"/>
  <c r="BB50" i="16"/>
  <c r="BB80" i="16"/>
  <c r="BB110" i="16"/>
  <c r="BB64" i="16"/>
  <c r="BB19" i="16"/>
  <c r="BB34" i="16"/>
  <c r="BB49" i="16"/>
  <c r="BB79" i="16"/>
  <c r="BB109" i="16"/>
  <c r="BB63" i="16"/>
  <c r="BB18" i="16"/>
  <c r="BB33" i="16"/>
  <c r="BB48" i="16"/>
  <c r="BB78" i="16"/>
  <c r="BB108" i="16"/>
  <c r="BB62" i="16"/>
  <c r="BB17" i="16"/>
  <c r="BB32" i="16"/>
  <c r="BB47" i="16"/>
  <c r="BB77" i="16"/>
  <c r="BB107" i="16"/>
  <c r="BB61" i="16"/>
  <c r="BB16" i="16"/>
  <c r="BB31" i="16"/>
  <c r="BB46" i="16"/>
  <c r="BB76" i="16"/>
  <c r="BB106" i="16"/>
  <c r="BB60" i="16"/>
  <c r="BB15" i="16"/>
  <c r="BB30" i="16"/>
  <c r="BB45" i="16"/>
  <c r="BB75" i="16"/>
  <c r="BB105" i="16"/>
  <c r="BB59" i="16"/>
  <c r="BB14" i="16"/>
  <c r="BB29" i="16"/>
  <c r="BB44" i="16"/>
  <c r="BB74" i="16"/>
  <c r="BB104" i="16"/>
  <c r="BB58" i="16"/>
  <c r="BB13" i="16"/>
  <c r="BB28" i="16"/>
  <c r="BB43" i="16"/>
  <c r="BB73" i="16"/>
  <c r="BB103" i="16"/>
  <c r="BB57" i="16"/>
  <c r="BB12" i="16"/>
  <c r="BB27" i="16"/>
  <c r="BB42" i="16"/>
  <c r="BB72" i="16"/>
  <c r="BB102" i="16"/>
  <c r="BB56" i="16"/>
  <c r="BB11" i="16"/>
  <c r="BB26" i="16"/>
  <c r="BB41" i="16"/>
  <c r="BB71" i="16"/>
  <c r="BB101" i="16"/>
  <c r="BB55" i="16"/>
  <c r="BB10" i="16"/>
  <c r="BB25" i="16"/>
  <c r="BB40" i="16"/>
  <c r="BB70" i="16"/>
  <c r="BB100" i="16"/>
  <c r="BB54" i="16"/>
  <c r="BB9" i="16"/>
  <c r="BB24" i="16"/>
  <c r="BB39" i="16"/>
  <c r="BB69" i="16"/>
  <c r="BB99" i="16"/>
  <c r="BB53" i="16"/>
  <c r="BB8" i="16"/>
  <c r="BB23" i="16"/>
  <c r="BB38" i="16"/>
  <c r="BB68" i="16"/>
  <c r="BB98" i="16"/>
  <c r="BB53" i="17" a="1"/>
  <c r="BB65" i="17"/>
  <c r="BB8" i="17" a="1"/>
  <c r="BB20" i="17"/>
  <c r="BB23" i="17" a="1"/>
  <c r="BB35" i="17"/>
  <c r="BB50" i="17"/>
  <c r="BB80" i="17"/>
  <c r="BB110" i="17"/>
  <c r="BB64" i="17"/>
  <c r="BB19" i="17"/>
  <c r="BB34" i="17"/>
  <c r="BB49" i="17"/>
  <c r="BB79" i="17"/>
  <c r="BB109" i="17"/>
  <c r="BB63" i="17"/>
  <c r="BB18" i="17"/>
  <c r="BB33" i="17"/>
  <c r="BB48" i="17"/>
  <c r="BB78" i="17"/>
  <c r="BB108" i="17"/>
  <c r="BB62" i="17"/>
  <c r="BB17" i="17"/>
  <c r="BB32" i="17"/>
  <c r="BB47" i="17"/>
  <c r="BB77" i="17"/>
  <c r="BB107" i="17"/>
  <c r="BB61" i="17"/>
  <c r="BB16" i="17"/>
  <c r="BB31" i="17"/>
  <c r="BB46" i="17"/>
  <c r="BB76" i="17"/>
  <c r="BB106" i="17"/>
  <c r="BB60" i="17"/>
  <c r="BB15" i="17"/>
  <c r="BB30" i="17"/>
  <c r="BB45" i="17"/>
  <c r="BB75" i="17"/>
  <c r="BB105" i="17"/>
  <c r="BB59" i="17"/>
  <c r="BB14" i="17"/>
  <c r="BB29" i="17"/>
  <c r="BB44" i="17"/>
  <c r="BB74" i="17"/>
  <c r="BB104" i="17"/>
  <c r="BB58" i="17"/>
  <c r="BB13" i="17"/>
  <c r="BB28" i="17"/>
  <c r="BB43" i="17"/>
  <c r="BB73" i="17"/>
  <c r="BB103" i="17"/>
  <c r="BB57" i="17"/>
  <c r="BB12" i="17"/>
  <c r="BB27" i="17"/>
  <c r="BB42" i="17"/>
  <c r="BB72" i="17"/>
  <c r="BB102" i="17"/>
  <c r="BB56" i="17"/>
  <c r="BB11" i="17"/>
  <c r="BB26" i="17"/>
  <c r="BB41" i="17"/>
  <c r="BB71" i="17"/>
  <c r="BB101" i="17"/>
  <c r="BB55" i="17"/>
  <c r="BB10" i="17"/>
  <c r="BB25" i="17"/>
  <c r="BB40" i="17"/>
  <c r="BB70" i="17"/>
  <c r="BB100" i="17"/>
  <c r="BB54" i="17"/>
  <c r="BB9" i="17"/>
  <c r="BB24" i="17"/>
  <c r="BB39" i="17"/>
  <c r="BB69" i="17"/>
  <c r="BB99" i="17"/>
  <c r="BB53" i="17"/>
  <c r="BB8" i="17"/>
  <c r="BB23" i="17"/>
  <c r="BB38" i="17"/>
  <c r="BB68" i="17"/>
  <c r="BB98" i="17"/>
  <c r="BB53" i="18" a="1"/>
  <c r="BB65" i="18"/>
  <c r="BB8" i="18" a="1"/>
  <c r="BB20" i="18"/>
  <c r="BB23" i="18" a="1"/>
  <c r="BB35" i="18"/>
  <c r="BB50" i="18"/>
  <c r="BB80" i="18"/>
  <c r="BB110" i="18"/>
  <c r="BB64" i="18"/>
  <c r="BB19" i="18"/>
  <c r="BB34" i="18"/>
  <c r="BB49" i="18"/>
  <c r="BB79" i="18"/>
  <c r="BB109" i="18"/>
  <c r="BB63" i="18"/>
  <c r="BB18" i="18"/>
  <c r="BB33" i="18"/>
  <c r="BB48" i="18"/>
  <c r="BB78" i="18"/>
  <c r="BB108" i="18"/>
  <c r="BB62" i="18"/>
  <c r="BB17" i="18"/>
  <c r="BB32" i="18"/>
  <c r="BB47" i="18"/>
  <c r="BB77" i="18"/>
  <c r="BB107" i="18"/>
  <c r="BB61" i="18"/>
  <c r="BB16" i="18"/>
  <c r="BB31" i="18"/>
  <c r="BB46" i="18"/>
  <c r="BB76" i="18"/>
  <c r="BB106" i="18"/>
  <c r="BB60" i="18"/>
  <c r="BB15" i="18"/>
  <c r="BB30" i="18"/>
  <c r="BB45" i="18"/>
  <c r="BB75" i="18"/>
  <c r="BB105" i="18"/>
  <c r="BB59" i="18"/>
  <c r="BB14" i="18"/>
  <c r="BB29" i="18"/>
  <c r="BB44" i="18"/>
  <c r="BB74" i="18"/>
  <c r="BB104" i="18"/>
  <c r="BB58" i="18"/>
  <c r="BB13" i="18"/>
  <c r="BB28" i="18"/>
  <c r="BB43" i="18"/>
  <c r="BB73" i="18"/>
  <c r="BB103" i="18"/>
  <c r="BB57" i="18"/>
  <c r="BB12" i="18"/>
  <c r="BB27" i="18"/>
  <c r="BB42" i="18"/>
  <c r="BB72" i="18"/>
  <c r="BB102" i="18"/>
  <c r="BB56" i="18"/>
  <c r="BB11" i="18"/>
  <c r="BB26" i="18"/>
  <c r="BB41" i="18"/>
  <c r="BB71" i="18"/>
  <c r="BB101" i="18"/>
  <c r="BB55" i="18"/>
  <c r="BB10" i="18"/>
  <c r="BB25" i="18"/>
  <c r="BB40" i="18"/>
  <c r="BB70" i="18"/>
  <c r="BB100" i="18"/>
  <c r="BB54" i="18"/>
  <c r="BB9" i="18"/>
  <c r="BB24" i="18"/>
  <c r="BB39" i="18"/>
  <c r="BB69" i="18"/>
  <c r="BB99" i="18"/>
  <c r="BB53" i="18"/>
  <c r="BB8" i="18"/>
  <c r="BB23" i="18"/>
  <c r="BB38" i="18"/>
  <c r="BB68" i="18"/>
  <c r="BB98" i="18"/>
  <c r="BB53" i="19" a="1"/>
  <c r="BB65" i="19"/>
  <c r="BB8" i="19" a="1"/>
  <c r="BB20" i="19"/>
  <c r="BB23" i="19" a="1"/>
  <c r="BB35" i="19"/>
  <c r="BB50" i="19"/>
  <c r="BB80" i="19"/>
  <c r="BB110" i="19"/>
  <c r="BB64" i="19"/>
  <c r="BB19" i="19"/>
  <c r="BB34" i="19"/>
  <c r="BB49" i="19"/>
  <c r="BB79" i="19"/>
  <c r="BB109" i="19"/>
  <c r="BB63" i="19"/>
  <c r="BB18" i="19"/>
  <c r="BB33" i="19"/>
  <c r="BB48" i="19"/>
  <c r="BB78" i="19"/>
  <c r="BB108" i="19"/>
  <c r="BB62" i="19"/>
  <c r="BB17" i="19"/>
  <c r="BB32" i="19"/>
  <c r="BB47" i="19"/>
  <c r="BB77" i="19"/>
  <c r="BB107" i="19"/>
  <c r="BB61" i="19"/>
  <c r="BB16" i="19"/>
  <c r="BB31" i="19"/>
  <c r="BB46" i="19"/>
  <c r="BB76" i="19"/>
  <c r="BB106" i="19"/>
  <c r="BB60" i="19"/>
  <c r="BB15" i="19"/>
  <c r="BB30" i="19"/>
  <c r="BB45" i="19"/>
  <c r="BB75" i="19"/>
  <c r="BB105" i="19"/>
  <c r="BB59" i="19"/>
  <c r="BB14" i="19"/>
  <c r="BB29" i="19"/>
  <c r="BB44" i="19"/>
  <c r="BB74" i="19"/>
  <c r="BB104" i="19"/>
  <c r="BB58" i="19"/>
  <c r="BB13" i="19"/>
  <c r="BB28" i="19"/>
  <c r="BB43" i="19"/>
  <c r="BB73" i="19"/>
  <c r="BB103" i="19"/>
  <c r="BB57" i="19"/>
  <c r="BB12" i="19"/>
  <c r="BB27" i="19"/>
  <c r="BB42" i="19"/>
  <c r="BB72" i="19"/>
  <c r="BB102" i="19"/>
  <c r="BB56" i="19"/>
  <c r="BB11" i="19"/>
  <c r="BB26" i="19"/>
  <c r="BB41" i="19"/>
  <c r="BB71" i="19"/>
  <c r="BB101" i="19"/>
  <c r="BB55" i="19"/>
  <c r="BB10" i="19"/>
  <c r="BB25" i="19"/>
  <c r="BB40" i="19"/>
  <c r="BB70" i="19"/>
  <c r="BB100" i="19"/>
  <c r="BB54" i="19"/>
  <c r="BB9" i="19"/>
  <c r="BB24" i="19"/>
  <c r="BB39" i="19"/>
  <c r="BB69" i="19"/>
  <c r="BB99" i="19"/>
  <c r="BB53" i="19"/>
  <c r="BB8" i="19"/>
  <c r="BB23" i="19"/>
  <c r="BB38" i="19"/>
  <c r="BB68" i="19"/>
  <c r="BB98" i="19"/>
  <c r="BB53" i="20" a="1"/>
  <c r="BB65" i="20"/>
  <c r="BB8" i="20" a="1"/>
  <c r="BB20" i="20"/>
  <c r="BB23" i="20" a="1"/>
  <c r="BB35" i="20"/>
  <c r="BB50" i="20"/>
  <c r="BB80" i="20"/>
  <c r="BB110" i="20"/>
  <c r="BB64" i="20"/>
  <c r="BB19" i="20"/>
  <c r="BB34" i="20"/>
  <c r="BB49" i="20"/>
  <c r="BB79" i="20"/>
  <c r="BB109" i="20"/>
  <c r="BB63" i="20"/>
  <c r="BB18" i="20"/>
  <c r="BB33" i="20"/>
  <c r="BB48" i="20"/>
  <c r="BB78" i="20"/>
  <c r="BB108" i="20"/>
  <c r="BB62" i="20"/>
  <c r="BB17" i="20"/>
  <c r="BB32" i="20"/>
  <c r="BB47" i="20"/>
  <c r="BB77" i="20"/>
  <c r="BB107" i="20"/>
  <c r="BB61" i="20"/>
  <c r="BB16" i="20"/>
  <c r="BB31" i="20"/>
  <c r="BB46" i="20"/>
  <c r="BB76" i="20"/>
  <c r="BB106" i="20"/>
  <c r="BB60" i="20"/>
  <c r="BB15" i="20"/>
  <c r="BB30" i="20"/>
  <c r="BB45" i="20"/>
  <c r="BB75" i="20"/>
  <c r="BB105" i="20"/>
  <c r="BB59" i="20"/>
  <c r="BB14" i="20"/>
  <c r="BB29" i="20"/>
  <c r="BB44" i="20"/>
  <c r="BB74" i="20"/>
  <c r="BB104" i="20"/>
  <c r="BB58" i="20"/>
  <c r="BB13" i="20"/>
  <c r="BB28" i="20"/>
  <c r="BB43" i="20"/>
  <c r="BB73" i="20"/>
  <c r="BB103" i="20"/>
  <c r="BB57" i="20"/>
  <c r="BB12" i="20"/>
  <c r="BB27" i="20"/>
  <c r="BB42" i="20"/>
  <c r="BB72" i="20"/>
  <c r="BB102" i="20"/>
  <c r="BB56" i="20"/>
  <c r="BB11" i="20"/>
  <c r="BB26" i="20"/>
  <c r="BB41" i="20"/>
  <c r="BB71" i="20"/>
  <c r="BB101" i="20"/>
  <c r="BB55" i="20"/>
  <c r="BB10" i="20"/>
  <c r="BB25" i="20"/>
  <c r="BB40" i="20"/>
  <c r="BB70" i="20"/>
  <c r="BB100" i="20"/>
  <c r="BB54" i="20"/>
  <c r="BB9" i="20"/>
  <c r="BB24" i="20"/>
  <c r="BB39" i="20"/>
  <c r="BB69" i="20"/>
  <c r="BB99" i="20"/>
  <c r="BB53" i="20"/>
  <c r="BB8" i="20"/>
  <c r="BB23" i="20"/>
  <c r="BB38" i="20"/>
  <c r="BB68" i="20"/>
  <c r="BB98" i="20"/>
  <c r="AW53" i="3" a="1"/>
  <c r="AW53" i="3"/>
  <c r="AW8" i="3" a="1"/>
  <c r="AW8" i="3"/>
  <c r="AW23" i="3" a="1"/>
  <c r="AW23" i="3"/>
  <c r="AW38" i="3"/>
  <c r="AW68" i="3"/>
  <c r="AW98" i="3"/>
  <c r="AW83" i="3" a="1"/>
  <c r="AW83" i="3"/>
  <c r="AW54" i="3"/>
  <c r="AW9" i="3"/>
  <c r="AW24" i="3"/>
  <c r="AW39" i="3"/>
  <c r="AW69" i="3"/>
  <c r="AW84" i="3"/>
  <c r="AW55" i="3"/>
  <c r="AW10" i="3"/>
  <c r="AW25" i="3"/>
  <c r="AW40" i="3"/>
  <c r="AW70" i="3"/>
  <c r="AW85" i="3"/>
  <c r="AW56" i="3"/>
  <c r="AW11" i="3"/>
  <c r="AW26" i="3"/>
  <c r="AW41" i="3"/>
  <c r="AW71" i="3"/>
  <c r="AW86" i="3"/>
  <c r="AW57" i="3"/>
  <c r="AW12" i="3"/>
  <c r="AW27" i="3"/>
  <c r="AW42" i="3"/>
  <c r="AW72" i="3"/>
  <c r="AW87" i="3"/>
  <c r="AW58" i="3"/>
  <c r="AW13" i="3"/>
  <c r="AW28" i="3"/>
  <c r="AW43" i="3"/>
  <c r="AW73" i="3"/>
  <c r="AW88" i="3"/>
  <c r="AW59" i="3"/>
  <c r="AW14" i="3"/>
  <c r="AW29" i="3"/>
  <c r="AW44" i="3"/>
  <c r="AW74" i="3"/>
  <c r="AW89" i="3"/>
  <c r="AW60" i="3"/>
  <c r="AW15" i="3"/>
  <c r="AW30" i="3"/>
  <c r="AW45" i="3"/>
  <c r="AW75" i="3"/>
  <c r="AW90" i="3"/>
  <c r="AW61" i="3"/>
  <c r="AW16" i="3"/>
  <c r="AW31" i="3"/>
  <c r="AW46" i="3"/>
  <c r="AW76" i="3"/>
  <c r="AW91" i="3"/>
  <c r="AW62" i="3"/>
  <c r="AW17" i="3"/>
  <c r="AW32" i="3"/>
  <c r="AW47" i="3"/>
  <c r="AW77" i="3"/>
  <c r="AW92" i="3"/>
  <c r="AW63" i="3"/>
  <c r="AW18" i="3"/>
  <c r="AW33" i="3"/>
  <c r="AW48" i="3"/>
  <c r="AW78" i="3"/>
  <c r="AW93" i="3"/>
  <c r="AW64" i="3"/>
  <c r="AW19" i="3"/>
  <c r="AW34" i="3"/>
  <c r="AW49" i="3"/>
  <c r="AW79" i="3"/>
  <c r="AW94" i="3"/>
  <c r="AW65" i="3"/>
  <c r="AW20" i="3"/>
  <c r="AW35" i="3"/>
  <c r="AW50" i="3"/>
  <c r="AW80" i="3"/>
  <c r="AW95" i="3"/>
  <c r="AX110" i="3"/>
  <c r="AX109" i="3"/>
  <c r="AX108" i="3"/>
  <c r="AX107" i="3"/>
  <c r="AX106" i="3"/>
  <c r="AX105" i="3"/>
  <c r="AX104" i="3"/>
  <c r="AX103" i="3"/>
  <c r="AX102" i="3"/>
  <c r="AX101" i="3"/>
  <c r="AX100" i="3"/>
  <c r="AX99" i="3"/>
  <c r="AZ53" i="14" a="1"/>
  <c r="AZ65" i="14"/>
  <c r="AZ8" i="14" a="1"/>
  <c r="AZ20" i="14"/>
  <c r="AZ23" i="14" a="1"/>
  <c r="AZ35" i="14"/>
  <c r="AZ50" i="14"/>
  <c r="AZ80" i="14"/>
  <c r="AZ110" i="14"/>
  <c r="AZ64" i="14"/>
  <c r="AZ19" i="14"/>
  <c r="AZ34" i="14"/>
  <c r="AZ49" i="14"/>
  <c r="AZ79" i="14"/>
  <c r="AZ109" i="14"/>
  <c r="AZ63" i="14"/>
  <c r="AZ18" i="14"/>
  <c r="AZ33" i="14"/>
  <c r="AZ48" i="14"/>
  <c r="AZ78" i="14"/>
  <c r="AZ108" i="14"/>
  <c r="AZ62" i="14"/>
  <c r="AZ17" i="14"/>
  <c r="AZ32" i="14"/>
  <c r="AZ47" i="14"/>
  <c r="AZ77" i="14"/>
  <c r="AZ107" i="14"/>
  <c r="AZ61" i="14"/>
  <c r="AZ16" i="14"/>
  <c r="AZ31" i="14"/>
  <c r="AZ46" i="14"/>
  <c r="AZ76" i="14"/>
  <c r="AZ106" i="14"/>
  <c r="AZ60" i="14"/>
  <c r="AZ15" i="14"/>
  <c r="AZ30" i="14"/>
  <c r="AZ45" i="14"/>
  <c r="AZ75" i="14"/>
  <c r="AZ105" i="14"/>
  <c r="AZ59" i="14"/>
  <c r="AZ14" i="14"/>
  <c r="AZ29" i="14"/>
  <c r="AZ44" i="14"/>
  <c r="AZ74" i="14"/>
  <c r="AZ104" i="14"/>
  <c r="AZ58" i="14"/>
  <c r="AZ13" i="14"/>
  <c r="AZ28" i="14"/>
  <c r="AZ43" i="14"/>
  <c r="AZ73" i="14"/>
  <c r="AZ103" i="14"/>
  <c r="AZ57" i="14"/>
  <c r="AZ12" i="14"/>
  <c r="AZ27" i="14"/>
  <c r="AZ42" i="14"/>
  <c r="AZ72" i="14"/>
  <c r="AZ102" i="14"/>
  <c r="AZ56" i="14"/>
  <c r="AZ11" i="14"/>
  <c r="AZ26" i="14"/>
  <c r="AZ41" i="14"/>
  <c r="AZ71" i="14"/>
  <c r="AZ101" i="14"/>
  <c r="AZ55" i="14"/>
  <c r="AZ10" i="14"/>
  <c r="AZ25" i="14"/>
  <c r="AZ40" i="14"/>
  <c r="AZ70" i="14"/>
  <c r="AZ100" i="14"/>
  <c r="AZ54" i="14"/>
  <c r="AZ9" i="14"/>
  <c r="AZ24" i="14"/>
  <c r="AZ39" i="14"/>
  <c r="AZ69" i="14"/>
  <c r="AZ99" i="14"/>
  <c r="AZ53" i="14"/>
  <c r="AZ8" i="14"/>
  <c r="AZ23" i="14"/>
  <c r="AZ38" i="14"/>
  <c r="AZ68" i="14"/>
  <c r="AZ98" i="14"/>
  <c r="BA53" i="15" a="1"/>
  <c r="BA65" i="15"/>
  <c r="BA8" i="15" a="1"/>
  <c r="BA20" i="15"/>
  <c r="BA23" i="15" a="1"/>
  <c r="BA35" i="15"/>
  <c r="BA50" i="15"/>
  <c r="BA80" i="15"/>
  <c r="BA110" i="15"/>
  <c r="BA64" i="15"/>
  <c r="BA19" i="15"/>
  <c r="BA34" i="15"/>
  <c r="BA49" i="15"/>
  <c r="BA79" i="15"/>
  <c r="BA109" i="15"/>
  <c r="BA63" i="15"/>
  <c r="BA18" i="15"/>
  <c r="BA33" i="15"/>
  <c r="BA48" i="15"/>
  <c r="BA78" i="15"/>
  <c r="BA108" i="15"/>
  <c r="BA62" i="15"/>
  <c r="BA17" i="15"/>
  <c r="BA32" i="15"/>
  <c r="BA47" i="15"/>
  <c r="BA77" i="15"/>
  <c r="BA107" i="15"/>
  <c r="BA61" i="15"/>
  <c r="BA16" i="15"/>
  <c r="BA31" i="15"/>
  <c r="BA46" i="15"/>
  <c r="BA76" i="15"/>
  <c r="BA106" i="15"/>
  <c r="BA60" i="15"/>
  <c r="BA15" i="15"/>
  <c r="BA30" i="15"/>
  <c r="BA45" i="15"/>
  <c r="BA75" i="15"/>
  <c r="BA105" i="15"/>
  <c r="BA59" i="15"/>
  <c r="BA14" i="15"/>
  <c r="BA29" i="15"/>
  <c r="BA44" i="15"/>
  <c r="BA74" i="15"/>
  <c r="BA104" i="15"/>
  <c r="BA58" i="15"/>
  <c r="BA13" i="15"/>
  <c r="BA28" i="15"/>
  <c r="BA43" i="15"/>
  <c r="BA73" i="15"/>
  <c r="BA103" i="15"/>
  <c r="BA57" i="15"/>
  <c r="BA12" i="15"/>
  <c r="BA27" i="15"/>
  <c r="BA42" i="15"/>
  <c r="BA72" i="15"/>
  <c r="BA102" i="15"/>
  <c r="BA56" i="15"/>
  <c r="BA11" i="15"/>
  <c r="BA26" i="15"/>
  <c r="BA41" i="15"/>
  <c r="BA71" i="15"/>
  <c r="BA101" i="15"/>
  <c r="BA55" i="15"/>
  <c r="BA10" i="15"/>
  <c r="BA25" i="15"/>
  <c r="BA40" i="15"/>
  <c r="BA70" i="15"/>
  <c r="BA100" i="15"/>
  <c r="BA54" i="15"/>
  <c r="BA9" i="15"/>
  <c r="BA24" i="15"/>
  <c r="BA39" i="15"/>
  <c r="BA69" i="15"/>
  <c r="BA99" i="15"/>
  <c r="BA53" i="15"/>
  <c r="BA8" i="15"/>
  <c r="BA23" i="15"/>
  <c r="BA38" i="15"/>
  <c r="BA68" i="15"/>
  <c r="BA98" i="15"/>
  <c r="BA53" i="16" a="1"/>
  <c r="BA65" i="16"/>
  <c r="BA8" i="16" a="1"/>
  <c r="BA20" i="16"/>
  <c r="BA23" i="16" a="1"/>
  <c r="BA35" i="16"/>
  <c r="BA50" i="16"/>
  <c r="BA80" i="16"/>
  <c r="BA110" i="16"/>
  <c r="BA64" i="16"/>
  <c r="BA19" i="16"/>
  <c r="BA34" i="16"/>
  <c r="BA49" i="16"/>
  <c r="BA79" i="16"/>
  <c r="BA109" i="16"/>
  <c r="BA63" i="16"/>
  <c r="BA18" i="16"/>
  <c r="BA33" i="16"/>
  <c r="BA48" i="16"/>
  <c r="BA78" i="16"/>
  <c r="BA108" i="16"/>
  <c r="BA62" i="16"/>
  <c r="BA17" i="16"/>
  <c r="BA32" i="16"/>
  <c r="BA47" i="16"/>
  <c r="BA77" i="16"/>
  <c r="BA107" i="16"/>
  <c r="BA61" i="16"/>
  <c r="BA16" i="16"/>
  <c r="BA31" i="16"/>
  <c r="BA46" i="16"/>
  <c r="BA76" i="16"/>
  <c r="BA106" i="16"/>
  <c r="BA60" i="16"/>
  <c r="BA15" i="16"/>
  <c r="BA30" i="16"/>
  <c r="BA45" i="16"/>
  <c r="BA75" i="16"/>
  <c r="BA105" i="16"/>
  <c r="BA59" i="16"/>
  <c r="BA14" i="16"/>
  <c r="BA29" i="16"/>
  <c r="BA44" i="16"/>
  <c r="BA74" i="16"/>
  <c r="BA104" i="16"/>
  <c r="BA58" i="16"/>
  <c r="BA13" i="16"/>
  <c r="BA28" i="16"/>
  <c r="BA43" i="16"/>
  <c r="BA73" i="16"/>
  <c r="BA103" i="16"/>
  <c r="BA57" i="16"/>
  <c r="BA12" i="16"/>
  <c r="BA27" i="16"/>
  <c r="BA42" i="16"/>
  <c r="BA72" i="16"/>
  <c r="BA102" i="16"/>
  <c r="BA56" i="16"/>
  <c r="BA11" i="16"/>
  <c r="BA26" i="16"/>
  <c r="BA41" i="16"/>
  <c r="BA71" i="16"/>
  <c r="BA101" i="16"/>
  <c r="BA55" i="16"/>
  <c r="BA10" i="16"/>
  <c r="BA25" i="16"/>
  <c r="BA40" i="16"/>
  <c r="BA70" i="16"/>
  <c r="BA100" i="16"/>
  <c r="BA54" i="16"/>
  <c r="BA9" i="16"/>
  <c r="BA24" i="16"/>
  <c r="BA39" i="16"/>
  <c r="BA69" i="16"/>
  <c r="BA99" i="16"/>
  <c r="BA53" i="16"/>
  <c r="BA8" i="16"/>
  <c r="BA23" i="16"/>
  <c r="BA38" i="16"/>
  <c r="BA68" i="16"/>
  <c r="BA98" i="16"/>
  <c r="BA53" i="17" a="1"/>
  <c r="BA65" i="17"/>
  <c r="BA8" i="17" a="1"/>
  <c r="BA20" i="17"/>
  <c r="BA23" i="17" a="1"/>
  <c r="BA35" i="17"/>
  <c r="BA50" i="17"/>
  <c r="BA80" i="17"/>
  <c r="BA110" i="17"/>
  <c r="BA64" i="17"/>
  <c r="BA19" i="17"/>
  <c r="BA34" i="17"/>
  <c r="BA49" i="17"/>
  <c r="BA79" i="17"/>
  <c r="BA109" i="17"/>
  <c r="BA63" i="17"/>
  <c r="BA18" i="17"/>
  <c r="BA33" i="17"/>
  <c r="BA48" i="17"/>
  <c r="BA78" i="17"/>
  <c r="BA108" i="17"/>
  <c r="BA62" i="17"/>
  <c r="BA17" i="17"/>
  <c r="BA32" i="17"/>
  <c r="BA47" i="17"/>
  <c r="BA77" i="17"/>
  <c r="BA107" i="17"/>
  <c r="BA61" i="17"/>
  <c r="BA16" i="17"/>
  <c r="BA31" i="17"/>
  <c r="BA46" i="17"/>
  <c r="BA76" i="17"/>
  <c r="BA106" i="17"/>
  <c r="BA60" i="17"/>
  <c r="BA15" i="17"/>
  <c r="BA30" i="17"/>
  <c r="BA45" i="17"/>
  <c r="BA75" i="17"/>
  <c r="BA105" i="17"/>
  <c r="BA59" i="17"/>
  <c r="BA14" i="17"/>
  <c r="BA29" i="17"/>
  <c r="BA44" i="17"/>
  <c r="BA74" i="17"/>
  <c r="BA104" i="17"/>
  <c r="BA58" i="17"/>
  <c r="BA13" i="17"/>
  <c r="BA28" i="17"/>
  <c r="BA43" i="17"/>
  <c r="BA73" i="17"/>
  <c r="BA103" i="17"/>
  <c r="BA57" i="17"/>
  <c r="BA12" i="17"/>
  <c r="BA27" i="17"/>
  <c r="BA42" i="17"/>
  <c r="BA72" i="17"/>
  <c r="BA102" i="17"/>
  <c r="BA56" i="17"/>
  <c r="BA11" i="17"/>
  <c r="BA26" i="17"/>
  <c r="BA41" i="17"/>
  <c r="BA71" i="17"/>
  <c r="BA101" i="17"/>
  <c r="BA55" i="17"/>
  <c r="BA10" i="17"/>
  <c r="BA25" i="17"/>
  <c r="BA40" i="17"/>
  <c r="BA70" i="17"/>
  <c r="BA100" i="17"/>
  <c r="BA54" i="17"/>
  <c r="BA9" i="17"/>
  <c r="BA24" i="17"/>
  <c r="BA39" i="17"/>
  <c r="BA69" i="17"/>
  <c r="BA99" i="17"/>
  <c r="BA53" i="17"/>
  <c r="BA8" i="17"/>
  <c r="BA23" i="17"/>
  <c r="BA38" i="17"/>
  <c r="BA68" i="17"/>
  <c r="BA98" i="17"/>
  <c r="BA53" i="18" a="1"/>
  <c r="BA65" i="18"/>
  <c r="BA8" i="18" a="1"/>
  <c r="BA20" i="18"/>
  <c r="BA23" i="18" a="1"/>
  <c r="BA35" i="18"/>
  <c r="BA50" i="18"/>
  <c r="BA80" i="18"/>
  <c r="BA110" i="18"/>
  <c r="BA64" i="18"/>
  <c r="BA19" i="18"/>
  <c r="BA34" i="18"/>
  <c r="BA49" i="18"/>
  <c r="BA79" i="18"/>
  <c r="BA109" i="18"/>
  <c r="BA63" i="18"/>
  <c r="BA18" i="18"/>
  <c r="BA33" i="18"/>
  <c r="BA48" i="18"/>
  <c r="BA78" i="18"/>
  <c r="BA108" i="18"/>
  <c r="BA62" i="18"/>
  <c r="BA17" i="18"/>
  <c r="BA32" i="18"/>
  <c r="BA47" i="18"/>
  <c r="BA77" i="18"/>
  <c r="BA107" i="18"/>
  <c r="BA61" i="18"/>
  <c r="BA16" i="18"/>
  <c r="BA31" i="18"/>
  <c r="BA46" i="18"/>
  <c r="BA76" i="18"/>
  <c r="BA106" i="18"/>
  <c r="BA60" i="18"/>
  <c r="BA15" i="18"/>
  <c r="BA30" i="18"/>
  <c r="BA45" i="18"/>
  <c r="BA75" i="18"/>
  <c r="BA105" i="18"/>
  <c r="BA59" i="18"/>
  <c r="BA14" i="18"/>
  <c r="BA29" i="18"/>
  <c r="BA44" i="18"/>
  <c r="BA74" i="18"/>
  <c r="BA104" i="18"/>
  <c r="BA58" i="18"/>
  <c r="BA13" i="18"/>
  <c r="BA28" i="18"/>
  <c r="BA43" i="18"/>
  <c r="BA73" i="18"/>
  <c r="BA103" i="18"/>
  <c r="BA57" i="18"/>
  <c r="BA12" i="18"/>
  <c r="BA27" i="18"/>
  <c r="BA42" i="18"/>
  <c r="BA72" i="18"/>
  <c r="BA102" i="18"/>
  <c r="BA56" i="18"/>
  <c r="BA11" i="18"/>
  <c r="BA26" i="18"/>
  <c r="BA41" i="18"/>
  <c r="BA71" i="18"/>
  <c r="BA101" i="18"/>
  <c r="BA55" i="18"/>
  <c r="BA10" i="18"/>
  <c r="BA25" i="18"/>
  <c r="BA40" i="18"/>
  <c r="BA70" i="18"/>
  <c r="BA100" i="18"/>
  <c r="BA54" i="18"/>
  <c r="BA9" i="18"/>
  <c r="BA24" i="18"/>
  <c r="BA39" i="18"/>
  <c r="BA69" i="18"/>
  <c r="BA99" i="18"/>
  <c r="BA53" i="18"/>
  <c r="BA8" i="18"/>
  <c r="BA23" i="18"/>
  <c r="BA38" i="18"/>
  <c r="BA68" i="18"/>
  <c r="BA98" i="18"/>
  <c r="BA53" i="19" a="1"/>
  <c r="BA65" i="19"/>
  <c r="BA8" i="19" a="1"/>
  <c r="BA20" i="19"/>
  <c r="BA23" i="19" a="1"/>
  <c r="BA35" i="19"/>
  <c r="BA50" i="19"/>
  <c r="BA80" i="19"/>
  <c r="BA110" i="19"/>
  <c r="BA64" i="19"/>
  <c r="BA19" i="19"/>
  <c r="BA34" i="19"/>
  <c r="BA49" i="19"/>
  <c r="BA79" i="19"/>
  <c r="BA109" i="19"/>
  <c r="BA63" i="19"/>
  <c r="BA18" i="19"/>
  <c r="BA33" i="19"/>
  <c r="BA48" i="19"/>
  <c r="BA78" i="19"/>
  <c r="BA108" i="19"/>
  <c r="BA62" i="19"/>
  <c r="BA17" i="19"/>
  <c r="BA32" i="19"/>
  <c r="BA47" i="19"/>
  <c r="BA77" i="19"/>
  <c r="BA107" i="19"/>
  <c r="BA61" i="19"/>
  <c r="BA16" i="19"/>
  <c r="BA31" i="19"/>
  <c r="BA46" i="19"/>
  <c r="BA76" i="19"/>
  <c r="BA106" i="19"/>
  <c r="BA60" i="19"/>
  <c r="BA15" i="19"/>
  <c r="BA30" i="19"/>
  <c r="BA45" i="19"/>
  <c r="BA75" i="19"/>
  <c r="BA105" i="19"/>
  <c r="BA59" i="19"/>
  <c r="BA14" i="19"/>
  <c r="BA29" i="19"/>
  <c r="BA44" i="19"/>
  <c r="BA74" i="19"/>
  <c r="BA104" i="19"/>
  <c r="BA58" i="19"/>
  <c r="BA13" i="19"/>
  <c r="BA28" i="19"/>
  <c r="BA43" i="19"/>
  <c r="BA73" i="19"/>
  <c r="BA103" i="19"/>
  <c r="BA57" i="19"/>
  <c r="BA12" i="19"/>
  <c r="BA27" i="19"/>
  <c r="BA42" i="19"/>
  <c r="BA72" i="19"/>
  <c r="BA102" i="19"/>
  <c r="BA56" i="19"/>
  <c r="BA11" i="19"/>
  <c r="BA26" i="19"/>
  <c r="BA41" i="19"/>
  <c r="BA71" i="19"/>
  <c r="BA101" i="19"/>
  <c r="BA55" i="19"/>
  <c r="BA10" i="19"/>
  <c r="BA25" i="19"/>
  <c r="BA40" i="19"/>
  <c r="BA70" i="19"/>
  <c r="BA100" i="19"/>
  <c r="BA54" i="19"/>
  <c r="BA9" i="19"/>
  <c r="BA24" i="19"/>
  <c r="BA39" i="19"/>
  <c r="BA69" i="19"/>
  <c r="BA99" i="19"/>
  <c r="BA53" i="19"/>
  <c r="BA8" i="19"/>
  <c r="BA23" i="19"/>
  <c r="BA38" i="19"/>
  <c r="BA68" i="19"/>
  <c r="BA98" i="19"/>
  <c r="BA53" i="20" a="1"/>
  <c r="BA65" i="20"/>
  <c r="BA8" i="20" a="1"/>
  <c r="BA20" i="20"/>
  <c r="BA23" i="20" a="1"/>
  <c r="BA35" i="20"/>
  <c r="BA50" i="20"/>
  <c r="BA80" i="20"/>
  <c r="BA110" i="20"/>
  <c r="BA64" i="20"/>
  <c r="BA19" i="20"/>
  <c r="BA34" i="20"/>
  <c r="BA49" i="20"/>
  <c r="BA79" i="20"/>
  <c r="BA109" i="20"/>
  <c r="BA63" i="20"/>
  <c r="BA18" i="20"/>
  <c r="BA33" i="20"/>
  <c r="BA48" i="20"/>
  <c r="BA78" i="20"/>
  <c r="BA108" i="20"/>
  <c r="BA62" i="20"/>
  <c r="BA17" i="20"/>
  <c r="BA32" i="20"/>
  <c r="BA47" i="20"/>
  <c r="BA77" i="20"/>
  <c r="BA107" i="20"/>
  <c r="BA61" i="20"/>
  <c r="BA16" i="20"/>
  <c r="BA31" i="20"/>
  <c r="BA46" i="20"/>
  <c r="BA76" i="20"/>
  <c r="BA106" i="20"/>
  <c r="BA60" i="20"/>
  <c r="BA15" i="20"/>
  <c r="BA30" i="20"/>
  <c r="BA45" i="20"/>
  <c r="BA75" i="20"/>
  <c r="BA105" i="20"/>
  <c r="BA59" i="20"/>
  <c r="BA14" i="20"/>
  <c r="BA29" i="20"/>
  <c r="BA44" i="20"/>
  <c r="BA74" i="20"/>
  <c r="BA104" i="20"/>
  <c r="BA58" i="20"/>
  <c r="BA13" i="20"/>
  <c r="BA28" i="20"/>
  <c r="BA43" i="20"/>
  <c r="BA73" i="20"/>
  <c r="BA103" i="20"/>
  <c r="BA57" i="20"/>
  <c r="BA12" i="20"/>
  <c r="BA27" i="20"/>
  <c r="BA42" i="20"/>
  <c r="BA72" i="20"/>
  <c r="BA102" i="20"/>
  <c r="BA56" i="20"/>
  <c r="BA11" i="20"/>
  <c r="BA26" i="20"/>
  <c r="BA41" i="20"/>
  <c r="BA71" i="20"/>
  <c r="BA101" i="20"/>
  <c r="BA55" i="20"/>
  <c r="BA10" i="20"/>
  <c r="BA25" i="20"/>
  <c r="BA40" i="20"/>
  <c r="BA70" i="20"/>
  <c r="BA100" i="20"/>
  <c r="BA54" i="20"/>
  <c r="BA9" i="20"/>
  <c r="BA24" i="20"/>
  <c r="BA39" i="20"/>
  <c r="BA69" i="20"/>
  <c r="BA99" i="20"/>
  <c r="BA53" i="20"/>
  <c r="BA8" i="20"/>
  <c r="BA23" i="20"/>
  <c r="BA38" i="20"/>
  <c r="BA68" i="20"/>
  <c r="BA98" i="20"/>
  <c r="AV53" i="3" a="1"/>
  <c r="AV53" i="3"/>
  <c r="AV8" i="3" a="1"/>
  <c r="AV8" i="3"/>
  <c r="AV23" i="3" a="1"/>
  <c r="AV23" i="3"/>
  <c r="AV38" i="3"/>
  <c r="AV68" i="3"/>
  <c r="AV98" i="3"/>
  <c r="AV83" i="3" a="1"/>
  <c r="AV83" i="3"/>
  <c r="AV54" i="3"/>
  <c r="AV9" i="3"/>
  <c r="AV24" i="3"/>
  <c r="AV39" i="3"/>
  <c r="AV69" i="3"/>
  <c r="AV84" i="3"/>
  <c r="AV55" i="3"/>
  <c r="AV10" i="3"/>
  <c r="AV25" i="3"/>
  <c r="AV40" i="3"/>
  <c r="AV70" i="3"/>
  <c r="AV85" i="3"/>
  <c r="AV56" i="3"/>
  <c r="AV11" i="3"/>
  <c r="AV26" i="3"/>
  <c r="AV41" i="3"/>
  <c r="AV71" i="3"/>
  <c r="AV86" i="3"/>
  <c r="AV57" i="3"/>
  <c r="AV12" i="3"/>
  <c r="AV27" i="3"/>
  <c r="AV42" i="3"/>
  <c r="AV72" i="3"/>
  <c r="AV87" i="3"/>
  <c r="AV58" i="3"/>
  <c r="AV13" i="3"/>
  <c r="AV28" i="3"/>
  <c r="AV43" i="3"/>
  <c r="AV73" i="3"/>
  <c r="AV88" i="3"/>
  <c r="AV59" i="3"/>
  <c r="AV14" i="3"/>
  <c r="AV29" i="3"/>
  <c r="AV44" i="3"/>
  <c r="AV74" i="3"/>
  <c r="AV89" i="3"/>
  <c r="AV60" i="3"/>
  <c r="AV15" i="3"/>
  <c r="AV30" i="3"/>
  <c r="AV45" i="3"/>
  <c r="AV75" i="3"/>
  <c r="AV90" i="3"/>
  <c r="AV61" i="3"/>
  <c r="AV16" i="3"/>
  <c r="AV31" i="3"/>
  <c r="AV46" i="3"/>
  <c r="AV76" i="3"/>
  <c r="AV91" i="3"/>
  <c r="AV62" i="3"/>
  <c r="AV17" i="3"/>
  <c r="AV32" i="3"/>
  <c r="AV47" i="3"/>
  <c r="AV77" i="3"/>
  <c r="AV92" i="3"/>
  <c r="AV63" i="3"/>
  <c r="AV18" i="3"/>
  <c r="AV33" i="3"/>
  <c r="AV48" i="3"/>
  <c r="AV78" i="3"/>
  <c r="AV93" i="3"/>
  <c r="AV64" i="3"/>
  <c r="AV19" i="3"/>
  <c r="AV34" i="3"/>
  <c r="AV49" i="3"/>
  <c r="AV79" i="3"/>
  <c r="AV94" i="3"/>
  <c r="AV65" i="3"/>
  <c r="AV20" i="3"/>
  <c r="AV35" i="3"/>
  <c r="AV50" i="3"/>
  <c r="AV80" i="3"/>
  <c r="AV95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Y53" i="14" a="1"/>
  <c r="AY65" i="14"/>
  <c r="AY8" i="14" a="1"/>
  <c r="AY20" i="14"/>
  <c r="AY23" i="14" a="1"/>
  <c r="AY35" i="14"/>
  <c r="AY50" i="14"/>
  <c r="AY80" i="14"/>
  <c r="AY110" i="14"/>
  <c r="AY64" i="14"/>
  <c r="AY19" i="14"/>
  <c r="AY34" i="14"/>
  <c r="AY49" i="14"/>
  <c r="AY79" i="14"/>
  <c r="AY109" i="14"/>
  <c r="AY63" i="14"/>
  <c r="AY18" i="14"/>
  <c r="AY33" i="14"/>
  <c r="AY48" i="14"/>
  <c r="AY78" i="14"/>
  <c r="AY108" i="14"/>
  <c r="AY62" i="14"/>
  <c r="AY17" i="14"/>
  <c r="AY32" i="14"/>
  <c r="AY47" i="14"/>
  <c r="AY77" i="14"/>
  <c r="AY107" i="14"/>
  <c r="AY61" i="14"/>
  <c r="AY16" i="14"/>
  <c r="AY31" i="14"/>
  <c r="AY46" i="14"/>
  <c r="AY76" i="14"/>
  <c r="AY106" i="14"/>
  <c r="AY60" i="14"/>
  <c r="AY15" i="14"/>
  <c r="AY30" i="14"/>
  <c r="AY45" i="14"/>
  <c r="AY75" i="14"/>
  <c r="AY105" i="14"/>
  <c r="AY59" i="14"/>
  <c r="AY14" i="14"/>
  <c r="AY29" i="14"/>
  <c r="AY44" i="14"/>
  <c r="AY74" i="14"/>
  <c r="AY104" i="14"/>
  <c r="AY58" i="14"/>
  <c r="AY13" i="14"/>
  <c r="AY28" i="14"/>
  <c r="AY43" i="14"/>
  <c r="AY73" i="14"/>
  <c r="AY103" i="14"/>
  <c r="AY57" i="14"/>
  <c r="AY12" i="14"/>
  <c r="AY27" i="14"/>
  <c r="AY42" i="14"/>
  <c r="AY72" i="14"/>
  <c r="AY102" i="14"/>
  <c r="AY56" i="14"/>
  <c r="AY11" i="14"/>
  <c r="AY26" i="14"/>
  <c r="AY41" i="14"/>
  <c r="AY71" i="14"/>
  <c r="AY101" i="14"/>
  <c r="AY55" i="14"/>
  <c r="AY10" i="14"/>
  <c r="AY25" i="14"/>
  <c r="AY40" i="14"/>
  <c r="AY70" i="14"/>
  <c r="AY100" i="14"/>
  <c r="AY54" i="14"/>
  <c r="AY9" i="14"/>
  <c r="AY24" i="14"/>
  <c r="AY39" i="14"/>
  <c r="AY69" i="14"/>
  <c r="AY99" i="14"/>
  <c r="AY53" i="14"/>
  <c r="AY8" i="14"/>
  <c r="AY23" i="14"/>
  <c r="AY38" i="14"/>
  <c r="AY68" i="14"/>
  <c r="AY98" i="14"/>
  <c r="AZ53" i="15" a="1"/>
  <c r="AZ65" i="15"/>
  <c r="AZ8" i="15" a="1"/>
  <c r="AZ20" i="15"/>
  <c r="AZ23" i="15" a="1"/>
  <c r="AZ35" i="15"/>
  <c r="AZ50" i="15"/>
  <c r="AZ80" i="15"/>
  <c r="AZ110" i="15"/>
  <c r="AZ64" i="15"/>
  <c r="AZ19" i="15"/>
  <c r="AZ34" i="15"/>
  <c r="AZ49" i="15"/>
  <c r="AZ79" i="15"/>
  <c r="AZ109" i="15"/>
  <c r="AZ63" i="15"/>
  <c r="AZ18" i="15"/>
  <c r="AZ33" i="15"/>
  <c r="AZ48" i="15"/>
  <c r="AZ78" i="15"/>
  <c r="AZ108" i="15"/>
  <c r="AZ62" i="15"/>
  <c r="AZ17" i="15"/>
  <c r="AZ32" i="15"/>
  <c r="AZ47" i="15"/>
  <c r="AZ77" i="15"/>
  <c r="AZ107" i="15"/>
  <c r="AZ61" i="15"/>
  <c r="AZ16" i="15"/>
  <c r="AZ31" i="15"/>
  <c r="AZ46" i="15"/>
  <c r="AZ76" i="15"/>
  <c r="AZ106" i="15"/>
  <c r="AZ60" i="15"/>
  <c r="AZ15" i="15"/>
  <c r="AZ30" i="15"/>
  <c r="AZ45" i="15"/>
  <c r="AZ75" i="15"/>
  <c r="AZ105" i="15"/>
  <c r="AZ59" i="15"/>
  <c r="AZ14" i="15"/>
  <c r="AZ29" i="15"/>
  <c r="AZ44" i="15"/>
  <c r="AZ74" i="15"/>
  <c r="AZ104" i="15"/>
  <c r="AZ58" i="15"/>
  <c r="AZ13" i="15"/>
  <c r="AZ28" i="15"/>
  <c r="AZ43" i="15"/>
  <c r="AZ73" i="15"/>
  <c r="AZ103" i="15"/>
  <c r="AZ57" i="15"/>
  <c r="AZ12" i="15"/>
  <c r="AZ27" i="15"/>
  <c r="AZ42" i="15"/>
  <c r="AZ72" i="15"/>
  <c r="AZ102" i="15"/>
  <c r="AZ56" i="15"/>
  <c r="AZ11" i="15"/>
  <c r="AZ26" i="15"/>
  <c r="AZ41" i="15"/>
  <c r="AZ71" i="15"/>
  <c r="AZ101" i="15"/>
  <c r="AZ55" i="15"/>
  <c r="AZ10" i="15"/>
  <c r="AZ25" i="15"/>
  <c r="AZ40" i="15"/>
  <c r="AZ70" i="15"/>
  <c r="AZ100" i="15"/>
  <c r="AZ54" i="15"/>
  <c r="AZ9" i="15"/>
  <c r="AZ24" i="15"/>
  <c r="AZ39" i="15"/>
  <c r="AZ69" i="15"/>
  <c r="AZ99" i="15"/>
  <c r="AZ53" i="15"/>
  <c r="AZ8" i="15"/>
  <c r="AZ23" i="15"/>
  <c r="AZ38" i="15"/>
  <c r="AZ68" i="15"/>
  <c r="AZ98" i="15"/>
  <c r="AZ53" i="16" a="1"/>
  <c r="AZ65" i="16"/>
  <c r="AZ8" i="16" a="1"/>
  <c r="AZ20" i="16"/>
  <c r="AZ23" i="16" a="1"/>
  <c r="AZ35" i="16"/>
  <c r="AZ50" i="16"/>
  <c r="AZ80" i="16"/>
  <c r="AZ110" i="16"/>
  <c r="AZ64" i="16"/>
  <c r="AZ19" i="16"/>
  <c r="AZ34" i="16"/>
  <c r="AZ49" i="16"/>
  <c r="AZ79" i="16"/>
  <c r="AZ109" i="16"/>
  <c r="AZ63" i="16"/>
  <c r="AZ18" i="16"/>
  <c r="AZ33" i="16"/>
  <c r="AZ48" i="16"/>
  <c r="AZ78" i="16"/>
  <c r="AZ108" i="16"/>
  <c r="AZ62" i="16"/>
  <c r="AZ17" i="16"/>
  <c r="AZ32" i="16"/>
  <c r="AZ47" i="16"/>
  <c r="AZ77" i="16"/>
  <c r="AZ107" i="16"/>
  <c r="AZ61" i="16"/>
  <c r="AZ16" i="16"/>
  <c r="AZ31" i="16"/>
  <c r="AZ46" i="16"/>
  <c r="AZ76" i="16"/>
  <c r="AZ106" i="16"/>
  <c r="AZ60" i="16"/>
  <c r="AZ15" i="16"/>
  <c r="AZ30" i="16"/>
  <c r="AZ45" i="16"/>
  <c r="AZ75" i="16"/>
  <c r="AZ105" i="16"/>
  <c r="AZ59" i="16"/>
  <c r="AZ14" i="16"/>
  <c r="AZ29" i="16"/>
  <c r="AZ44" i="16"/>
  <c r="AZ74" i="16"/>
  <c r="AZ104" i="16"/>
  <c r="AZ58" i="16"/>
  <c r="AZ13" i="16"/>
  <c r="AZ28" i="16"/>
  <c r="AZ43" i="16"/>
  <c r="AZ73" i="16"/>
  <c r="AZ103" i="16"/>
  <c r="AZ57" i="16"/>
  <c r="AZ12" i="16"/>
  <c r="AZ27" i="16"/>
  <c r="AZ42" i="16"/>
  <c r="AZ72" i="16"/>
  <c r="AZ102" i="16"/>
  <c r="AZ56" i="16"/>
  <c r="AZ11" i="16"/>
  <c r="AZ26" i="16"/>
  <c r="AZ41" i="16"/>
  <c r="AZ71" i="16"/>
  <c r="AZ101" i="16"/>
  <c r="AZ55" i="16"/>
  <c r="AZ10" i="16"/>
  <c r="AZ25" i="16"/>
  <c r="AZ40" i="16"/>
  <c r="AZ70" i="16"/>
  <c r="AZ100" i="16"/>
  <c r="AZ54" i="16"/>
  <c r="AZ9" i="16"/>
  <c r="AZ24" i="16"/>
  <c r="AZ39" i="16"/>
  <c r="AZ69" i="16"/>
  <c r="AZ99" i="16"/>
  <c r="AZ53" i="16"/>
  <c r="AZ8" i="16"/>
  <c r="AZ23" i="16"/>
  <c r="AZ38" i="16"/>
  <c r="AZ68" i="16"/>
  <c r="AZ98" i="16"/>
  <c r="AZ53" i="17" a="1"/>
  <c r="AZ65" i="17"/>
  <c r="AZ8" i="17" a="1"/>
  <c r="AZ20" i="17"/>
  <c r="AZ23" i="17" a="1"/>
  <c r="AZ35" i="17"/>
  <c r="AZ50" i="17"/>
  <c r="AZ80" i="17"/>
  <c r="AZ110" i="17"/>
  <c r="AZ64" i="17"/>
  <c r="AZ19" i="17"/>
  <c r="AZ34" i="17"/>
  <c r="AZ49" i="17"/>
  <c r="AZ79" i="17"/>
  <c r="AZ109" i="17"/>
  <c r="AZ63" i="17"/>
  <c r="AZ18" i="17"/>
  <c r="AZ33" i="17"/>
  <c r="AZ48" i="17"/>
  <c r="AZ78" i="17"/>
  <c r="AZ108" i="17"/>
  <c r="AZ62" i="17"/>
  <c r="AZ17" i="17"/>
  <c r="AZ32" i="17"/>
  <c r="AZ47" i="17"/>
  <c r="AZ77" i="17"/>
  <c r="AZ107" i="17"/>
  <c r="AZ61" i="17"/>
  <c r="AZ16" i="17"/>
  <c r="AZ31" i="17"/>
  <c r="AZ46" i="17"/>
  <c r="AZ76" i="17"/>
  <c r="AZ106" i="17"/>
  <c r="AZ60" i="17"/>
  <c r="AZ15" i="17"/>
  <c r="AZ30" i="17"/>
  <c r="AZ45" i="17"/>
  <c r="AZ75" i="17"/>
  <c r="AZ105" i="17"/>
  <c r="AZ59" i="17"/>
  <c r="AZ14" i="17"/>
  <c r="AZ29" i="17"/>
  <c r="AZ44" i="17"/>
  <c r="AZ74" i="17"/>
  <c r="AZ104" i="17"/>
  <c r="AZ58" i="17"/>
  <c r="AZ13" i="17"/>
  <c r="AZ28" i="17"/>
  <c r="AZ43" i="17"/>
  <c r="AZ73" i="17"/>
  <c r="AZ103" i="17"/>
  <c r="AZ57" i="17"/>
  <c r="AZ12" i="17"/>
  <c r="AZ27" i="17"/>
  <c r="AZ42" i="17"/>
  <c r="AZ72" i="17"/>
  <c r="AZ102" i="17"/>
  <c r="AZ56" i="17"/>
  <c r="AZ11" i="17"/>
  <c r="AZ26" i="17"/>
  <c r="AZ41" i="17"/>
  <c r="AZ71" i="17"/>
  <c r="AZ101" i="17"/>
  <c r="AZ55" i="17"/>
  <c r="AZ10" i="17"/>
  <c r="AZ25" i="17"/>
  <c r="AZ40" i="17"/>
  <c r="AZ70" i="17"/>
  <c r="AZ100" i="17"/>
  <c r="AZ54" i="17"/>
  <c r="AZ9" i="17"/>
  <c r="AZ24" i="17"/>
  <c r="AZ39" i="17"/>
  <c r="AZ69" i="17"/>
  <c r="AZ99" i="17"/>
  <c r="AZ53" i="17"/>
  <c r="AZ8" i="17"/>
  <c r="AZ23" i="17"/>
  <c r="AZ38" i="17"/>
  <c r="AZ68" i="17"/>
  <c r="AZ98" i="17"/>
  <c r="AZ53" i="18" a="1"/>
  <c r="AZ65" i="18"/>
  <c r="AZ8" i="18" a="1"/>
  <c r="AZ20" i="18"/>
  <c r="AZ23" i="18" a="1"/>
  <c r="AZ35" i="18"/>
  <c r="AZ50" i="18"/>
  <c r="AZ80" i="18"/>
  <c r="AZ110" i="18"/>
  <c r="AZ64" i="18"/>
  <c r="AZ19" i="18"/>
  <c r="AZ34" i="18"/>
  <c r="AZ49" i="18"/>
  <c r="AZ79" i="18"/>
  <c r="AZ109" i="18"/>
  <c r="AZ63" i="18"/>
  <c r="AZ18" i="18"/>
  <c r="AZ33" i="18"/>
  <c r="AZ48" i="18"/>
  <c r="AZ78" i="18"/>
  <c r="AZ108" i="18"/>
  <c r="AZ62" i="18"/>
  <c r="AZ17" i="18"/>
  <c r="AZ32" i="18"/>
  <c r="AZ47" i="18"/>
  <c r="AZ77" i="18"/>
  <c r="AZ107" i="18"/>
  <c r="AZ61" i="18"/>
  <c r="AZ16" i="18"/>
  <c r="AZ31" i="18"/>
  <c r="AZ46" i="18"/>
  <c r="AZ76" i="18"/>
  <c r="AZ106" i="18"/>
  <c r="AZ60" i="18"/>
  <c r="AZ15" i="18"/>
  <c r="AZ30" i="18"/>
  <c r="AZ45" i="18"/>
  <c r="AZ75" i="18"/>
  <c r="AZ105" i="18"/>
  <c r="AZ59" i="18"/>
  <c r="AZ14" i="18"/>
  <c r="AZ29" i="18"/>
  <c r="AZ44" i="18"/>
  <c r="AZ74" i="18"/>
  <c r="AZ104" i="18"/>
  <c r="AZ58" i="18"/>
  <c r="AZ13" i="18"/>
  <c r="AZ28" i="18"/>
  <c r="AZ43" i="18"/>
  <c r="AZ73" i="18"/>
  <c r="AZ103" i="18"/>
  <c r="AZ57" i="18"/>
  <c r="AZ12" i="18"/>
  <c r="AZ27" i="18"/>
  <c r="AZ42" i="18"/>
  <c r="AZ72" i="18"/>
  <c r="AZ102" i="18"/>
  <c r="AZ56" i="18"/>
  <c r="AZ11" i="18"/>
  <c r="AZ26" i="18"/>
  <c r="AZ41" i="18"/>
  <c r="AZ71" i="18"/>
  <c r="AZ101" i="18"/>
  <c r="AZ55" i="18"/>
  <c r="AZ10" i="18"/>
  <c r="AZ25" i="18"/>
  <c r="AZ40" i="18"/>
  <c r="AZ70" i="18"/>
  <c r="AZ100" i="18"/>
  <c r="AZ54" i="18"/>
  <c r="AZ9" i="18"/>
  <c r="AZ24" i="18"/>
  <c r="AZ39" i="18"/>
  <c r="AZ69" i="18"/>
  <c r="AZ99" i="18"/>
  <c r="AZ53" i="18"/>
  <c r="AZ8" i="18"/>
  <c r="AZ23" i="18"/>
  <c r="AZ38" i="18"/>
  <c r="AZ68" i="18"/>
  <c r="AZ98" i="18"/>
  <c r="AZ53" i="19" a="1"/>
  <c r="AZ65" i="19"/>
  <c r="AZ8" i="19" a="1"/>
  <c r="AZ20" i="19"/>
  <c r="AZ23" i="19" a="1"/>
  <c r="AZ35" i="19"/>
  <c r="AZ50" i="19"/>
  <c r="AZ80" i="19"/>
  <c r="AZ110" i="19"/>
  <c r="AZ64" i="19"/>
  <c r="AZ19" i="19"/>
  <c r="AZ34" i="19"/>
  <c r="AZ49" i="19"/>
  <c r="AZ79" i="19"/>
  <c r="AZ109" i="19"/>
  <c r="AZ63" i="19"/>
  <c r="AZ18" i="19"/>
  <c r="AZ33" i="19"/>
  <c r="AZ48" i="19"/>
  <c r="AZ78" i="19"/>
  <c r="AZ108" i="19"/>
  <c r="AZ62" i="19"/>
  <c r="AZ17" i="19"/>
  <c r="AZ32" i="19"/>
  <c r="AZ47" i="19"/>
  <c r="AZ77" i="19"/>
  <c r="AZ107" i="19"/>
  <c r="AZ61" i="19"/>
  <c r="AZ16" i="19"/>
  <c r="AZ31" i="19"/>
  <c r="AZ46" i="19"/>
  <c r="AZ76" i="19"/>
  <c r="AZ106" i="19"/>
  <c r="AZ60" i="19"/>
  <c r="AZ15" i="19"/>
  <c r="AZ30" i="19"/>
  <c r="AZ45" i="19"/>
  <c r="AZ75" i="19"/>
  <c r="AZ105" i="19"/>
  <c r="AZ59" i="19"/>
  <c r="AZ14" i="19"/>
  <c r="AZ29" i="19"/>
  <c r="AZ44" i="19"/>
  <c r="AZ74" i="19"/>
  <c r="AZ104" i="19"/>
  <c r="AZ58" i="19"/>
  <c r="AZ13" i="19"/>
  <c r="AZ28" i="19"/>
  <c r="AZ43" i="19"/>
  <c r="AZ73" i="19"/>
  <c r="AZ103" i="19"/>
  <c r="AZ57" i="19"/>
  <c r="AZ12" i="19"/>
  <c r="AZ27" i="19"/>
  <c r="AZ42" i="19"/>
  <c r="AZ72" i="19"/>
  <c r="AZ102" i="19"/>
  <c r="AZ56" i="19"/>
  <c r="AZ11" i="19"/>
  <c r="AZ26" i="19"/>
  <c r="AZ41" i="19"/>
  <c r="AZ71" i="19"/>
  <c r="AZ101" i="19"/>
  <c r="AZ55" i="19"/>
  <c r="AZ10" i="19"/>
  <c r="AZ25" i="19"/>
  <c r="AZ40" i="19"/>
  <c r="AZ70" i="19"/>
  <c r="AZ100" i="19"/>
  <c r="AZ54" i="19"/>
  <c r="AZ9" i="19"/>
  <c r="AZ24" i="19"/>
  <c r="AZ39" i="19"/>
  <c r="AZ69" i="19"/>
  <c r="AZ99" i="19"/>
  <c r="AZ53" i="19"/>
  <c r="AZ8" i="19"/>
  <c r="AZ23" i="19"/>
  <c r="AZ38" i="19"/>
  <c r="AZ68" i="19"/>
  <c r="AZ98" i="19"/>
  <c r="AZ53" i="20" a="1"/>
  <c r="AZ65" i="20"/>
  <c r="AZ8" i="20" a="1"/>
  <c r="AZ20" i="20"/>
  <c r="AZ23" i="20" a="1"/>
  <c r="AZ35" i="20"/>
  <c r="AZ50" i="20"/>
  <c r="AZ80" i="20"/>
  <c r="AZ110" i="20"/>
  <c r="AZ64" i="20"/>
  <c r="AZ19" i="20"/>
  <c r="AZ34" i="20"/>
  <c r="AZ49" i="20"/>
  <c r="AZ79" i="20"/>
  <c r="AZ109" i="20"/>
  <c r="AZ63" i="20"/>
  <c r="AZ18" i="20"/>
  <c r="AZ33" i="20"/>
  <c r="AZ48" i="20"/>
  <c r="AZ78" i="20"/>
  <c r="AZ108" i="20"/>
  <c r="AZ62" i="20"/>
  <c r="AZ17" i="20"/>
  <c r="AZ32" i="20"/>
  <c r="AZ47" i="20"/>
  <c r="AZ77" i="20"/>
  <c r="AZ107" i="20"/>
  <c r="AZ61" i="20"/>
  <c r="AZ16" i="20"/>
  <c r="AZ31" i="20"/>
  <c r="AZ46" i="20"/>
  <c r="AZ76" i="20"/>
  <c r="AZ106" i="20"/>
  <c r="AZ60" i="20"/>
  <c r="AZ15" i="20"/>
  <c r="AZ30" i="20"/>
  <c r="AZ45" i="20"/>
  <c r="AZ75" i="20"/>
  <c r="AZ105" i="20"/>
  <c r="AZ59" i="20"/>
  <c r="AZ14" i="20"/>
  <c r="AZ29" i="20"/>
  <c r="AZ44" i="20"/>
  <c r="AZ74" i="20"/>
  <c r="AZ104" i="20"/>
  <c r="AZ58" i="20"/>
  <c r="AZ13" i="20"/>
  <c r="AZ28" i="20"/>
  <c r="AZ43" i="20"/>
  <c r="AZ73" i="20"/>
  <c r="AZ103" i="20"/>
  <c r="AZ57" i="20"/>
  <c r="AZ12" i="20"/>
  <c r="AZ27" i="20"/>
  <c r="AZ42" i="20"/>
  <c r="AZ72" i="20"/>
  <c r="AZ102" i="20"/>
  <c r="AZ56" i="20"/>
  <c r="AZ11" i="20"/>
  <c r="AZ26" i="20"/>
  <c r="AZ41" i="20"/>
  <c r="AZ71" i="20"/>
  <c r="AZ101" i="20"/>
  <c r="AZ55" i="20"/>
  <c r="AZ10" i="20"/>
  <c r="AZ25" i="20"/>
  <c r="AZ40" i="20"/>
  <c r="AZ70" i="20"/>
  <c r="AZ100" i="20"/>
  <c r="AZ54" i="20"/>
  <c r="AZ9" i="20"/>
  <c r="AZ24" i="20"/>
  <c r="AZ39" i="20"/>
  <c r="AZ69" i="20"/>
  <c r="AZ99" i="20"/>
  <c r="AZ53" i="20"/>
  <c r="AZ8" i="20"/>
  <c r="AZ23" i="20"/>
  <c r="AZ38" i="20"/>
  <c r="AZ68" i="20"/>
  <c r="AZ98" i="20"/>
  <c r="AU53" i="3" a="1"/>
  <c r="AU53" i="3"/>
  <c r="AU8" i="3" a="1"/>
  <c r="AU8" i="3"/>
  <c r="AU23" i="3" a="1"/>
  <c r="AU23" i="3"/>
  <c r="AU38" i="3"/>
  <c r="AU68" i="3"/>
  <c r="AU98" i="3"/>
  <c r="AU83" i="3" a="1"/>
  <c r="AU83" i="3"/>
  <c r="AU54" i="3"/>
  <c r="AU9" i="3"/>
  <c r="AU24" i="3"/>
  <c r="AU39" i="3"/>
  <c r="AU69" i="3"/>
  <c r="AU84" i="3"/>
  <c r="AU55" i="3"/>
  <c r="AU10" i="3"/>
  <c r="AU25" i="3"/>
  <c r="AU40" i="3"/>
  <c r="AU70" i="3"/>
  <c r="AU85" i="3"/>
  <c r="AU56" i="3"/>
  <c r="AU11" i="3"/>
  <c r="AU26" i="3"/>
  <c r="AU41" i="3"/>
  <c r="AU71" i="3"/>
  <c r="AU86" i="3"/>
  <c r="AU57" i="3"/>
  <c r="AU12" i="3"/>
  <c r="AU27" i="3"/>
  <c r="AU42" i="3"/>
  <c r="AU72" i="3"/>
  <c r="AU87" i="3"/>
  <c r="AU58" i="3"/>
  <c r="AU13" i="3"/>
  <c r="AU28" i="3"/>
  <c r="AU43" i="3"/>
  <c r="AU73" i="3"/>
  <c r="AU88" i="3"/>
  <c r="AU59" i="3"/>
  <c r="AU14" i="3"/>
  <c r="AU29" i="3"/>
  <c r="AU44" i="3"/>
  <c r="AU74" i="3"/>
  <c r="AU89" i="3"/>
  <c r="AU60" i="3"/>
  <c r="AU15" i="3"/>
  <c r="AU30" i="3"/>
  <c r="AU45" i="3"/>
  <c r="AU75" i="3"/>
  <c r="AU90" i="3"/>
  <c r="AU61" i="3"/>
  <c r="AU16" i="3"/>
  <c r="AU31" i="3"/>
  <c r="AU46" i="3"/>
  <c r="AU76" i="3"/>
  <c r="AU91" i="3"/>
  <c r="AU62" i="3"/>
  <c r="AU17" i="3"/>
  <c r="AU32" i="3"/>
  <c r="AU47" i="3"/>
  <c r="AU77" i="3"/>
  <c r="AU92" i="3"/>
  <c r="AU63" i="3"/>
  <c r="AU18" i="3"/>
  <c r="AU33" i="3"/>
  <c r="AU48" i="3"/>
  <c r="AU78" i="3"/>
  <c r="AU93" i="3"/>
  <c r="AU64" i="3"/>
  <c r="AU19" i="3"/>
  <c r="AU34" i="3"/>
  <c r="AU49" i="3"/>
  <c r="AU79" i="3"/>
  <c r="AU94" i="3"/>
  <c r="AU65" i="3"/>
  <c r="AU20" i="3"/>
  <c r="AU35" i="3"/>
  <c r="AU50" i="3"/>
  <c r="AU80" i="3"/>
  <c r="AU95" i="3"/>
  <c r="AV110" i="3"/>
  <c r="AV99" i="3"/>
  <c r="AV100" i="3"/>
  <c r="AV101" i="3"/>
  <c r="AV102" i="3"/>
  <c r="AV103" i="3"/>
  <c r="AV104" i="3"/>
  <c r="AV105" i="3"/>
  <c r="AV106" i="3"/>
  <c r="AV107" i="3"/>
  <c r="AV108" i="3"/>
  <c r="AV109" i="3"/>
  <c r="AX53" i="14" a="1"/>
  <c r="AX65" i="14"/>
  <c r="AX8" i="14" a="1"/>
  <c r="AX20" i="14"/>
  <c r="AX23" i="14" a="1"/>
  <c r="AX35" i="14"/>
  <c r="AX50" i="14"/>
  <c r="AX80" i="14"/>
  <c r="AX110" i="14"/>
  <c r="AX64" i="14"/>
  <c r="AX19" i="14"/>
  <c r="AX34" i="14"/>
  <c r="AX49" i="14"/>
  <c r="AX79" i="14"/>
  <c r="AX109" i="14"/>
  <c r="AX63" i="14"/>
  <c r="AX18" i="14"/>
  <c r="AX33" i="14"/>
  <c r="AX48" i="14"/>
  <c r="AX78" i="14"/>
  <c r="AX108" i="14"/>
  <c r="AX62" i="14"/>
  <c r="AX17" i="14"/>
  <c r="AX32" i="14"/>
  <c r="AX47" i="14"/>
  <c r="AX77" i="14"/>
  <c r="AX107" i="14"/>
  <c r="AX61" i="14"/>
  <c r="AX16" i="14"/>
  <c r="AX31" i="14"/>
  <c r="AX46" i="14"/>
  <c r="AX76" i="14"/>
  <c r="AX106" i="14"/>
  <c r="AX60" i="14"/>
  <c r="AX15" i="14"/>
  <c r="AX30" i="14"/>
  <c r="AX45" i="14"/>
  <c r="AX75" i="14"/>
  <c r="AX105" i="14"/>
  <c r="AX59" i="14"/>
  <c r="AX14" i="14"/>
  <c r="AX29" i="14"/>
  <c r="AX44" i="14"/>
  <c r="AX74" i="14"/>
  <c r="AX104" i="14"/>
  <c r="AX58" i="14"/>
  <c r="AX13" i="14"/>
  <c r="AX28" i="14"/>
  <c r="AX43" i="14"/>
  <c r="AX73" i="14"/>
  <c r="AX103" i="14"/>
  <c r="AX57" i="14"/>
  <c r="AX12" i="14"/>
  <c r="AX27" i="14"/>
  <c r="AX42" i="14"/>
  <c r="AX72" i="14"/>
  <c r="AX102" i="14"/>
  <c r="AX56" i="14"/>
  <c r="AX11" i="14"/>
  <c r="AX26" i="14"/>
  <c r="AX41" i="14"/>
  <c r="AX71" i="14"/>
  <c r="AX101" i="14"/>
  <c r="AX55" i="14"/>
  <c r="AX10" i="14"/>
  <c r="AX25" i="14"/>
  <c r="AX40" i="14"/>
  <c r="AX70" i="14"/>
  <c r="AX100" i="14"/>
  <c r="AX54" i="14"/>
  <c r="AX9" i="14"/>
  <c r="AX24" i="14"/>
  <c r="AX39" i="14"/>
  <c r="AX69" i="14"/>
  <c r="AX99" i="14"/>
  <c r="AX53" i="14"/>
  <c r="AX8" i="14"/>
  <c r="AX23" i="14"/>
  <c r="AX38" i="14"/>
  <c r="AX68" i="14"/>
  <c r="AX98" i="14"/>
  <c r="AY53" i="15" a="1"/>
  <c r="AY65" i="15"/>
  <c r="AY8" i="15" a="1"/>
  <c r="AY20" i="15"/>
  <c r="AY23" i="15" a="1"/>
  <c r="AY35" i="15"/>
  <c r="AY50" i="15"/>
  <c r="AY80" i="15"/>
  <c r="AY110" i="15"/>
  <c r="AY64" i="15"/>
  <c r="AY19" i="15"/>
  <c r="AY34" i="15"/>
  <c r="AY49" i="15"/>
  <c r="AY79" i="15"/>
  <c r="AY109" i="15"/>
  <c r="AY63" i="15"/>
  <c r="AY18" i="15"/>
  <c r="AY33" i="15"/>
  <c r="AY48" i="15"/>
  <c r="AY78" i="15"/>
  <c r="AY108" i="15"/>
  <c r="AY62" i="15"/>
  <c r="AY17" i="15"/>
  <c r="AY32" i="15"/>
  <c r="AY47" i="15"/>
  <c r="AY77" i="15"/>
  <c r="AY107" i="15"/>
  <c r="AY61" i="15"/>
  <c r="AY16" i="15"/>
  <c r="AY31" i="15"/>
  <c r="AY46" i="15"/>
  <c r="AY76" i="15"/>
  <c r="AY106" i="15"/>
  <c r="AY60" i="15"/>
  <c r="AY15" i="15"/>
  <c r="AY30" i="15"/>
  <c r="AY45" i="15"/>
  <c r="AY75" i="15"/>
  <c r="AY105" i="15"/>
  <c r="AY59" i="15"/>
  <c r="AY14" i="15"/>
  <c r="AY29" i="15"/>
  <c r="AY44" i="15"/>
  <c r="AY74" i="15"/>
  <c r="AY104" i="15"/>
  <c r="AY58" i="15"/>
  <c r="AY13" i="15"/>
  <c r="AY28" i="15"/>
  <c r="AY43" i="15"/>
  <c r="AY73" i="15"/>
  <c r="AY103" i="15"/>
  <c r="AY57" i="15"/>
  <c r="AY12" i="15"/>
  <c r="AY27" i="15"/>
  <c r="AY42" i="15"/>
  <c r="AY72" i="15"/>
  <c r="AY102" i="15"/>
  <c r="AY56" i="15"/>
  <c r="AY11" i="15"/>
  <c r="AY26" i="15"/>
  <c r="AY41" i="15"/>
  <c r="AY71" i="15"/>
  <c r="AY101" i="15"/>
  <c r="AY55" i="15"/>
  <c r="AY10" i="15"/>
  <c r="AY25" i="15"/>
  <c r="AY40" i="15"/>
  <c r="AY70" i="15"/>
  <c r="AY100" i="15"/>
  <c r="AY54" i="15"/>
  <c r="AY9" i="15"/>
  <c r="AY24" i="15"/>
  <c r="AY39" i="15"/>
  <c r="AY69" i="15"/>
  <c r="AY99" i="15"/>
  <c r="AY53" i="15"/>
  <c r="AY8" i="15"/>
  <c r="AY23" i="15"/>
  <c r="AY38" i="15"/>
  <c r="AY68" i="15"/>
  <c r="AY98" i="15"/>
  <c r="AY53" i="16" a="1"/>
  <c r="AY65" i="16"/>
  <c r="AY8" i="16" a="1"/>
  <c r="AY20" i="16"/>
  <c r="AY23" i="16" a="1"/>
  <c r="AY35" i="16"/>
  <c r="AY50" i="16"/>
  <c r="AY80" i="16"/>
  <c r="AY110" i="16"/>
  <c r="AY64" i="16"/>
  <c r="AY19" i="16"/>
  <c r="AY34" i="16"/>
  <c r="AY49" i="16"/>
  <c r="AY79" i="16"/>
  <c r="AY109" i="16"/>
  <c r="AY63" i="16"/>
  <c r="AY18" i="16"/>
  <c r="AY33" i="16"/>
  <c r="AY48" i="16"/>
  <c r="AY78" i="16"/>
  <c r="AY108" i="16"/>
  <c r="AY62" i="16"/>
  <c r="AY17" i="16"/>
  <c r="AY32" i="16"/>
  <c r="AY47" i="16"/>
  <c r="AY77" i="16"/>
  <c r="AY107" i="16"/>
  <c r="AY61" i="16"/>
  <c r="AY16" i="16"/>
  <c r="AY31" i="16"/>
  <c r="AY46" i="16"/>
  <c r="AY76" i="16"/>
  <c r="AY106" i="16"/>
  <c r="AY60" i="16"/>
  <c r="AY15" i="16"/>
  <c r="AY30" i="16"/>
  <c r="AY45" i="16"/>
  <c r="AY75" i="16"/>
  <c r="AY105" i="16"/>
  <c r="AY59" i="16"/>
  <c r="AY14" i="16"/>
  <c r="AY29" i="16"/>
  <c r="AY44" i="16"/>
  <c r="AY74" i="16"/>
  <c r="AY104" i="16"/>
  <c r="AY58" i="16"/>
  <c r="AY13" i="16"/>
  <c r="AY28" i="16"/>
  <c r="AY43" i="16"/>
  <c r="AY73" i="16"/>
  <c r="AY103" i="16"/>
  <c r="AY57" i="16"/>
  <c r="AY12" i="16"/>
  <c r="AY27" i="16"/>
  <c r="AY42" i="16"/>
  <c r="AY72" i="16"/>
  <c r="AY102" i="16"/>
  <c r="AY56" i="16"/>
  <c r="AY11" i="16"/>
  <c r="AY26" i="16"/>
  <c r="AY41" i="16"/>
  <c r="AY71" i="16"/>
  <c r="AY101" i="16"/>
  <c r="AY55" i="16"/>
  <c r="AY10" i="16"/>
  <c r="AY25" i="16"/>
  <c r="AY40" i="16"/>
  <c r="AY70" i="16"/>
  <c r="AY100" i="16"/>
  <c r="AY54" i="16"/>
  <c r="AY9" i="16"/>
  <c r="AY24" i="16"/>
  <c r="AY39" i="16"/>
  <c r="AY69" i="16"/>
  <c r="AY99" i="16"/>
  <c r="AY53" i="16"/>
  <c r="AY8" i="16"/>
  <c r="AY23" i="16"/>
  <c r="AY38" i="16"/>
  <c r="AY68" i="16"/>
  <c r="AY98" i="16"/>
  <c r="AY53" i="17" a="1"/>
  <c r="AY65" i="17"/>
  <c r="AY8" i="17" a="1"/>
  <c r="AY20" i="17"/>
  <c r="AY23" i="17" a="1"/>
  <c r="AY35" i="17"/>
  <c r="AY50" i="17"/>
  <c r="AY80" i="17"/>
  <c r="AY110" i="17"/>
  <c r="AY64" i="17"/>
  <c r="AY19" i="17"/>
  <c r="AY34" i="17"/>
  <c r="AY49" i="17"/>
  <c r="AY79" i="17"/>
  <c r="AY109" i="17"/>
  <c r="AY63" i="17"/>
  <c r="AY18" i="17"/>
  <c r="AY33" i="17"/>
  <c r="AY48" i="17"/>
  <c r="AY78" i="17"/>
  <c r="AY108" i="17"/>
  <c r="AY62" i="17"/>
  <c r="AY17" i="17"/>
  <c r="AY32" i="17"/>
  <c r="AY47" i="17"/>
  <c r="AY77" i="17"/>
  <c r="AY107" i="17"/>
  <c r="AY61" i="17"/>
  <c r="AY16" i="17"/>
  <c r="AY31" i="17"/>
  <c r="AY46" i="17"/>
  <c r="AY76" i="17"/>
  <c r="AY106" i="17"/>
  <c r="AY60" i="17"/>
  <c r="AY15" i="17"/>
  <c r="AY30" i="17"/>
  <c r="AY45" i="17"/>
  <c r="AY75" i="17"/>
  <c r="AY105" i="17"/>
  <c r="AY59" i="17"/>
  <c r="AY14" i="17"/>
  <c r="AY29" i="17"/>
  <c r="AY44" i="17"/>
  <c r="AY74" i="17"/>
  <c r="AY104" i="17"/>
  <c r="AY58" i="17"/>
  <c r="AY13" i="17"/>
  <c r="AY28" i="17"/>
  <c r="AY43" i="17"/>
  <c r="AY73" i="17"/>
  <c r="AY103" i="17"/>
  <c r="AY57" i="17"/>
  <c r="AY12" i="17"/>
  <c r="AY27" i="17"/>
  <c r="AY42" i="17"/>
  <c r="AY72" i="17"/>
  <c r="AY102" i="17"/>
  <c r="AY56" i="17"/>
  <c r="AY11" i="17"/>
  <c r="AY26" i="17"/>
  <c r="AY41" i="17"/>
  <c r="AY71" i="17"/>
  <c r="AY101" i="17"/>
  <c r="AY55" i="17"/>
  <c r="AY10" i="17"/>
  <c r="AY25" i="17"/>
  <c r="AY40" i="17"/>
  <c r="AY70" i="17"/>
  <c r="AY100" i="17"/>
  <c r="AY54" i="17"/>
  <c r="AY9" i="17"/>
  <c r="AY24" i="17"/>
  <c r="AY39" i="17"/>
  <c r="AY69" i="17"/>
  <c r="AY99" i="17"/>
  <c r="AY53" i="17"/>
  <c r="AY8" i="17"/>
  <c r="AY23" i="17"/>
  <c r="AY38" i="17"/>
  <c r="AY68" i="17"/>
  <c r="AY98" i="17"/>
  <c r="AY53" i="18" a="1"/>
  <c r="AY65" i="18"/>
  <c r="AY8" i="18" a="1"/>
  <c r="AY20" i="18"/>
  <c r="AY23" i="18" a="1"/>
  <c r="AY35" i="18"/>
  <c r="AY50" i="18"/>
  <c r="AY80" i="18"/>
  <c r="AY110" i="18"/>
  <c r="AY64" i="18"/>
  <c r="AY19" i="18"/>
  <c r="AY34" i="18"/>
  <c r="AY49" i="18"/>
  <c r="AY79" i="18"/>
  <c r="AY109" i="18"/>
  <c r="AY63" i="18"/>
  <c r="AY18" i="18"/>
  <c r="AY33" i="18"/>
  <c r="AY48" i="18"/>
  <c r="AY78" i="18"/>
  <c r="AY108" i="18"/>
  <c r="AY62" i="18"/>
  <c r="AY17" i="18"/>
  <c r="AY32" i="18"/>
  <c r="AY47" i="18"/>
  <c r="AY77" i="18"/>
  <c r="AY107" i="18"/>
  <c r="AY61" i="18"/>
  <c r="AY16" i="18"/>
  <c r="AY31" i="18"/>
  <c r="AY46" i="18"/>
  <c r="AY76" i="18"/>
  <c r="AY106" i="18"/>
  <c r="AY60" i="18"/>
  <c r="AY15" i="18"/>
  <c r="AY30" i="18"/>
  <c r="AY45" i="18"/>
  <c r="AY75" i="18"/>
  <c r="AY105" i="18"/>
  <c r="AY59" i="18"/>
  <c r="AY14" i="18"/>
  <c r="AY29" i="18"/>
  <c r="AY44" i="18"/>
  <c r="AY74" i="18"/>
  <c r="AY104" i="18"/>
  <c r="AY58" i="18"/>
  <c r="AY13" i="18"/>
  <c r="AY28" i="18"/>
  <c r="AY43" i="18"/>
  <c r="AY73" i="18"/>
  <c r="AY103" i="18"/>
  <c r="AY57" i="18"/>
  <c r="AY12" i="18"/>
  <c r="AY27" i="18"/>
  <c r="AY42" i="18"/>
  <c r="AY72" i="18"/>
  <c r="AY102" i="18"/>
  <c r="AY56" i="18"/>
  <c r="AY11" i="18"/>
  <c r="AY26" i="18"/>
  <c r="AY41" i="18"/>
  <c r="AY71" i="18"/>
  <c r="AY101" i="18"/>
  <c r="AY55" i="18"/>
  <c r="AY10" i="18"/>
  <c r="AY25" i="18"/>
  <c r="AY40" i="18"/>
  <c r="AY70" i="18"/>
  <c r="AY100" i="18"/>
  <c r="AY54" i="18"/>
  <c r="AY9" i="18"/>
  <c r="AY24" i="18"/>
  <c r="AY39" i="18"/>
  <c r="AY69" i="18"/>
  <c r="AY99" i="18"/>
  <c r="AY53" i="18"/>
  <c r="AY8" i="18"/>
  <c r="AY23" i="18"/>
  <c r="AY38" i="18"/>
  <c r="AY68" i="18"/>
  <c r="AY98" i="18"/>
  <c r="AY53" i="19" a="1"/>
  <c r="AY65" i="19"/>
  <c r="AY8" i="19" a="1"/>
  <c r="AY20" i="19"/>
  <c r="AY23" i="19" a="1"/>
  <c r="AY35" i="19"/>
  <c r="AY50" i="19"/>
  <c r="AY80" i="19"/>
  <c r="AY110" i="19"/>
  <c r="AY64" i="19"/>
  <c r="AY19" i="19"/>
  <c r="AY34" i="19"/>
  <c r="AY49" i="19"/>
  <c r="AY79" i="19"/>
  <c r="AY109" i="19"/>
  <c r="AY63" i="19"/>
  <c r="AY18" i="19"/>
  <c r="AY33" i="19"/>
  <c r="AY48" i="19"/>
  <c r="AY78" i="19"/>
  <c r="AY108" i="19"/>
  <c r="AY62" i="19"/>
  <c r="AY17" i="19"/>
  <c r="AY32" i="19"/>
  <c r="AY47" i="19"/>
  <c r="AY77" i="19"/>
  <c r="AY107" i="19"/>
  <c r="AY61" i="19"/>
  <c r="AY16" i="19"/>
  <c r="AY31" i="19"/>
  <c r="AY46" i="19"/>
  <c r="AY76" i="19"/>
  <c r="AY106" i="19"/>
  <c r="AY60" i="19"/>
  <c r="AY15" i="19"/>
  <c r="AY30" i="19"/>
  <c r="AY45" i="19"/>
  <c r="AY75" i="19"/>
  <c r="AY105" i="19"/>
  <c r="AY59" i="19"/>
  <c r="AY14" i="19"/>
  <c r="AY29" i="19"/>
  <c r="AY44" i="19"/>
  <c r="AY74" i="19"/>
  <c r="AY104" i="19"/>
  <c r="AY58" i="19"/>
  <c r="AY13" i="19"/>
  <c r="AY28" i="19"/>
  <c r="AY43" i="19"/>
  <c r="AY73" i="19"/>
  <c r="AY103" i="19"/>
  <c r="AY57" i="19"/>
  <c r="AY12" i="19"/>
  <c r="AY27" i="19"/>
  <c r="AY42" i="19"/>
  <c r="AY72" i="19"/>
  <c r="AY102" i="19"/>
  <c r="AY56" i="19"/>
  <c r="AY11" i="19"/>
  <c r="AY26" i="19"/>
  <c r="AY41" i="19"/>
  <c r="AY71" i="19"/>
  <c r="AY101" i="19"/>
  <c r="AY55" i="19"/>
  <c r="AY10" i="19"/>
  <c r="AY25" i="19"/>
  <c r="AY40" i="19"/>
  <c r="AY70" i="19"/>
  <c r="AY100" i="19"/>
  <c r="AY54" i="19"/>
  <c r="AY9" i="19"/>
  <c r="AY24" i="19"/>
  <c r="AY39" i="19"/>
  <c r="AY69" i="19"/>
  <c r="AY99" i="19"/>
  <c r="AY53" i="19"/>
  <c r="AY8" i="19"/>
  <c r="AY23" i="19"/>
  <c r="AY38" i="19"/>
  <c r="AY68" i="19"/>
  <c r="AY98" i="19"/>
  <c r="AY53" i="20" a="1"/>
  <c r="AY65" i="20"/>
  <c r="AY8" i="20" a="1"/>
  <c r="AY20" i="20"/>
  <c r="AY23" i="20" a="1"/>
  <c r="AY35" i="20"/>
  <c r="AY50" i="20"/>
  <c r="AY80" i="20"/>
  <c r="AY110" i="20"/>
  <c r="AY64" i="20"/>
  <c r="AY19" i="20"/>
  <c r="AY34" i="20"/>
  <c r="AY49" i="20"/>
  <c r="AY79" i="20"/>
  <c r="AY109" i="20"/>
  <c r="AY63" i="20"/>
  <c r="AY18" i="20"/>
  <c r="AY33" i="20"/>
  <c r="AY48" i="20"/>
  <c r="AY78" i="20"/>
  <c r="AY108" i="20"/>
  <c r="AY62" i="20"/>
  <c r="AY17" i="20"/>
  <c r="AY32" i="20"/>
  <c r="AY47" i="20"/>
  <c r="AY77" i="20"/>
  <c r="AY107" i="20"/>
  <c r="AY61" i="20"/>
  <c r="AY16" i="20"/>
  <c r="AY31" i="20"/>
  <c r="AY46" i="20"/>
  <c r="AY76" i="20"/>
  <c r="AY106" i="20"/>
  <c r="AY60" i="20"/>
  <c r="AY15" i="20"/>
  <c r="AY30" i="20"/>
  <c r="AY45" i="20"/>
  <c r="AY75" i="20"/>
  <c r="AY105" i="20"/>
  <c r="AY59" i="20"/>
  <c r="AY14" i="20"/>
  <c r="AY29" i="20"/>
  <c r="AY44" i="20"/>
  <c r="AY74" i="20"/>
  <c r="AY104" i="20"/>
  <c r="AY58" i="20"/>
  <c r="AY13" i="20"/>
  <c r="AY28" i="20"/>
  <c r="AY43" i="20"/>
  <c r="AY73" i="20"/>
  <c r="AY103" i="20"/>
  <c r="AY57" i="20"/>
  <c r="AY12" i="20"/>
  <c r="AY27" i="20"/>
  <c r="AY42" i="20"/>
  <c r="AY72" i="20"/>
  <c r="AY102" i="20"/>
  <c r="AY56" i="20"/>
  <c r="AY11" i="20"/>
  <c r="AY26" i="20"/>
  <c r="AY41" i="20"/>
  <c r="AY71" i="20"/>
  <c r="AY101" i="20"/>
  <c r="AY55" i="20"/>
  <c r="AY10" i="20"/>
  <c r="AY25" i="20"/>
  <c r="AY40" i="20"/>
  <c r="AY70" i="20"/>
  <c r="AY100" i="20"/>
  <c r="AY54" i="20"/>
  <c r="AY9" i="20"/>
  <c r="AY24" i="20"/>
  <c r="AY39" i="20"/>
  <c r="AY69" i="20"/>
  <c r="AY99" i="20"/>
  <c r="AY53" i="20"/>
  <c r="AY8" i="20"/>
  <c r="AY23" i="20"/>
  <c r="AY38" i="20"/>
  <c r="AY68" i="20"/>
  <c r="AY98" i="20"/>
  <c r="AT53" i="3" a="1"/>
  <c r="AT53" i="3"/>
  <c r="AT8" i="3" a="1"/>
  <c r="AT8" i="3"/>
  <c r="AT23" i="3" a="1"/>
  <c r="AT23" i="3"/>
  <c r="AT38" i="3"/>
  <c r="AT68" i="3"/>
  <c r="AT98" i="3"/>
  <c r="AT83" i="3" a="1"/>
  <c r="AT83" i="3"/>
  <c r="AT54" i="3"/>
  <c r="AT9" i="3"/>
  <c r="AT24" i="3"/>
  <c r="AT39" i="3"/>
  <c r="AT69" i="3"/>
  <c r="AT84" i="3"/>
  <c r="AT55" i="3"/>
  <c r="AT10" i="3"/>
  <c r="AT25" i="3"/>
  <c r="AT40" i="3"/>
  <c r="AT70" i="3"/>
  <c r="AT85" i="3"/>
  <c r="AT56" i="3"/>
  <c r="AT11" i="3"/>
  <c r="AT26" i="3"/>
  <c r="AT41" i="3"/>
  <c r="AT71" i="3"/>
  <c r="AT86" i="3"/>
  <c r="AT57" i="3"/>
  <c r="AT12" i="3"/>
  <c r="AT27" i="3"/>
  <c r="AT42" i="3"/>
  <c r="AT72" i="3"/>
  <c r="AT87" i="3"/>
  <c r="AT58" i="3"/>
  <c r="AT13" i="3"/>
  <c r="AT28" i="3"/>
  <c r="AT43" i="3"/>
  <c r="AT73" i="3"/>
  <c r="AT88" i="3"/>
  <c r="AT59" i="3"/>
  <c r="AT14" i="3"/>
  <c r="AT29" i="3"/>
  <c r="AT44" i="3"/>
  <c r="AT74" i="3"/>
  <c r="AT89" i="3"/>
  <c r="AT60" i="3"/>
  <c r="AT15" i="3"/>
  <c r="AT30" i="3"/>
  <c r="AT45" i="3"/>
  <c r="AT75" i="3"/>
  <c r="AT90" i="3"/>
  <c r="AT61" i="3"/>
  <c r="AT16" i="3"/>
  <c r="AT31" i="3"/>
  <c r="AT46" i="3"/>
  <c r="AT76" i="3"/>
  <c r="AT91" i="3"/>
  <c r="AT62" i="3"/>
  <c r="AT17" i="3"/>
  <c r="AT32" i="3"/>
  <c r="AT47" i="3"/>
  <c r="AT77" i="3"/>
  <c r="AT92" i="3"/>
  <c r="AT63" i="3"/>
  <c r="AT18" i="3"/>
  <c r="AT33" i="3"/>
  <c r="AT48" i="3"/>
  <c r="AT78" i="3"/>
  <c r="AT93" i="3"/>
  <c r="AT64" i="3"/>
  <c r="AT19" i="3"/>
  <c r="AT34" i="3"/>
  <c r="AT49" i="3"/>
  <c r="AT79" i="3"/>
  <c r="AT94" i="3"/>
  <c r="AT65" i="3"/>
  <c r="AT20" i="3"/>
  <c r="AT35" i="3"/>
  <c r="AT50" i="3"/>
  <c r="AT80" i="3"/>
  <c r="AT95" i="3"/>
  <c r="AU109" i="3"/>
  <c r="AU108" i="3"/>
  <c r="AU107" i="3"/>
  <c r="AU106" i="3"/>
  <c r="AU105" i="3"/>
  <c r="AU104" i="3"/>
  <c r="AU103" i="3"/>
  <c r="AU102" i="3"/>
  <c r="AU101" i="3"/>
  <c r="AU100" i="3"/>
  <c r="AU99" i="3"/>
  <c r="AU110" i="3"/>
  <c r="AW53" i="14" a="1"/>
  <c r="AW65" i="14"/>
  <c r="AW8" i="14" a="1"/>
  <c r="AW20" i="14"/>
  <c r="AW23" i="14" a="1"/>
  <c r="AW35" i="14"/>
  <c r="AW50" i="14"/>
  <c r="AW80" i="14"/>
  <c r="AW110" i="14"/>
  <c r="AW64" i="14"/>
  <c r="AW19" i="14"/>
  <c r="AW34" i="14"/>
  <c r="AW49" i="14"/>
  <c r="AW79" i="14"/>
  <c r="AW109" i="14"/>
  <c r="AW63" i="14"/>
  <c r="AW18" i="14"/>
  <c r="AW33" i="14"/>
  <c r="AW48" i="14"/>
  <c r="AW78" i="14"/>
  <c r="AW108" i="14"/>
  <c r="AW62" i="14"/>
  <c r="AW17" i="14"/>
  <c r="AW32" i="14"/>
  <c r="AW47" i="14"/>
  <c r="AW77" i="14"/>
  <c r="AW107" i="14"/>
  <c r="AW61" i="14"/>
  <c r="AW16" i="14"/>
  <c r="AW31" i="14"/>
  <c r="AW46" i="14"/>
  <c r="AW76" i="14"/>
  <c r="AW106" i="14"/>
  <c r="AW60" i="14"/>
  <c r="AW15" i="14"/>
  <c r="AW30" i="14"/>
  <c r="AW45" i="14"/>
  <c r="AW75" i="14"/>
  <c r="AW105" i="14"/>
  <c r="AW59" i="14"/>
  <c r="AW14" i="14"/>
  <c r="AW29" i="14"/>
  <c r="AW44" i="14"/>
  <c r="AW74" i="14"/>
  <c r="AW104" i="14"/>
  <c r="AW58" i="14"/>
  <c r="AW13" i="14"/>
  <c r="AW28" i="14"/>
  <c r="AW43" i="14"/>
  <c r="AW73" i="14"/>
  <c r="AW103" i="14"/>
  <c r="AW57" i="14"/>
  <c r="AW12" i="14"/>
  <c r="AW27" i="14"/>
  <c r="AW42" i="14"/>
  <c r="AW72" i="14"/>
  <c r="AW102" i="14"/>
  <c r="AW56" i="14"/>
  <c r="AW11" i="14"/>
  <c r="AW26" i="14"/>
  <c r="AW41" i="14"/>
  <c r="AW71" i="14"/>
  <c r="AW101" i="14"/>
  <c r="AW55" i="14"/>
  <c r="AW10" i="14"/>
  <c r="AW25" i="14"/>
  <c r="AW40" i="14"/>
  <c r="AW70" i="14"/>
  <c r="AW100" i="14"/>
  <c r="AW54" i="14"/>
  <c r="AW9" i="14"/>
  <c r="AW24" i="14"/>
  <c r="AW39" i="14"/>
  <c r="AW69" i="14"/>
  <c r="AW99" i="14"/>
  <c r="AW53" i="14"/>
  <c r="AW8" i="14"/>
  <c r="AW23" i="14"/>
  <c r="AW38" i="14"/>
  <c r="AW68" i="14"/>
  <c r="AW98" i="14"/>
  <c r="AX53" i="15" a="1"/>
  <c r="AX65" i="15"/>
  <c r="AX8" i="15" a="1"/>
  <c r="AX20" i="15"/>
  <c r="AX23" i="15" a="1"/>
  <c r="AX35" i="15"/>
  <c r="AX50" i="15"/>
  <c r="AX80" i="15"/>
  <c r="AX110" i="15"/>
  <c r="AX64" i="15"/>
  <c r="AX19" i="15"/>
  <c r="AX34" i="15"/>
  <c r="AX49" i="15"/>
  <c r="AX79" i="15"/>
  <c r="AX109" i="15"/>
  <c r="AX63" i="15"/>
  <c r="AX18" i="15"/>
  <c r="AX33" i="15"/>
  <c r="AX48" i="15"/>
  <c r="AX78" i="15"/>
  <c r="AX108" i="15"/>
  <c r="AX62" i="15"/>
  <c r="AX17" i="15"/>
  <c r="AX32" i="15"/>
  <c r="AX47" i="15"/>
  <c r="AX77" i="15"/>
  <c r="AX107" i="15"/>
  <c r="AX61" i="15"/>
  <c r="AX16" i="15"/>
  <c r="AX31" i="15"/>
  <c r="AX46" i="15"/>
  <c r="AX76" i="15"/>
  <c r="AX106" i="15"/>
  <c r="AX60" i="15"/>
  <c r="AX15" i="15"/>
  <c r="AX30" i="15"/>
  <c r="AX45" i="15"/>
  <c r="AX75" i="15"/>
  <c r="AX105" i="15"/>
  <c r="AX59" i="15"/>
  <c r="AX14" i="15"/>
  <c r="AX29" i="15"/>
  <c r="AX44" i="15"/>
  <c r="AX74" i="15"/>
  <c r="AX104" i="15"/>
  <c r="AX58" i="15"/>
  <c r="AX13" i="15"/>
  <c r="AX28" i="15"/>
  <c r="AX43" i="15"/>
  <c r="AX73" i="15"/>
  <c r="AX103" i="15"/>
  <c r="AX57" i="15"/>
  <c r="AX12" i="15"/>
  <c r="AX27" i="15"/>
  <c r="AX42" i="15"/>
  <c r="AX72" i="15"/>
  <c r="AX102" i="15"/>
  <c r="AX56" i="15"/>
  <c r="AX11" i="15"/>
  <c r="AX26" i="15"/>
  <c r="AX41" i="15"/>
  <c r="AX71" i="15"/>
  <c r="AX101" i="15"/>
  <c r="AX55" i="15"/>
  <c r="AX10" i="15"/>
  <c r="AX25" i="15"/>
  <c r="AX40" i="15"/>
  <c r="AX70" i="15"/>
  <c r="AX100" i="15"/>
  <c r="AX54" i="15"/>
  <c r="AX9" i="15"/>
  <c r="AX24" i="15"/>
  <c r="AX39" i="15"/>
  <c r="AX69" i="15"/>
  <c r="AX99" i="15"/>
  <c r="AX53" i="15"/>
  <c r="AX8" i="15"/>
  <c r="AX23" i="15"/>
  <c r="AX38" i="15"/>
  <c r="AX68" i="15"/>
  <c r="AX98" i="15"/>
  <c r="AX53" i="16" a="1"/>
  <c r="AX65" i="16"/>
  <c r="AX8" i="16" a="1"/>
  <c r="AX20" i="16"/>
  <c r="AX23" i="16" a="1"/>
  <c r="AX35" i="16"/>
  <c r="AX50" i="16"/>
  <c r="AX80" i="16"/>
  <c r="AX110" i="16"/>
  <c r="AX64" i="16"/>
  <c r="AX19" i="16"/>
  <c r="AX34" i="16"/>
  <c r="AX49" i="16"/>
  <c r="AX79" i="16"/>
  <c r="AX109" i="16"/>
  <c r="AX63" i="16"/>
  <c r="AX18" i="16"/>
  <c r="AX33" i="16"/>
  <c r="AX48" i="16"/>
  <c r="AX78" i="16"/>
  <c r="AX108" i="16"/>
  <c r="AX62" i="16"/>
  <c r="AX17" i="16"/>
  <c r="AX32" i="16"/>
  <c r="AX47" i="16"/>
  <c r="AX77" i="16"/>
  <c r="AX107" i="16"/>
  <c r="AX61" i="16"/>
  <c r="AX16" i="16"/>
  <c r="AX31" i="16"/>
  <c r="AX46" i="16"/>
  <c r="AX76" i="16"/>
  <c r="AX106" i="16"/>
  <c r="AX60" i="16"/>
  <c r="AX15" i="16"/>
  <c r="AX30" i="16"/>
  <c r="AX45" i="16"/>
  <c r="AX75" i="16"/>
  <c r="AX105" i="16"/>
  <c r="AX59" i="16"/>
  <c r="AX14" i="16"/>
  <c r="AX29" i="16"/>
  <c r="AX44" i="16"/>
  <c r="AX74" i="16"/>
  <c r="AX104" i="16"/>
  <c r="AX58" i="16"/>
  <c r="AX13" i="16"/>
  <c r="AX28" i="16"/>
  <c r="AX43" i="16"/>
  <c r="AX73" i="16"/>
  <c r="AX103" i="16"/>
  <c r="AX57" i="16"/>
  <c r="AX12" i="16"/>
  <c r="AX27" i="16"/>
  <c r="AX42" i="16"/>
  <c r="AX72" i="16"/>
  <c r="AX102" i="16"/>
  <c r="AX56" i="16"/>
  <c r="AX11" i="16"/>
  <c r="AX26" i="16"/>
  <c r="AX41" i="16"/>
  <c r="AX71" i="16"/>
  <c r="AX101" i="16"/>
  <c r="AX55" i="16"/>
  <c r="AX10" i="16"/>
  <c r="AX25" i="16"/>
  <c r="AX40" i="16"/>
  <c r="AX70" i="16"/>
  <c r="AX100" i="16"/>
  <c r="AX54" i="16"/>
  <c r="AX9" i="16"/>
  <c r="AX24" i="16"/>
  <c r="AX39" i="16"/>
  <c r="AX69" i="16"/>
  <c r="AX99" i="16"/>
  <c r="AX53" i="16"/>
  <c r="AX8" i="16"/>
  <c r="AX23" i="16"/>
  <c r="AX38" i="16"/>
  <c r="AX68" i="16"/>
  <c r="AX98" i="16"/>
  <c r="AX53" i="17" a="1"/>
  <c r="AX65" i="17"/>
  <c r="AX8" i="17" a="1"/>
  <c r="AX20" i="17"/>
  <c r="AX23" i="17" a="1"/>
  <c r="AX35" i="17"/>
  <c r="AX50" i="17"/>
  <c r="AX80" i="17"/>
  <c r="AX110" i="17"/>
  <c r="AX64" i="17"/>
  <c r="AX19" i="17"/>
  <c r="AX34" i="17"/>
  <c r="AX49" i="17"/>
  <c r="AX79" i="17"/>
  <c r="AX109" i="17"/>
  <c r="AX63" i="17"/>
  <c r="AX18" i="17"/>
  <c r="AX33" i="17"/>
  <c r="AX48" i="17"/>
  <c r="AX78" i="17"/>
  <c r="AX108" i="17"/>
  <c r="AX62" i="17"/>
  <c r="AX17" i="17"/>
  <c r="AX32" i="17"/>
  <c r="AX47" i="17"/>
  <c r="AX77" i="17"/>
  <c r="AX107" i="17"/>
  <c r="AX61" i="17"/>
  <c r="AX16" i="17"/>
  <c r="AX31" i="17"/>
  <c r="AX46" i="17"/>
  <c r="AX76" i="17"/>
  <c r="AX106" i="17"/>
  <c r="AX60" i="17"/>
  <c r="AX15" i="17"/>
  <c r="AX30" i="17"/>
  <c r="AX45" i="17"/>
  <c r="AX75" i="17"/>
  <c r="AX105" i="17"/>
  <c r="AX59" i="17"/>
  <c r="AX14" i="17"/>
  <c r="AX29" i="17"/>
  <c r="AX44" i="17"/>
  <c r="AX74" i="17"/>
  <c r="AX104" i="17"/>
  <c r="AX58" i="17"/>
  <c r="AX13" i="17"/>
  <c r="AX28" i="17"/>
  <c r="AX43" i="17"/>
  <c r="AX73" i="17"/>
  <c r="AX103" i="17"/>
  <c r="AX57" i="17"/>
  <c r="AX12" i="17"/>
  <c r="AX27" i="17"/>
  <c r="AX42" i="17"/>
  <c r="AX72" i="17"/>
  <c r="AX102" i="17"/>
  <c r="AX56" i="17"/>
  <c r="AX11" i="17"/>
  <c r="AX26" i="17"/>
  <c r="AX41" i="17"/>
  <c r="AX71" i="17"/>
  <c r="AX101" i="17"/>
  <c r="AX55" i="17"/>
  <c r="AX10" i="17"/>
  <c r="AX25" i="17"/>
  <c r="AX40" i="17"/>
  <c r="AX70" i="17"/>
  <c r="AX100" i="17"/>
  <c r="AX54" i="17"/>
  <c r="AX9" i="17"/>
  <c r="AX24" i="17"/>
  <c r="AX39" i="17"/>
  <c r="AX69" i="17"/>
  <c r="AX99" i="17"/>
  <c r="AX53" i="17"/>
  <c r="AX8" i="17"/>
  <c r="AX23" i="17"/>
  <c r="AX38" i="17"/>
  <c r="AX68" i="17"/>
  <c r="AX98" i="17"/>
  <c r="AX53" i="18" a="1"/>
  <c r="AX65" i="18"/>
  <c r="AX8" i="18" a="1"/>
  <c r="AX20" i="18"/>
  <c r="AX23" i="18" a="1"/>
  <c r="AX35" i="18"/>
  <c r="AX50" i="18"/>
  <c r="AX80" i="18"/>
  <c r="AX110" i="18"/>
  <c r="AX64" i="18"/>
  <c r="AX19" i="18"/>
  <c r="AX34" i="18"/>
  <c r="AX49" i="18"/>
  <c r="AX79" i="18"/>
  <c r="AX109" i="18"/>
  <c r="AX63" i="18"/>
  <c r="AX18" i="18"/>
  <c r="AX33" i="18"/>
  <c r="AX48" i="18"/>
  <c r="AX78" i="18"/>
  <c r="AX108" i="18"/>
  <c r="AX62" i="18"/>
  <c r="AX17" i="18"/>
  <c r="AX32" i="18"/>
  <c r="AX47" i="18"/>
  <c r="AX77" i="18"/>
  <c r="AX107" i="18"/>
  <c r="AX61" i="18"/>
  <c r="AX16" i="18"/>
  <c r="AX31" i="18"/>
  <c r="AX46" i="18"/>
  <c r="AX76" i="18"/>
  <c r="AX106" i="18"/>
  <c r="AX60" i="18"/>
  <c r="AX15" i="18"/>
  <c r="AX30" i="18"/>
  <c r="AX45" i="18"/>
  <c r="AX75" i="18"/>
  <c r="AX105" i="18"/>
  <c r="AX59" i="18"/>
  <c r="AX14" i="18"/>
  <c r="AX29" i="18"/>
  <c r="AX44" i="18"/>
  <c r="AX74" i="18"/>
  <c r="AX104" i="18"/>
  <c r="AX58" i="18"/>
  <c r="AX13" i="18"/>
  <c r="AX28" i="18"/>
  <c r="AX43" i="18"/>
  <c r="AX73" i="18"/>
  <c r="AX103" i="18"/>
  <c r="AX57" i="18"/>
  <c r="AX12" i="18"/>
  <c r="AX27" i="18"/>
  <c r="AX42" i="18"/>
  <c r="AX72" i="18"/>
  <c r="AX102" i="18"/>
  <c r="AX56" i="18"/>
  <c r="AX11" i="18"/>
  <c r="AX26" i="18"/>
  <c r="AX41" i="18"/>
  <c r="AX71" i="18"/>
  <c r="AX101" i="18"/>
  <c r="AX55" i="18"/>
  <c r="AX10" i="18"/>
  <c r="AX25" i="18"/>
  <c r="AX40" i="18"/>
  <c r="AX70" i="18"/>
  <c r="AX100" i="18"/>
  <c r="AX54" i="18"/>
  <c r="AX9" i="18"/>
  <c r="AX24" i="18"/>
  <c r="AX39" i="18"/>
  <c r="AX69" i="18"/>
  <c r="AX99" i="18"/>
  <c r="AX53" i="18"/>
  <c r="AX8" i="18"/>
  <c r="AX23" i="18"/>
  <c r="AX38" i="18"/>
  <c r="AX68" i="18"/>
  <c r="AX98" i="18"/>
  <c r="AX53" i="19" a="1"/>
  <c r="AX65" i="19"/>
  <c r="AX8" i="19" a="1"/>
  <c r="AX20" i="19"/>
  <c r="AX23" i="19" a="1"/>
  <c r="AX35" i="19"/>
  <c r="AX50" i="19"/>
  <c r="AX80" i="19"/>
  <c r="AX110" i="19"/>
  <c r="AX64" i="19"/>
  <c r="AX19" i="19"/>
  <c r="AX34" i="19"/>
  <c r="AX49" i="19"/>
  <c r="AX79" i="19"/>
  <c r="AX109" i="19"/>
  <c r="AX63" i="19"/>
  <c r="AX18" i="19"/>
  <c r="AX33" i="19"/>
  <c r="AX48" i="19"/>
  <c r="AX78" i="19"/>
  <c r="AX108" i="19"/>
  <c r="AX62" i="19"/>
  <c r="AX17" i="19"/>
  <c r="AX32" i="19"/>
  <c r="AX47" i="19"/>
  <c r="AX77" i="19"/>
  <c r="AX107" i="19"/>
  <c r="AX61" i="19"/>
  <c r="AX16" i="19"/>
  <c r="AX31" i="19"/>
  <c r="AX46" i="19"/>
  <c r="AX76" i="19"/>
  <c r="AX106" i="19"/>
  <c r="AX60" i="19"/>
  <c r="AX15" i="19"/>
  <c r="AX30" i="19"/>
  <c r="AX45" i="19"/>
  <c r="AX75" i="19"/>
  <c r="AX105" i="19"/>
  <c r="AX59" i="19"/>
  <c r="AX14" i="19"/>
  <c r="AX29" i="19"/>
  <c r="AX44" i="19"/>
  <c r="AX74" i="19"/>
  <c r="AX104" i="19"/>
  <c r="AX58" i="19"/>
  <c r="AX13" i="19"/>
  <c r="AX28" i="19"/>
  <c r="AX43" i="19"/>
  <c r="AX73" i="19"/>
  <c r="AX103" i="19"/>
  <c r="AX57" i="19"/>
  <c r="AX12" i="19"/>
  <c r="AX27" i="19"/>
  <c r="AX42" i="19"/>
  <c r="AX72" i="19"/>
  <c r="AX102" i="19"/>
  <c r="AX56" i="19"/>
  <c r="AX11" i="19"/>
  <c r="AX26" i="19"/>
  <c r="AX41" i="19"/>
  <c r="AX71" i="19"/>
  <c r="AX101" i="19"/>
  <c r="AX55" i="19"/>
  <c r="AX10" i="19"/>
  <c r="AX25" i="19"/>
  <c r="AX40" i="19"/>
  <c r="AX70" i="19"/>
  <c r="AX100" i="19"/>
  <c r="AX54" i="19"/>
  <c r="AX9" i="19"/>
  <c r="AX24" i="19"/>
  <c r="AX39" i="19"/>
  <c r="AX69" i="19"/>
  <c r="AX99" i="19"/>
  <c r="AX53" i="19"/>
  <c r="AX8" i="19"/>
  <c r="AX23" i="19"/>
  <c r="AX38" i="19"/>
  <c r="AX68" i="19"/>
  <c r="AX98" i="19"/>
  <c r="AX53" i="20" a="1"/>
  <c r="AX65" i="20"/>
  <c r="AX8" i="20" a="1"/>
  <c r="AX20" i="20"/>
  <c r="AX23" i="20" a="1"/>
  <c r="AX35" i="20"/>
  <c r="AX50" i="20"/>
  <c r="AX80" i="20"/>
  <c r="AX110" i="20"/>
  <c r="AX64" i="20"/>
  <c r="AX19" i="20"/>
  <c r="AX34" i="20"/>
  <c r="AX49" i="20"/>
  <c r="AX79" i="20"/>
  <c r="AX109" i="20"/>
  <c r="AX63" i="20"/>
  <c r="AX18" i="20"/>
  <c r="AX33" i="20"/>
  <c r="AX48" i="20"/>
  <c r="AX78" i="20"/>
  <c r="AX108" i="20"/>
  <c r="AX62" i="20"/>
  <c r="AX17" i="20"/>
  <c r="AX32" i="20"/>
  <c r="AX47" i="20"/>
  <c r="AX77" i="20"/>
  <c r="AX107" i="20"/>
  <c r="AX61" i="20"/>
  <c r="AX16" i="20"/>
  <c r="AX31" i="20"/>
  <c r="AX46" i="20"/>
  <c r="AX76" i="20"/>
  <c r="AX106" i="20"/>
  <c r="AX60" i="20"/>
  <c r="AX15" i="20"/>
  <c r="AX30" i="20"/>
  <c r="AX45" i="20"/>
  <c r="AX75" i="20"/>
  <c r="AX105" i="20"/>
  <c r="AX59" i="20"/>
  <c r="AX14" i="20"/>
  <c r="AX29" i="20"/>
  <c r="AX44" i="20"/>
  <c r="AX74" i="20"/>
  <c r="AX104" i="20"/>
  <c r="AX58" i="20"/>
  <c r="AX13" i="20"/>
  <c r="AX28" i="20"/>
  <c r="AX43" i="20"/>
  <c r="AX73" i="20"/>
  <c r="AX103" i="20"/>
  <c r="AX57" i="20"/>
  <c r="AX12" i="20"/>
  <c r="AX27" i="20"/>
  <c r="AX42" i="20"/>
  <c r="AX72" i="20"/>
  <c r="AX102" i="20"/>
  <c r="AX56" i="20"/>
  <c r="AX11" i="20"/>
  <c r="AX26" i="20"/>
  <c r="AX41" i="20"/>
  <c r="AX71" i="20"/>
  <c r="AX101" i="20"/>
  <c r="AX55" i="20"/>
  <c r="AX10" i="20"/>
  <c r="AX25" i="20"/>
  <c r="AX40" i="20"/>
  <c r="AX70" i="20"/>
  <c r="AX100" i="20"/>
  <c r="AX54" i="20"/>
  <c r="AX9" i="20"/>
  <c r="AX24" i="20"/>
  <c r="AX39" i="20"/>
  <c r="AX69" i="20"/>
  <c r="AX99" i="20"/>
  <c r="AX53" i="20"/>
  <c r="AX8" i="20"/>
  <c r="AX23" i="20"/>
  <c r="AX38" i="20"/>
  <c r="AX68" i="20"/>
  <c r="AX98" i="20"/>
  <c r="AS53" i="3" a="1"/>
  <c r="AS53" i="3"/>
  <c r="AS8" i="3" a="1"/>
  <c r="AS8" i="3"/>
  <c r="AS23" i="3" a="1"/>
  <c r="AS23" i="3"/>
  <c r="AS38" i="3"/>
  <c r="AS68" i="3"/>
  <c r="AS98" i="3"/>
  <c r="AS83" i="3" a="1"/>
  <c r="AS83" i="3"/>
  <c r="AS54" i="3"/>
  <c r="AS9" i="3"/>
  <c r="AS24" i="3"/>
  <c r="AS39" i="3"/>
  <c r="AS69" i="3"/>
  <c r="AS84" i="3"/>
  <c r="AS55" i="3"/>
  <c r="AS10" i="3"/>
  <c r="AS25" i="3"/>
  <c r="AS40" i="3"/>
  <c r="AS70" i="3"/>
  <c r="AS85" i="3"/>
  <c r="AS56" i="3"/>
  <c r="AS11" i="3"/>
  <c r="AS26" i="3"/>
  <c r="AS41" i="3"/>
  <c r="AS71" i="3"/>
  <c r="AS86" i="3"/>
  <c r="AS57" i="3"/>
  <c r="AS12" i="3"/>
  <c r="AS27" i="3"/>
  <c r="AS42" i="3"/>
  <c r="AS72" i="3"/>
  <c r="AS87" i="3"/>
  <c r="AS58" i="3"/>
  <c r="AS13" i="3"/>
  <c r="AS28" i="3"/>
  <c r="AS43" i="3"/>
  <c r="AS73" i="3"/>
  <c r="AS88" i="3"/>
  <c r="AS59" i="3"/>
  <c r="AS14" i="3"/>
  <c r="AS29" i="3"/>
  <c r="AS44" i="3"/>
  <c r="AS74" i="3"/>
  <c r="AS89" i="3"/>
  <c r="AS60" i="3"/>
  <c r="AS15" i="3"/>
  <c r="AS30" i="3"/>
  <c r="AS45" i="3"/>
  <c r="AS75" i="3"/>
  <c r="AS90" i="3"/>
  <c r="AS61" i="3"/>
  <c r="AS16" i="3"/>
  <c r="AS31" i="3"/>
  <c r="AS46" i="3"/>
  <c r="AS76" i="3"/>
  <c r="AS91" i="3"/>
  <c r="AS62" i="3"/>
  <c r="AS17" i="3"/>
  <c r="AS32" i="3"/>
  <c r="AS47" i="3"/>
  <c r="AS77" i="3"/>
  <c r="AS92" i="3"/>
  <c r="AS63" i="3"/>
  <c r="AS18" i="3"/>
  <c r="AS33" i="3"/>
  <c r="AS48" i="3"/>
  <c r="AS78" i="3"/>
  <c r="AS93" i="3"/>
  <c r="AS64" i="3"/>
  <c r="AS19" i="3"/>
  <c r="AS34" i="3"/>
  <c r="AS49" i="3"/>
  <c r="AS79" i="3"/>
  <c r="AS94" i="3"/>
  <c r="AS65" i="3"/>
  <c r="AS20" i="3"/>
  <c r="AS35" i="3"/>
  <c r="AS50" i="3"/>
  <c r="AS80" i="3"/>
  <c r="AS95" i="3"/>
  <c r="AT110" i="3"/>
  <c r="AT109" i="3"/>
  <c r="AT108" i="3"/>
  <c r="AT107" i="3"/>
  <c r="AT106" i="3"/>
  <c r="AT105" i="3"/>
  <c r="AT104" i="3"/>
  <c r="AT103" i="3"/>
  <c r="AT102" i="3"/>
  <c r="AT101" i="3"/>
  <c r="AT100" i="3"/>
  <c r="AT99" i="3"/>
  <c r="AV53" i="14" a="1"/>
  <c r="AV65" i="14"/>
  <c r="AV8" i="14" a="1"/>
  <c r="AV20" i="14"/>
  <c r="AV23" i="14" a="1"/>
  <c r="AV35" i="14"/>
  <c r="AV50" i="14"/>
  <c r="AV80" i="14"/>
  <c r="AV110" i="14"/>
  <c r="AV64" i="14"/>
  <c r="AV19" i="14"/>
  <c r="AV34" i="14"/>
  <c r="AV49" i="14"/>
  <c r="AV79" i="14"/>
  <c r="AV109" i="14"/>
  <c r="AV63" i="14"/>
  <c r="AV18" i="14"/>
  <c r="AV33" i="14"/>
  <c r="AV48" i="14"/>
  <c r="AV78" i="14"/>
  <c r="AV108" i="14"/>
  <c r="AV62" i="14"/>
  <c r="AV17" i="14"/>
  <c r="AV32" i="14"/>
  <c r="AV47" i="14"/>
  <c r="AV77" i="14"/>
  <c r="AV107" i="14"/>
  <c r="AV61" i="14"/>
  <c r="AV16" i="14"/>
  <c r="AV31" i="14"/>
  <c r="AV46" i="14"/>
  <c r="AV76" i="14"/>
  <c r="AV106" i="14"/>
  <c r="AV60" i="14"/>
  <c r="AV15" i="14"/>
  <c r="AV30" i="14"/>
  <c r="AV45" i="14"/>
  <c r="AV75" i="14"/>
  <c r="AV105" i="14"/>
  <c r="AV59" i="14"/>
  <c r="AV14" i="14"/>
  <c r="AV29" i="14"/>
  <c r="AV44" i="14"/>
  <c r="AV74" i="14"/>
  <c r="AV104" i="14"/>
  <c r="AV58" i="14"/>
  <c r="AV13" i="14"/>
  <c r="AV28" i="14"/>
  <c r="AV43" i="14"/>
  <c r="AV73" i="14"/>
  <c r="AV103" i="14"/>
  <c r="AV57" i="14"/>
  <c r="AV12" i="14"/>
  <c r="AV27" i="14"/>
  <c r="AV42" i="14"/>
  <c r="AV72" i="14"/>
  <c r="AV102" i="14"/>
  <c r="AV56" i="14"/>
  <c r="AV11" i="14"/>
  <c r="AV26" i="14"/>
  <c r="AV41" i="14"/>
  <c r="AV71" i="14"/>
  <c r="AV101" i="14"/>
  <c r="AV55" i="14"/>
  <c r="AV10" i="14"/>
  <c r="AV25" i="14"/>
  <c r="AV40" i="14"/>
  <c r="AV70" i="14"/>
  <c r="AV100" i="14"/>
  <c r="AV54" i="14"/>
  <c r="AV9" i="14"/>
  <c r="AV24" i="14"/>
  <c r="AV39" i="14"/>
  <c r="AV69" i="14"/>
  <c r="AV99" i="14"/>
  <c r="AV53" i="14"/>
  <c r="AV8" i="14"/>
  <c r="AV23" i="14"/>
  <c r="AV38" i="14"/>
  <c r="AV68" i="14"/>
  <c r="AV98" i="14"/>
  <c r="AW53" i="15" a="1"/>
  <c r="AW65" i="15"/>
  <c r="AW8" i="15" a="1"/>
  <c r="AW20" i="15"/>
  <c r="AW23" i="15" a="1"/>
  <c r="AW35" i="15"/>
  <c r="AW50" i="15"/>
  <c r="AW80" i="15"/>
  <c r="AW110" i="15"/>
  <c r="AW64" i="15"/>
  <c r="AW19" i="15"/>
  <c r="AW34" i="15"/>
  <c r="AW49" i="15"/>
  <c r="AW79" i="15"/>
  <c r="AW109" i="15"/>
  <c r="AW63" i="15"/>
  <c r="AW18" i="15"/>
  <c r="AW33" i="15"/>
  <c r="AW48" i="15"/>
  <c r="AW78" i="15"/>
  <c r="AW108" i="15"/>
  <c r="AW62" i="15"/>
  <c r="AW17" i="15"/>
  <c r="AW32" i="15"/>
  <c r="AW47" i="15"/>
  <c r="AW77" i="15"/>
  <c r="AW107" i="15"/>
  <c r="AW61" i="15"/>
  <c r="AW16" i="15"/>
  <c r="AW31" i="15"/>
  <c r="AW46" i="15"/>
  <c r="AW76" i="15"/>
  <c r="AW106" i="15"/>
  <c r="AW60" i="15"/>
  <c r="AW15" i="15"/>
  <c r="AW30" i="15"/>
  <c r="AW45" i="15"/>
  <c r="AW75" i="15"/>
  <c r="AW105" i="15"/>
  <c r="AW59" i="15"/>
  <c r="AW14" i="15"/>
  <c r="AW29" i="15"/>
  <c r="AW44" i="15"/>
  <c r="AW74" i="15"/>
  <c r="AW104" i="15"/>
  <c r="AW58" i="15"/>
  <c r="AW13" i="15"/>
  <c r="AW28" i="15"/>
  <c r="AW43" i="15"/>
  <c r="AW73" i="15"/>
  <c r="AW103" i="15"/>
  <c r="AW57" i="15"/>
  <c r="AW12" i="15"/>
  <c r="AW27" i="15"/>
  <c r="AW42" i="15"/>
  <c r="AW72" i="15"/>
  <c r="AW102" i="15"/>
  <c r="AW56" i="15"/>
  <c r="AW11" i="15"/>
  <c r="AW26" i="15"/>
  <c r="AW41" i="15"/>
  <c r="AW71" i="15"/>
  <c r="AW101" i="15"/>
  <c r="AW55" i="15"/>
  <c r="AW10" i="15"/>
  <c r="AW25" i="15"/>
  <c r="AW40" i="15"/>
  <c r="AW70" i="15"/>
  <c r="AW100" i="15"/>
  <c r="AW54" i="15"/>
  <c r="AW9" i="15"/>
  <c r="AW24" i="15"/>
  <c r="AW39" i="15"/>
  <c r="AW69" i="15"/>
  <c r="AW99" i="15"/>
  <c r="AW53" i="15"/>
  <c r="AW8" i="15"/>
  <c r="AW23" i="15"/>
  <c r="AW38" i="15"/>
  <c r="AW68" i="15"/>
  <c r="AW98" i="15"/>
  <c r="AW53" i="16" a="1"/>
  <c r="AW65" i="16"/>
  <c r="AW8" i="16" a="1"/>
  <c r="AW20" i="16"/>
  <c r="AW23" i="16" a="1"/>
  <c r="AW35" i="16"/>
  <c r="AW50" i="16"/>
  <c r="AW80" i="16"/>
  <c r="AW110" i="16"/>
  <c r="AW64" i="16"/>
  <c r="AW19" i="16"/>
  <c r="AW34" i="16"/>
  <c r="AW49" i="16"/>
  <c r="AW79" i="16"/>
  <c r="AW109" i="16"/>
  <c r="AW63" i="16"/>
  <c r="AW18" i="16"/>
  <c r="AW33" i="16"/>
  <c r="AW48" i="16"/>
  <c r="AW78" i="16"/>
  <c r="AW108" i="16"/>
  <c r="AW62" i="16"/>
  <c r="AW17" i="16"/>
  <c r="AW32" i="16"/>
  <c r="AW47" i="16"/>
  <c r="AW77" i="16"/>
  <c r="AW107" i="16"/>
  <c r="AW61" i="16"/>
  <c r="AW16" i="16"/>
  <c r="AW31" i="16"/>
  <c r="AW46" i="16"/>
  <c r="AW76" i="16"/>
  <c r="AW106" i="16"/>
  <c r="AW60" i="16"/>
  <c r="AW15" i="16"/>
  <c r="AW30" i="16"/>
  <c r="AW45" i="16"/>
  <c r="AW75" i="16"/>
  <c r="AW105" i="16"/>
  <c r="AW59" i="16"/>
  <c r="AW14" i="16"/>
  <c r="AW29" i="16"/>
  <c r="AW44" i="16"/>
  <c r="AW74" i="16"/>
  <c r="AW104" i="16"/>
  <c r="AW58" i="16"/>
  <c r="AW13" i="16"/>
  <c r="AW28" i="16"/>
  <c r="AW43" i="16"/>
  <c r="AW73" i="16"/>
  <c r="AW103" i="16"/>
  <c r="AW57" i="16"/>
  <c r="AW12" i="16"/>
  <c r="AW27" i="16"/>
  <c r="AW42" i="16"/>
  <c r="AW72" i="16"/>
  <c r="AW102" i="16"/>
  <c r="AW56" i="16"/>
  <c r="AW11" i="16"/>
  <c r="AW26" i="16"/>
  <c r="AW41" i="16"/>
  <c r="AW71" i="16"/>
  <c r="AW101" i="16"/>
  <c r="AW55" i="16"/>
  <c r="AW10" i="16"/>
  <c r="AW25" i="16"/>
  <c r="AW40" i="16"/>
  <c r="AW70" i="16"/>
  <c r="AW100" i="16"/>
  <c r="AW54" i="16"/>
  <c r="AW9" i="16"/>
  <c r="AW24" i="16"/>
  <c r="AW39" i="16"/>
  <c r="AW69" i="16"/>
  <c r="AW99" i="16"/>
  <c r="AW53" i="16"/>
  <c r="AW8" i="16"/>
  <c r="AW23" i="16"/>
  <c r="AW38" i="16"/>
  <c r="AW68" i="16"/>
  <c r="AW98" i="16"/>
  <c r="AW53" i="17" a="1"/>
  <c r="AW65" i="17"/>
  <c r="AW8" i="17" a="1"/>
  <c r="AW20" i="17"/>
  <c r="AW23" i="17" a="1"/>
  <c r="AW35" i="17"/>
  <c r="AW50" i="17"/>
  <c r="AW80" i="17"/>
  <c r="AW110" i="17"/>
  <c r="AW64" i="17"/>
  <c r="AW19" i="17"/>
  <c r="AW34" i="17"/>
  <c r="AW49" i="17"/>
  <c r="AW79" i="17"/>
  <c r="AW109" i="17"/>
  <c r="AW63" i="17"/>
  <c r="AW18" i="17"/>
  <c r="AW33" i="17"/>
  <c r="AW48" i="17"/>
  <c r="AW78" i="17"/>
  <c r="AW108" i="17"/>
  <c r="AW62" i="17"/>
  <c r="AW17" i="17"/>
  <c r="AW32" i="17"/>
  <c r="AW47" i="17"/>
  <c r="AW77" i="17"/>
  <c r="AW107" i="17"/>
  <c r="AW61" i="17"/>
  <c r="AW16" i="17"/>
  <c r="AW31" i="17"/>
  <c r="AW46" i="17"/>
  <c r="AW76" i="17"/>
  <c r="AW106" i="17"/>
  <c r="AW60" i="17"/>
  <c r="AW15" i="17"/>
  <c r="AW30" i="17"/>
  <c r="AW45" i="17"/>
  <c r="AW75" i="17"/>
  <c r="AW105" i="17"/>
  <c r="AW59" i="17"/>
  <c r="AW14" i="17"/>
  <c r="AW29" i="17"/>
  <c r="AW44" i="17"/>
  <c r="AW74" i="17"/>
  <c r="AW104" i="17"/>
  <c r="AW58" i="17"/>
  <c r="AW13" i="17"/>
  <c r="AW28" i="17"/>
  <c r="AW43" i="17"/>
  <c r="AW73" i="17"/>
  <c r="AW103" i="17"/>
  <c r="AW57" i="17"/>
  <c r="AW12" i="17"/>
  <c r="AW27" i="17"/>
  <c r="AW42" i="17"/>
  <c r="AW72" i="17"/>
  <c r="AW102" i="17"/>
  <c r="AW56" i="17"/>
  <c r="AW11" i="17"/>
  <c r="AW26" i="17"/>
  <c r="AW41" i="17"/>
  <c r="AW71" i="17"/>
  <c r="AW101" i="17"/>
  <c r="AW55" i="17"/>
  <c r="AW10" i="17"/>
  <c r="AW25" i="17"/>
  <c r="AW40" i="17"/>
  <c r="AW70" i="17"/>
  <c r="AW100" i="17"/>
  <c r="AW54" i="17"/>
  <c r="AW9" i="17"/>
  <c r="AW24" i="17"/>
  <c r="AW39" i="17"/>
  <c r="AW69" i="17"/>
  <c r="AW99" i="17"/>
  <c r="AW53" i="17"/>
  <c r="AW8" i="17"/>
  <c r="AW23" i="17"/>
  <c r="AW38" i="17"/>
  <c r="AW68" i="17"/>
  <c r="AW98" i="17"/>
  <c r="AW53" i="18" a="1"/>
  <c r="AW65" i="18"/>
  <c r="AW8" i="18" a="1"/>
  <c r="AW20" i="18"/>
  <c r="AW23" i="18" a="1"/>
  <c r="AW35" i="18"/>
  <c r="AW50" i="18"/>
  <c r="AW80" i="18"/>
  <c r="AW110" i="18"/>
  <c r="AW64" i="18"/>
  <c r="AW19" i="18"/>
  <c r="AW34" i="18"/>
  <c r="AW49" i="18"/>
  <c r="AW79" i="18"/>
  <c r="AW109" i="18"/>
  <c r="AW63" i="18"/>
  <c r="AW18" i="18"/>
  <c r="AW33" i="18"/>
  <c r="AW48" i="18"/>
  <c r="AW78" i="18"/>
  <c r="AW108" i="18"/>
  <c r="AW62" i="18"/>
  <c r="AW17" i="18"/>
  <c r="AW32" i="18"/>
  <c r="AW47" i="18"/>
  <c r="AW77" i="18"/>
  <c r="AW107" i="18"/>
  <c r="AW61" i="18"/>
  <c r="AW16" i="18"/>
  <c r="AW31" i="18"/>
  <c r="AW46" i="18"/>
  <c r="AW76" i="18"/>
  <c r="AW106" i="18"/>
  <c r="AW60" i="18"/>
  <c r="AW15" i="18"/>
  <c r="AW30" i="18"/>
  <c r="AW45" i="18"/>
  <c r="AW75" i="18"/>
  <c r="AW105" i="18"/>
  <c r="AW59" i="18"/>
  <c r="AW14" i="18"/>
  <c r="AW29" i="18"/>
  <c r="AW44" i="18"/>
  <c r="AW74" i="18"/>
  <c r="AW104" i="18"/>
  <c r="AW58" i="18"/>
  <c r="AW13" i="18"/>
  <c r="AW28" i="18"/>
  <c r="AW43" i="18"/>
  <c r="AW73" i="18"/>
  <c r="AW103" i="18"/>
  <c r="AW57" i="18"/>
  <c r="AW12" i="18"/>
  <c r="AW27" i="18"/>
  <c r="AW42" i="18"/>
  <c r="AW72" i="18"/>
  <c r="AW102" i="18"/>
  <c r="AW56" i="18"/>
  <c r="AW11" i="18"/>
  <c r="AW26" i="18"/>
  <c r="AW41" i="18"/>
  <c r="AW71" i="18"/>
  <c r="AW101" i="18"/>
  <c r="AW55" i="18"/>
  <c r="AW10" i="18"/>
  <c r="AW25" i="18"/>
  <c r="AW40" i="18"/>
  <c r="AW70" i="18"/>
  <c r="AW100" i="18"/>
  <c r="AW54" i="18"/>
  <c r="AW9" i="18"/>
  <c r="AW24" i="18"/>
  <c r="AW39" i="18"/>
  <c r="AW69" i="18"/>
  <c r="AW99" i="18"/>
  <c r="AW53" i="18"/>
  <c r="AW8" i="18"/>
  <c r="AW23" i="18"/>
  <c r="AW38" i="18"/>
  <c r="AW68" i="18"/>
  <c r="AW98" i="18"/>
  <c r="AW53" i="19" a="1"/>
  <c r="AW65" i="19"/>
  <c r="AW8" i="19" a="1"/>
  <c r="AW20" i="19"/>
  <c r="AW23" i="19" a="1"/>
  <c r="AW35" i="19"/>
  <c r="AW50" i="19"/>
  <c r="AW80" i="19"/>
  <c r="AW110" i="19"/>
  <c r="AW64" i="19"/>
  <c r="AW19" i="19"/>
  <c r="AW34" i="19"/>
  <c r="AW49" i="19"/>
  <c r="AW79" i="19"/>
  <c r="AW109" i="19"/>
  <c r="AW63" i="19"/>
  <c r="AW18" i="19"/>
  <c r="AW33" i="19"/>
  <c r="AW48" i="19"/>
  <c r="AW78" i="19"/>
  <c r="AW108" i="19"/>
  <c r="AW62" i="19"/>
  <c r="AW17" i="19"/>
  <c r="AW32" i="19"/>
  <c r="AW47" i="19"/>
  <c r="AW77" i="19"/>
  <c r="AW107" i="19"/>
  <c r="AW61" i="19"/>
  <c r="AW16" i="19"/>
  <c r="AW31" i="19"/>
  <c r="AW46" i="19"/>
  <c r="AW76" i="19"/>
  <c r="AW106" i="19"/>
  <c r="AW60" i="19"/>
  <c r="AW15" i="19"/>
  <c r="AW30" i="19"/>
  <c r="AW45" i="19"/>
  <c r="AW75" i="19"/>
  <c r="AW105" i="19"/>
  <c r="AW59" i="19"/>
  <c r="AW14" i="19"/>
  <c r="AW29" i="19"/>
  <c r="AW44" i="19"/>
  <c r="AW74" i="19"/>
  <c r="AW104" i="19"/>
  <c r="AW58" i="19"/>
  <c r="AW13" i="19"/>
  <c r="AW28" i="19"/>
  <c r="AW43" i="19"/>
  <c r="AW73" i="19"/>
  <c r="AW103" i="19"/>
  <c r="AW57" i="19"/>
  <c r="AW12" i="19"/>
  <c r="AW27" i="19"/>
  <c r="AW42" i="19"/>
  <c r="AW72" i="19"/>
  <c r="AW102" i="19"/>
  <c r="AW56" i="19"/>
  <c r="AW11" i="19"/>
  <c r="AW26" i="19"/>
  <c r="AW41" i="19"/>
  <c r="AW71" i="19"/>
  <c r="AW101" i="19"/>
  <c r="AW55" i="19"/>
  <c r="AW10" i="19"/>
  <c r="AW25" i="19"/>
  <c r="AW40" i="19"/>
  <c r="AW70" i="19"/>
  <c r="AW100" i="19"/>
  <c r="AW54" i="19"/>
  <c r="AW9" i="19"/>
  <c r="AW24" i="19"/>
  <c r="AW39" i="19"/>
  <c r="AW69" i="19"/>
  <c r="AW99" i="19"/>
  <c r="AW53" i="19"/>
  <c r="AW8" i="19"/>
  <c r="AW23" i="19"/>
  <c r="AW38" i="19"/>
  <c r="AW68" i="19"/>
  <c r="AW98" i="19"/>
  <c r="AW53" i="20" a="1"/>
  <c r="AW65" i="20"/>
  <c r="AW8" i="20" a="1"/>
  <c r="AW20" i="20"/>
  <c r="AW23" i="20" a="1"/>
  <c r="AW35" i="20"/>
  <c r="AW50" i="20"/>
  <c r="AW80" i="20"/>
  <c r="AW110" i="20"/>
  <c r="AW64" i="20"/>
  <c r="AW19" i="20"/>
  <c r="AW34" i="20"/>
  <c r="AW49" i="20"/>
  <c r="AW79" i="20"/>
  <c r="AW109" i="20"/>
  <c r="AW63" i="20"/>
  <c r="AW18" i="20"/>
  <c r="AW33" i="20"/>
  <c r="AW48" i="20"/>
  <c r="AW78" i="20"/>
  <c r="AW108" i="20"/>
  <c r="AW62" i="20"/>
  <c r="AW17" i="20"/>
  <c r="AW32" i="20"/>
  <c r="AW47" i="20"/>
  <c r="AW77" i="20"/>
  <c r="AW107" i="20"/>
  <c r="AW61" i="20"/>
  <c r="AW16" i="20"/>
  <c r="AW31" i="20"/>
  <c r="AW46" i="20"/>
  <c r="AW76" i="20"/>
  <c r="AW106" i="20"/>
  <c r="AW60" i="20"/>
  <c r="AW15" i="20"/>
  <c r="AW30" i="20"/>
  <c r="AW45" i="20"/>
  <c r="AW75" i="20"/>
  <c r="AW105" i="20"/>
  <c r="AW59" i="20"/>
  <c r="AW14" i="20"/>
  <c r="AW29" i="20"/>
  <c r="AW44" i="20"/>
  <c r="AW74" i="20"/>
  <c r="AW104" i="20"/>
  <c r="AW58" i="20"/>
  <c r="AW13" i="20"/>
  <c r="AW28" i="20"/>
  <c r="AW43" i="20"/>
  <c r="AW73" i="20"/>
  <c r="AW103" i="20"/>
  <c r="AW57" i="20"/>
  <c r="AW12" i="20"/>
  <c r="AW27" i="20"/>
  <c r="AW42" i="20"/>
  <c r="AW72" i="20"/>
  <c r="AW102" i="20"/>
  <c r="AW56" i="20"/>
  <c r="AW11" i="20"/>
  <c r="AW26" i="20"/>
  <c r="AW41" i="20"/>
  <c r="AW71" i="20"/>
  <c r="AW101" i="20"/>
  <c r="AW55" i="20"/>
  <c r="AW10" i="20"/>
  <c r="AW25" i="20"/>
  <c r="AW40" i="20"/>
  <c r="AW70" i="20"/>
  <c r="AW100" i="20"/>
  <c r="AW54" i="20"/>
  <c r="AW9" i="20"/>
  <c r="AW24" i="20"/>
  <c r="AW39" i="20"/>
  <c r="AW69" i="20"/>
  <c r="AW99" i="20"/>
  <c r="AW53" i="20"/>
  <c r="AW8" i="20"/>
  <c r="AW23" i="20"/>
  <c r="AW38" i="20"/>
  <c r="AW68" i="20"/>
  <c r="AW98" i="20"/>
  <c r="AR53" i="3" a="1"/>
  <c r="AR53" i="3"/>
  <c r="AR8" i="3" a="1"/>
  <c r="AR8" i="3"/>
  <c r="AR23" i="3" a="1"/>
  <c r="AR23" i="3"/>
  <c r="AR38" i="3"/>
  <c r="AR68" i="3"/>
  <c r="AR98" i="3"/>
  <c r="AR83" i="3" a="1"/>
  <c r="AR83" i="3"/>
  <c r="AR54" i="3"/>
  <c r="AR9" i="3"/>
  <c r="AR24" i="3"/>
  <c r="AR39" i="3"/>
  <c r="AR69" i="3"/>
  <c r="AR84" i="3"/>
  <c r="AR55" i="3"/>
  <c r="AR10" i="3"/>
  <c r="AR25" i="3"/>
  <c r="AR40" i="3"/>
  <c r="AR70" i="3"/>
  <c r="AR85" i="3"/>
  <c r="AR56" i="3"/>
  <c r="AR11" i="3"/>
  <c r="AR26" i="3"/>
  <c r="AR41" i="3"/>
  <c r="AR71" i="3"/>
  <c r="AR86" i="3"/>
  <c r="AR57" i="3"/>
  <c r="AR12" i="3"/>
  <c r="AR27" i="3"/>
  <c r="AR42" i="3"/>
  <c r="AR72" i="3"/>
  <c r="AR87" i="3"/>
  <c r="AR58" i="3"/>
  <c r="AR13" i="3"/>
  <c r="AR28" i="3"/>
  <c r="AR43" i="3"/>
  <c r="AR73" i="3"/>
  <c r="AR88" i="3"/>
  <c r="AR59" i="3"/>
  <c r="AR14" i="3"/>
  <c r="AR29" i="3"/>
  <c r="AR44" i="3"/>
  <c r="AR74" i="3"/>
  <c r="AR89" i="3"/>
  <c r="AR60" i="3"/>
  <c r="AR15" i="3"/>
  <c r="AR30" i="3"/>
  <c r="AR45" i="3"/>
  <c r="AR75" i="3"/>
  <c r="AR90" i="3"/>
  <c r="AR61" i="3"/>
  <c r="AR16" i="3"/>
  <c r="AR31" i="3"/>
  <c r="AR46" i="3"/>
  <c r="AR76" i="3"/>
  <c r="AR91" i="3"/>
  <c r="AR62" i="3"/>
  <c r="AR17" i="3"/>
  <c r="AR32" i="3"/>
  <c r="AR47" i="3"/>
  <c r="AR77" i="3"/>
  <c r="AR92" i="3"/>
  <c r="AR63" i="3"/>
  <c r="AR18" i="3"/>
  <c r="AR33" i="3"/>
  <c r="AR48" i="3"/>
  <c r="AR78" i="3"/>
  <c r="AR93" i="3"/>
  <c r="AR64" i="3"/>
  <c r="AR19" i="3"/>
  <c r="AR34" i="3"/>
  <c r="AR49" i="3"/>
  <c r="AR79" i="3"/>
  <c r="AR94" i="3"/>
  <c r="AR65" i="3"/>
  <c r="AR20" i="3"/>
  <c r="AR35" i="3"/>
  <c r="AR50" i="3"/>
  <c r="AR80" i="3"/>
  <c r="AR95" i="3"/>
  <c r="AS110" i="3"/>
  <c r="AS109" i="3"/>
  <c r="AS108" i="3"/>
  <c r="AS107" i="3"/>
  <c r="AS106" i="3"/>
  <c r="AS105" i="3"/>
  <c r="AS104" i="3"/>
  <c r="AS103" i="3"/>
  <c r="AS102" i="3"/>
  <c r="AS101" i="3"/>
  <c r="AS100" i="3"/>
  <c r="AS99" i="3"/>
  <c r="AU53" i="14" a="1"/>
  <c r="AU65" i="14"/>
  <c r="AU8" i="14" a="1"/>
  <c r="AU20" i="14"/>
  <c r="AU23" i="14" a="1"/>
  <c r="AU35" i="14"/>
  <c r="AU50" i="14"/>
  <c r="AU80" i="14"/>
  <c r="AU110" i="14"/>
  <c r="AU64" i="14"/>
  <c r="AU19" i="14"/>
  <c r="AU34" i="14"/>
  <c r="AU49" i="14"/>
  <c r="AU79" i="14"/>
  <c r="AU109" i="14"/>
  <c r="AU63" i="14"/>
  <c r="AU18" i="14"/>
  <c r="AU33" i="14"/>
  <c r="AU48" i="14"/>
  <c r="AU78" i="14"/>
  <c r="AU108" i="14"/>
  <c r="AU62" i="14"/>
  <c r="AU17" i="14"/>
  <c r="AU32" i="14"/>
  <c r="AU47" i="14"/>
  <c r="AU77" i="14"/>
  <c r="AU107" i="14"/>
  <c r="AU61" i="14"/>
  <c r="AU16" i="14"/>
  <c r="AU31" i="14"/>
  <c r="AU46" i="14"/>
  <c r="AU76" i="14"/>
  <c r="AU106" i="14"/>
  <c r="AU60" i="14"/>
  <c r="AU15" i="14"/>
  <c r="AU30" i="14"/>
  <c r="AU45" i="14"/>
  <c r="AU75" i="14"/>
  <c r="AU105" i="14"/>
  <c r="AU59" i="14"/>
  <c r="AU14" i="14"/>
  <c r="AU29" i="14"/>
  <c r="AU44" i="14"/>
  <c r="AU74" i="14"/>
  <c r="AU104" i="14"/>
  <c r="AU58" i="14"/>
  <c r="AU13" i="14"/>
  <c r="AU28" i="14"/>
  <c r="AU43" i="14"/>
  <c r="AU73" i="14"/>
  <c r="AU103" i="14"/>
  <c r="AU57" i="14"/>
  <c r="AU12" i="14"/>
  <c r="AU27" i="14"/>
  <c r="AU42" i="14"/>
  <c r="AU72" i="14"/>
  <c r="AU102" i="14"/>
  <c r="AU56" i="14"/>
  <c r="AU11" i="14"/>
  <c r="AU26" i="14"/>
  <c r="AU41" i="14"/>
  <c r="AU71" i="14"/>
  <c r="AU101" i="14"/>
  <c r="AU55" i="14"/>
  <c r="AU10" i="14"/>
  <c r="AU25" i="14"/>
  <c r="AU40" i="14"/>
  <c r="AU70" i="14"/>
  <c r="AU100" i="14"/>
  <c r="AU54" i="14"/>
  <c r="AU9" i="14"/>
  <c r="AU24" i="14"/>
  <c r="AU39" i="14"/>
  <c r="AU69" i="14"/>
  <c r="AU99" i="14"/>
  <c r="AU53" i="14"/>
  <c r="AU8" i="14"/>
  <c r="AU23" i="14"/>
  <c r="AU38" i="14"/>
  <c r="AU68" i="14"/>
  <c r="AU98" i="14"/>
  <c r="AV53" i="15" a="1"/>
  <c r="AV65" i="15"/>
  <c r="AV8" i="15" a="1"/>
  <c r="AV20" i="15"/>
  <c r="AV23" i="15" a="1"/>
  <c r="AV35" i="15"/>
  <c r="AV50" i="15"/>
  <c r="AV80" i="15"/>
  <c r="AV110" i="15"/>
  <c r="AV64" i="15"/>
  <c r="AV19" i="15"/>
  <c r="AV34" i="15"/>
  <c r="AV49" i="15"/>
  <c r="AV79" i="15"/>
  <c r="AV109" i="15"/>
  <c r="AV63" i="15"/>
  <c r="AV18" i="15"/>
  <c r="AV33" i="15"/>
  <c r="AV48" i="15"/>
  <c r="AV78" i="15"/>
  <c r="AV108" i="15"/>
  <c r="AV62" i="15"/>
  <c r="AV17" i="15"/>
  <c r="AV32" i="15"/>
  <c r="AV47" i="15"/>
  <c r="AV77" i="15"/>
  <c r="AV107" i="15"/>
  <c r="AV61" i="15"/>
  <c r="AV16" i="15"/>
  <c r="AV31" i="15"/>
  <c r="AV46" i="15"/>
  <c r="AV76" i="15"/>
  <c r="AV106" i="15"/>
  <c r="AV60" i="15"/>
  <c r="AV15" i="15"/>
  <c r="AV30" i="15"/>
  <c r="AV45" i="15"/>
  <c r="AV75" i="15"/>
  <c r="AV105" i="15"/>
  <c r="AV59" i="15"/>
  <c r="AV14" i="15"/>
  <c r="AV29" i="15"/>
  <c r="AV44" i="15"/>
  <c r="AV74" i="15"/>
  <c r="AV104" i="15"/>
  <c r="AV58" i="15"/>
  <c r="AV13" i="15"/>
  <c r="AV28" i="15"/>
  <c r="AV43" i="15"/>
  <c r="AV73" i="15"/>
  <c r="AV103" i="15"/>
  <c r="AV57" i="15"/>
  <c r="AV12" i="15"/>
  <c r="AV27" i="15"/>
  <c r="AV42" i="15"/>
  <c r="AV72" i="15"/>
  <c r="AV102" i="15"/>
  <c r="AV56" i="15"/>
  <c r="AV11" i="15"/>
  <c r="AV26" i="15"/>
  <c r="AV41" i="15"/>
  <c r="AV71" i="15"/>
  <c r="AV101" i="15"/>
  <c r="AV55" i="15"/>
  <c r="AV10" i="15"/>
  <c r="AV25" i="15"/>
  <c r="AV40" i="15"/>
  <c r="AV70" i="15"/>
  <c r="AV100" i="15"/>
  <c r="AV54" i="15"/>
  <c r="AV9" i="15"/>
  <c r="AV24" i="15"/>
  <c r="AV39" i="15"/>
  <c r="AV69" i="15"/>
  <c r="AV99" i="15"/>
  <c r="AV53" i="15"/>
  <c r="AV8" i="15"/>
  <c r="AV23" i="15"/>
  <c r="AV38" i="15"/>
  <c r="AV68" i="15"/>
  <c r="AV98" i="15"/>
  <c r="AV53" i="16" a="1"/>
  <c r="AV65" i="16"/>
  <c r="AV8" i="16" a="1"/>
  <c r="AV20" i="16"/>
  <c r="AV23" i="16" a="1"/>
  <c r="AV35" i="16"/>
  <c r="AV50" i="16"/>
  <c r="AV80" i="16"/>
  <c r="AV110" i="16"/>
  <c r="AV64" i="16"/>
  <c r="AV19" i="16"/>
  <c r="AV34" i="16"/>
  <c r="AV49" i="16"/>
  <c r="AV79" i="16"/>
  <c r="AV109" i="16"/>
  <c r="AV63" i="16"/>
  <c r="AV18" i="16"/>
  <c r="AV33" i="16"/>
  <c r="AV48" i="16"/>
  <c r="AV78" i="16"/>
  <c r="AV108" i="16"/>
  <c r="AV62" i="16"/>
  <c r="AV17" i="16"/>
  <c r="AV32" i="16"/>
  <c r="AV47" i="16"/>
  <c r="AV77" i="16"/>
  <c r="AV107" i="16"/>
  <c r="AV61" i="16"/>
  <c r="AV16" i="16"/>
  <c r="AV31" i="16"/>
  <c r="AV46" i="16"/>
  <c r="AV76" i="16"/>
  <c r="AV106" i="16"/>
  <c r="AV60" i="16"/>
  <c r="AV15" i="16"/>
  <c r="AV30" i="16"/>
  <c r="AV45" i="16"/>
  <c r="AV75" i="16"/>
  <c r="AV105" i="16"/>
  <c r="AV59" i="16"/>
  <c r="AV14" i="16"/>
  <c r="AV29" i="16"/>
  <c r="AV44" i="16"/>
  <c r="AV74" i="16"/>
  <c r="AV104" i="16"/>
  <c r="AV58" i="16"/>
  <c r="AV13" i="16"/>
  <c r="AV28" i="16"/>
  <c r="AV43" i="16"/>
  <c r="AV73" i="16"/>
  <c r="AV103" i="16"/>
  <c r="AV57" i="16"/>
  <c r="AV12" i="16"/>
  <c r="AV27" i="16"/>
  <c r="AV42" i="16"/>
  <c r="AV72" i="16"/>
  <c r="AV102" i="16"/>
  <c r="AV56" i="16"/>
  <c r="AV11" i="16"/>
  <c r="AV26" i="16"/>
  <c r="AV41" i="16"/>
  <c r="AV71" i="16"/>
  <c r="AV101" i="16"/>
  <c r="AV55" i="16"/>
  <c r="AV10" i="16"/>
  <c r="AV25" i="16"/>
  <c r="AV40" i="16"/>
  <c r="AV70" i="16"/>
  <c r="AV100" i="16"/>
  <c r="AV54" i="16"/>
  <c r="AV9" i="16"/>
  <c r="AV24" i="16"/>
  <c r="AV39" i="16"/>
  <c r="AV69" i="16"/>
  <c r="AV99" i="16"/>
  <c r="AV53" i="16"/>
  <c r="AV8" i="16"/>
  <c r="AV23" i="16"/>
  <c r="AV38" i="16"/>
  <c r="AV68" i="16"/>
  <c r="AV98" i="16"/>
  <c r="AV53" i="17" a="1"/>
  <c r="AV65" i="17"/>
  <c r="AV8" i="17" a="1"/>
  <c r="AV20" i="17"/>
  <c r="AV23" i="17" a="1"/>
  <c r="AV35" i="17"/>
  <c r="AV50" i="17"/>
  <c r="AV80" i="17"/>
  <c r="AV110" i="17"/>
  <c r="AV64" i="17"/>
  <c r="AV19" i="17"/>
  <c r="AV34" i="17"/>
  <c r="AV49" i="17"/>
  <c r="AV79" i="17"/>
  <c r="AV109" i="17"/>
  <c r="AV63" i="17"/>
  <c r="AV18" i="17"/>
  <c r="AV33" i="17"/>
  <c r="AV48" i="17"/>
  <c r="AV78" i="17"/>
  <c r="AV108" i="17"/>
  <c r="AV62" i="17"/>
  <c r="AV17" i="17"/>
  <c r="AV32" i="17"/>
  <c r="AV47" i="17"/>
  <c r="AV77" i="17"/>
  <c r="AV107" i="17"/>
  <c r="AV61" i="17"/>
  <c r="AV16" i="17"/>
  <c r="AV31" i="17"/>
  <c r="AV46" i="17"/>
  <c r="AV76" i="17"/>
  <c r="AV106" i="17"/>
  <c r="AV60" i="17"/>
  <c r="AV15" i="17"/>
  <c r="AV30" i="17"/>
  <c r="AV45" i="17"/>
  <c r="AV75" i="17"/>
  <c r="AV105" i="17"/>
  <c r="AV59" i="17"/>
  <c r="AV14" i="17"/>
  <c r="AV29" i="17"/>
  <c r="AV44" i="17"/>
  <c r="AV74" i="17"/>
  <c r="AV104" i="17"/>
  <c r="AV58" i="17"/>
  <c r="AV13" i="17"/>
  <c r="AV28" i="17"/>
  <c r="AV43" i="17"/>
  <c r="AV73" i="17"/>
  <c r="AV103" i="17"/>
  <c r="AV57" i="17"/>
  <c r="AV12" i="17"/>
  <c r="AV27" i="17"/>
  <c r="AV42" i="17"/>
  <c r="AV72" i="17"/>
  <c r="AV102" i="17"/>
  <c r="AV56" i="17"/>
  <c r="AV11" i="17"/>
  <c r="AV26" i="17"/>
  <c r="AV41" i="17"/>
  <c r="AV71" i="17"/>
  <c r="AV101" i="17"/>
  <c r="AV55" i="17"/>
  <c r="AV10" i="17"/>
  <c r="AV25" i="17"/>
  <c r="AV40" i="17"/>
  <c r="AV70" i="17"/>
  <c r="AV100" i="17"/>
  <c r="AV54" i="17"/>
  <c r="AV9" i="17"/>
  <c r="AV24" i="17"/>
  <c r="AV39" i="17"/>
  <c r="AV69" i="17"/>
  <c r="AV99" i="17"/>
  <c r="AV53" i="17"/>
  <c r="AV8" i="17"/>
  <c r="AV23" i="17"/>
  <c r="AV38" i="17"/>
  <c r="AV68" i="17"/>
  <c r="AV98" i="17"/>
  <c r="AV53" i="18" a="1"/>
  <c r="AV65" i="18"/>
  <c r="AV8" i="18" a="1"/>
  <c r="AV20" i="18"/>
  <c r="AV23" i="18" a="1"/>
  <c r="AV35" i="18"/>
  <c r="AV50" i="18"/>
  <c r="AV80" i="18"/>
  <c r="AV110" i="18"/>
  <c r="AV64" i="18"/>
  <c r="AV19" i="18"/>
  <c r="AV34" i="18"/>
  <c r="AV49" i="18"/>
  <c r="AV79" i="18"/>
  <c r="AV109" i="18"/>
  <c r="AV63" i="18"/>
  <c r="AV18" i="18"/>
  <c r="AV33" i="18"/>
  <c r="AV48" i="18"/>
  <c r="AV78" i="18"/>
  <c r="AV108" i="18"/>
  <c r="AV62" i="18"/>
  <c r="AV17" i="18"/>
  <c r="AV32" i="18"/>
  <c r="AV47" i="18"/>
  <c r="AV77" i="18"/>
  <c r="AV107" i="18"/>
  <c r="AV61" i="18"/>
  <c r="AV16" i="18"/>
  <c r="AV31" i="18"/>
  <c r="AV46" i="18"/>
  <c r="AV76" i="18"/>
  <c r="AV106" i="18"/>
  <c r="AV60" i="18"/>
  <c r="AV15" i="18"/>
  <c r="AV30" i="18"/>
  <c r="AV45" i="18"/>
  <c r="AV75" i="18"/>
  <c r="AV105" i="18"/>
  <c r="AV59" i="18"/>
  <c r="AV14" i="18"/>
  <c r="AV29" i="18"/>
  <c r="AV44" i="18"/>
  <c r="AV74" i="18"/>
  <c r="AV104" i="18"/>
  <c r="AV58" i="18"/>
  <c r="AV13" i="18"/>
  <c r="AV28" i="18"/>
  <c r="AV43" i="18"/>
  <c r="AV73" i="18"/>
  <c r="AV103" i="18"/>
  <c r="AV57" i="18"/>
  <c r="AV12" i="18"/>
  <c r="AV27" i="18"/>
  <c r="AV42" i="18"/>
  <c r="AV72" i="18"/>
  <c r="AV102" i="18"/>
  <c r="AV56" i="18"/>
  <c r="AV11" i="18"/>
  <c r="AV26" i="18"/>
  <c r="AV41" i="18"/>
  <c r="AV71" i="18"/>
  <c r="AV101" i="18"/>
  <c r="AV55" i="18"/>
  <c r="AV10" i="18"/>
  <c r="AV25" i="18"/>
  <c r="AV40" i="18"/>
  <c r="AV70" i="18"/>
  <c r="AV100" i="18"/>
  <c r="AV54" i="18"/>
  <c r="AV9" i="18"/>
  <c r="AV24" i="18"/>
  <c r="AV39" i="18"/>
  <c r="AV69" i="18"/>
  <c r="AV99" i="18"/>
  <c r="AV53" i="18"/>
  <c r="AV8" i="18"/>
  <c r="AV23" i="18"/>
  <c r="AV38" i="18"/>
  <c r="AV68" i="18"/>
  <c r="AV98" i="18"/>
  <c r="AV53" i="19" a="1"/>
  <c r="AV65" i="19"/>
  <c r="AV8" i="19" a="1"/>
  <c r="AV20" i="19"/>
  <c r="AV23" i="19" a="1"/>
  <c r="AV35" i="19"/>
  <c r="AV50" i="19"/>
  <c r="AV80" i="19"/>
  <c r="AV110" i="19"/>
  <c r="AV64" i="19"/>
  <c r="AV19" i="19"/>
  <c r="AV34" i="19"/>
  <c r="AV49" i="19"/>
  <c r="AV79" i="19"/>
  <c r="AV109" i="19"/>
  <c r="AV63" i="19"/>
  <c r="AV18" i="19"/>
  <c r="AV33" i="19"/>
  <c r="AV48" i="19"/>
  <c r="AV78" i="19"/>
  <c r="AV108" i="19"/>
  <c r="AV62" i="19"/>
  <c r="AV17" i="19"/>
  <c r="AV32" i="19"/>
  <c r="AV47" i="19"/>
  <c r="AV77" i="19"/>
  <c r="AV107" i="19"/>
  <c r="AV61" i="19"/>
  <c r="AV16" i="19"/>
  <c r="AV31" i="19"/>
  <c r="AV46" i="19"/>
  <c r="AV76" i="19"/>
  <c r="AV106" i="19"/>
  <c r="AV60" i="19"/>
  <c r="AV15" i="19"/>
  <c r="AV30" i="19"/>
  <c r="AV45" i="19"/>
  <c r="AV75" i="19"/>
  <c r="AV105" i="19"/>
  <c r="AV59" i="19"/>
  <c r="AV14" i="19"/>
  <c r="AV29" i="19"/>
  <c r="AV44" i="19"/>
  <c r="AV74" i="19"/>
  <c r="AV104" i="19"/>
  <c r="AV58" i="19"/>
  <c r="AV13" i="19"/>
  <c r="AV28" i="19"/>
  <c r="AV43" i="19"/>
  <c r="AV73" i="19"/>
  <c r="AV103" i="19"/>
  <c r="AV57" i="19"/>
  <c r="AV12" i="19"/>
  <c r="AV27" i="19"/>
  <c r="AV42" i="19"/>
  <c r="AV72" i="19"/>
  <c r="AV102" i="19"/>
  <c r="AV56" i="19"/>
  <c r="AV11" i="19"/>
  <c r="AV26" i="19"/>
  <c r="AV41" i="19"/>
  <c r="AV71" i="19"/>
  <c r="AV101" i="19"/>
  <c r="AV55" i="19"/>
  <c r="AV10" i="19"/>
  <c r="AV25" i="19"/>
  <c r="AV40" i="19"/>
  <c r="AV70" i="19"/>
  <c r="AV100" i="19"/>
  <c r="AV54" i="19"/>
  <c r="AV9" i="19"/>
  <c r="AV24" i="19"/>
  <c r="AV39" i="19"/>
  <c r="AV69" i="19"/>
  <c r="AV99" i="19"/>
  <c r="AV53" i="19"/>
  <c r="AV8" i="19"/>
  <c r="AV23" i="19"/>
  <c r="AV38" i="19"/>
  <c r="AV68" i="19"/>
  <c r="AV98" i="19"/>
  <c r="AV53" i="20" a="1"/>
  <c r="AV65" i="20"/>
  <c r="AV8" i="20" a="1"/>
  <c r="AV20" i="20"/>
  <c r="AV23" i="20" a="1"/>
  <c r="AV35" i="20"/>
  <c r="AV50" i="20"/>
  <c r="AV80" i="20"/>
  <c r="AV110" i="20"/>
  <c r="AV64" i="20"/>
  <c r="AV19" i="20"/>
  <c r="AV34" i="20"/>
  <c r="AV49" i="20"/>
  <c r="AV79" i="20"/>
  <c r="AV109" i="20"/>
  <c r="AV63" i="20"/>
  <c r="AV18" i="20"/>
  <c r="AV33" i="20"/>
  <c r="AV48" i="20"/>
  <c r="AV78" i="20"/>
  <c r="AV108" i="20"/>
  <c r="AV62" i="20"/>
  <c r="AV17" i="20"/>
  <c r="AV32" i="20"/>
  <c r="AV47" i="20"/>
  <c r="AV77" i="20"/>
  <c r="AV107" i="20"/>
  <c r="AV61" i="20"/>
  <c r="AV16" i="20"/>
  <c r="AV31" i="20"/>
  <c r="AV46" i="20"/>
  <c r="AV76" i="20"/>
  <c r="AV106" i="20"/>
  <c r="AV60" i="20"/>
  <c r="AV15" i="20"/>
  <c r="AV30" i="20"/>
  <c r="AV45" i="20"/>
  <c r="AV75" i="20"/>
  <c r="AV105" i="20"/>
  <c r="AV59" i="20"/>
  <c r="AV14" i="20"/>
  <c r="AV29" i="20"/>
  <c r="AV44" i="20"/>
  <c r="AV74" i="20"/>
  <c r="AV104" i="20"/>
  <c r="AV58" i="20"/>
  <c r="AV13" i="20"/>
  <c r="AV28" i="20"/>
  <c r="AV43" i="20"/>
  <c r="AV73" i="20"/>
  <c r="AV103" i="20"/>
  <c r="AV57" i="20"/>
  <c r="AV12" i="20"/>
  <c r="AV27" i="20"/>
  <c r="AV42" i="20"/>
  <c r="AV72" i="20"/>
  <c r="AV102" i="20"/>
  <c r="AV56" i="20"/>
  <c r="AV11" i="20"/>
  <c r="AV26" i="20"/>
  <c r="AV41" i="20"/>
  <c r="AV71" i="20"/>
  <c r="AV101" i="20"/>
  <c r="AV55" i="20"/>
  <c r="AV10" i="20"/>
  <c r="AV25" i="20"/>
  <c r="AV40" i="20"/>
  <c r="AV70" i="20"/>
  <c r="AV100" i="20"/>
  <c r="AV54" i="20"/>
  <c r="AV9" i="20"/>
  <c r="AV24" i="20"/>
  <c r="AV39" i="20"/>
  <c r="AV69" i="20"/>
  <c r="AV99" i="20"/>
  <c r="AV53" i="20"/>
  <c r="AV8" i="20"/>
  <c r="AV23" i="20"/>
  <c r="AV38" i="20"/>
  <c r="AV68" i="20"/>
  <c r="AV98" i="20"/>
  <c r="AQ53" i="3" a="1"/>
  <c r="AQ53" i="3"/>
  <c r="AQ8" i="3" a="1"/>
  <c r="AQ8" i="3"/>
  <c r="AQ23" i="3" a="1"/>
  <c r="AQ23" i="3"/>
  <c r="AQ38" i="3"/>
  <c r="AQ68" i="3"/>
  <c r="AQ98" i="3"/>
  <c r="AQ83" i="3" a="1"/>
  <c r="AQ83" i="3"/>
  <c r="AQ54" i="3"/>
  <c r="AQ9" i="3"/>
  <c r="AQ24" i="3"/>
  <c r="AQ39" i="3"/>
  <c r="AQ69" i="3"/>
  <c r="AQ84" i="3"/>
  <c r="AQ55" i="3"/>
  <c r="AQ10" i="3"/>
  <c r="AQ25" i="3"/>
  <c r="AQ40" i="3"/>
  <c r="AQ70" i="3"/>
  <c r="AQ85" i="3"/>
  <c r="AQ56" i="3"/>
  <c r="AQ11" i="3"/>
  <c r="AQ26" i="3"/>
  <c r="AQ41" i="3"/>
  <c r="AQ71" i="3"/>
  <c r="AQ86" i="3"/>
  <c r="AQ57" i="3"/>
  <c r="AQ12" i="3"/>
  <c r="AQ27" i="3"/>
  <c r="AQ42" i="3"/>
  <c r="AQ72" i="3"/>
  <c r="AQ87" i="3"/>
  <c r="AQ58" i="3"/>
  <c r="AQ13" i="3"/>
  <c r="AQ28" i="3"/>
  <c r="AQ43" i="3"/>
  <c r="AQ73" i="3"/>
  <c r="AQ88" i="3"/>
  <c r="AQ59" i="3"/>
  <c r="AQ14" i="3"/>
  <c r="AQ29" i="3"/>
  <c r="AQ44" i="3"/>
  <c r="AQ74" i="3"/>
  <c r="AQ89" i="3"/>
  <c r="AQ60" i="3"/>
  <c r="AQ15" i="3"/>
  <c r="AQ30" i="3"/>
  <c r="AQ45" i="3"/>
  <c r="AQ75" i="3"/>
  <c r="AQ90" i="3"/>
  <c r="AQ61" i="3"/>
  <c r="AQ16" i="3"/>
  <c r="AQ31" i="3"/>
  <c r="AQ46" i="3"/>
  <c r="AQ76" i="3"/>
  <c r="AQ91" i="3"/>
  <c r="AQ62" i="3"/>
  <c r="AQ17" i="3"/>
  <c r="AQ32" i="3"/>
  <c r="AQ47" i="3"/>
  <c r="AQ77" i="3"/>
  <c r="AQ92" i="3"/>
  <c r="AQ63" i="3"/>
  <c r="AQ18" i="3"/>
  <c r="AQ33" i="3"/>
  <c r="AQ48" i="3"/>
  <c r="AQ78" i="3"/>
  <c r="AQ93" i="3"/>
  <c r="AQ64" i="3"/>
  <c r="AQ19" i="3"/>
  <c r="AQ34" i="3"/>
  <c r="AQ49" i="3"/>
  <c r="AQ79" i="3"/>
  <c r="AQ94" i="3"/>
  <c r="AQ65" i="3"/>
  <c r="AQ20" i="3"/>
  <c r="AQ35" i="3"/>
  <c r="AQ50" i="3"/>
  <c r="AQ80" i="3"/>
  <c r="AQ95" i="3"/>
  <c r="AR110" i="3"/>
  <c r="AR109" i="3"/>
  <c r="AR108" i="3"/>
  <c r="AR107" i="3"/>
  <c r="AR106" i="3"/>
  <c r="AR105" i="3"/>
  <c r="AR104" i="3"/>
  <c r="AR103" i="3"/>
  <c r="AR102" i="3"/>
  <c r="AR101" i="3"/>
  <c r="AR100" i="3"/>
  <c r="AR99" i="3"/>
  <c r="AT53" i="14" a="1"/>
  <c r="AT65" i="14"/>
  <c r="AT8" i="14" a="1"/>
  <c r="AT20" i="14"/>
  <c r="AT23" i="14" a="1"/>
  <c r="AT35" i="14"/>
  <c r="AT50" i="14"/>
  <c r="AT80" i="14"/>
  <c r="AT110" i="14"/>
  <c r="AT64" i="14"/>
  <c r="AT19" i="14"/>
  <c r="AT34" i="14"/>
  <c r="AT49" i="14"/>
  <c r="AT79" i="14"/>
  <c r="AT109" i="14"/>
  <c r="AT63" i="14"/>
  <c r="AT18" i="14"/>
  <c r="AT33" i="14"/>
  <c r="AT48" i="14"/>
  <c r="AT78" i="14"/>
  <c r="AT108" i="14"/>
  <c r="AT62" i="14"/>
  <c r="AT17" i="14"/>
  <c r="AT32" i="14"/>
  <c r="AT47" i="14"/>
  <c r="AT77" i="14"/>
  <c r="AT107" i="14"/>
  <c r="AT61" i="14"/>
  <c r="AT16" i="14"/>
  <c r="AT31" i="14"/>
  <c r="AT46" i="14"/>
  <c r="AT76" i="14"/>
  <c r="AT106" i="14"/>
  <c r="AT60" i="14"/>
  <c r="AT15" i="14"/>
  <c r="AT30" i="14"/>
  <c r="AT45" i="14"/>
  <c r="AT75" i="14"/>
  <c r="AT105" i="14"/>
  <c r="AT59" i="14"/>
  <c r="AT14" i="14"/>
  <c r="AT29" i="14"/>
  <c r="AT44" i="14"/>
  <c r="AT74" i="14"/>
  <c r="AT104" i="14"/>
  <c r="AT58" i="14"/>
  <c r="AT13" i="14"/>
  <c r="AT28" i="14"/>
  <c r="AT43" i="14"/>
  <c r="AT73" i="14"/>
  <c r="AT103" i="14"/>
  <c r="AT57" i="14"/>
  <c r="AT12" i="14"/>
  <c r="AT27" i="14"/>
  <c r="AT42" i="14"/>
  <c r="AT72" i="14"/>
  <c r="AT102" i="14"/>
  <c r="AT56" i="14"/>
  <c r="AT11" i="14"/>
  <c r="AT26" i="14"/>
  <c r="AT41" i="14"/>
  <c r="AT71" i="14"/>
  <c r="AT101" i="14"/>
  <c r="AT55" i="14"/>
  <c r="AT10" i="14"/>
  <c r="AT25" i="14"/>
  <c r="AT40" i="14"/>
  <c r="AT70" i="14"/>
  <c r="AT100" i="14"/>
  <c r="AT54" i="14"/>
  <c r="AT9" i="14"/>
  <c r="AT24" i="14"/>
  <c r="AT39" i="14"/>
  <c r="AT69" i="14"/>
  <c r="AT99" i="14"/>
  <c r="AT53" i="14"/>
  <c r="AT8" i="14"/>
  <c r="AT23" i="14"/>
  <c r="AT38" i="14"/>
  <c r="AT68" i="14"/>
  <c r="AT98" i="14"/>
  <c r="AU53" i="15" a="1"/>
  <c r="AU65" i="15"/>
  <c r="AU8" i="15" a="1"/>
  <c r="AU20" i="15"/>
  <c r="AU23" i="15" a="1"/>
  <c r="AU35" i="15"/>
  <c r="AU50" i="15"/>
  <c r="AU80" i="15"/>
  <c r="AU110" i="15"/>
  <c r="AU64" i="15"/>
  <c r="AU19" i="15"/>
  <c r="AU34" i="15"/>
  <c r="AU49" i="15"/>
  <c r="AU79" i="15"/>
  <c r="AU109" i="15"/>
  <c r="AU63" i="15"/>
  <c r="AU18" i="15"/>
  <c r="AU33" i="15"/>
  <c r="AU48" i="15"/>
  <c r="AU78" i="15"/>
  <c r="AU108" i="15"/>
  <c r="AU62" i="15"/>
  <c r="AU17" i="15"/>
  <c r="AU32" i="15"/>
  <c r="AU47" i="15"/>
  <c r="AU77" i="15"/>
  <c r="AU107" i="15"/>
  <c r="AU61" i="15"/>
  <c r="AU16" i="15"/>
  <c r="AU31" i="15"/>
  <c r="AU46" i="15"/>
  <c r="AU76" i="15"/>
  <c r="AU106" i="15"/>
  <c r="AU60" i="15"/>
  <c r="AU15" i="15"/>
  <c r="AU30" i="15"/>
  <c r="AU45" i="15"/>
  <c r="AU75" i="15"/>
  <c r="AU105" i="15"/>
  <c r="AU59" i="15"/>
  <c r="AU14" i="15"/>
  <c r="AU29" i="15"/>
  <c r="AU44" i="15"/>
  <c r="AU74" i="15"/>
  <c r="AU104" i="15"/>
  <c r="AU58" i="15"/>
  <c r="AU13" i="15"/>
  <c r="AU28" i="15"/>
  <c r="AU43" i="15"/>
  <c r="AU73" i="15"/>
  <c r="AU103" i="15"/>
  <c r="AU57" i="15"/>
  <c r="AU12" i="15"/>
  <c r="AU27" i="15"/>
  <c r="AU42" i="15"/>
  <c r="AU72" i="15"/>
  <c r="AU102" i="15"/>
  <c r="AU56" i="15"/>
  <c r="AU11" i="15"/>
  <c r="AU26" i="15"/>
  <c r="AU41" i="15"/>
  <c r="AU71" i="15"/>
  <c r="AU101" i="15"/>
  <c r="AU55" i="15"/>
  <c r="AU10" i="15"/>
  <c r="AU25" i="15"/>
  <c r="AU40" i="15"/>
  <c r="AU70" i="15"/>
  <c r="AU100" i="15"/>
  <c r="AU54" i="15"/>
  <c r="AU9" i="15"/>
  <c r="AU24" i="15"/>
  <c r="AU39" i="15"/>
  <c r="AU69" i="15"/>
  <c r="AU99" i="15"/>
  <c r="AU53" i="15"/>
  <c r="AU8" i="15"/>
  <c r="AU23" i="15"/>
  <c r="AU38" i="15"/>
  <c r="AU68" i="15"/>
  <c r="AU98" i="15"/>
  <c r="AU53" i="16" a="1"/>
  <c r="AU65" i="16"/>
  <c r="AU8" i="16" a="1"/>
  <c r="AU20" i="16"/>
  <c r="AU23" i="16" a="1"/>
  <c r="AU35" i="16"/>
  <c r="AU50" i="16"/>
  <c r="AU80" i="16"/>
  <c r="AU110" i="16"/>
  <c r="AU64" i="16"/>
  <c r="AU19" i="16"/>
  <c r="AU34" i="16"/>
  <c r="AU49" i="16"/>
  <c r="AU79" i="16"/>
  <c r="AU109" i="16"/>
  <c r="AU63" i="16"/>
  <c r="AU18" i="16"/>
  <c r="AU33" i="16"/>
  <c r="AU48" i="16"/>
  <c r="AU78" i="16"/>
  <c r="AU108" i="16"/>
  <c r="AU62" i="16"/>
  <c r="AU17" i="16"/>
  <c r="AU32" i="16"/>
  <c r="AU47" i="16"/>
  <c r="AU77" i="16"/>
  <c r="AU107" i="16"/>
  <c r="AU61" i="16"/>
  <c r="AU16" i="16"/>
  <c r="AU31" i="16"/>
  <c r="AU46" i="16"/>
  <c r="AU76" i="16"/>
  <c r="AU106" i="16"/>
  <c r="AU60" i="16"/>
  <c r="AU15" i="16"/>
  <c r="AU30" i="16"/>
  <c r="AU45" i="16"/>
  <c r="AU75" i="16"/>
  <c r="AU105" i="16"/>
  <c r="AU59" i="16"/>
  <c r="AU14" i="16"/>
  <c r="AU29" i="16"/>
  <c r="AU44" i="16"/>
  <c r="AU74" i="16"/>
  <c r="AU104" i="16"/>
  <c r="AU58" i="16"/>
  <c r="AU13" i="16"/>
  <c r="AU28" i="16"/>
  <c r="AU43" i="16"/>
  <c r="AU73" i="16"/>
  <c r="AU103" i="16"/>
  <c r="AU57" i="16"/>
  <c r="AU12" i="16"/>
  <c r="AU27" i="16"/>
  <c r="AU42" i="16"/>
  <c r="AU72" i="16"/>
  <c r="AU102" i="16"/>
  <c r="AU56" i="16"/>
  <c r="AU11" i="16"/>
  <c r="AU26" i="16"/>
  <c r="AU41" i="16"/>
  <c r="AU71" i="16"/>
  <c r="AU101" i="16"/>
  <c r="AU55" i="16"/>
  <c r="AU10" i="16"/>
  <c r="AU25" i="16"/>
  <c r="AU40" i="16"/>
  <c r="AU70" i="16"/>
  <c r="AU100" i="16"/>
  <c r="AU54" i="16"/>
  <c r="AU9" i="16"/>
  <c r="AU24" i="16"/>
  <c r="AU39" i="16"/>
  <c r="AU69" i="16"/>
  <c r="AU99" i="16"/>
  <c r="AU53" i="16"/>
  <c r="AU8" i="16"/>
  <c r="AU23" i="16"/>
  <c r="AU38" i="16"/>
  <c r="AU68" i="16"/>
  <c r="AU98" i="16"/>
  <c r="AU53" i="17" a="1"/>
  <c r="AU65" i="17"/>
  <c r="AU8" i="17" a="1"/>
  <c r="AU20" i="17"/>
  <c r="AU23" i="17" a="1"/>
  <c r="AU35" i="17"/>
  <c r="AU50" i="17"/>
  <c r="AU80" i="17"/>
  <c r="AU110" i="17"/>
  <c r="AU64" i="17"/>
  <c r="AU19" i="17"/>
  <c r="AU34" i="17"/>
  <c r="AU49" i="17"/>
  <c r="AU79" i="17"/>
  <c r="AU109" i="17"/>
  <c r="AU63" i="17"/>
  <c r="AU18" i="17"/>
  <c r="AU33" i="17"/>
  <c r="AU48" i="17"/>
  <c r="AU78" i="17"/>
  <c r="AU108" i="17"/>
  <c r="AU62" i="17"/>
  <c r="AU17" i="17"/>
  <c r="AU32" i="17"/>
  <c r="AU47" i="17"/>
  <c r="AU77" i="17"/>
  <c r="AU107" i="17"/>
  <c r="AU61" i="17"/>
  <c r="AU16" i="17"/>
  <c r="AU31" i="17"/>
  <c r="AU46" i="17"/>
  <c r="AU76" i="17"/>
  <c r="AU106" i="17"/>
  <c r="AU60" i="17"/>
  <c r="AU15" i="17"/>
  <c r="AU30" i="17"/>
  <c r="AU45" i="17"/>
  <c r="AU75" i="17"/>
  <c r="AU105" i="17"/>
  <c r="AU59" i="17"/>
  <c r="AU14" i="17"/>
  <c r="AU29" i="17"/>
  <c r="AU44" i="17"/>
  <c r="AU74" i="17"/>
  <c r="AU104" i="17"/>
  <c r="AU58" i="17"/>
  <c r="AU13" i="17"/>
  <c r="AU28" i="17"/>
  <c r="AU43" i="17"/>
  <c r="AU73" i="17"/>
  <c r="AU103" i="17"/>
  <c r="AU57" i="17"/>
  <c r="AU12" i="17"/>
  <c r="AU27" i="17"/>
  <c r="AU42" i="17"/>
  <c r="AU72" i="17"/>
  <c r="AU102" i="17"/>
  <c r="AU56" i="17"/>
  <c r="AU11" i="17"/>
  <c r="AU26" i="17"/>
  <c r="AU41" i="17"/>
  <c r="AU71" i="17"/>
  <c r="AU101" i="17"/>
  <c r="AU55" i="17"/>
  <c r="AU10" i="17"/>
  <c r="AU25" i="17"/>
  <c r="AU40" i="17"/>
  <c r="AU70" i="17"/>
  <c r="AU100" i="17"/>
  <c r="AU54" i="17"/>
  <c r="AU9" i="17"/>
  <c r="AU24" i="17"/>
  <c r="AU39" i="17"/>
  <c r="AU69" i="17"/>
  <c r="AU99" i="17"/>
  <c r="AU53" i="17"/>
  <c r="AU8" i="17"/>
  <c r="AU23" i="17"/>
  <c r="AU38" i="17"/>
  <c r="AU68" i="17"/>
  <c r="AU98" i="17"/>
  <c r="AU53" i="18" a="1"/>
  <c r="AU65" i="18"/>
  <c r="AU8" i="18" a="1"/>
  <c r="AU20" i="18"/>
  <c r="AU23" i="18" a="1"/>
  <c r="AU35" i="18"/>
  <c r="AU50" i="18"/>
  <c r="AU80" i="18"/>
  <c r="AU110" i="18"/>
  <c r="AU64" i="18"/>
  <c r="AU19" i="18"/>
  <c r="AU34" i="18"/>
  <c r="AU49" i="18"/>
  <c r="AU79" i="18"/>
  <c r="AU109" i="18"/>
  <c r="AU63" i="18"/>
  <c r="AU18" i="18"/>
  <c r="AU33" i="18"/>
  <c r="AU48" i="18"/>
  <c r="AU78" i="18"/>
  <c r="AU108" i="18"/>
  <c r="AU62" i="18"/>
  <c r="AU17" i="18"/>
  <c r="AU32" i="18"/>
  <c r="AU47" i="18"/>
  <c r="AU77" i="18"/>
  <c r="AU107" i="18"/>
  <c r="AU61" i="18"/>
  <c r="AU16" i="18"/>
  <c r="AU31" i="18"/>
  <c r="AU46" i="18"/>
  <c r="AU76" i="18"/>
  <c r="AU106" i="18"/>
  <c r="AU60" i="18"/>
  <c r="AU15" i="18"/>
  <c r="AU30" i="18"/>
  <c r="AU45" i="18"/>
  <c r="AU75" i="18"/>
  <c r="AU105" i="18"/>
  <c r="AU59" i="18"/>
  <c r="AU14" i="18"/>
  <c r="AU29" i="18"/>
  <c r="AU44" i="18"/>
  <c r="AU74" i="18"/>
  <c r="AU104" i="18"/>
  <c r="AU58" i="18"/>
  <c r="AU13" i="18"/>
  <c r="AU28" i="18"/>
  <c r="AU43" i="18"/>
  <c r="AU73" i="18"/>
  <c r="AU103" i="18"/>
  <c r="AU57" i="18"/>
  <c r="AU12" i="18"/>
  <c r="AU27" i="18"/>
  <c r="AU42" i="18"/>
  <c r="AU72" i="18"/>
  <c r="AU102" i="18"/>
  <c r="AU56" i="18"/>
  <c r="AU11" i="18"/>
  <c r="AU26" i="18"/>
  <c r="AU41" i="18"/>
  <c r="AU71" i="18"/>
  <c r="AU101" i="18"/>
  <c r="AU55" i="18"/>
  <c r="AU10" i="18"/>
  <c r="AU25" i="18"/>
  <c r="AU40" i="18"/>
  <c r="AU70" i="18"/>
  <c r="AU100" i="18"/>
  <c r="AU54" i="18"/>
  <c r="AU9" i="18"/>
  <c r="AU24" i="18"/>
  <c r="AU39" i="18"/>
  <c r="AU69" i="18"/>
  <c r="AU99" i="18"/>
  <c r="AU53" i="18"/>
  <c r="AU8" i="18"/>
  <c r="AU23" i="18"/>
  <c r="AU38" i="18"/>
  <c r="AU68" i="18"/>
  <c r="AU98" i="18"/>
  <c r="AU53" i="19" a="1"/>
  <c r="AU65" i="19"/>
  <c r="AU8" i="19" a="1"/>
  <c r="AU20" i="19"/>
  <c r="AU23" i="19" a="1"/>
  <c r="AU35" i="19"/>
  <c r="AU50" i="19"/>
  <c r="AU80" i="19"/>
  <c r="AU110" i="19"/>
  <c r="AU64" i="19"/>
  <c r="AU19" i="19"/>
  <c r="AU34" i="19"/>
  <c r="AU49" i="19"/>
  <c r="AU79" i="19"/>
  <c r="AU109" i="19"/>
  <c r="AU63" i="19"/>
  <c r="AU18" i="19"/>
  <c r="AU33" i="19"/>
  <c r="AU48" i="19"/>
  <c r="AU78" i="19"/>
  <c r="AU108" i="19"/>
  <c r="AU62" i="19"/>
  <c r="AU17" i="19"/>
  <c r="AU32" i="19"/>
  <c r="AU47" i="19"/>
  <c r="AU77" i="19"/>
  <c r="AU107" i="19"/>
  <c r="AU61" i="19"/>
  <c r="AU16" i="19"/>
  <c r="AU31" i="19"/>
  <c r="AU46" i="19"/>
  <c r="AU76" i="19"/>
  <c r="AU106" i="19"/>
  <c r="AU60" i="19"/>
  <c r="AU15" i="19"/>
  <c r="AU30" i="19"/>
  <c r="AU45" i="19"/>
  <c r="AU75" i="19"/>
  <c r="AU105" i="19"/>
  <c r="AU59" i="19"/>
  <c r="AU14" i="19"/>
  <c r="AU29" i="19"/>
  <c r="AU44" i="19"/>
  <c r="AU74" i="19"/>
  <c r="AU104" i="19"/>
  <c r="AU58" i="19"/>
  <c r="AU13" i="19"/>
  <c r="AU28" i="19"/>
  <c r="AU43" i="19"/>
  <c r="AU73" i="19"/>
  <c r="AU103" i="19"/>
  <c r="AU57" i="19"/>
  <c r="AU12" i="19"/>
  <c r="AU27" i="19"/>
  <c r="AU42" i="19"/>
  <c r="AU72" i="19"/>
  <c r="AU102" i="19"/>
  <c r="AU56" i="19"/>
  <c r="AU11" i="19"/>
  <c r="AU26" i="19"/>
  <c r="AU41" i="19"/>
  <c r="AU71" i="19"/>
  <c r="AU101" i="19"/>
  <c r="AU55" i="19"/>
  <c r="AU10" i="19"/>
  <c r="AU25" i="19"/>
  <c r="AU40" i="19"/>
  <c r="AU70" i="19"/>
  <c r="AU100" i="19"/>
  <c r="AU54" i="19"/>
  <c r="AU9" i="19"/>
  <c r="AU24" i="19"/>
  <c r="AU39" i="19"/>
  <c r="AU69" i="19"/>
  <c r="AU99" i="19"/>
  <c r="AU53" i="19"/>
  <c r="AU8" i="19"/>
  <c r="AU23" i="19"/>
  <c r="AU38" i="19"/>
  <c r="AU68" i="19"/>
  <c r="AU98" i="19"/>
  <c r="AU53" i="20" a="1"/>
  <c r="AU65" i="20"/>
  <c r="AU8" i="20" a="1"/>
  <c r="AU20" i="20"/>
  <c r="AU23" i="20" a="1"/>
  <c r="AU35" i="20"/>
  <c r="AU50" i="20"/>
  <c r="AU80" i="20"/>
  <c r="AU110" i="20"/>
  <c r="AU64" i="20"/>
  <c r="AU19" i="20"/>
  <c r="AU34" i="20"/>
  <c r="AU49" i="20"/>
  <c r="AU79" i="20"/>
  <c r="AU109" i="20"/>
  <c r="AU63" i="20"/>
  <c r="AU18" i="20"/>
  <c r="AU33" i="20"/>
  <c r="AU48" i="20"/>
  <c r="AU78" i="20"/>
  <c r="AU108" i="20"/>
  <c r="AU62" i="20"/>
  <c r="AU17" i="20"/>
  <c r="AU32" i="20"/>
  <c r="AU47" i="20"/>
  <c r="AU77" i="20"/>
  <c r="AU107" i="20"/>
  <c r="AU61" i="20"/>
  <c r="AU16" i="20"/>
  <c r="AU31" i="20"/>
  <c r="AU46" i="20"/>
  <c r="AU76" i="20"/>
  <c r="AU106" i="20"/>
  <c r="AU60" i="20"/>
  <c r="AU15" i="20"/>
  <c r="AU30" i="20"/>
  <c r="AU45" i="20"/>
  <c r="AU75" i="20"/>
  <c r="AU105" i="20"/>
  <c r="AU59" i="20"/>
  <c r="AU14" i="20"/>
  <c r="AU29" i="20"/>
  <c r="AU44" i="20"/>
  <c r="AU74" i="20"/>
  <c r="AU104" i="20"/>
  <c r="AU58" i="20"/>
  <c r="AU13" i="20"/>
  <c r="AU28" i="20"/>
  <c r="AU43" i="20"/>
  <c r="AU73" i="20"/>
  <c r="AU103" i="20"/>
  <c r="AU57" i="20"/>
  <c r="AU12" i="20"/>
  <c r="AU27" i="20"/>
  <c r="AU42" i="20"/>
  <c r="AU72" i="20"/>
  <c r="AU102" i="20"/>
  <c r="AU56" i="20"/>
  <c r="AU11" i="20"/>
  <c r="AU26" i="20"/>
  <c r="AU41" i="20"/>
  <c r="AU71" i="20"/>
  <c r="AU101" i="20"/>
  <c r="AU55" i="20"/>
  <c r="AU10" i="20"/>
  <c r="AU25" i="20"/>
  <c r="AU40" i="20"/>
  <c r="AU70" i="20"/>
  <c r="AU100" i="20"/>
  <c r="AU54" i="20"/>
  <c r="AU9" i="20"/>
  <c r="AU24" i="20"/>
  <c r="AU39" i="20"/>
  <c r="AU69" i="20"/>
  <c r="AU99" i="20"/>
  <c r="AU53" i="20"/>
  <c r="AU8" i="20"/>
  <c r="AU23" i="20"/>
  <c r="AU38" i="20"/>
  <c r="AU68" i="20"/>
  <c r="AU98" i="20"/>
  <c r="AP53" i="3" a="1"/>
  <c r="AP53" i="3"/>
  <c r="AP8" i="3" a="1"/>
  <c r="AP8" i="3"/>
  <c r="AP23" i="3" a="1"/>
  <c r="AP23" i="3"/>
  <c r="AP38" i="3"/>
  <c r="AP68" i="3"/>
  <c r="AP98" i="3"/>
  <c r="AP83" i="3" a="1"/>
  <c r="AP83" i="3"/>
  <c r="AP54" i="3"/>
  <c r="AP9" i="3"/>
  <c r="AP24" i="3"/>
  <c r="AP39" i="3"/>
  <c r="AP69" i="3"/>
  <c r="AP84" i="3"/>
  <c r="AP55" i="3"/>
  <c r="AP10" i="3"/>
  <c r="AP25" i="3"/>
  <c r="AP40" i="3"/>
  <c r="AP70" i="3"/>
  <c r="AP85" i="3"/>
  <c r="AP56" i="3"/>
  <c r="AP11" i="3"/>
  <c r="AP26" i="3"/>
  <c r="AP41" i="3"/>
  <c r="AP71" i="3"/>
  <c r="AP86" i="3"/>
  <c r="AP57" i="3"/>
  <c r="AP12" i="3"/>
  <c r="AP27" i="3"/>
  <c r="AP42" i="3"/>
  <c r="AP72" i="3"/>
  <c r="AP87" i="3"/>
  <c r="AP58" i="3"/>
  <c r="AP13" i="3"/>
  <c r="AP28" i="3"/>
  <c r="AP43" i="3"/>
  <c r="AP73" i="3"/>
  <c r="AP88" i="3"/>
  <c r="AP59" i="3"/>
  <c r="AP14" i="3"/>
  <c r="AP29" i="3"/>
  <c r="AP44" i="3"/>
  <c r="AP74" i="3"/>
  <c r="AP89" i="3"/>
  <c r="AP60" i="3"/>
  <c r="AP15" i="3"/>
  <c r="AP30" i="3"/>
  <c r="AP45" i="3"/>
  <c r="AP75" i="3"/>
  <c r="AP90" i="3"/>
  <c r="AP61" i="3"/>
  <c r="AP16" i="3"/>
  <c r="AP31" i="3"/>
  <c r="AP46" i="3"/>
  <c r="AP76" i="3"/>
  <c r="AP91" i="3"/>
  <c r="AP62" i="3"/>
  <c r="AP17" i="3"/>
  <c r="AP32" i="3"/>
  <c r="AP47" i="3"/>
  <c r="AP77" i="3"/>
  <c r="AP92" i="3"/>
  <c r="AP63" i="3"/>
  <c r="AP18" i="3"/>
  <c r="AP33" i="3"/>
  <c r="AP48" i="3"/>
  <c r="AP78" i="3"/>
  <c r="AP93" i="3"/>
  <c r="AP64" i="3"/>
  <c r="AP19" i="3"/>
  <c r="AP34" i="3"/>
  <c r="AP49" i="3"/>
  <c r="AP79" i="3"/>
  <c r="AP94" i="3"/>
  <c r="AP65" i="3"/>
  <c r="AP20" i="3"/>
  <c r="AP35" i="3"/>
  <c r="AP50" i="3"/>
  <c r="AP80" i="3"/>
  <c r="AP95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S53" i="14" a="1"/>
  <c r="AS65" i="14"/>
  <c r="AS8" i="14" a="1"/>
  <c r="AS20" i="14"/>
  <c r="AS23" i="14" a="1"/>
  <c r="AS35" i="14"/>
  <c r="AS50" i="14"/>
  <c r="AS80" i="14"/>
  <c r="AS110" i="14"/>
  <c r="AS64" i="14"/>
  <c r="AS19" i="14"/>
  <c r="AS34" i="14"/>
  <c r="AS49" i="14"/>
  <c r="AS79" i="14"/>
  <c r="AS109" i="14"/>
  <c r="AS63" i="14"/>
  <c r="AS18" i="14"/>
  <c r="AS33" i="14"/>
  <c r="AS48" i="14"/>
  <c r="AS78" i="14"/>
  <c r="AS108" i="14"/>
  <c r="AS62" i="14"/>
  <c r="AS17" i="14"/>
  <c r="AS32" i="14"/>
  <c r="AS47" i="14"/>
  <c r="AS77" i="14"/>
  <c r="AS107" i="14"/>
  <c r="AS61" i="14"/>
  <c r="AS16" i="14"/>
  <c r="AS31" i="14"/>
  <c r="AS46" i="14"/>
  <c r="AS76" i="14"/>
  <c r="AS106" i="14"/>
  <c r="AS60" i="14"/>
  <c r="AS15" i="14"/>
  <c r="AS30" i="14"/>
  <c r="AS45" i="14"/>
  <c r="AS75" i="14"/>
  <c r="AS105" i="14"/>
  <c r="AS59" i="14"/>
  <c r="AS14" i="14"/>
  <c r="AS29" i="14"/>
  <c r="AS44" i="14"/>
  <c r="AS74" i="14"/>
  <c r="AS104" i="14"/>
  <c r="AS58" i="14"/>
  <c r="AS13" i="14"/>
  <c r="AS28" i="14"/>
  <c r="AS43" i="14"/>
  <c r="AS73" i="14"/>
  <c r="AS103" i="14"/>
  <c r="AS57" i="14"/>
  <c r="AS12" i="14"/>
  <c r="AS27" i="14"/>
  <c r="AS42" i="14"/>
  <c r="AS72" i="14"/>
  <c r="AS102" i="14"/>
  <c r="AS56" i="14"/>
  <c r="AS11" i="14"/>
  <c r="AS26" i="14"/>
  <c r="AS41" i="14"/>
  <c r="AS71" i="14"/>
  <c r="AS101" i="14"/>
  <c r="AS55" i="14"/>
  <c r="AS10" i="14"/>
  <c r="AS25" i="14"/>
  <c r="AS40" i="14"/>
  <c r="AS70" i="14"/>
  <c r="AS100" i="14"/>
  <c r="AS54" i="14"/>
  <c r="AS9" i="14"/>
  <c r="AS24" i="14"/>
  <c r="AS39" i="14"/>
  <c r="AS69" i="14"/>
  <c r="AS99" i="14"/>
  <c r="AS53" i="14"/>
  <c r="AS8" i="14"/>
  <c r="AS23" i="14"/>
  <c r="AS38" i="14"/>
  <c r="AS68" i="14"/>
  <c r="AS98" i="14"/>
  <c r="AT53" i="15" a="1"/>
  <c r="AT65" i="15"/>
  <c r="AT8" i="15" a="1"/>
  <c r="AT20" i="15"/>
  <c r="AT23" i="15" a="1"/>
  <c r="AT35" i="15"/>
  <c r="AT50" i="15"/>
  <c r="AT80" i="15"/>
  <c r="AT110" i="15"/>
  <c r="AT64" i="15"/>
  <c r="AT19" i="15"/>
  <c r="AT34" i="15"/>
  <c r="AT49" i="15"/>
  <c r="AT79" i="15"/>
  <c r="AT109" i="15"/>
  <c r="AT63" i="15"/>
  <c r="AT18" i="15"/>
  <c r="AT33" i="15"/>
  <c r="AT48" i="15"/>
  <c r="AT78" i="15"/>
  <c r="AT108" i="15"/>
  <c r="AT62" i="15"/>
  <c r="AT17" i="15"/>
  <c r="AT32" i="15"/>
  <c r="AT47" i="15"/>
  <c r="AT77" i="15"/>
  <c r="AT107" i="15"/>
  <c r="AT61" i="15"/>
  <c r="AT16" i="15"/>
  <c r="AT31" i="15"/>
  <c r="AT46" i="15"/>
  <c r="AT76" i="15"/>
  <c r="AT106" i="15"/>
  <c r="AT60" i="15"/>
  <c r="AT15" i="15"/>
  <c r="AT30" i="15"/>
  <c r="AT45" i="15"/>
  <c r="AT75" i="15"/>
  <c r="AT105" i="15"/>
  <c r="AT59" i="15"/>
  <c r="AT14" i="15"/>
  <c r="AT29" i="15"/>
  <c r="AT44" i="15"/>
  <c r="AT74" i="15"/>
  <c r="AT104" i="15"/>
  <c r="AT58" i="15"/>
  <c r="AT13" i="15"/>
  <c r="AT28" i="15"/>
  <c r="AT43" i="15"/>
  <c r="AT73" i="15"/>
  <c r="AT103" i="15"/>
  <c r="AT57" i="15"/>
  <c r="AT12" i="15"/>
  <c r="AT27" i="15"/>
  <c r="AT42" i="15"/>
  <c r="AT72" i="15"/>
  <c r="AT102" i="15"/>
  <c r="AT56" i="15"/>
  <c r="AT11" i="15"/>
  <c r="AT26" i="15"/>
  <c r="AT41" i="15"/>
  <c r="AT71" i="15"/>
  <c r="AT101" i="15"/>
  <c r="AT55" i="15"/>
  <c r="AT10" i="15"/>
  <c r="AT25" i="15"/>
  <c r="AT40" i="15"/>
  <c r="AT70" i="15"/>
  <c r="AT100" i="15"/>
  <c r="AT54" i="15"/>
  <c r="AT9" i="15"/>
  <c r="AT24" i="15"/>
  <c r="AT39" i="15"/>
  <c r="AT69" i="15"/>
  <c r="AT99" i="15"/>
  <c r="AT53" i="15"/>
  <c r="AT8" i="15"/>
  <c r="AT23" i="15"/>
  <c r="AT38" i="15"/>
  <c r="AT68" i="15"/>
  <c r="AT98" i="15"/>
  <c r="AT53" i="16" a="1"/>
  <c r="AT65" i="16"/>
  <c r="AT8" i="16" a="1"/>
  <c r="AT20" i="16"/>
  <c r="AT23" i="16" a="1"/>
  <c r="AT35" i="16"/>
  <c r="AT50" i="16"/>
  <c r="AT80" i="16"/>
  <c r="AT110" i="16"/>
  <c r="AT64" i="16"/>
  <c r="AT19" i="16"/>
  <c r="AT34" i="16"/>
  <c r="AT49" i="16"/>
  <c r="AT79" i="16"/>
  <c r="AT109" i="16"/>
  <c r="AT63" i="16"/>
  <c r="AT18" i="16"/>
  <c r="AT33" i="16"/>
  <c r="AT48" i="16"/>
  <c r="AT78" i="16"/>
  <c r="AT108" i="16"/>
  <c r="AT62" i="16"/>
  <c r="AT17" i="16"/>
  <c r="AT32" i="16"/>
  <c r="AT47" i="16"/>
  <c r="AT77" i="16"/>
  <c r="AT107" i="16"/>
  <c r="AT61" i="16"/>
  <c r="AT16" i="16"/>
  <c r="AT31" i="16"/>
  <c r="AT46" i="16"/>
  <c r="AT76" i="16"/>
  <c r="AT106" i="16"/>
  <c r="AT60" i="16"/>
  <c r="AT15" i="16"/>
  <c r="AT30" i="16"/>
  <c r="AT45" i="16"/>
  <c r="AT75" i="16"/>
  <c r="AT105" i="16"/>
  <c r="AT59" i="16"/>
  <c r="AT14" i="16"/>
  <c r="AT29" i="16"/>
  <c r="AT44" i="16"/>
  <c r="AT74" i="16"/>
  <c r="AT104" i="16"/>
  <c r="AT58" i="16"/>
  <c r="AT13" i="16"/>
  <c r="AT28" i="16"/>
  <c r="AT43" i="16"/>
  <c r="AT73" i="16"/>
  <c r="AT103" i="16"/>
  <c r="AT57" i="16"/>
  <c r="AT12" i="16"/>
  <c r="AT27" i="16"/>
  <c r="AT42" i="16"/>
  <c r="AT72" i="16"/>
  <c r="AT102" i="16"/>
  <c r="AT56" i="16"/>
  <c r="AT11" i="16"/>
  <c r="AT26" i="16"/>
  <c r="AT41" i="16"/>
  <c r="AT71" i="16"/>
  <c r="AT101" i="16"/>
  <c r="AT55" i="16"/>
  <c r="AT10" i="16"/>
  <c r="AT25" i="16"/>
  <c r="AT40" i="16"/>
  <c r="AT70" i="16"/>
  <c r="AT100" i="16"/>
  <c r="AT54" i="16"/>
  <c r="AT9" i="16"/>
  <c r="AT24" i="16"/>
  <c r="AT39" i="16"/>
  <c r="AT69" i="16"/>
  <c r="AT99" i="16"/>
  <c r="AT53" i="16"/>
  <c r="AT8" i="16"/>
  <c r="AT23" i="16"/>
  <c r="AT38" i="16"/>
  <c r="AT68" i="16"/>
  <c r="AT98" i="16"/>
  <c r="AT53" i="17" a="1"/>
  <c r="AT65" i="17"/>
  <c r="AT8" i="17" a="1"/>
  <c r="AT20" i="17"/>
  <c r="AT23" i="17" a="1"/>
  <c r="AT35" i="17"/>
  <c r="AT50" i="17"/>
  <c r="AT80" i="17"/>
  <c r="AT110" i="17"/>
  <c r="AT64" i="17"/>
  <c r="AT19" i="17"/>
  <c r="AT34" i="17"/>
  <c r="AT49" i="17"/>
  <c r="AT79" i="17"/>
  <c r="AT109" i="17"/>
  <c r="AT63" i="17"/>
  <c r="AT18" i="17"/>
  <c r="AT33" i="17"/>
  <c r="AT48" i="17"/>
  <c r="AT78" i="17"/>
  <c r="AT108" i="17"/>
  <c r="AT62" i="17"/>
  <c r="AT17" i="17"/>
  <c r="AT32" i="17"/>
  <c r="AT47" i="17"/>
  <c r="AT77" i="17"/>
  <c r="AT107" i="17"/>
  <c r="AT61" i="17"/>
  <c r="AT16" i="17"/>
  <c r="AT31" i="17"/>
  <c r="AT46" i="17"/>
  <c r="AT76" i="17"/>
  <c r="AT106" i="17"/>
  <c r="AT60" i="17"/>
  <c r="AT15" i="17"/>
  <c r="AT30" i="17"/>
  <c r="AT45" i="17"/>
  <c r="AT75" i="17"/>
  <c r="AT105" i="17"/>
  <c r="AT59" i="17"/>
  <c r="AT14" i="17"/>
  <c r="AT29" i="17"/>
  <c r="AT44" i="17"/>
  <c r="AT74" i="17"/>
  <c r="AT104" i="17"/>
  <c r="AT58" i="17"/>
  <c r="AT13" i="17"/>
  <c r="AT28" i="17"/>
  <c r="AT43" i="17"/>
  <c r="AT73" i="17"/>
  <c r="AT103" i="17"/>
  <c r="AT57" i="17"/>
  <c r="AT12" i="17"/>
  <c r="AT27" i="17"/>
  <c r="AT42" i="17"/>
  <c r="AT72" i="17"/>
  <c r="AT102" i="17"/>
  <c r="AT56" i="17"/>
  <c r="AT11" i="17"/>
  <c r="AT26" i="17"/>
  <c r="AT41" i="17"/>
  <c r="AT71" i="17"/>
  <c r="AT101" i="17"/>
  <c r="AT55" i="17"/>
  <c r="AT10" i="17"/>
  <c r="AT25" i="17"/>
  <c r="AT40" i="17"/>
  <c r="AT70" i="17"/>
  <c r="AT100" i="17"/>
  <c r="AT54" i="17"/>
  <c r="AT9" i="17"/>
  <c r="AT24" i="17"/>
  <c r="AT39" i="17"/>
  <c r="AT69" i="17"/>
  <c r="AT99" i="17"/>
  <c r="AT53" i="17"/>
  <c r="AT8" i="17"/>
  <c r="AT23" i="17"/>
  <c r="AT38" i="17"/>
  <c r="AT68" i="17"/>
  <c r="AT98" i="17"/>
  <c r="AT53" i="18" a="1"/>
  <c r="AT65" i="18"/>
  <c r="AT8" i="18" a="1"/>
  <c r="AT20" i="18"/>
  <c r="AT23" i="18" a="1"/>
  <c r="AT35" i="18"/>
  <c r="AT50" i="18"/>
  <c r="AT80" i="18"/>
  <c r="AT110" i="18"/>
  <c r="AT64" i="18"/>
  <c r="AT19" i="18"/>
  <c r="AT34" i="18"/>
  <c r="AT49" i="18"/>
  <c r="AT79" i="18"/>
  <c r="AT109" i="18"/>
  <c r="AT63" i="18"/>
  <c r="AT18" i="18"/>
  <c r="AT33" i="18"/>
  <c r="AT48" i="18"/>
  <c r="AT78" i="18"/>
  <c r="AT108" i="18"/>
  <c r="AT62" i="18"/>
  <c r="AT17" i="18"/>
  <c r="AT32" i="18"/>
  <c r="AT47" i="18"/>
  <c r="AT77" i="18"/>
  <c r="AT107" i="18"/>
  <c r="AT61" i="18"/>
  <c r="AT16" i="18"/>
  <c r="AT31" i="18"/>
  <c r="AT46" i="18"/>
  <c r="AT76" i="18"/>
  <c r="AT106" i="18"/>
  <c r="AT60" i="18"/>
  <c r="AT15" i="18"/>
  <c r="AT30" i="18"/>
  <c r="AT45" i="18"/>
  <c r="AT75" i="18"/>
  <c r="AT105" i="18"/>
  <c r="AT59" i="18"/>
  <c r="AT14" i="18"/>
  <c r="AT29" i="18"/>
  <c r="AT44" i="18"/>
  <c r="AT74" i="18"/>
  <c r="AT104" i="18"/>
  <c r="AT58" i="18"/>
  <c r="AT13" i="18"/>
  <c r="AT28" i="18"/>
  <c r="AT43" i="18"/>
  <c r="AT73" i="18"/>
  <c r="AT103" i="18"/>
  <c r="AT57" i="18"/>
  <c r="AT12" i="18"/>
  <c r="AT27" i="18"/>
  <c r="AT42" i="18"/>
  <c r="AT72" i="18"/>
  <c r="AT102" i="18"/>
  <c r="AT56" i="18"/>
  <c r="AT11" i="18"/>
  <c r="AT26" i="18"/>
  <c r="AT41" i="18"/>
  <c r="AT71" i="18"/>
  <c r="AT101" i="18"/>
  <c r="AT55" i="18"/>
  <c r="AT10" i="18"/>
  <c r="AT25" i="18"/>
  <c r="AT40" i="18"/>
  <c r="AT70" i="18"/>
  <c r="AT100" i="18"/>
  <c r="AT54" i="18"/>
  <c r="AT9" i="18"/>
  <c r="AT24" i="18"/>
  <c r="AT39" i="18"/>
  <c r="AT69" i="18"/>
  <c r="AT99" i="18"/>
  <c r="AT53" i="18"/>
  <c r="AT8" i="18"/>
  <c r="AT23" i="18"/>
  <c r="AT38" i="18"/>
  <c r="AT68" i="18"/>
  <c r="AT98" i="18"/>
  <c r="AT53" i="19" a="1"/>
  <c r="AT65" i="19"/>
  <c r="AT8" i="19" a="1"/>
  <c r="AT20" i="19"/>
  <c r="AT23" i="19" a="1"/>
  <c r="AT35" i="19"/>
  <c r="AT50" i="19"/>
  <c r="AT80" i="19"/>
  <c r="AT110" i="19"/>
  <c r="AT64" i="19"/>
  <c r="AT19" i="19"/>
  <c r="AT34" i="19"/>
  <c r="AT49" i="19"/>
  <c r="AT79" i="19"/>
  <c r="AT109" i="19"/>
  <c r="AT63" i="19"/>
  <c r="AT18" i="19"/>
  <c r="AT33" i="19"/>
  <c r="AT48" i="19"/>
  <c r="AT78" i="19"/>
  <c r="AT108" i="19"/>
  <c r="AT62" i="19"/>
  <c r="AT17" i="19"/>
  <c r="AT32" i="19"/>
  <c r="AT47" i="19"/>
  <c r="AT77" i="19"/>
  <c r="AT107" i="19"/>
  <c r="AT61" i="19"/>
  <c r="AT16" i="19"/>
  <c r="AT31" i="19"/>
  <c r="AT46" i="19"/>
  <c r="AT76" i="19"/>
  <c r="AT106" i="19"/>
  <c r="AT60" i="19"/>
  <c r="AT15" i="19"/>
  <c r="AT30" i="19"/>
  <c r="AT45" i="19"/>
  <c r="AT75" i="19"/>
  <c r="AT105" i="19"/>
  <c r="AT59" i="19"/>
  <c r="AT14" i="19"/>
  <c r="AT29" i="19"/>
  <c r="AT44" i="19"/>
  <c r="AT74" i="19"/>
  <c r="AT104" i="19"/>
  <c r="AT58" i="19"/>
  <c r="AT13" i="19"/>
  <c r="AT28" i="19"/>
  <c r="AT43" i="19"/>
  <c r="AT73" i="19"/>
  <c r="AT103" i="19"/>
  <c r="AT57" i="19"/>
  <c r="AT12" i="19"/>
  <c r="AT27" i="19"/>
  <c r="AT42" i="19"/>
  <c r="AT72" i="19"/>
  <c r="AT102" i="19"/>
  <c r="AT56" i="19"/>
  <c r="AT11" i="19"/>
  <c r="AT26" i="19"/>
  <c r="AT41" i="19"/>
  <c r="AT71" i="19"/>
  <c r="AT101" i="19"/>
  <c r="AT55" i="19"/>
  <c r="AT10" i="19"/>
  <c r="AT25" i="19"/>
  <c r="AT40" i="19"/>
  <c r="AT70" i="19"/>
  <c r="AT100" i="19"/>
  <c r="AT54" i="19"/>
  <c r="AT9" i="19"/>
  <c r="AT24" i="19"/>
  <c r="AT39" i="19"/>
  <c r="AT69" i="19"/>
  <c r="AT99" i="19"/>
  <c r="AT53" i="19"/>
  <c r="AT8" i="19"/>
  <c r="AT23" i="19"/>
  <c r="AT38" i="19"/>
  <c r="AT68" i="19"/>
  <c r="AT98" i="19"/>
  <c r="AT53" i="20" a="1"/>
  <c r="AT65" i="20"/>
  <c r="AT8" i="20" a="1"/>
  <c r="AT20" i="20"/>
  <c r="AT23" i="20" a="1"/>
  <c r="AT35" i="20"/>
  <c r="AT50" i="20"/>
  <c r="AT80" i="20"/>
  <c r="AT110" i="20"/>
  <c r="AT64" i="20"/>
  <c r="AT19" i="20"/>
  <c r="AT34" i="20"/>
  <c r="AT49" i="20"/>
  <c r="AT79" i="20"/>
  <c r="AT109" i="20"/>
  <c r="AT63" i="20"/>
  <c r="AT18" i="20"/>
  <c r="AT33" i="20"/>
  <c r="AT48" i="20"/>
  <c r="AT78" i="20"/>
  <c r="AT108" i="20"/>
  <c r="AT62" i="20"/>
  <c r="AT17" i="20"/>
  <c r="AT32" i="20"/>
  <c r="AT47" i="20"/>
  <c r="AT77" i="20"/>
  <c r="AT107" i="20"/>
  <c r="AT61" i="20"/>
  <c r="AT16" i="20"/>
  <c r="AT31" i="20"/>
  <c r="AT46" i="20"/>
  <c r="AT76" i="20"/>
  <c r="AT106" i="20"/>
  <c r="AT60" i="20"/>
  <c r="AT15" i="20"/>
  <c r="AT30" i="20"/>
  <c r="AT45" i="20"/>
  <c r="AT75" i="20"/>
  <c r="AT105" i="20"/>
  <c r="AT59" i="20"/>
  <c r="AT14" i="20"/>
  <c r="AT29" i="20"/>
  <c r="AT44" i="20"/>
  <c r="AT74" i="20"/>
  <c r="AT104" i="20"/>
  <c r="AT58" i="20"/>
  <c r="AT13" i="20"/>
  <c r="AT28" i="20"/>
  <c r="AT43" i="20"/>
  <c r="AT73" i="20"/>
  <c r="AT103" i="20"/>
  <c r="AT57" i="20"/>
  <c r="AT12" i="20"/>
  <c r="AT27" i="20"/>
  <c r="AT42" i="20"/>
  <c r="AT72" i="20"/>
  <c r="AT102" i="20"/>
  <c r="AT56" i="20"/>
  <c r="AT11" i="20"/>
  <c r="AT26" i="20"/>
  <c r="AT41" i="20"/>
  <c r="AT71" i="20"/>
  <c r="AT101" i="20"/>
  <c r="AT55" i="20"/>
  <c r="AT10" i="20"/>
  <c r="AT25" i="20"/>
  <c r="AT40" i="20"/>
  <c r="AT70" i="20"/>
  <c r="AT100" i="20"/>
  <c r="AT54" i="20"/>
  <c r="AT9" i="20"/>
  <c r="AT24" i="20"/>
  <c r="AT39" i="20"/>
  <c r="AT69" i="20"/>
  <c r="AT99" i="20"/>
  <c r="AT53" i="20"/>
  <c r="AT8" i="20"/>
  <c r="AT23" i="20"/>
  <c r="AT38" i="20"/>
  <c r="AT68" i="20"/>
  <c r="AT98" i="20"/>
  <c r="AO53" i="3" a="1"/>
  <c r="AO53" i="3"/>
  <c r="AO8" i="3" a="1"/>
  <c r="AO8" i="3"/>
  <c r="AO23" i="3" a="1"/>
  <c r="AO23" i="3"/>
  <c r="AO38" i="3"/>
  <c r="AO68" i="3"/>
  <c r="AO98" i="3"/>
  <c r="AO83" i="3" a="1"/>
  <c r="AO83" i="3"/>
  <c r="AO54" i="3"/>
  <c r="AO9" i="3"/>
  <c r="AO24" i="3"/>
  <c r="AO39" i="3"/>
  <c r="AO69" i="3"/>
  <c r="AO84" i="3"/>
  <c r="AO55" i="3"/>
  <c r="AO10" i="3"/>
  <c r="AO25" i="3"/>
  <c r="AO40" i="3"/>
  <c r="AO70" i="3"/>
  <c r="AO85" i="3"/>
  <c r="AO56" i="3"/>
  <c r="AO11" i="3"/>
  <c r="AO26" i="3"/>
  <c r="AO41" i="3"/>
  <c r="AO71" i="3"/>
  <c r="AO86" i="3"/>
  <c r="AO57" i="3"/>
  <c r="AO12" i="3"/>
  <c r="AO27" i="3"/>
  <c r="AO42" i="3"/>
  <c r="AO72" i="3"/>
  <c r="AO87" i="3"/>
  <c r="AO58" i="3"/>
  <c r="AO13" i="3"/>
  <c r="AO28" i="3"/>
  <c r="AO43" i="3"/>
  <c r="AO73" i="3"/>
  <c r="AO88" i="3"/>
  <c r="AO59" i="3"/>
  <c r="AO14" i="3"/>
  <c r="AO29" i="3"/>
  <c r="AO44" i="3"/>
  <c r="AO74" i="3"/>
  <c r="AO89" i="3"/>
  <c r="AO60" i="3"/>
  <c r="AO15" i="3"/>
  <c r="AO30" i="3"/>
  <c r="AO45" i="3"/>
  <c r="AO75" i="3"/>
  <c r="AO90" i="3"/>
  <c r="AO61" i="3"/>
  <c r="AO16" i="3"/>
  <c r="AO31" i="3"/>
  <c r="AO46" i="3"/>
  <c r="AO76" i="3"/>
  <c r="AO91" i="3"/>
  <c r="AO62" i="3"/>
  <c r="AO17" i="3"/>
  <c r="AO32" i="3"/>
  <c r="AO47" i="3"/>
  <c r="AO77" i="3"/>
  <c r="AO92" i="3"/>
  <c r="AO63" i="3"/>
  <c r="AO18" i="3"/>
  <c r="AO33" i="3"/>
  <c r="AO48" i="3"/>
  <c r="AO78" i="3"/>
  <c r="AO93" i="3"/>
  <c r="AO64" i="3"/>
  <c r="AO19" i="3"/>
  <c r="AO34" i="3"/>
  <c r="AO49" i="3"/>
  <c r="AO79" i="3"/>
  <c r="AO94" i="3"/>
  <c r="AO65" i="3"/>
  <c r="AO20" i="3"/>
  <c r="AO35" i="3"/>
  <c r="AO50" i="3"/>
  <c r="AO80" i="3"/>
  <c r="AO95" i="3"/>
  <c r="AP110" i="3"/>
  <c r="AP109" i="3"/>
  <c r="AP108" i="3"/>
  <c r="AP107" i="3"/>
  <c r="AP106" i="3"/>
  <c r="AP105" i="3"/>
  <c r="AP104" i="3"/>
  <c r="AP103" i="3"/>
  <c r="AP102" i="3"/>
  <c r="AP101" i="3"/>
  <c r="AP100" i="3"/>
  <c r="AP99" i="3"/>
  <c r="AR53" i="14" a="1"/>
  <c r="AR65" i="14"/>
  <c r="AR8" i="14" a="1"/>
  <c r="AR20" i="14"/>
  <c r="AR23" i="14" a="1"/>
  <c r="AR35" i="14"/>
  <c r="AR50" i="14"/>
  <c r="AR80" i="14"/>
  <c r="AR110" i="14"/>
  <c r="AR64" i="14"/>
  <c r="AR19" i="14"/>
  <c r="AR34" i="14"/>
  <c r="AR49" i="14"/>
  <c r="AR79" i="14"/>
  <c r="AR109" i="14"/>
  <c r="AR63" i="14"/>
  <c r="AR18" i="14"/>
  <c r="AR33" i="14"/>
  <c r="AR48" i="14"/>
  <c r="AR78" i="14"/>
  <c r="AR108" i="14"/>
  <c r="AR62" i="14"/>
  <c r="AR17" i="14"/>
  <c r="AR32" i="14"/>
  <c r="AR47" i="14"/>
  <c r="AR77" i="14"/>
  <c r="AR107" i="14"/>
  <c r="AR61" i="14"/>
  <c r="AR16" i="14"/>
  <c r="AR31" i="14"/>
  <c r="AR46" i="14"/>
  <c r="AR76" i="14"/>
  <c r="AR106" i="14"/>
  <c r="AR60" i="14"/>
  <c r="AR15" i="14"/>
  <c r="AR30" i="14"/>
  <c r="AR45" i="14"/>
  <c r="AR75" i="14"/>
  <c r="AR105" i="14"/>
  <c r="AR59" i="14"/>
  <c r="AR14" i="14"/>
  <c r="AR29" i="14"/>
  <c r="AR44" i="14"/>
  <c r="AR74" i="14"/>
  <c r="AR104" i="14"/>
  <c r="AR58" i="14"/>
  <c r="AR13" i="14"/>
  <c r="AR28" i="14"/>
  <c r="AR43" i="14"/>
  <c r="AR73" i="14"/>
  <c r="AR103" i="14"/>
  <c r="AR57" i="14"/>
  <c r="AR12" i="14"/>
  <c r="AR27" i="14"/>
  <c r="AR42" i="14"/>
  <c r="AR72" i="14"/>
  <c r="AR102" i="14"/>
  <c r="AR56" i="14"/>
  <c r="AR11" i="14"/>
  <c r="AR26" i="14"/>
  <c r="AR41" i="14"/>
  <c r="AR71" i="14"/>
  <c r="AR101" i="14"/>
  <c r="AR55" i="14"/>
  <c r="AR10" i="14"/>
  <c r="AR25" i="14"/>
  <c r="AR40" i="14"/>
  <c r="AR70" i="14"/>
  <c r="AR100" i="14"/>
  <c r="AR54" i="14"/>
  <c r="AR9" i="14"/>
  <c r="AR24" i="14"/>
  <c r="AR39" i="14"/>
  <c r="AR69" i="14"/>
  <c r="AR99" i="14"/>
  <c r="AR53" i="14"/>
  <c r="AR8" i="14"/>
  <c r="AR23" i="14"/>
  <c r="AR38" i="14"/>
  <c r="AR68" i="14"/>
  <c r="AR98" i="14"/>
  <c r="AS53" i="15" a="1"/>
  <c r="AS65" i="15"/>
  <c r="AS8" i="15" a="1"/>
  <c r="AS20" i="15"/>
  <c r="AS23" i="15" a="1"/>
  <c r="AS35" i="15"/>
  <c r="AS50" i="15"/>
  <c r="AS80" i="15"/>
  <c r="AS110" i="15"/>
  <c r="AS64" i="15"/>
  <c r="AS19" i="15"/>
  <c r="AS34" i="15"/>
  <c r="AS49" i="15"/>
  <c r="AS79" i="15"/>
  <c r="AS109" i="15"/>
  <c r="AS63" i="15"/>
  <c r="AS18" i="15"/>
  <c r="AS33" i="15"/>
  <c r="AS48" i="15"/>
  <c r="AS78" i="15"/>
  <c r="AS108" i="15"/>
  <c r="AS62" i="15"/>
  <c r="AS17" i="15"/>
  <c r="AS32" i="15"/>
  <c r="AS47" i="15"/>
  <c r="AS77" i="15"/>
  <c r="AS107" i="15"/>
  <c r="AS61" i="15"/>
  <c r="AS16" i="15"/>
  <c r="AS31" i="15"/>
  <c r="AS46" i="15"/>
  <c r="AS76" i="15"/>
  <c r="AS106" i="15"/>
  <c r="AS60" i="15"/>
  <c r="AS15" i="15"/>
  <c r="AS30" i="15"/>
  <c r="AS45" i="15"/>
  <c r="AS75" i="15"/>
  <c r="AS105" i="15"/>
  <c r="AS59" i="15"/>
  <c r="AS14" i="15"/>
  <c r="AS29" i="15"/>
  <c r="AS44" i="15"/>
  <c r="AS74" i="15"/>
  <c r="AS104" i="15"/>
  <c r="AS58" i="15"/>
  <c r="AS13" i="15"/>
  <c r="AS28" i="15"/>
  <c r="AS43" i="15"/>
  <c r="AS73" i="15"/>
  <c r="AS103" i="15"/>
  <c r="AS57" i="15"/>
  <c r="AS12" i="15"/>
  <c r="AS27" i="15"/>
  <c r="AS42" i="15"/>
  <c r="AS72" i="15"/>
  <c r="AS102" i="15"/>
  <c r="AS56" i="15"/>
  <c r="AS11" i="15"/>
  <c r="AS26" i="15"/>
  <c r="AS41" i="15"/>
  <c r="AS71" i="15"/>
  <c r="AS101" i="15"/>
  <c r="AS55" i="15"/>
  <c r="AS10" i="15"/>
  <c r="AS25" i="15"/>
  <c r="AS40" i="15"/>
  <c r="AS70" i="15"/>
  <c r="AS100" i="15"/>
  <c r="AS54" i="15"/>
  <c r="AS9" i="15"/>
  <c r="AS24" i="15"/>
  <c r="AS39" i="15"/>
  <c r="AS69" i="15"/>
  <c r="AS99" i="15"/>
  <c r="AS53" i="15"/>
  <c r="AS8" i="15"/>
  <c r="AS23" i="15"/>
  <c r="AS38" i="15"/>
  <c r="AS68" i="15"/>
  <c r="AS98" i="15"/>
  <c r="AS53" i="16" a="1"/>
  <c r="AS65" i="16"/>
  <c r="AS8" i="16" a="1"/>
  <c r="AS20" i="16"/>
  <c r="AS23" i="16" a="1"/>
  <c r="AS35" i="16"/>
  <c r="AS50" i="16"/>
  <c r="AS80" i="16"/>
  <c r="AS110" i="16"/>
  <c r="AS64" i="16"/>
  <c r="AS19" i="16"/>
  <c r="AS34" i="16"/>
  <c r="AS49" i="16"/>
  <c r="AS79" i="16"/>
  <c r="AS109" i="16"/>
  <c r="AS63" i="16"/>
  <c r="AS18" i="16"/>
  <c r="AS33" i="16"/>
  <c r="AS48" i="16"/>
  <c r="AS78" i="16"/>
  <c r="AS108" i="16"/>
  <c r="AS62" i="16"/>
  <c r="AS17" i="16"/>
  <c r="AS32" i="16"/>
  <c r="AS47" i="16"/>
  <c r="AS77" i="16"/>
  <c r="AS107" i="16"/>
  <c r="AS61" i="16"/>
  <c r="AS16" i="16"/>
  <c r="AS31" i="16"/>
  <c r="AS46" i="16"/>
  <c r="AS76" i="16"/>
  <c r="AS106" i="16"/>
  <c r="AS60" i="16"/>
  <c r="AS15" i="16"/>
  <c r="AS30" i="16"/>
  <c r="AS45" i="16"/>
  <c r="AS75" i="16"/>
  <c r="AS105" i="16"/>
  <c r="AS59" i="16"/>
  <c r="AS14" i="16"/>
  <c r="AS29" i="16"/>
  <c r="AS44" i="16"/>
  <c r="AS74" i="16"/>
  <c r="AS104" i="16"/>
  <c r="AS58" i="16"/>
  <c r="AS13" i="16"/>
  <c r="AS28" i="16"/>
  <c r="AS43" i="16"/>
  <c r="AS73" i="16"/>
  <c r="AS103" i="16"/>
  <c r="AS57" i="16"/>
  <c r="AS12" i="16"/>
  <c r="AS27" i="16"/>
  <c r="AS42" i="16"/>
  <c r="AS72" i="16"/>
  <c r="AS102" i="16"/>
  <c r="AS56" i="16"/>
  <c r="AS11" i="16"/>
  <c r="AS26" i="16"/>
  <c r="AS41" i="16"/>
  <c r="AS71" i="16"/>
  <c r="AS101" i="16"/>
  <c r="AS55" i="16"/>
  <c r="AS10" i="16"/>
  <c r="AS25" i="16"/>
  <c r="AS40" i="16"/>
  <c r="AS70" i="16"/>
  <c r="AS100" i="16"/>
  <c r="AS54" i="16"/>
  <c r="AS9" i="16"/>
  <c r="AS24" i="16"/>
  <c r="AS39" i="16"/>
  <c r="AS69" i="16"/>
  <c r="AS99" i="16"/>
  <c r="AS53" i="16"/>
  <c r="AS8" i="16"/>
  <c r="AS23" i="16"/>
  <c r="AS38" i="16"/>
  <c r="AS68" i="16"/>
  <c r="AS98" i="16"/>
  <c r="AS53" i="17" a="1"/>
  <c r="AS65" i="17"/>
  <c r="AS8" i="17" a="1"/>
  <c r="AS20" i="17"/>
  <c r="AS23" i="17" a="1"/>
  <c r="AS35" i="17"/>
  <c r="AS50" i="17"/>
  <c r="AS80" i="17"/>
  <c r="AS110" i="17"/>
  <c r="AS64" i="17"/>
  <c r="AS19" i="17"/>
  <c r="AS34" i="17"/>
  <c r="AS49" i="17"/>
  <c r="AS79" i="17"/>
  <c r="AS109" i="17"/>
  <c r="AS63" i="17"/>
  <c r="AS18" i="17"/>
  <c r="AS33" i="17"/>
  <c r="AS48" i="17"/>
  <c r="AS78" i="17"/>
  <c r="AS108" i="17"/>
  <c r="AS62" i="17"/>
  <c r="AS17" i="17"/>
  <c r="AS32" i="17"/>
  <c r="AS47" i="17"/>
  <c r="AS77" i="17"/>
  <c r="AS107" i="17"/>
  <c r="AS61" i="17"/>
  <c r="AS16" i="17"/>
  <c r="AS31" i="17"/>
  <c r="AS46" i="17"/>
  <c r="AS76" i="17"/>
  <c r="AS106" i="17"/>
  <c r="AS60" i="17"/>
  <c r="AS15" i="17"/>
  <c r="AS30" i="17"/>
  <c r="AS45" i="17"/>
  <c r="AS75" i="17"/>
  <c r="AS105" i="17"/>
  <c r="AS59" i="17"/>
  <c r="AS14" i="17"/>
  <c r="AS29" i="17"/>
  <c r="AS44" i="17"/>
  <c r="AS74" i="17"/>
  <c r="AS104" i="17"/>
  <c r="AS58" i="17"/>
  <c r="AS13" i="17"/>
  <c r="AS28" i="17"/>
  <c r="AS43" i="17"/>
  <c r="AS73" i="17"/>
  <c r="AS103" i="17"/>
  <c r="AS57" i="17"/>
  <c r="AS12" i="17"/>
  <c r="AS27" i="17"/>
  <c r="AS42" i="17"/>
  <c r="AS72" i="17"/>
  <c r="AS102" i="17"/>
  <c r="AS56" i="17"/>
  <c r="AS11" i="17"/>
  <c r="AS26" i="17"/>
  <c r="AS41" i="17"/>
  <c r="AS71" i="17"/>
  <c r="AS101" i="17"/>
  <c r="AS55" i="17"/>
  <c r="AS10" i="17"/>
  <c r="AS25" i="17"/>
  <c r="AS40" i="17"/>
  <c r="AS70" i="17"/>
  <c r="AS100" i="17"/>
  <c r="AS54" i="17"/>
  <c r="AS9" i="17"/>
  <c r="AS24" i="17"/>
  <c r="AS39" i="17"/>
  <c r="AS69" i="17"/>
  <c r="AS99" i="17"/>
  <c r="AS53" i="17"/>
  <c r="AS8" i="17"/>
  <c r="AS23" i="17"/>
  <c r="AS38" i="17"/>
  <c r="AS68" i="17"/>
  <c r="AS98" i="17"/>
  <c r="AS53" i="18" a="1"/>
  <c r="AS65" i="18"/>
  <c r="AS8" i="18" a="1"/>
  <c r="AS20" i="18"/>
  <c r="AS23" i="18" a="1"/>
  <c r="AS35" i="18"/>
  <c r="AS50" i="18"/>
  <c r="AS80" i="18"/>
  <c r="AS110" i="18"/>
  <c r="AS64" i="18"/>
  <c r="AS19" i="18"/>
  <c r="AS34" i="18"/>
  <c r="AS49" i="18"/>
  <c r="AS79" i="18"/>
  <c r="AS109" i="18"/>
  <c r="AS63" i="18"/>
  <c r="AS18" i="18"/>
  <c r="AS33" i="18"/>
  <c r="AS48" i="18"/>
  <c r="AS78" i="18"/>
  <c r="AS108" i="18"/>
  <c r="AS62" i="18"/>
  <c r="AS17" i="18"/>
  <c r="AS32" i="18"/>
  <c r="AS47" i="18"/>
  <c r="AS77" i="18"/>
  <c r="AS107" i="18"/>
  <c r="AS61" i="18"/>
  <c r="AS16" i="18"/>
  <c r="AS31" i="18"/>
  <c r="AS46" i="18"/>
  <c r="AS76" i="18"/>
  <c r="AS106" i="18"/>
  <c r="AS60" i="18"/>
  <c r="AS15" i="18"/>
  <c r="AS30" i="18"/>
  <c r="AS45" i="18"/>
  <c r="AS75" i="18"/>
  <c r="AS105" i="18"/>
  <c r="AS59" i="18"/>
  <c r="AS14" i="18"/>
  <c r="AS29" i="18"/>
  <c r="AS44" i="18"/>
  <c r="AS74" i="18"/>
  <c r="AS104" i="18"/>
  <c r="AS58" i="18"/>
  <c r="AS13" i="18"/>
  <c r="AS28" i="18"/>
  <c r="AS43" i="18"/>
  <c r="AS73" i="18"/>
  <c r="AS103" i="18"/>
  <c r="AS57" i="18"/>
  <c r="AS12" i="18"/>
  <c r="AS27" i="18"/>
  <c r="AS42" i="18"/>
  <c r="AS72" i="18"/>
  <c r="AS102" i="18"/>
  <c r="AS56" i="18"/>
  <c r="AS11" i="18"/>
  <c r="AS26" i="18"/>
  <c r="AS41" i="18"/>
  <c r="AS71" i="18"/>
  <c r="AS101" i="18"/>
  <c r="AS55" i="18"/>
  <c r="AS10" i="18"/>
  <c r="AS25" i="18"/>
  <c r="AS40" i="18"/>
  <c r="AS70" i="18"/>
  <c r="AS100" i="18"/>
  <c r="AS54" i="18"/>
  <c r="AS9" i="18"/>
  <c r="AS24" i="18"/>
  <c r="AS39" i="18"/>
  <c r="AS69" i="18"/>
  <c r="AS99" i="18"/>
  <c r="AS53" i="18"/>
  <c r="AS8" i="18"/>
  <c r="AS23" i="18"/>
  <c r="AS38" i="18"/>
  <c r="AS68" i="18"/>
  <c r="AS98" i="18"/>
  <c r="AS53" i="19" a="1"/>
  <c r="AS65" i="19"/>
  <c r="AS8" i="19" a="1"/>
  <c r="AS20" i="19"/>
  <c r="AS23" i="19" a="1"/>
  <c r="AS35" i="19"/>
  <c r="AS50" i="19"/>
  <c r="AS80" i="19"/>
  <c r="AS110" i="19"/>
  <c r="AS64" i="19"/>
  <c r="AS19" i="19"/>
  <c r="AS34" i="19"/>
  <c r="AS49" i="19"/>
  <c r="AS79" i="19"/>
  <c r="AS109" i="19"/>
  <c r="AS63" i="19"/>
  <c r="AS18" i="19"/>
  <c r="AS33" i="19"/>
  <c r="AS48" i="19"/>
  <c r="AS78" i="19"/>
  <c r="AS108" i="19"/>
  <c r="AS62" i="19"/>
  <c r="AS17" i="19"/>
  <c r="AS32" i="19"/>
  <c r="AS47" i="19"/>
  <c r="AS77" i="19"/>
  <c r="AS107" i="19"/>
  <c r="AS61" i="19"/>
  <c r="AS16" i="19"/>
  <c r="AS31" i="19"/>
  <c r="AS46" i="19"/>
  <c r="AS76" i="19"/>
  <c r="AS106" i="19"/>
  <c r="AS60" i="19"/>
  <c r="AS15" i="19"/>
  <c r="AS30" i="19"/>
  <c r="AS45" i="19"/>
  <c r="AS75" i="19"/>
  <c r="AS105" i="19"/>
  <c r="AS59" i="19"/>
  <c r="AS14" i="19"/>
  <c r="AS29" i="19"/>
  <c r="AS44" i="19"/>
  <c r="AS74" i="19"/>
  <c r="AS104" i="19"/>
  <c r="AS58" i="19"/>
  <c r="AS13" i="19"/>
  <c r="AS28" i="19"/>
  <c r="AS43" i="19"/>
  <c r="AS73" i="19"/>
  <c r="AS103" i="19"/>
  <c r="AS57" i="19"/>
  <c r="AS12" i="19"/>
  <c r="AS27" i="19"/>
  <c r="AS42" i="19"/>
  <c r="AS72" i="19"/>
  <c r="AS102" i="19"/>
  <c r="AS56" i="19"/>
  <c r="AS11" i="19"/>
  <c r="AS26" i="19"/>
  <c r="AS41" i="19"/>
  <c r="AS71" i="19"/>
  <c r="AS101" i="19"/>
  <c r="AS55" i="19"/>
  <c r="AS10" i="19"/>
  <c r="AS25" i="19"/>
  <c r="AS40" i="19"/>
  <c r="AS70" i="19"/>
  <c r="AS100" i="19"/>
  <c r="AS54" i="19"/>
  <c r="AS9" i="19"/>
  <c r="AS24" i="19"/>
  <c r="AS39" i="19"/>
  <c r="AS69" i="19"/>
  <c r="AS99" i="19"/>
  <c r="AS53" i="19"/>
  <c r="AS8" i="19"/>
  <c r="AS23" i="19"/>
  <c r="AS38" i="19"/>
  <c r="AS68" i="19"/>
  <c r="AS98" i="19"/>
  <c r="AS53" i="20" a="1"/>
  <c r="AS65" i="20"/>
  <c r="AS8" i="20" a="1"/>
  <c r="AS20" i="20"/>
  <c r="AS23" i="20" a="1"/>
  <c r="AS35" i="20"/>
  <c r="AS50" i="20"/>
  <c r="AS80" i="20"/>
  <c r="AS110" i="20"/>
  <c r="AS64" i="20"/>
  <c r="AS19" i="20"/>
  <c r="AS34" i="20"/>
  <c r="AS49" i="20"/>
  <c r="AS79" i="20"/>
  <c r="AS109" i="20"/>
  <c r="AS63" i="20"/>
  <c r="AS18" i="20"/>
  <c r="AS33" i="20"/>
  <c r="AS48" i="20"/>
  <c r="AS78" i="20"/>
  <c r="AS108" i="20"/>
  <c r="AS62" i="20"/>
  <c r="AS17" i="20"/>
  <c r="AS32" i="20"/>
  <c r="AS47" i="20"/>
  <c r="AS77" i="20"/>
  <c r="AS107" i="20"/>
  <c r="AS61" i="20"/>
  <c r="AS16" i="20"/>
  <c r="AS31" i="20"/>
  <c r="AS46" i="20"/>
  <c r="AS76" i="20"/>
  <c r="AS106" i="20"/>
  <c r="AS60" i="20"/>
  <c r="AS15" i="20"/>
  <c r="AS30" i="20"/>
  <c r="AS45" i="20"/>
  <c r="AS75" i="20"/>
  <c r="AS105" i="20"/>
  <c r="AS59" i="20"/>
  <c r="AS14" i="20"/>
  <c r="AS29" i="20"/>
  <c r="AS44" i="20"/>
  <c r="AS74" i="20"/>
  <c r="AS104" i="20"/>
  <c r="AS58" i="20"/>
  <c r="AS13" i="20"/>
  <c r="AS28" i="20"/>
  <c r="AS43" i="20"/>
  <c r="AS73" i="20"/>
  <c r="AS103" i="20"/>
  <c r="AS57" i="20"/>
  <c r="AS12" i="20"/>
  <c r="AS27" i="20"/>
  <c r="AS42" i="20"/>
  <c r="AS72" i="20"/>
  <c r="AS102" i="20"/>
  <c r="AS56" i="20"/>
  <c r="AS11" i="20"/>
  <c r="AS26" i="20"/>
  <c r="AS41" i="20"/>
  <c r="AS71" i="20"/>
  <c r="AS101" i="20"/>
  <c r="AS55" i="20"/>
  <c r="AS10" i="20"/>
  <c r="AS25" i="20"/>
  <c r="AS40" i="20"/>
  <c r="AS70" i="20"/>
  <c r="AS100" i="20"/>
  <c r="AS54" i="20"/>
  <c r="AS9" i="20"/>
  <c r="AS24" i="20"/>
  <c r="AS39" i="20"/>
  <c r="AS69" i="20"/>
  <c r="AS99" i="20"/>
  <c r="AS53" i="20"/>
  <c r="AS8" i="20"/>
  <c r="AS23" i="20"/>
  <c r="AS38" i="20"/>
  <c r="AS68" i="20"/>
  <c r="AS98" i="20"/>
  <c r="AN53" i="3" a="1"/>
  <c r="AN53" i="3"/>
  <c r="AN8" i="3" a="1"/>
  <c r="AN8" i="3"/>
  <c r="AN23" i="3" a="1"/>
  <c r="AN23" i="3"/>
  <c r="AN38" i="3"/>
  <c r="AN68" i="3"/>
  <c r="AN98" i="3"/>
  <c r="AN83" i="3" a="1"/>
  <c r="AN83" i="3"/>
  <c r="AN54" i="3"/>
  <c r="AN9" i="3"/>
  <c r="AN24" i="3"/>
  <c r="AN39" i="3"/>
  <c r="AN69" i="3"/>
  <c r="AN84" i="3"/>
  <c r="AN55" i="3"/>
  <c r="AN10" i="3"/>
  <c r="AN25" i="3"/>
  <c r="AN40" i="3"/>
  <c r="AN70" i="3"/>
  <c r="AN85" i="3"/>
  <c r="AN56" i="3"/>
  <c r="AN11" i="3"/>
  <c r="AN26" i="3"/>
  <c r="AN41" i="3"/>
  <c r="AN71" i="3"/>
  <c r="AN86" i="3"/>
  <c r="AN57" i="3"/>
  <c r="AN12" i="3"/>
  <c r="AN27" i="3"/>
  <c r="AN42" i="3"/>
  <c r="AN72" i="3"/>
  <c r="AN87" i="3"/>
  <c r="AN58" i="3"/>
  <c r="AN13" i="3"/>
  <c r="AN28" i="3"/>
  <c r="AN43" i="3"/>
  <c r="AN73" i="3"/>
  <c r="AN88" i="3"/>
  <c r="AN59" i="3"/>
  <c r="AN14" i="3"/>
  <c r="AN29" i="3"/>
  <c r="AN44" i="3"/>
  <c r="AN74" i="3"/>
  <c r="AN89" i="3"/>
  <c r="AN60" i="3"/>
  <c r="AN15" i="3"/>
  <c r="AN30" i="3"/>
  <c r="AN45" i="3"/>
  <c r="AN75" i="3"/>
  <c r="AN90" i="3"/>
  <c r="AN61" i="3"/>
  <c r="AN16" i="3"/>
  <c r="AN31" i="3"/>
  <c r="AN46" i="3"/>
  <c r="AN76" i="3"/>
  <c r="AN91" i="3"/>
  <c r="AN62" i="3"/>
  <c r="AN17" i="3"/>
  <c r="AN32" i="3"/>
  <c r="AN47" i="3"/>
  <c r="AN77" i="3"/>
  <c r="AN92" i="3"/>
  <c r="AN63" i="3"/>
  <c r="AN18" i="3"/>
  <c r="AN33" i="3"/>
  <c r="AN48" i="3"/>
  <c r="AN78" i="3"/>
  <c r="AN93" i="3"/>
  <c r="AN64" i="3"/>
  <c r="AN19" i="3"/>
  <c r="AN34" i="3"/>
  <c r="AN49" i="3"/>
  <c r="AN79" i="3"/>
  <c r="AN94" i="3"/>
  <c r="AN65" i="3"/>
  <c r="AN20" i="3"/>
  <c r="AN35" i="3"/>
  <c r="AN50" i="3"/>
  <c r="AN80" i="3"/>
  <c r="AN95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Q53" i="14" a="1"/>
  <c r="AQ65" i="14"/>
  <c r="AQ8" i="14" a="1"/>
  <c r="AQ20" i="14"/>
  <c r="AQ23" i="14" a="1"/>
  <c r="AQ35" i="14"/>
  <c r="AQ50" i="14"/>
  <c r="AQ80" i="14"/>
  <c r="AQ110" i="14"/>
  <c r="AQ64" i="14"/>
  <c r="AQ19" i="14"/>
  <c r="AQ34" i="14"/>
  <c r="AQ49" i="14"/>
  <c r="AQ79" i="14"/>
  <c r="AQ109" i="14"/>
  <c r="AQ63" i="14"/>
  <c r="AQ18" i="14"/>
  <c r="AQ33" i="14"/>
  <c r="AQ48" i="14"/>
  <c r="AQ78" i="14"/>
  <c r="AQ108" i="14"/>
  <c r="AQ62" i="14"/>
  <c r="AQ17" i="14"/>
  <c r="AQ32" i="14"/>
  <c r="AQ47" i="14"/>
  <c r="AQ77" i="14"/>
  <c r="AQ107" i="14"/>
  <c r="AQ61" i="14"/>
  <c r="AQ16" i="14"/>
  <c r="AQ31" i="14"/>
  <c r="AQ46" i="14"/>
  <c r="AQ76" i="14"/>
  <c r="AQ106" i="14"/>
  <c r="AQ60" i="14"/>
  <c r="AQ15" i="14"/>
  <c r="AQ30" i="14"/>
  <c r="AQ45" i="14"/>
  <c r="AQ75" i="14"/>
  <c r="AQ105" i="14"/>
  <c r="AQ59" i="14"/>
  <c r="AQ14" i="14"/>
  <c r="AQ29" i="14"/>
  <c r="AQ44" i="14"/>
  <c r="AQ74" i="14"/>
  <c r="AQ104" i="14"/>
  <c r="AQ58" i="14"/>
  <c r="AQ13" i="14"/>
  <c r="AQ28" i="14"/>
  <c r="AQ43" i="14"/>
  <c r="AQ73" i="14"/>
  <c r="AQ103" i="14"/>
  <c r="AQ57" i="14"/>
  <c r="AQ12" i="14"/>
  <c r="AQ27" i="14"/>
  <c r="AQ42" i="14"/>
  <c r="AQ72" i="14"/>
  <c r="AQ102" i="14"/>
  <c r="AQ56" i="14"/>
  <c r="AQ11" i="14"/>
  <c r="AQ26" i="14"/>
  <c r="AQ41" i="14"/>
  <c r="AQ71" i="14"/>
  <c r="AQ101" i="14"/>
  <c r="AQ55" i="14"/>
  <c r="AQ10" i="14"/>
  <c r="AQ25" i="14"/>
  <c r="AQ40" i="14"/>
  <c r="AQ70" i="14"/>
  <c r="AQ100" i="14"/>
  <c r="AQ54" i="14"/>
  <c r="AQ9" i="14"/>
  <c r="AQ24" i="14"/>
  <c r="AQ39" i="14"/>
  <c r="AQ69" i="14"/>
  <c r="AQ99" i="14"/>
  <c r="AQ53" i="14"/>
  <c r="AQ8" i="14"/>
  <c r="AQ23" i="14"/>
  <c r="AQ38" i="14"/>
  <c r="AQ68" i="14"/>
  <c r="AQ98" i="14"/>
  <c r="AR53" i="15" a="1"/>
  <c r="AR65" i="15"/>
  <c r="AR8" i="15" a="1"/>
  <c r="AR20" i="15"/>
  <c r="AR23" i="15" a="1"/>
  <c r="AR35" i="15"/>
  <c r="AR50" i="15"/>
  <c r="AR80" i="15"/>
  <c r="AR110" i="15"/>
  <c r="AR64" i="15"/>
  <c r="AR19" i="15"/>
  <c r="AR34" i="15"/>
  <c r="AR49" i="15"/>
  <c r="AR79" i="15"/>
  <c r="AR109" i="15"/>
  <c r="AR63" i="15"/>
  <c r="AR18" i="15"/>
  <c r="AR33" i="15"/>
  <c r="AR48" i="15"/>
  <c r="AR78" i="15"/>
  <c r="AR108" i="15"/>
  <c r="AR62" i="15"/>
  <c r="AR17" i="15"/>
  <c r="AR32" i="15"/>
  <c r="AR47" i="15"/>
  <c r="AR77" i="15"/>
  <c r="AR107" i="15"/>
  <c r="AR61" i="15"/>
  <c r="AR16" i="15"/>
  <c r="AR31" i="15"/>
  <c r="AR46" i="15"/>
  <c r="AR76" i="15"/>
  <c r="AR106" i="15"/>
  <c r="AR60" i="15"/>
  <c r="AR15" i="15"/>
  <c r="AR30" i="15"/>
  <c r="AR45" i="15"/>
  <c r="AR75" i="15"/>
  <c r="AR105" i="15"/>
  <c r="AR59" i="15"/>
  <c r="AR14" i="15"/>
  <c r="AR29" i="15"/>
  <c r="AR44" i="15"/>
  <c r="AR74" i="15"/>
  <c r="AR104" i="15"/>
  <c r="AR58" i="15"/>
  <c r="AR13" i="15"/>
  <c r="AR28" i="15"/>
  <c r="AR43" i="15"/>
  <c r="AR73" i="15"/>
  <c r="AR103" i="15"/>
  <c r="AR57" i="15"/>
  <c r="AR12" i="15"/>
  <c r="AR27" i="15"/>
  <c r="AR42" i="15"/>
  <c r="AR72" i="15"/>
  <c r="AR102" i="15"/>
  <c r="AR56" i="15"/>
  <c r="AR11" i="15"/>
  <c r="AR26" i="15"/>
  <c r="AR41" i="15"/>
  <c r="AR71" i="15"/>
  <c r="AR101" i="15"/>
  <c r="AR55" i="15"/>
  <c r="AR10" i="15"/>
  <c r="AR25" i="15"/>
  <c r="AR40" i="15"/>
  <c r="AR70" i="15"/>
  <c r="AR100" i="15"/>
  <c r="AR54" i="15"/>
  <c r="AR9" i="15"/>
  <c r="AR24" i="15"/>
  <c r="AR39" i="15"/>
  <c r="AR69" i="15"/>
  <c r="AR99" i="15"/>
  <c r="AR53" i="15"/>
  <c r="AR8" i="15"/>
  <c r="AR23" i="15"/>
  <c r="AR38" i="15"/>
  <c r="AR68" i="15"/>
  <c r="AR98" i="15"/>
  <c r="AR53" i="16" a="1"/>
  <c r="AR65" i="16"/>
  <c r="AR8" i="16" a="1"/>
  <c r="AR20" i="16"/>
  <c r="AR23" i="16" a="1"/>
  <c r="AR35" i="16"/>
  <c r="AR50" i="16"/>
  <c r="AR80" i="16"/>
  <c r="AR110" i="16"/>
  <c r="AR64" i="16"/>
  <c r="AR19" i="16"/>
  <c r="AR34" i="16"/>
  <c r="AR49" i="16"/>
  <c r="AR79" i="16"/>
  <c r="AR109" i="16"/>
  <c r="AR63" i="16"/>
  <c r="AR18" i="16"/>
  <c r="AR33" i="16"/>
  <c r="AR48" i="16"/>
  <c r="AR78" i="16"/>
  <c r="AR108" i="16"/>
  <c r="AR62" i="16"/>
  <c r="AR17" i="16"/>
  <c r="AR32" i="16"/>
  <c r="AR47" i="16"/>
  <c r="AR77" i="16"/>
  <c r="AR107" i="16"/>
  <c r="AR61" i="16"/>
  <c r="AR16" i="16"/>
  <c r="AR31" i="16"/>
  <c r="AR46" i="16"/>
  <c r="AR76" i="16"/>
  <c r="AR106" i="16"/>
  <c r="AR60" i="16"/>
  <c r="AR15" i="16"/>
  <c r="AR30" i="16"/>
  <c r="AR45" i="16"/>
  <c r="AR75" i="16"/>
  <c r="AR105" i="16"/>
  <c r="AR59" i="16"/>
  <c r="AR14" i="16"/>
  <c r="AR29" i="16"/>
  <c r="AR44" i="16"/>
  <c r="AR74" i="16"/>
  <c r="AR104" i="16"/>
  <c r="AR58" i="16"/>
  <c r="AR13" i="16"/>
  <c r="AR28" i="16"/>
  <c r="AR43" i="16"/>
  <c r="AR73" i="16"/>
  <c r="AR103" i="16"/>
  <c r="AR57" i="16"/>
  <c r="AR12" i="16"/>
  <c r="AR27" i="16"/>
  <c r="AR42" i="16"/>
  <c r="AR72" i="16"/>
  <c r="AR102" i="16"/>
  <c r="AR56" i="16"/>
  <c r="AR11" i="16"/>
  <c r="AR26" i="16"/>
  <c r="AR41" i="16"/>
  <c r="AR71" i="16"/>
  <c r="AR101" i="16"/>
  <c r="AR55" i="16"/>
  <c r="AR10" i="16"/>
  <c r="AR25" i="16"/>
  <c r="AR40" i="16"/>
  <c r="AR70" i="16"/>
  <c r="AR100" i="16"/>
  <c r="AR54" i="16"/>
  <c r="AR9" i="16"/>
  <c r="AR24" i="16"/>
  <c r="AR39" i="16"/>
  <c r="AR69" i="16"/>
  <c r="AR99" i="16"/>
  <c r="AR53" i="16"/>
  <c r="AR8" i="16"/>
  <c r="AR23" i="16"/>
  <c r="AR38" i="16"/>
  <c r="AR68" i="16"/>
  <c r="AR98" i="16"/>
  <c r="AR53" i="17" a="1"/>
  <c r="AR65" i="17"/>
  <c r="AR8" i="17" a="1"/>
  <c r="AR20" i="17"/>
  <c r="AR23" i="17" a="1"/>
  <c r="AR35" i="17"/>
  <c r="AR50" i="17"/>
  <c r="AR80" i="17"/>
  <c r="AR110" i="17"/>
  <c r="AR64" i="17"/>
  <c r="AR19" i="17"/>
  <c r="AR34" i="17"/>
  <c r="AR49" i="17"/>
  <c r="AR79" i="17"/>
  <c r="AR109" i="17"/>
  <c r="AR63" i="17"/>
  <c r="AR18" i="17"/>
  <c r="AR33" i="17"/>
  <c r="AR48" i="17"/>
  <c r="AR78" i="17"/>
  <c r="AR108" i="17"/>
  <c r="AR62" i="17"/>
  <c r="AR17" i="17"/>
  <c r="AR32" i="17"/>
  <c r="AR47" i="17"/>
  <c r="AR77" i="17"/>
  <c r="AR107" i="17"/>
  <c r="AR61" i="17"/>
  <c r="AR16" i="17"/>
  <c r="AR31" i="17"/>
  <c r="AR46" i="17"/>
  <c r="AR76" i="17"/>
  <c r="AR106" i="17"/>
  <c r="AR60" i="17"/>
  <c r="AR15" i="17"/>
  <c r="AR30" i="17"/>
  <c r="AR45" i="17"/>
  <c r="AR75" i="17"/>
  <c r="AR105" i="17"/>
  <c r="AR59" i="17"/>
  <c r="AR14" i="17"/>
  <c r="AR29" i="17"/>
  <c r="AR44" i="17"/>
  <c r="AR74" i="17"/>
  <c r="AR104" i="17"/>
  <c r="AR58" i="17"/>
  <c r="AR13" i="17"/>
  <c r="AR28" i="17"/>
  <c r="AR43" i="17"/>
  <c r="AR73" i="17"/>
  <c r="AR103" i="17"/>
  <c r="AR57" i="17"/>
  <c r="AR12" i="17"/>
  <c r="AR27" i="17"/>
  <c r="AR42" i="17"/>
  <c r="AR72" i="17"/>
  <c r="AR102" i="17"/>
  <c r="AR56" i="17"/>
  <c r="AR11" i="17"/>
  <c r="AR26" i="17"/>
  <c r="AR41" i="17"/>
  <c r="AR71" i="17"/>
  <c r="AR101" i="17"/>
  <c r="AR55" i="17"/>
  <c r="AR10" i="17"/>
  <c r="AR25" i="17"/>
  <c r="AR40" i="17"/>
  <c r="AR70" i="17"/>
  <c r="AR100" i="17"/>
  <c r="AR54" i="17"/>
  <c r="AR9" i="17"/>
  <c r="AR24" i="17"/>
  <c r="AR39" i="17"/>
  <c r="AR69" i="17"/>
  <c r="AR99" i="17"/>
  <c r="AR53" i="17"/>
  <c r="AR8" i="17"/>
  <c r="AR23" i="17"/>
  <c r="AR38" i="17"/>
  <c r="AR68" i="17"/>
  <c r="AR98" i="17"/>
  <c r="AR53" i="18" a="1"/>
  <c r="AR65" i="18"/>
  <c r="AR8" i="18" a="1"/>
  <c r="AR20" i="18"/>
  <c r="AR23" i="18" a="1"/>
  <c r="AR35" i="18"/>
  <c r="AR50" i="18"/>
  <c r="AR80" i="18"/>
  <c r="AR110" i="18"/>
  <c r="AR64" i="18"/>
  <c r="AR19" i="18"/>
  <c r="AR34" i="18"/>
  <c r="AR49" i="18"/>
  <c r="AR79" i="18"/>
  <c r="AR109" i="18"/>
  <c r="AR63" i="18"/>
  <c r="AR18" i="18"/>
  <c r="AR33" i="18"/>
  <c r="AR48" i="18"/>
  <c r="AR78" i="18"/>
  <c r="AR108" i="18"/>
  <c r="AR62" i="18"/>
  <c r="AR17" i="18"/>
  <c r="AR32" i="18"/>
  <c r="AR47" i="18"/>
  <c r="AR77" i="18"/>
  <c r="AR107" i="18"/>
  <c r="AR61" i="18"/>
  <c r="AR16" i="18"/>
  <c r="AR31" i="18"/>
  <c r="AR46" i="18"/>
  <c r="AR76" i="18"/>
  <c r="AR106" i="18"/>
  <c r="AR60" i="18"/>
  <c r="AR15" i="18"/>
  <c r="AR30" i="18"/>
  <c r="AR45" i="18"/>
  <c r="AR75" i="18"/>
  <c r="AR105" i="18"/>
  <c r="AR59" i="18"/>
  <c r="AR14" i="18"/>
  <c r="AR29" i="18"/>
  <c r="AR44" i="18"/>
  <c r="AR74" i="18"/>
  <c r="AR104" i="18"/>
  <c r="AR58" i="18"/>
  <c r="AR13" i="18"/>
  <c r="AR28" i="18"/>
  <c r="AR43" i="18"/>
  <c r="AR73" i="18"/>
  <c r="AR103" i="18"/>
  <c r="AR57" i="18"/>
  <c r="AR12" i="18"/>
  <c r="AR27" i="18"/>
  <c r="AR42" i="18"/>
  <c r="AR72" i="18"/>
  <c r="AR102" i="18"/>
  <c r="AR56" i="18"/>
  <c r="AR11" i="18"/>
  <c r="AR26" i="18"/>
  <c r="AR41" i="18"/>
  <c r="AR71" i="18"/>
  <c r="AR101" i="18"/>
  <c r="AR55" i="18"/>
  <c r="AR10" i="18"/>
  <c r="AR25" i="18"/>
  <c r="AR40" i="18"/>
  <c r="AR70" i="18"/>
  <c r="AR100" i="18"/>
  <c r="AR54" i="18"/>
  <c r="AR9" i="18"/>
  <c r="AR24" i="18"/>
  <c r="AR39" i="18"/>
  <c r="AR69" i="18"/>
  <c r="AR99" i="18"/>
  <c r="AR53" i="18"/>
  <c r="AR8" i="18"/>
  <c r="AR23" i="18"/>
  <c r="AR38" i="18"/>
  <c r="AR68" i="18"/>
  <c r="AR98" i="18"/>
  <c r="AR53" i="19" a="1"/>
  <c r="AR65" i="19"/>
  <c r="AR8" i="19" a="1"/>
  <c r="AR20" i="19"/>
  <c r="AR23" i="19" a="1"/>
  <c r="AR35" i="19"/>
  <c r="AR50" i="19"/>
  <c r="AR80" i="19"/>
  <c r="AR110" i="19"/>
  <c r="AR64" i="19"/>
  <c r="AR19" i="19"/>
  <c r="AR34" i="19"/>
  <c r="AR49" i="19"/>
  <c r="AR79" i="19"/>
  <c r="AR109" i="19"/>
  <c r="AR63" i="19"/>
  <c r="AR18" i="19"/>
  <c r="AR33" i="19"/>
  <c r="AR48" i="19"/>
  <c r="AR78" i="19"/>
  <c r="AR108" i="19"/>
  <c r="AR62" i="19"/>
  <c r="AR17" i="19"/>
  <c r="AR32" i="19"/>
  <c r="AR47" i="19"/>
  <c r="AR77" i="19"/>
  <c r="AR107" i="19"/>
  <c r="AR61" i="19"/>
  <c r="AR16" i="19"/>
  <c r="AR31" i="19"/>
  <c r="AR46" i="19"/>
  <c r="AR76" i="19"/>
  <c r="AR106" i="19"/>
  <c r="AR60" i="19"/>
  <c r="AR15" i="19"/>
  <c r="AR30" i="19"/>
  <c r="AR45" i="19"/>
  <c r="AR75" i="19"/>
  <c r="AR105" i="19"/>
  <c r="AR59" i="19"/>
  <c r="AR14" i="19"/>
  <c r="AR29" i="19"/>
  <c r="AR44" i="19"/>
  <c r="AR74" i="19"/>
  <c r="AR104" i="19"/>
  <c r="AR58" i="19"/>
  <c r="AR13" i="19"/>
  <c r="AR28" i="19"/>
  <c r="AR43" i="19"/>
  <c r="AR73" i="19"/>
  <c r="AR103" i="19"/>
  <c r="AR57" i="19"/>
  <c r="AR12" i="19"/>
  <c r="AR27" i="19"/>
  <c r="AR42" i="19"/>
  <c r="AR72" i="19"/>
  <c r="AR102" i="19"/>
  <c r="AR56" i="19"/>
  <c r="AR11" i="19"/>
  <c r="AR26" i="19"/>
  <c r="AR41" i="19"/>
  <c r="AR71" i="19"/>
  <c r="AR101" i="19"/>
  <c r="AR55" i="19"/>
  <c r="AR10" i="19"/>
  <c r="AR25" i="19"/>
  <c r="AR40" i="19"/>
  <c r="AR70" i="19"/>
  <c r="AR100" i="19"/>
  <c r="AR54" i="19"/>
  <c r="AR9" i="19"/>
  <c r="AR24" i="19"/>
  <c r="AR39" i="19"/>
  <c r="AR69" i="19"/>
  <c r="AR99" i="19"/>
  <c r="AR53" i="19"/>
  <c r="AR8" i="19"/>
  <c r="AR23" i="19"/>
  <c r="AR38" i="19"/>
  <c r="AR68" i="19"/>
  <c r="AR98" i="19"/>
  <c r="AR53" i="20" a="1"/>
  <c r="AR65" i="20"/>
  <c r="AR8" i="20" a="1"/>
  <c r="AR20" i="20"/>
  <c r="AR23" i="20" a="1"/>
  <c r="AR35" i="20"/>
  <c r="AR50" i="20"/>
  <c r="AR80" i="20"/>
  <c r="AR110" i="20"/>
  <c r="AR64" i="20"/>
  <c r="AR19" i="20"/>
  <c r="AR34" i="20"/>
  <c r="AR49" i="20"/>
  <c r="AR79" i="20"/>
  <c r="AR109" i="20"/>
  <c r="AR63" i="20"/>
  <c r="AR18" i="20"/>
  <c r="AR33" i="20"/>
  <c r="AR48" i="20"/>
  <c r="AR78" i="20"/>
  <c r="AR108" i="20"/>
  <c r="AR62" i="20"/>
  <c r="AR17" i="20"/>
  <c r="AR32" i="20"/>
  <c r="AR47" i="20"/>
  <c r="AR77" i="20"/>
  <c r="AR107" i="20"/>
  <c r="AR61" i="20"/>
  <c r="AR16" i="20"/>
  <c r="AR31" i="20"/>
  <c r="AR46" i="20"/>
  <c r="AR76" i="20"/>
  <c r="AR106" i="20"/>
  <c r="AR60" i="20"/>
  <c r="AR15" i="20"/>
  <c r="AR30" i="20"/>
  <c r="AR45" i="20"/>
  <c r="AR75" i="20"/>
  <c r="AR105" i="20"/>
  <c r="AR59" i="20"/>
  <c r="AR14" i="20"/>
  <c r="AR29" i="20"/>
  <c r="AR44" i="20"/>
  <c r="AR74" i="20"/>
  <c r="AR104" i="20"/>
  <c r="AR58" i="20"/>
  <c r="AR13" i="20"/>
  <c r="AR28" i="20"/>
  <c r="AR43" i="20"/>
  <c r="AR73" i="20"/>
  <c r="AR103" i="20"/>
  <c r="AR57" i="20"/>
  <c r="AR12" i="20"/>
  <c r="AR27" i="20"/>
  <c r="AR42" i="20"/>
  <c r="AR72" i="20"/>
  <c r="AR102" i="20"/>
  <c r="AR56" i="20"/>
  <c r="AR11" i="20"/>
  <c r="AR26" i="20"/>
  <c r="AR41" i="20"/>
  <c r="AR71" i="20"/>
  <c r="AR101" i="20"/>
  <c r="AR55" i="20"/>
  <c r="AR10" i="20"/>
  <c r="AR25" i="20"/>
  <c r="AR40" i="20"/>
  <c r="AR70" i="20"/>
  <c r="AR100" i="20"/>
  <c r="AR54" i="20"/>
  <c r="AR9" i="20"/>
  <c r="AR24" i="20"/>
  <c r="AR39" i="20"/>
  <c r="AR69" i="20"/>
  <c r="AR99" i="20"/>
  <c r="AR53" i="20"/>
  <c r="AR8" i="20"/>
  <c r="AR23" i="20"/>
  <c r="AR38" i="20"/>
  <c r="AR68" i="20"/>
  <c r="AR98" i="20"/>
  <c r="AM53" i="3" a="1"/>
  <c r="AM53" i="3"/>
  <c r="AM8" i="3" a="1"/>
  <c r="AM8" i="3"/>
  <c r="AM23" i="3" a="1"/>
  <c r="AM23" i="3"/>
  <c r="AM38" i="3"/>
  <c r="AM68" i="3"/>
  <c r="AM98" i="3"/>
  <c r="AM83" i="3" a="1"/>
  <c r="AM83" i="3"/>
  <c r="AM54" i="3"/>
  <c r="AM9" i="3"/>
  <c r="AM24" i="3"/>
  <c r="AM39" i="3"/>
  <c r="AM69" i="3"/>
  <c r="AM84" i="3"/>
  <c r="AM55" i="3"/>
  <c r="AM10" i="3"/>
  <c r="AM25" i="3"/>
  <c r="AM40" i="3"/>
  <c r="AM70" i="3"/>
  <c r="AM85" i="3"/>
  <c r="AM56" i="3"/>
  <c r="AM11" i="3"/>
  <c r="AM26" i="3"/>
  <c r="AM41" i="3"/>
  <c r="AM71" i="3"/>
  <c r="AM86" i="3"/>
  <c r="AM57" i="3"/>
  <c r="AM12" i="3"/>
  <c r="AM27" i="3"/>
  <c r="AM42" i="3"/>
  <c r="AM72" i="3"/>
  <c r="AM87" i="3"/>
  <c r="AM58" i="3"/>
  <c r="AM13" i="3"/>
  <c r="AM28" i="3"/>
  <c r="AM43" i="3"/>
  <c r="AM73" i="3"/>
  <c r="AM88" i="3"/>
  <c r="AM59" i="3"/>
  <c r="AM14" i="3"/>
  <c r="AM29" i="3"/>
  <c r="AM44" i="3"/>
  <c r="AM74" i="3"/>
  <c r="AM89" i="3"/>
  <c r="AM60" i="3"/>
  <c r="AM15" i="3"/>
  <c r="AM30" i="3"/>
  <c r="AM45" i="3"/>
  <c r="AM75" i="3"/>
  <c r="AM90" i="3"/>
  <c r="AM61" i="3"/>
  <c r="AM16" i="3"/>
  <c r="AM31" i="3"/>
  <c r="AM46" i="3"/>
  <c r="AM76" i="3"/>
  <c r="AM91" i="3"/>
  <c r="AM62" i="3"/>
  <c r="AM17" i="3"/>
  <c r="AM32" i="3"/>
  <c r="AM47" i="3"/>
  <c r="AM77" i="3"/>
  <c r="AM92" i="3"/>
  <c r="AM63" i="3"/>
  <c r="AM18" i="3"/>
  <c r="AM33" i="3"/>
  <c r="AM48" i="3"/>
  <c r="AM78" i="3"/>
  <c r="AM93" i="3"/>
  <c r="AM64" i="3"/>
  <c r="AM19" i="3"/>
  <c r="AM34" i="3"/>
  <c r="AM49" i="3"/>
  <c r="AM79" i="3"/>
  <c r="AM94" i="3"/>
  <c r="AM65" i="3"/>
  <c r="AM20" i="3"/>
  <c r="AM35" i="3"/>
  <c r="AM50" i="3"/>
  <c r="AM80" i="3"/>
  <c r="AM95" i="3"/>
  <c r="AN110" i="3"/>
  <c r="AN109" i="3"/>
  <c r="AN108" i="3"/>
  <c r="AN107" i="3"/>
  <c r="AN106" i="3"/>
  <c r="AN105" i="3"/>
  <c r="AN104" i="3"/>
  <c r="AN103" i="3"/>
  <c r="AN102" i="3"/>
  <c r="AN101" i="3"/>
  <c r="AN100" i="3"/>
  <c r="AN99" i="3"/>
  <c r="AP53" i="14" a="1"/>
  <c r="AP65" i="14"/>
  <c r="AP8" i="14" a="1"/>
  <c r="AP20" i="14"/>
  <c r="AP23" i="14" a="1"/>
  <c r="AP35" i="14"/>
  <c r="AP50" i="14"/>
  <c r="AP80" i="14"/>
  <c r="AP110" i="14"/>
  <c r="AP64" i="14"/>
  <c r="AP19" i="14"/>
  <c r="AP34" i="14"/>
  <c r="AP49" i="14"/>
  <c r="AP79" i="14"/>
  <c r="AP109" i="14"/>
  <c r="AP63" i="14"/>
  <c r="AP18" i="14"/>
  <c r="AP33" i="14"/>
  <c r="AP48" i="14"/>
  <c r="AP78" i="14"/>
  <c r="AP108" i="14"/>
  <c r="AP62" i="14"/>
  <c r="AP17" i="14"/>
  <c r="AP32" i="14"/>
  <c r="AP47" i="14"/>
  <c r="AP77" i="14"/>
  <c r="AP107" i="14"/>
  <c r="AP61" i="14"/>
  <c r="AP16" i="14"/>
  <c r="AP31" i="14"/>
  <c r="AP46" i="14"/>
  <c r="AP76" i="14"/>
  <c r="AP106" i="14"/>
  <c r="AP60" i="14"/>
  <c r="AP15" i="14"/>
  <c r="AP30" i="14"/>
  <c r="AP45" i="14"/>
  <c r="AP75" i="14"/>
  <c r="AP105" i="14"/>
  <c r="AP59" i="14"/>
  <c r="AP14" i="14"/>
  <c r="AP29" i="14"/>
  <c r="AP44" i="14"/>
  <c r="AP74" i="14"/>
  <c r="AP104" i="14"/>
  <c r="AP58" i="14"/>
  <c r="AP13" i="14"/>
  <c r="AP28" i="14"/>
  <c r="AP43" i="14"/>
  <c r="AP73" i="14"/>
  <c r="AP103" i="14"/>
  <c r="AP57" i="14"/>
  <c r="AP12" i="14"/>
  <c r="AP27" i="14"/>
  <c r="AP42" i="14"/>
  <c r="AP72" i="14"/>
  <c r="AP102" i="14"/>
  <c r="AP56" i="14"/>
  <c r="AP11" i="14"/>
  <c r="AP26" i="14"/>
  <c r="AP41" i="14"/>
  <c r="AP71" i="14"/>
  <c r="AP101" i="14"/>
  <c r="AP55" i="14"/>
  <c r="AP10" i="14"/>
  <c r="AP25" i="14"/>
  <c r="AP40" i="14"/>
  <c r="AP70" i="14"/>
  <c r="AP100" i="14"/>
  <c r="AP54" i="14"/>
  <c r="AP9" i="14"/>
  <c r="AP24" i="14"/>
  <c r="AP39" i="14"/>
  <c r="AP69" i="14"/>
  <c r="AP99" i="14"/>
  <c r="AP53" i="14"/>
  <c r="AP8" i="14"/>
  <c r="AP23" i="14"/>
  <c r="AP38" i="14"/>
  <c r="AP68" i="14"/>
  <c r="AP98" i="14"/>
  <c r="AQ53" i="15" a="1"/>
  <c r="AQ65" i="15"/>
  <c r="AQ8" i="15" a="1"/>
  <c r="AQ20" i="15"/>
  <c r="AQ23" i="15" a="1"/>
  <c r="AQ35" i="15"/>
  <c r="AQ50" i="15"/>
  <c r="AQ80" i="15"/>
  <c r="AQ110" i="15"/>
  <c r="AQ64" i="15"/>
  <c r="AQ19" i="15"/>
  <c r="AQ34" i="15"/>
  <c r="AQ49" i="15"/>
  <c r="AQ79" i="15"/>
  <c r="AQ109" i="15"/>
  <c r="AQ63" i="15"/>
  <c r="AQ18" i="15"/>
  <c r="AQ33" i="15"/>
  <c r="AQ48" i="15"/>
  <c r="AQ78" i="15"/>
  <c r="AQ108" i="15"/>
  <c r="AQ62" i="15"/>
  <c r="AQ17" i="15"/>
  <c r="AQ32" i="15"/>
  <c r="AQ47" i="15"/>
  <c r="AQ77" i="15"/>
  <c r="AQ107" i="15"/>
  <c r="AQ61" i="15"/>
  <c r="AQ16" i="15"/>
  <c r="AQ31" i="15"/>
  <c r="AQ46" i="15"/>
  <c r="AQ76" i="15"/>
  <c r="AQ106" i="15"/>
  <c r="AQ60" i="15"/>
  <c r="AQ15" i="15"/>
  <c r="AQ30" i="15"/>
  <c r="AQ45" i="15"/>
  <c r="AQ75" i="15"/>
  <c r="AQ105" i="15"/>
  <c r="AQ59" i="15"/>
  <c r="AQ14" i="15"/>
  <c r="AQ29" i="15"/>
  <c r="AQ44" i="15"/>
  <c r="AQ74" i="15"/>
  <c r="AQ104" i="15"/>
  <c r="AQ58" i="15"/>
  <c r="AQ13" i="15"/>
  <c r="AQ28" i="15"/>
  <c r="AQ43" i="15"/>
  <c r="AQ73" i="15"/>
  <c r="AQ103" i="15"/>
  <c r="AQ57" i="15"/>
  <c r="AQ12" i="15"/>
  <c r="AQ27" i="15"/>
  <c r="AQ42" i="15"/>
  <c r="AQ72" i="15"/>
  <c r="AQ102" i="15"/>
  <c r="AQ56" i="15"/>
  <c r="AQ11" i="15"/>
  <c r="AQ26" i="15"/>
  <c r="AQ41" i="15"/>
  <c r="AQ71" i="15"/>
  <c r="AQ101" i="15"/>
  <c r="AQ55" i="15"/>
  <c r="AQ10" i="15"/>
  <c r="AQ25" i="15"/>
  <c r="AQ40" i="15"/>
  <c r="AQ70" i="15"/>
  <c r="AQ100" i="15"/>
  <c r="AQ54" i="15"/>
  <c r="AQ9" i="15"/>
  <c r="AQ24" i="15"/>
  <c r="AQ39" i="15"/>
  <c r="AQ69" i="15"/>
  <c r="AQ99" i="15"/>
  <c r="AQ53" i="15"/>
  <c r="AQ8" i="15"/>
  <c r="AQ23" i="15"/>
  <c r="AQ38" i="15"/>
  <c r="AQ68" i="15"/>
  <c r="AQ98" i="15"/>
  <c r="AQ53" i="16" a="1"/>
  <c r="AQ65" i="16"/>
  <c r="AQ8" i="16" a="1"/>
  <c r="AQ20" i="16"/>
  <c r="AQ23" i="16" a="1"/>
  <c r="AQ35" i="16"/>
  <c r="AQ50" i="16"/>
  <c r="AQ80" i="16"/>
  <c r="AQ110" i="16"/>
  <c r="AQ64" i="16"/>
  <c r="AQ19" i="16"/>
  <c r="AQ34" i="16"/>
  <c r="AQ49" i="16"/>
  <c r="AQ79" i="16"/>
  <c r="AQ109" i="16"/>
  <c r="AQ63" i="16"/>
  <c r="AQ18" i="16"/>
  <c r="AQ33" i="16"/>
  <c r="AQ48" i="16"/>
  <c r="AQ78" i="16"/>
  <c r="AQ108" i="16"/>
  <c r="AQ62" i="16"/>
  <c r="AQ17" i="16"/>
  <c r="AQ32" i="16"/>
  <c r="AQ47" i="16"/>
  <c r="AQ77" i="16"/>
  <c r="AQ107" i="16"/>
  <c r="AQ61" i="16"/>
  <c r="AQ16" i="16"/>
  <c r="AQ31" i="16"/>
  <c r="AQ46" i="16"/>
  <c r="AQ76" i="16"/>
  <c r="AQ106" i="16"/>
  <c r="AQ60" i="16"/>
  <c r="AQ15" i="16"/>
  <c r="AQ30" i="16"/>
  <c r="AQ45" i="16"/>
  <c r="AQ75" i="16"/>
  <c r="AQ105" i="16"/>
  <c r="AQ59" i="16"/>
  <c r="AQ14" i="16"/>
  <c r="AQ29" i="16"/>
  <c r="AQ44" i="16"/>
  <c r="AQ74" i="16"/>
  <c r="AQ104" i="16"/>
  <c r="AQ58" i="16"/>
  <c r="AQ13" i="16"/>
  <c r="AQ28" i="16"/>
  <c r="AQ43" i="16"/>
  <c r="AQ73" i="16"/>
  <c r="AQ103" i="16"/>
  <c r="AQ57" i="16"/>
  <c r="AQ12" i="16"/>
  <c r="AQ27" i="16"/>
  <c r="AQ42" i="16"/>
  <c r="AQ72" i="16"/>
  <c r="AQ102" i="16"/>
  <c r="AQ56" i="16"/>
  <c r="AQ11" i="16"/>
  <c r="AQ26" i="16"/>
  <c r="AQ41" i="16"/>
  <c r="AQ71" i="16"/>
  <c r="AQ101" i="16"/>
  <c r="AQ55" i="16"/>
  <c r="AQ10" i="16"/>
  <c r="AQ25" i="16"/>
  <c r="AQ40" i="16"/>
  <c r="AQ70" i="16"/>
  <c r="AQ100" i="16"/>
  <c r="AQ54" i="16"/>
  <c r="AQ9" i="16"/>
  <c r="AQ24" i="16"/>
  <c r="AQ39" i="16"/>
  <c r="AQ69" i="16"/>
  <c r="AQ99" i="16"/>
  <c r="AQ53" i="16"/>
  <c r="AQ8" i="16"/>
  <c r="AQ23" i="16"/>
  <c r="AQ38" i="16"/>
  <c r="AQ68" i="16"/>
  <c r="AQ98" i="16"/>
  <c r="AQ53" i="17" a="1"/>
  <c r="AQ65" i="17"/>
  <c r="AQ8" i="17" a="1"/>
  <c r="AQ20" i="17"/>
  <c r="AQ23" i="17" a="1"/>
  <c r="AQ35" i="17"/>
  <c r="AQ50" i="17"/>
  <c r="AQ80" i="17"/>
  <c r="AQ110" i="17"/>
  <c r="AQ64" i="17"/>
  <c r="AQ19" i="17"/>
  <c r="AQ34" i="17"/>
  <c r="AQ49" i="17"/>
  <c r="AQ79" i="17"/>
  <c r="AQ109" i="17"/>
  <c r="AQ63" i="17"/>
  <c r="AQ18" i="17"/>
  <c r="AQ33" i="17"/>
  <c r="AQ48" i="17"/>
  <c r="AQ78" i="17"/>
  <c r="AQ108" i="17"/>
  <c r="AQ62" i="17"/>
  <c r="AQ17" i="17"/>
  <c r="AQ32" i="17"/>
  <c r="AQ47" i="17"/>
  <c r="AQ77" i="17"/>
  <c r="AQ107" i="17"/>
  <c r="AQ61" i="17"/>
  <c r="AQ16" i="17"/>
  <c r="AQ31" i="17"/>
  <c r="AQ46" i="17"/>
  <c r="AQ76" i="17"/>
  <c r="AQ106" i="17"/>
  <c r="AQ60" i="17"/>
  <c r="AQ15" i="17"/>
  <c r="AQ30" i="17"/>
  <c r="AQ45" i="17"/>
  <c r="AQ75" i="17"/>
  <c r="AQ105" i="17"/>
  <c r="AQ59" i="17"/>
  <c r="AQ14" i="17"/>
  <c r="AQ29" i="17"/>
  <c r="AQ44" i="17"/>
  <c r="AQ74" i="17"/>
  <c r="AQ104" i="17"/>
  <c r="AQ58" i="17"/>
  <c r="AQ13" i="17"/>
  <c r="AQ28" i="17"/>
  <c r="AQ43" i="17"/>
  <c r="AQ73" i="17"/>
  <c r="AQ103" i="17"/>
  <c r="AQ57" i="17"/>
  <c r="AQ12" i="17"/>
  <c r="AQ27" i="17"/>
  <c r="AQ42" i="17"/>
  <c r="AQ72" i="17"/>
  <c r="AQ102" i="17"/>
  <c r="AQ56" i="17"/>
  <c r="AQ11" i="17"/>
  <c r="AQ26" i="17"/>
  <c r="AQ41" i="17"/>
  <c r="AQ71" i="17"/>
  <c r="AQ101" i="17"/>
  <c r="AQ55" i="17"/>
  <c r="AQ10" i="17"/>
  <c r="AQ25" i="17"/>
  <c r="AQ40" i="17"/>
  <c r="AQ70" i="17"/>
  <c r="AQ100" i="17"/>
  <c r="AQ54" i="17"/>
  <c r="AQ9" i="17"/>
  <c r="AQ24" i="17"/>
  <c r="AQ39" i="17"/>
  <c r="AQ69" i="17"/>
  <c r="AQ99" i="17"/>
  <c r="AQ53" i="17"/>
  <c r="AQ8" i="17"/>
  <c r="AQ23" i="17"/>
  <c r="AQ38" i="17"/>
  <c r="AQ68" i="17"/>
  <c r="AQ98" i="17"/>
  <c r="AQ53" i="18" a="1"/>
  <c r="AQ65" i="18"/>
  <c r="AQ8" i="18" a="1"/>
  <c r="AQ20" i="18"/>
  <c r="AQ23" i="18" a="1"/>
  <c r="AQ35" i="18"/>
  <c r="AQ50" i="18"/>
  <c r="AQ80" i="18"/>
  <c r="AQ110" i="18"/>
  <c r="AQ64" i="18"/>
  <c r="AQ19" i="18"/>
  <c r="AQ34" i="18"/>
  <c r="AQ49" i="18"/>
  <c r="AQ79" i="18"/>
  <c r="AQ109" i="18"/>
  <c r="AQ63" i="18"/>
  <c r="AQ18" i="18"/>
  <c r="AQ33" i="18"/>
  <c r="AQ48" i="18"/>
  <c r="AQ78" i="18"/>
  <c r="AQ108" i="18"/>
  <c r="AQ62" i="18"/>
  <c r="AQ17" i="18"/>
  <c r="AQ32" i="18"/>
  <c r="AQ47" i="18"/>
  <c r="AQ77" i="18"/>
  <c r="AQ107" i="18"/>
  <c r="AQ61" i="18"/>
  <c r="AQ16" i="18"/>
  <c r="AQ31" i="18"/>
  <c r="AQ46" i="18"/>
  <c r="AQ76" i="18"/>
  <c r="AQ106" i="18"/>
  <c r="AQ60" i="18"/>
  <c r="AQ15" i="18"/>
  <c r="AQ30" i="18"/>
  <c r="AQ45" i="18"/>
  <c r="AQ75" i="18"/>
  <c r="AQ105" i="18"/>
  <c r="AQ59" i="18"/>
  <c r="AQ14" i="18"/>
  <c r="AQ29" i="18"/>
  <c r="AQ44" i="18"/>
  <c r="AQ74" i="18"/>
  <c r="AQ104" i="18"/>
  <c r="AQ58" i="18"/>
  <c r="AQ13" i="18"/>
  <c r="AQ28" i="18"/>
  <c r="AQ43" i="18"/>
  <c r="AQ73" i="18"/>
  <c r="AQ103" i="18"/>
  <c r="AQ57" i="18"/>
  <c r="AQ12" i="18"/>
  <c r="AQ27" i="18"/>
  <c r="AQ42" i="18"/>
  <c r="AQ72" i="18"/>
  <c r="AQ102" i="18"/>
  <c r="AQ56" i="18"/>
  <c r="AQ11" i="18"/>
  <c r="AQ26" i="18"/>
  <c r="AQ41" i="18"/>
  <c r="AQ71" i="18"/>
  <c r="AQ101" i="18"/>
  <c r="AQ55" i="18"/>
  <c r="AQ10" i="18"/>
  <c r="AQ25" i="18"/>
  <c r="AQ40" i="18"/>
  <c r="AQ70" i="18"/>
  <c r="AQ100" i="18"/>
  <c r="AQ54" i="18"/>
  <c r="AQ9" i="18"/>
  <c r="AQ24" i="18"/>
  <c r="AQ39" i="18"/>
  <c r="AQ69" i="18"/>
  <c r="AQ99" i="18"/>
  <c r="AQ53" i="18"/>
  <c r="AQ8" i="18"/>
  <c r="AQ23" i="18"/>
  <c r="AQ38" i="18"/>
  <c r="AQ68" i="18"/>
  <c r="AQ98" i="18"/>
  <c r="AQ53" i="19" a="1"/>
  <c r="AQ65" i="19"/>
  <c r="AQ8" i="19" a="1"/>
  <c r="AQ20" i="19"/>
  <c r="AQ23" i="19" a="1"/>
  <c r="AQ35" i="19"/>
  <c r="AQ50" i="19"/>
  <c r="AQ80" i="19"/>
  <c r="AQ110" i="19"/>
  <c r="AQ64" i="19"/>
  <c r="AQ19" i="19"/>
  <c r="AQ34" i="19"/>
  <c r="AQ49" i="19"/>
  <c r="AQ79" i="19"/>
  <c r="AQ109" i="19"/>
  <c r="AQ63" i="19"/>
  <c r="AQ18" i="19"/>
  <c r="AQ33" i="19"/>
  <c r="AQ48" i="19"/>
  <c r="AQ78" i="19"/>
  <c r="AQ108" i="19"/>
  <c r="AQ62" i="19"/>
  <c r="AQ17" i="19"/>
  <c r="AQ32" i="19"/>
  <c r="AQ47" i="19"/>
  <c r="AQ77" i="19"/>
  <c r="AQ107" i="19"/>
  <c r="AQ61" i="19"/>
  <c r="AQ16" i="19"/>
  <c r="AQ31" i="19"/>
  <c r="AQ46" i="19"/>
  <c r="AQ76" i="19"/>
  <c r="AQ106" i="19"/>
  <c r="AQ60" i="19"/>
  <c r="AQ15" i="19"/>
  <c r="AQ30" i="19"/>
  <c r="AQ45" i="19"/>
  <c r="AQ75" i="19"/>
  <c r="AQ105" i="19"/>
  <c r="AQ59" i="19"/>
  <c r="AQ14" i="19"/>
  <c r="AQ29" i="19"/>
  <c r="AQ44" i="19"/>
  <c r="AQ74" i="19"/>
  <c r="AQ104" i="19"/>
  <c r="AQ58" i="19"/>
  <c r="AQ13" i="19"/>
  <c r="AQ28" i="19"/>
  <c r="AQ43" i="19"/>
  <c r="AQ73" i="19"/>
  <c r="AQ103" i="19"/>
  <c r="AQ57" i="19"/>
  <c r="AQ12" i="19"/>
  <c r="AQ27" i="19"/>
  <c r="AQ42" i="19"/>
  <c r="AQ72" i="19"/>
  <c r="AQ102" i="19"/>
  <c r="AQ56" i="19"/>
  <c r="AQ11" i="19"/>
  <c r="AQ26" i="19"/>
  <c r="AQ41" i="19"/>
  <c r="AQ71" i="19"/>
  <c r="AQ101" i="19"/>
  <c r="AQ55" i="19"/>
  <c r="AQ10" i="19"/>
  <c r="AQ25" i="19"/>
  <c r="AQ40" i="19"/>
  <c r="AQ70" i="19"/>
  <c r="AQ100" i="19"/>
  <c r="AQ54" i="19"/>
  <c r="AQ9" i="19"/>
  <c r="AQ24" i="19"/>
  <c r="AQ39" i="19"/>
  <c r="AQ69" i="19"/>
  <c r="AQ99" i="19"/>
  <c r="AQ53" i="19"/>
  <c r="AQ8" i="19"/>
  <c r="AQ23" i="19"/>
  <c r="AQ38" i="19"/>
  <c r="AQ68" i="19"/>
  <c r="AQ98" i="19"/>
  <c r="AQ53" i="20" a="1"/>
  <c r="AQ65" i="20"/>
  <c r="AQ8" i="20" a="1"/>
  <c r="AQ20" i="20"/>
  <c r="AQ23" i="20" a="1"/>
  <c r="AQ35" i="20"/>
  <c r="AQ50" i="20"/>
  <c r="AQ80" i="20"/>
  <c r="AQ110" i="20"/>
  <c r="AQ64" i="20"/>
  <c r="AQ19" i="20"/>
  <c r="AQ34" i="20"/>
  <c r="AQ49" i="20"/>
  <c r="AQ79" i="20"/>
  <c r="AQ109" i="20"/>
  <c r="AQ63" i="20"/>
  <c r="AQ18" i="20"/>
  <c r="AQ33" i="20"/>
  <c r="AQ48" i="20"/>
  <c r="AQ78" i="20"/>
  <c r="AQ108" i="20"/>
  <c r="AQ62" i="20"/>
  <c r="AQ17" i="20"/>
  <c r="AQ32" i="20"/>
  <c r="AQ47" i="20"/>
  <c r="AQ77" i="20"/>
  <c r="AQ107" i="20"/>
  <c r="AQ61" i="20"/>
  <c r="AQ16" i="20"/>
  <c r="AQ31" i="20"/>
  <c r="AQ46" i="20"/>
  <c r="AQ76" i="20"/>
  <c r="AQ106" i="20"/>
  <c r="AQ60" i="20"/>
  <c r="AQ15" i="20"/>
  <c r="AQ30" i="20"/>
  <c r="AQ45" i="20"/>
  <c r="AQ75" i="20"/>
  <c r="AQ105" i="20"/>
  <c r="AQ59" i="20"/>
  <c r="AQ14" i="20"/>
  <c r="AQ29" i="20"/>
  <c r="AQ44" i="20"/>
  <c r="AQ74" i="20"/>
  <c r="AQ104" i="20"/>
  <c r="AQ58" i="20"/>
  <c r="AQ13" i="20"/>
  <c r="AQ28" i="20"/>
  <c r="AQ43" i="20"/>
  <c r="AQ73" i="20"/>
  <c r="AQ103" i="20"/>
  <c r="AQ57" i="20"/>
  <c r="AQ12" i="20"/>
  <c r="AQ27" i="20"/>
  <c r="AQ42" i="20"/>
  <c r="AQ72" i="20"/>
  <c r="AQ102" i="20"/>
  <c r="AQ56" i="20"/>
  <c r="AQ11" i="20"/>
  <c r="AQ26" i="20"/>
  <c r="AQ41" i="20"/>
  <c r="AQ71" i="20"/>
  <c r="AQ101" i="20"/>
  <c r="AQ55" i="20"/>
  <c r="AQ10" i="20"/>
  <c r="AQ25" i="20"/>
  <c r="AQ40" i="20"/>
  <c r="AQ70" i="20"/>
  <c r="AQ100" i="20"/>
  <c r="AQ54" i="20"/>
  <c r="AQ9" i="20"/>
  <c r="AQ24" i="20"/>
  <c r="AQ39" i="20"/>
  <c r="AQ69" i="20"/>
  <c r="AQ99" i="20"/>
  <c r="AQ53" i="20"/>
  <c r="AQ8" i="20"/>
  <c r="AQ23" i="20"/>
  <c r="AQ38" i="20"/>
  <c r="AQ68" i="20"/>
  <c r="AQ98" i="20"/>
  <c r="AL53" i="3" a="1"/>
  <c r="AL53" i="3"/>
  <c r="AL8" i="3" a="1"/>
  <c r="AL8" i="3"/>
  <c r="AL23" i="3" a="1"/>
  <c r="AL23" i="3"/>
  <c r="AL38" i="3"/>
  <c r="AL68" i="3"/>
  <c r="AL98" i="3"/>
  <c r="AL83" i="3" a="1"/>
  <c r="AL83" i="3"/>
  <c r="AL54" i="3"/>
  <c r="AL9" i="3"/>
  <c r="AL24" i="3"/>
  <c r="AL39" i="3"/>
  <c r="AL69" i="3"/>
  <c r="AL84" i="3"/>
  <c r="AL55" i="3"/>
  <c r="AL10" i="3"/>
  <c r="AL25" i="3"/>
  <c r="AL40" i="3"/>
  <c r="AL70" i="3"/>
  <c r="AL85" i="3"/>
  <c r="AL56" i="3"/>
  <c r="AL11" i="3"/>
  <c r="AL26" i="3"/>
  <c r="AL41" i="3"/>
  <c r="AL71" i="3"/>
  <c r="AL86" i="3"/>
  <c r="AL57" i="3"/>
  <c r="AL12" i="3"/>
  <c r="AL27" i="3"/>
  <c r="AL42" i="3"/>
  <c r="AL72" i="3"/>
  <c r="AL87" i="3"/>
  <c r="AL58" i="3"/>
  <c r="AL13" i="3"/>
  <c r="AL28" i="3"/>
  <c r="AL43" i="3"/>
  <c r="AL73" i="3"/>
  <c r="AL88" i="3"/>
  <c r="AL59" i="3"/>
  <c r="AL14" i="3"/>
  <c r="AL29" i="3"/>
  <c r="AL44" i="3"/>
  <c r="AL74" i="3"/>
  <c r="AL89" i="3"/>
  <c r="AL60" i="3"/>
  <c r="AL15" i="3"/>
  <c r="AL30" i="3"/>
  <c r="AL45" i="3"/>
  <c r="AL75" i="3"/>
  <c r="AL90" i="3"/>
  <c r="AL61" i="3"/>
  <c r="AL16" i="3"/>
  <c r="AL31" i="3"/>
  <c r="AL46" i="3"/>
  <c r="AL76" i="3"/>
  <c r="AL91" i="3"/>
  <c r="AL62" i="3"/>
  <c r="AL17" i="3"/>
  <c r="AL32" i="3"/>
  <c r="AL47" i="3"/>
  <c r="AL77" i="3"/>
  <c r="AL92" i="3"/>
  <c r="AL63" i="3"/>
  <c r="AL18" i="3"/>
  <c r="AL33" i="3"/>
  <c r="AL48" i="3"/>
  <c r="AL78" i="3"/>
  <c r="AL93" i="3"/>
  <c r="AL64" i="3"/>
  <c r="AL19" i="3"/>
  <c r="AL34" i="3"/>
  <c r="AL49" i="3"/>
  <c r="AL79" i="3"/>
  <c r="AL94" i="3"/>
  <c r="AL65" i="3"/>
  <c r="AL20" i="3"/>
  <c r="AL35" i="3"/>
  <c r="AL50" i="3"/>
  <c r="AL80" i="3"/>
  <c r="AL95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O53" i="14" a="1"/>
  <c r="AO65" i="14"/>
  <c r="AO8" i="14" a="1"/>
  <c r="AO20" i="14"/>
  <c r="AO23" i="14" a="1"/>
  <c r="AO35" i="14"/>
  <c r="AO50" i="14"/>
  <c r="AO80" i="14"/>
  <c r="AO110" i="14"/>
  <c r="AO64" i="14"/>
  <c r="AO19" i="14"/>
  <c r="AO34" i="14"/>
  <c r="AO49" i="14"/>
  <c r="AO79" i="14"/>
  <c r="AO109" i="14"/>
  <c r="AO63" i="14"/>
  <c r="AO18" i="14"/>
  <c r="AO33" i="14"/>
  <c r="AO48" i="14"/>
  <c r="AO78" i="14"/>
  <c r="AO108" i="14"/>
  <c r="AO62" i="14"/>
  <c r="AO17" i="14"/>
  <c r="AO32" i="14"/>
  <c r="AO47" i="14"/>
  <c r="AO77" i="14"/>
  <c r="AO107" i="14"/>
  <c r="AO61" i="14"/>
  <c r="AO16" i="14"/>
  <c r="AO31" i="14"/>
  <c r="AO46" i="14"/>
  <c r="AO76" i="14"/>
  <c r="AO106" i="14"/>
  <c r="AO60" i="14"/>
  <c r="AO15" i="14"/>
  <c r="AO30" i="14"/>
  <c r="AO45" i="14"/>
  <c r="AO75" i="14"/>
  <c r="AO105" i="14"/>
  <c r="AO59" i="14"/>
  <c r="AO14" i="14"/>
  <c r="AO29" i="14"/>
  <c r="AO44" i="14"/>
  <c r="AO74" i="14"/>
  <c r="AO104" i="14"/>
  <c r="AO58" i="14"/>
  <c r="AO13" i="14"/>
  <c r="AO28" i="14"/>
  <c r="AO43" i="14"/>
  <c r="AO73" i="14"/>
  <c r="AO103" i="14"/>
  <c r="AO57" i="14"/>
  <c r="AO12" i="14"/>
  <c r="AO27" i="14"/>
  <c r="AO42" i="14"/>
  <c r="AO72" i="14"/>
  <c r="AO102" i="14"/>
  <c r="AO56" i="14"/>
  <c r="AO11" i="14"/>
  <c r="AO26" i="14"/>
  <c r="AO41" i="14"/>
  <c r="AO71" i="14"/>
  <c r="AO101" i="14"/>
  <c r="AO55" i="14"/>
  <c r="AO10" i="14"/>
  <c r="AO25" i="14"/>
  <c r="AO40" i="14"/>
  <c r="AO70" i="14"/>
  <c r="AO100" i="14"/>
  <c r="AO54" i="14"/>
  <c r="AO9" i="14"/>
  <c r="AO24" i="14"/>
  <c r="AO39" i="14"/>
  <c r="AO69" i="14"/>
  <c r="AO99" i="14"/>
  <c r="AO53" i="14"/>
  <c r="AO8" i="14"/>
  <c r="AO23" i="14"/>
  <c r="AO38" i="14"/>
  <c r="AO68" i="14"/>
  <c r="AO98" i="14"/>
  <c r="AP53" i="15" a="1"/>
  <c r="AP65" i="15"/>
  <c r="AP8" i="15" a="1"/>
  <c r="AP20" i="15"/>
  <c r="AP23" i="15" a="1"/>
  <c r="AP35" i="15"/>
  <c r="AP50" i="15"/>
  <c r="AP80" i="15"/>
  <c r="AP110" i="15"/>
  <c r="AP64" i="15"/>
  <c r="AP19" i="15"/>
  <c r="AP34" i="15"/>
  <c r="AP49" i="15"/>
  <c r="AP79" i="15"/>
  <c r="AP109" i="15"/>
  <c r="AP63" i="15"/>
  <c r="AP18" i="15"/>
  <c r="AP33" i="15"/>
  <c r="AP48" i="15"/>
  <c r="AP78" i="15"/>
  <c r="AP108" i="15"/>
  <c r="AP62" i="15"/>
  <c r="AP17" i="15"/>
  <c r="AP32" i="15"/>
  <c r="AP47" i="15"/>
  <c r="AP77" i="15"/>
  <c r="AP107" i="15"/>
  <c r="AP61" i="15"/>
  <c r="AP16" i="15"/>
  <c r="AP31" i="15"/>
  <c r="AP46" i="15"/>
  <c r="AP76" i="15"/>
  <c r="AP106" i="15"/>
  <c r="AP60" i="15"/>
  <c r="AP15" i="15"/>
  <c r="AP30" i="15"/>
  <c r="AP45" i="15"/>
  <c r="AP75" i="15"/>
  <c r="AP105" i="15"/>
  <c r="AP59" i="15"/>
  <c r="AP14" i="15"/>
  <c r="AP29" i="15"/>
  <c r="AP44" i="15"/>
  <c r="AP74" i="15"/>
  <c r="AP104" i="15"/>
  <c r="AP58" i="15"/>
  <c r="AP13" i="15"/>
  <c r="AP28" i="15"/>
  <c r="AP43" i="15"/>
  <c r="AP73" i="15"/>
  <c r="AP103" i="15"/>
  <c r="AP57" i="15"/>
  <c r="AP12" i="15"/>
  <c r="AP27" i="15"/>
  <c r="AP42" i="15"/>
  <c r="AP72" i="15"/>
  <c r="AP102" i="15"/>
  <c r="AP56" i="15"/>
  <c r="AP11" i="15"/>
  <c r="AP26" i="15"/>
  <c r="AP41" i="15"/>
  <c r="AP71" i="15"/>
  <c r="AP101" i="15"/>
  <c r="AP55" i="15"/>
  <c r="AP10" i="15"/>
  <c r="AP25" i="15"/>
  <c r="AP40" i="15"/>
  <c r="AP70" i="15"/>
  <c r="AP100" i="15"/>
  <c r="AP54" i="15"/>
  <c r="AP9" i="15"/>
  <c r="AP24" i="15"/>
  <c r="AP39" i="15"/>
  <c r="AP69" i="15"/>
  <c r="AP99" i="15"/>
  <c r="AP53" i="15"/>
  <c r="AP8" i="15"/>
  <c r="AP23" i="15"/>
  <c r="AP38" i="15"/>
  <c r="AP68" i="15"/>
  <c r="AP98" i="15"/>
  <c r="AP53" i="16" a="1"/>
  <c r="AP65" i="16"/>
  <c r="AP8" i="16" a="1"/>
  <c r="AP20" i="16"/>
  <c r="AP23" i="16" a="1"/>
  <c r="AP35" i="16"/>
  <c r="AP50" i="16"/>
  <c r="AP80" i="16"/>
  <c r="AP110" i="16"/>
  <c r="AP64" i="16"/>
  <c r="AP19" i="16"/>
  <c r="AP34" i="16"/>
  <c r="AP49" i="16"/>
  <c r="AP79" i="16"/>
  <c r="AP109" i="16"/>
  <c r="AP63" i="16"/>
  <c r="AP18" i="16"/>
  <c r="AP33" i="16"/>
  <c r="AP48" i="16"/>
  <c r="AP78" i="16"/>
  <c r="AP108" i="16"/>
  <c r="AP62" i="16"/>
  <c r="AP17" i="16"/>
  <c r="AP32" i="16"/>
  <c r="AP47" i="16"/>
  <c r="AP77" i="16"/>
  <c r="AP107" i="16"/>
  <c r="AP61" i="16"/>
  <c r="AP16" i="16"/>
  <c r="AP31" i="16"/>
  <c r="AP46" i="16"/>
  <c r="AP76" i="16"/>
  <c r="AP106" i="16"/>
  <c r="AP60" i="16"/>
  <c r="AP15" i="16"/>
  <c r="AP30" i="16"/>
  <c r="AP45" i="16"/>
  <c r="AP75" i="16"/>
  <c r="AP105" i="16"/>
  <c r="AP59" i="16"/>
  <c r="AP14" i="16"/>
  <c r="AP29" i="16"/>
  <c r="AP44" i="16"/>
  <c r="AP74" i="16"/>
  <c r="AP104" i="16"/>
  <c r="AP58" i="16"/>
  <c r="AP13" i="16"/>
  <c r="AP28" i="16"/>
  <c r="AP43" i="16"/>
  <c r="AP73" i="16"/>
  <c r="AP103" i="16"/>
  <c r="AP57" i="16"/>
  <c r="AP12" i="16"/>
  <c r="AP27" i="16"/>
  <c r="AP42" i="16"/>
  <c r="AP72" i="16"/>
  <c r="AP102" i="16"/>
  <c r="AP56" i="16"/>
  <c r="AP11" i="16"/>
  <c r="AP26" i="16"/>
  <c r="AP41" i="16"/>
  <c r="AP71" i="16"/>
  <c r="AP101" i="16"/>
  <c r="AP55" i="16"/>
  <c r="AP10" i="16"/>
  <c r="AP25" i="16"/>
  <c r="AP40" i="16"/>
  <c r="AP70" i="16"/>
  <c r="AP100" i="16"/>
  <c r="AP54" i="16"/>
  <c r="AP9" i="16"/>
  <c r="AP24" i="16"/>
  <c r="AP39" i="16"/>
  <c r="AP69" i="16"/>
  <c r="AP99" i="16"/>
  <c r="AP53" i="16"/>
  <c r="AP8" i="16"/>
  <c r="AP23" i="16"/>
  <c r="AP38" i="16"/>
  <c r="AP68" i="16"/>
  <c r="AP98" i="16"/>
  <c r="AP53" i="17" a="1"/>
  <c r="AP65" i="17"/>
  <c r="AP8" i="17" a="1"/>
  <c r="AP20" i="17"/>
  <c r="AP23" i="17" a="1"/>
  <c r="AP35" i="17"/>
  <c r="AP50" i="17"/>
  <c r="AP80" i="17"/>
  <c r="AP110" i="17"/>
  <c r="AP64" i="17"/>
  <c r="AP19" i="17"/>
  <c r="AP34" i="17"/>
  <c r="AP49" i="17"/>
  <c r="AP79" i="17"/>
  <c r="AP109" i="17"/>
  <c r="AP63" i="17"/>
  <c r="AP18" i="17"/>
  <c r="AP33" i="17"/>
  <c r="AP48" i="17"/>
  <c r="AP78" i="17"/>
  <c r="AP108" i="17"/>
  <c r="AP62" i="17"/>
  <c r="AP17" i="17"/>
  <c r="AP32" i="17"/>
  <c r="AP47" i="17"/>
  <c r="AP77" i="17"/>
  <c r="AP107" i="17"/>
  <c r="AP61" i="17"/>
  <c r="AP16" i="17"/>
  <c r="AP31" i="17"/>
  <c r="AP46" i="17"/>
  <c r="AP76" i="17"/>
  <c r="AP106" i="17"/>
  <c r="AP60" i="17"/>
  <c r="AP15" i="17"/>
  <c r="AP30" i="17"/>
  <c r="AP45" i="17"/>
  <c r="AP75" i="17"/>
  <c r="AP105" i="17"/>
  <c r="AP59" i="17"/>
  <c r="AP14" i="17"/>
  <c r="AP29" i="17"/>
  <c r="AP44" i="17"/>
  <c r="AP74" i="17"/>
  <c r="AP104" i="17"/>
  <c r="AP58" i="17"/>
  <c r="AP13" i="17"/>
  <c r="AP28" i="17"/>
  <c r="AP43" i="17"/>
  <c r="AP73" i="17"/>
  <c r="AP103" i="17"/>
  <c r="AP57" i="17"/>
  <c r="AP12" i="17"/>
  <c r="AP27" i="17"/>
  <c r="AP42" i="17"/>
  <c r="AP72" i="17"/>
  <c r="AP102" i="17"/>
  <c r="AP56" i="17"/>
  <c r="AP11" i="17"/>
  <c r="AP26" i="17"/>
  <c r="AP41" i="17"/>
  <c r="AP71" i="17"/>
  <c r="AP101" i="17"/>
  <c r="AP55" i="17"/>
  <c r="AP10" i="17"/>
  <c r="AP25" i="17"/>
  <c r="AP40" i="17"/>
  <c r="AP70" i="17"/>
  <c r="AP100" i="17"/>
  <c r="AP54" i="17"/>
  <c r="AP9" i="17"/>
  <c r="AP24" i="17"/>
  <c r="AP39" i="17"/>
  <c r="AP69" i="17"/>
  <c r="AP99" i="17"/>
  <c r="AP53" i="17"/>
  <c r="AP8" i="17"/>
  <c r="AP23" i="17"/>
  <c r="AP38" i="17"/>
  <c r="AP68" i="17"/>
  <c r="AP98" i="17"/>
  <c r="AP53" i="18" a="1"/>
  <c r="AP65" i="18"/>
  <c r="AP8" i="18" a="1"/>
  <c r="AP20" i="18"/>
  <c r="AP23" i="18" a="1"/>
  <c r="AP35" i="18"/>
  <c r="AP50" i="18"/>
  <c r="AP80" i="18"/>
  <c r="AP110" i="18"/>
  <c r="AP64" i="18"/>
  <c r="AP19" i="18"/>
  <c r="AP34" i="18"/>
  <c r="AP49" i="18"/>
  <c r="AP79" i="18"/>
  <c r="AP109" i="18"/>
  <c r="AP63" i="18"/>
  <c r="AP18" i="18"/>
  <c r="AP33" i="18"/>
  <c r="AP48" i="18"/>
  <c r="AP78" i="18"/>
  <c r="AP108" i="18"/>
  <c r="AP62" i="18"/>
  <c r="AP17" i="18"/>
  <c r="AP32" i="18"/>
  <c r="AP47" i="18"/>
  <c r="AP77" i="18"/>
  <c r="AP107" i="18"/>
  <c r="AP61" i="18"/>
  <c r="AP16" i="18"/>
  <c r="AP31" i="18"/>
  <c r="AP46" i="18"/>
  <c r="AP76" i="18"/>
  <c r="AP106" i="18"/>
  <c r="AP60" i="18"/>
  <c r="AP15" i="18"/>
  <c r="AP30" i="18"/>
  <c r="AP45" i="18"/>
  <c r="AP75" i="18"/>
  <c r="AP105" i="18"/>
  <c r="AP59" i="18"/>
  <c r="AP14" i="18"/>
  <c r="AP29" i="18"/>
  <c r="AP44" i="18"/>
  <c r="AP74" i="18"/>
  <c r="AP104" i="18"/>
  <c r="AP58" i="18"/>
  <c r="AP13" i="18"/>
  <c r="AP28" i="18"/>
  <c r="AP43" i="18"/>
  <c r="AP73" i="18"/>
  <c r="AP103" i="18"/>
  <c r="AP57" i="18"/>
  <c r="AP12" i="18"/>
  <c r="AP27" i="18"/>
  <c r="AP42" i="18"/>
  <c r="AP72" i="18"/>
  <c r="AP102" i="18"/>
  <c r="AP56" i="18"/>
  <c r="AP11" i="18"/>
  <c r="AP26" i="18"/>
  <c r="AP41" i="18"/>
  <c r="AP71" i="18"/>
  <c r="AP101" i="18"/>
  <c r="AP55" i="18"/>
  <c r="AP10" i="18"/>
  <c r="AP25" i="18"/>
  <c r="AP40" i="18"/>
  <c r="AP70" i="18"/>
  <c r="AP100" i="18"/>
  <c r="AP54" i="18"/>
  <c r="AP9" i="18"/>
  <c r="AP24" i="18"/>
  <c r="AP39" i="18"/>
  <c r="AP69" i="18"/>
  <c r="AP99" i="18"/>
  <c r="AP53" i="18"/>
  <c r="AP8" i="18"/>
  <c r="AP23" i="18"/>
  <c r="AP38" i="18"/>
  <c r="AP68" i="18"/>
  <c r="AP98" i="18"/>
  <c r="AP53" i="19" a="1"/>
  <c r="AP65" i="19"/>
  <c r="AP8" i="19" a="1"/>
  <c r="AP20" i="19"/>
  <c r="AP23" i="19" a="1"/>
  <c r="AP35" i="19"/>
  <c r="AP50" i="19"/>
  <c r="AP80" i="19"/>
  <c r="AP110" i="19"/>
  <c r="AP64" i="19"/>
  <c r="AP19" i="19"/>
  <c r="AP34" i="19"/>
  <c r="AP49" i="19"/>
  <c r="AP79" i="19"/>
  <c r="AP109" i="19"/>
  <c r="AP63" i="19"/>
  <c r="AP18" i="19"/>
  <c r="AP33" i="19"/>
  <c r="AP48" i="19"/>
  <c r="AP78" i="19"/>
  <c r="AP108" i="19"/>
  <c r="AP62" i="19"/>
  <c r="AP17" i="19"/>
  <c r="AP32" i="19"/>
  <c r="AP47" i="19"/>
  <c r="AP77" i="19"/>
  <c r="AP107" i="19"/>
  <c r="AP61" i="19"/>
  <c r="AP16" i="19"/>
  <c r="AP31" i="19"/>
  <c r="AP46" i="19"/>
  <c r="AP76" i="19"/>
  <c r="AP106" i="19"/>
  <c r="AP60" i="19"/>
  <c r="AP15" i="19"/>
  <c r="AP30" i="19"/>
  <c r="AP45" i="19"/>
  <c r="AP75" i="19"/>
  <c r="AP105" i="19"/>
  <c r="AP59" i="19"/>
  <c r="AP14" i="19"/>
  <c r="AP29" i="19"/>
  <c r="AP44" i="19"/>
  <c r="AP74" i="19"/>
  <c r="AP104" i="19"/>
  <c r="AP58" i="19"/>
  <c r="AP13" i="19"/>
  <c r="AP28" i="19"/>
  <c r="AP43" i="19"/>
  <c r="AP73" i="19"/>
  <c r="AP103" i="19"/>
  <c r="AP57" i="19"/>
  <c r="AP12" i="19"/>
  <c r="AP27" i="19"/>
  <c r="AP42" i="19"/>
  <c r="AP72" i="19"/>
  <c r="AP102" i="19"/>
  <c r="AP56" i="19"/>
  <c r="AP11" i="19"/>
  <c r="AP26" i="19"/>
  <c r="AP41" i="19"/>
  <c r="AP71" i="19"/>
  <c r="AP101" i="19"/>
  <c r="AP55" i="19"/>
  <c r="AP10" i="19"/>
  <c r="AP25" i="19"/>
  <c r="AP40" i="19"/>
  <c r="AP70" i="19"/>
  <c r="AP100" i="19"/>
  <c r="AP54" i="19"/>
  <c r="AP9" i="19"/>
  <c r="AP24" i="19"/>
  <c r="AP39" i="19"/>
  <c r="AP69" i="19"/>
  <c r="AP99" i="19"/>
  <c r="AP53" i="19"/>
  <c r="AP8" i="19"/>
  <c r="AP23" i="19"/>
  <c r="AP38" i="19"/>
  <c r="AP68" i="19"/>
  <c r="AP98" i="19"/>
  <c r="AP53" i="20" a="1"/>
  <c r="AP65" i="20"/>
  <c r="AP8" i="20" a="1"/>
  <c r="AP20" i="20"/>
  <c r="AP23" i="20" a="1"/>
  <c r="AP35" i="20"/>
  <c r="AP50" i="20"/>
  <c r="AP80" i="20"/>
  <c r="AP110" i="20"/>
  <c r="AP64" i="20"/>
  <c r="AP19" i="20"/>
  <c r="AP34" i="20"/>
  <c r="AP49" i="20"/>
  <c r="AP79" i="20"/>
  <c r="AP109" i="20"/>
  <c r="AP63" i="20"/>
  <c r="AP18" i="20"/>
  <c r="AP33" i="20"/>
  <c r="AP48" i="20"/>
  <c r="AP78" i="20"/>
  <c r="AP108" i="20"/>
  <c r="AP62" i="20"/>
  <c r="AP17" i="20"/>
  <c r="AP32" i="20"/>
  <c r="AP47" i="20"/>
  <c r="AP77" i="20"/>
  <c r="AP107" i="20"/>
  <c r="AP61" i="20"/>
  <c r="AP16" i="20"/>
  <c r="AP31" i="20"/>
  <c r="AP46" i="20"/>
  <c r="AP76" i="20"/>
  <c r="AP106" i="20"/>
  <c r="AP60" i="20"/>
  <c r="AP15" i="20"/>
  <c r="AP30" i="20"/>
  <c r="AP45" i="20"/>
  <c r="AP75" i="20"/>
  <c r="AP105" i="20"/>
  <c r="AP59" i="20"/>
  <c r="AP14" i="20"/>
  <c r="AP29" i="20"/>
  <c r="AP44" i="20"/>
  <c r="AP74" i="20"/>
  <c r="AP104" i="20"/>
  <c r="AP58" i="20"/>
  <c r="AP13" i="20"/>
  <c r="AP28" i="20"/>
  <c r="AP43" i="20"/>
  <c r="AP73" i="20"/>
  <c r="AP103" i="20"/>
  <c r="AP57" i="20"/>
  <c r="AP12" i="20"/>
  <c r="AP27" i="20"/>
  <c r="AP42" i="20"/>
  <c r="AP72" i="20"/>
  <c r="AP102" i="20"/>
  <c r="AP56" i="20"/>
  <c r="AP11" i="20"/>
  <c r="AP26" i="20"/>
  <c r="AP41" i="20"/>
  <c r="AP71" i="20"/>
  <c r="AP101" i="20"/>
  <c r="AP55" i="20"/>
  <c r="AP10" i="20"/>
  <c r="AP25" i="20"/>
  <c r="AP40" i="20"/>
  <c r="AP70" i="20"/>
  <c r="AP100" i="20"/>
  <c r="AP54" i="20"/>
  <c r="AP9" i="20"/>
  <c r="AP24" i="20"/>
  <c r="AP39" i="20"/>
  <c r="AP69" i="20"/>
  <c r="AP99" i="20"/>
  <c r="AP53" i="20"/>
  <c r="AP8" i="20"/>
  <c r="AP23" i="20"/>
  <c r="AP38" i="20"/>
  <c r="AP68" i="20"/>
  <c r="AP98" i="20"/>
  <c r="AK53" i="3" a="1"/>
  <c r="AK53" i="3"/>
  <c r="AK8" i="3" a="1"/>
  <c r="AK8" i="3"/>
  <c r="AK23" i="3" a="1"/>
  <c r="AK23" i="3"/>
  <c r="AK38" i="3"/>
  <c r="AK68" i="3"/>
  <c r="AK98" i="3"/>
  <c r="AK83" i="3" a="1"/>
  <c r="AK83" i="3"/>
  <c r="AK54" i="3"/>
  <c r="AK9" i="3"/>
  <c r="AK24" i="3"/>
  <c r="AK39" i="3"/>
  <c r="AK69" i="3"/>
  <c r="AK84" i="3"/>
  <c r="AK55" i="3"/>
  <c r="AK10" i="3"/>
  <c r="AK25" i="3"/>
  <c r="AK40" i="3"/>
  <c r="AK70" i="3"/>
  <c r="AK85" i="3"/>
  <c r="AK56" i="3"/>
  <c r="AK11" i="3"/>
  <c r="AK26" i="3"/>
  <c r="AK41" i="3"/>
  <c r="AK71" i="3"/>
  <c r="AK86" i="3"/>
  <c r="AK57" i="3"/>
  <c r="AK12" i="3"/>
  <c r="AK27" i="3"/>
  <c r="AK42" i="3"/>
  <c r="AK72" i="3"/>
  <c r="AK87" i="3"/>
  <c r="AK58" i="3"/>
  <c r="AK13" i="3"/>
  <c r="AK28" i="3"/>
  <c r="AK43" i="3"/>
  <c r="AK73" i="3"/>
  <c r="AK88" i="3"/>
  <c r="AK59" i="3"/>
  <c r="AK14" i="3"/>
  <c r="AK29" i="3"/>
  <c r="AK44" i="3"/>
  <c r="AK74" i="3"/>
  <c r="AK89" i="3"/>
  <c r="AK60" i="3"/>
  <c r="AK15" i="3"/>
  <c r="AK30" i="3"/>
  <c r="AK45" i="3"/>
  <c r="AK75" i="3"/>
  <c r="AK90" i="3"/>
  <c r="AK61" i="3"/>
  <c r="AK16" i="3"/>
  <c r="AK31" i="3"/>
  <c r="AK46" i="3"/>
  <c r="AK76" i="3"/>
  <c r="AK91" i="3"/>
  <c r="AK62" i="3"/>
  <c r="AK17" i="3"/>
  <c r="AK32" i="3"/>
  <c r="AK47" i="3"/>
  <c r="AK77" i="3"/>
  <c r="AK92" i="3"/>
  <c r="AK63" i="3"/>
  <c r="AK18" i="3"/>
  <c r="AK33" i="3"/>
  <c r="AK48" i="3"/>
  <c r="AK78" i="3"/>
  <c r="AK93" i="3"/>
  <c r="AK64" i="3"/>
  <c r="AK19" i="3"/>
  <c r="AK34" i="3"/>
  <c r="AK49" i="3"/>
  <c r="AK79" i="3"/>
  <c r="AK94" i="3"/>
  <c r="AK65" i="3"/>
  <c r="AK20" i="3"/>
  <c r="AK35" i="3"/>
  <c r="AK50" i="3"/>
  <c r="AK80" i="3"/>
  <c r="AK95" i="3"/>
  <c r="AL110" i="3"/>
  <c r="AL99" i="3"/>
  <c r="AL100" i="3"/>
  <c r="AL101" i="3"/>
  <c r="AL102" i="3"/>
  <c r="AL103" i="3"/>
  <c r="AL104" i="3"/>
  <c r="AL105" i="3"/>
  <c r="AL106" i="3"/>
  <c r="AL107" i="3"/>
  <c r="AL108" i="3"/>
  <c r="AL109" i="3"/>
  <c r="AN53" i="14" a="1"/>
  <c r="AN65" i="14"/>
  <c r="AN8" i="14" a="1"/>
  <c r="AN20" i="14"/>
  <c r="AN23" i="14" a="1"/>
  <c r="AN35" i="14"/>
  <c r="AN50" i="14"/>
  <c r="AN80" i="14"/>
  <c r="AN110" i="14"/>
  <c r="AN64" i="14"/>
  <c r="AN19" i="14"/>
  <c r="AN34" i="14"/>
  <c r="AN49" i="14"/>
  <c r="AN79" i="14"/>
  <c r="AN109" i="14"/>
  <c r="AN63" i="14"/>
  <c r="AN18" i="14"/>
  <c r="AN33" i="14"/>
  <c r="AN48" i="14"/>
  <c r="AN78" i="14"/>
  <c r="AN108" i="14"/>
  <c r="AN62" i="14"/>
  <c r="AN17" i="14"/>
  <c r="AN32" i="14"/>
  <c r="AN47" i="14"/>
  <c r="AN77" i="14"/>
  <c r="AN107" i="14"/>
  <c r="AN61" i="14"/>
  <c r="AN16" i="14"/>
  <c r="AN31" i="14"/>
  <c r="AN46" i="14"/>
  <c r="AN76" i="14"/>
  <c r="AN106" i="14"/>
  <c r="AN60" i="14"/>
  <c r="AN15" i="14"/>
  <c r="AN30" i="14"/>
  <c r="AN45" i="14"/>
  <c r="AN75" i="14"/>
  <c r="AN105" i="14"/>
  <c r="AN59" i="14"/>
  <c r="AN14" i="14"/>
  <c r="AN29" i="14"/>
  <c r="AN44" i="14"/>
  <c r="AN74" i="14"/>
  <c r="AN104" i="14"/>
  <c r="AN58" i="14"/>
  <c r="AN13" i="14"/>
  <c r="AN28" i="14"/>
  <c r="AN43" i="14"/>
  <c r="AN73" i="14"/>
  <c r="AN103" i="14"/>
  <c r="AN57" i="14"/>
  <c r="AN12" i="14"/>
  <c r="AN27" i="14"/>
  <c r="AN42" i="14"/>
  <c r="AN72" i="14"/>
  <c r="AN102" i="14"/>
  <c r="AN56" i="14"/>
  <c r="AN11" i="14"/>
  <c r="AN26" i="14"/>
  <c r="AN41" i="14"/>
  <c r="AN71" i="14"/>
  <c r="AN101" i="14"/>
  <c r="AN55" i="14"/>
  <c r="AN10" i="14"/>
  <c r="AN25" i="14"/>
  <c r="AN40" i="14"/>
  <c r="AN70" i="14"/>
  <c r="AN100" i="14"/>
  <c r="AN54" i="14"/>
  <c r="AN9" i="14"/>
  <c r="AN24" i="14"/>
  <c r="AN39" i="14"/>
  <c r="AN69" i="14"/>
  <c r="AN99" i="14"/>
  <c r="AN53" i="14"/>
  <c r="AN8" i="14"/>
  <c r="AN23" i="14"/>
  <c r="AN38" i="14"/>
  <c r="AN68" i="14"/>
  <c r="AN98" i="14"/>
  <c r="AO53" i="15" a="1"/>
  <c r="AO65" i="15"/>
  <c r="AO8" i="15" a="1"/>
  <c r="AO20" i="15"/>
  <c r="AO23" i="15" a="1"/>
  <c r="AO35" i="15"/>
  <c r="AO50" i="15"/>
  <c r="AO80" i="15"/>
  <c r="AO110" i="15"/>
  <c r="AO64" i="15"/>
  <c r="AO19" i="15"/>
  <c r="AO34" i="15"/>
  <c r="AO49" i="15"/>
  <c r="AO79" i="15"/>
  <c r="AO109" i="15"/>
  <c r="AO63" i="15"/>
  <c r="AO18" i="15"/>
  <c r="AO33" i="15"/>
  <c r="AO48" i="15"/>
  <c r="AO78" i="15"/>
  <c r="AO108" i="15"/>
  <c r="AO62" i="15"/>
  <c r="AO17" i="15"/>
  <c r="AO32" i="15"/>
  <c r="AO47" i="15"/>
  <c r="AO77" i="15"/>
  <c r="AO107" i="15"/>
  <c r="AO61" i="15"/>
  <c r="AO16" i="15"/>
  <c r="AO31" i="15"/>
  <c r="AO46" i="15"/>
  <c r="AO76" i="15"/>
  <c r="AO106" i="15"/>
  <c r="AO60" i="15"/>
  <c r="AO15" i="15"/>
  <c r="AO30" i="15"/>
  <c r="AO45" i="15"/>
  <c r="AO75" i="15"/>
  <c r="AO105" i="15"/>
  <c r="AO59" i="15"/>
  <c r="AO14" i="15"/>
  <c r="AO29" i="15"/>
  <c r="AO44" i="15"/>
  <c r="AO74" i="15"/>
  <c r="AO104" i="15"/>
  <c r="AO58" i="15"/>
  <c r="AO13" i="15"/>
  <c r="AO28" i="15"/>
  <c r="AO43" i="15"/>
  <c r="AO73" i="15"/>
  <c r="AO103" i="15"/>
  <c r="AO57" i="15"/>
  <c r="AO12" i="15"/>
  <c r="AO27" i="15"/>
  <c r="AO42" i="15"/>
  <c r="AO72" i="15"/>
  <c r="AO102" i="15"/>
  <c r="AO56" i="15"/>
  <c r="AO11" i="15"/>
  <c r="AO26" i="15"/>
  <c r="AO41" i="15"/>
  <c r="AO71" i="15"/>
  <c r="AO101" i="15"/>
  <c r="AO55" i="15"/>
  <c r="AO10" i="15"/>
  <c r="AO25" i="15"/>
  <c r="AO40" i="15"/>
  <c r="AO70" i="15"/>
  <c r="AO100" i="15"/>
  <c r="AO54" i="15"/>
  <c r="AO9" i="15"/>
  <c r="AO24" i="15"/>
  <c r="AO39" i="15"/>
  <c r="AO69" i="15"/>
  <c r="AO99" i="15"/>
  <c r="AO53" i="15"/>
  <c r="AO8" i="15"/>
  <c r="AO23" i="15"/>
  <c r="AO38" i="15"/>
  <c r="AO68" i="15"/>
  <c r="AO98" i="15"/>
  <c r="AO53" i="16" a="1"/>
  <c r="AO65" i="16"/>
  <c r="AO8" i="16" a="1"/>
  <c r="AO20" i="16"/>
  <c r="AO23" i="16" a="1"/>
  <c r="AO35" i="16"/>
  <c r="AO50" i="16"/>
  <c r="AO80" i="16"/>
  <c r="AO110" i="16"/>
  <c r="AO64" i="16"/>
  <c r="AO19" i="16"/>
  <c r="AO34" i="16"/>
  <c r="AO49" i="16"/>
  <c r="AO79" i="16"/>
  <c r="AO109" i="16"/>
  <c r="AO63" i="16"/>
  <c r="AO18" i="16"/>
  <c r="AO33" i="16"/>
  <c r="AO48" i="16"/>
  <c r="AO78" i="16"/>
  <c r="AO108" i="16"/>
  <c r="AO62" i="16"/>
  <c r="AO17" i="16"/>
  <c r="AO32" i="16"/>
  <c r="AO47" i="16"/>
  <c r="AO77" i="16"/>
  <c r="AO107" i="16"/>
  <c r="AO61" i="16"/>
  <c r="AO16" i="16"/>
  <c r="AO31" i="16"/>
  <c r="AO46" i="16"/>
  <c r="AO76" i="16"/>
  <c r="AO106" i="16"/>
  <c r="AO60" i="16"/>
  <c r="AO15" i="16"/>
  <c r="AO30" i="16"/>
  <c r="AO45" i="16"/>
  <c r="AO75" i="16"/>
  <c r="AO105" i="16"/>
  <c r="AO59" i="16"/>
  <c r="AO14" i="16"/>
  <c r="AO29" i="16"/>
  <c r="AO44" i="16"/>
  <c r="AO74" i="16"/>
  <c r="AO104" i="16"/>
  <c r="AO58" i="16"/>
  <c r="AO13" i="16"/>
  <c r="AO28" i="16"/>
  <c r="AO43" i="16"/>
  <c r="AO73" i="16"/>
  <c r="AO103" i="16"/>
  <c r="AO57" i="16"/>
  <c r="AO12" i="16"/>
  <c r="AO27" i="16"/>
  <c r="AO42" i="16"/>
  <c r="AO72" i="16"/>
  <c r="AO102" i="16"/>
  <c r="AO56" i="16"/>
  <c r="AO11" i="16"/>
  <c r="AO26" i="16"/>
  <c r="AO41" i="16"/>
  <c r="AO71" i="16"/>
  <c r="AO101" i="16"/>
  <c r="AO55" i="16"/>
  <c r="AO10" i="16"/>
  <c r="AO25" i="16"/>
  <c r="AO40" i="16"/>
  <c r="AO70" i="16"/>
  <c r="AO100" i="16"/>
  <c r="AO54" i="16"/>
  <c r="AO9" i="16"/>
  <c r="AO24" i="16"/>
  <c r="AO39" i="16"/>
  <c r="AO69" i="16"/>
  <c r="AO99" i="16"/>
  <c r="AO53" i="16"/>
  <c r="AO8" i="16"/>
  <c r="AO23" i="16"/>
  <c r="AO38" i="16"/>
  <c r="AO68" i="16"/>
  <c r="AO98" i="16"/>
  <c r="AO53" i="17" a="1"/>
  <c r="AO65" i="17"/>
  <c r="AO8" i="17" a="1"/>
  <c r="AO20" i="17"/>
  <c r="AO23" i="17" a="1"/>
  <c r="AO35" i="17"/>
  <c r="AO50" i="17"/>
  <c r="AO80" i="17"/>
  <c r="AO110" i="17"/>
  <c r="AO64" i="17"/>
  <c r="AO19" i="17"/>
  <c r="AO34" i="17"/>
  <c r="AO49" i="17"/>
  <c r="AO79" i="17"/>
  <c r="AO109" i="17"/>
  <c r="AO63" i="17"/>
  <c r="AO18" i="17"/>
  <c r="AO33" i="17"/>
  <c r="AO48" i="17"/>
  <c r="AO78" i="17"/>
  <c r="AO108" i="17"/>
  <c r="AO62" i="17"/>
  <c r="AO17" i="17"/>
  <c r="AO32" i="17"/>
  <c r="AO47" i="17"/>
  <c r="AO77" i="17"/>
  <c r="AO107" i="17"/>
  <c r="AO61" i="17"/>
  <c r="AO16" i="17"/>
  <c r="AO31" i="17"/>
  <c r="AO46" i="17"/>
  <c r="AO76" i="17"/>
  <c r="AO106" i="17"/>
  <c r="AO60" i="17"/>
  <c r="AO15" i="17"/>
  <c r="AO30" i="17"/>
  <c r="AO45" i="17"/>
  <c r="AO75" i="17"/>
  <c r="AO105" i="17"/>
  <c r="AO59" i="17"/>
  <c r="AO14" i="17"/>
  <c r="AO29" i="17"/>
  <c r="AO44" i="17"/>
  <c r="AO74" i="17"/>
  <c r="AO104" i="17"/>
  <c r="AO58" i="17"/>
  <c r="AO13" i="17"/>
  <c r="AO28" i="17"/>
  <c r="AO43" i="17"/>
  <c r="AO73" i="17"/>
  <c r="AO103" i="17"/>
  <c r="AO57" i="17"/>
  <c r="AO12" i="17"/>
  <c r="AO27" i="17"/>
  <c r="AO42" i="17"/>
  <c r="AO72" i="17"/>
  <c r="AO102" i="17"/>
  <c r="AO56" i="17"/>
  <c r="AO11" i="17"/>
  <c r="AO26" i="17"/>
  <c r="AO41" i="17"/>
  <c r="AO71" i="17"/>
  <c r="AO101" i="17"/>
  <c r="AO55" i="17"/>
  <c r="AO10" i="17"/>
  <c r="AO25" i="17"/>
  <c r="AO40" i="17"/>
  <c r="AO70" i="17"/>
  <c r="AO100" i="17"/>
  <c r="AO54" i="17"/>
  <c r="AO9" i="17"/>
  <c r="AO24" i="17"/>
  <c r="AO39" i="17"/>
  <c r="AO69" i="17"/>
  <c r="AO99" i="17"/>
  <c r="AO53" i="17"/>
  <c r="AO8" i="17"/>
  <c r="AO23" i="17"/>
  <c r="AO38" i="17"/>
  <c r="AO68" i="17"/>
  <c r="AO98" i="17"/>
  <c r="AO53" i="18" a="1"/>
  <c r="AO65" i="18"/>
  <c r="AO8" i="18" a="1"/>
  <c r="AO20" i="18"/>
  <c r="AO23" i="18" a="1"/>
  <c r="AO35" i="18"/>
  <c r="AO50" i="18"/>
  <c r="AO80" i="18"/>
  <c r="AO110" i="18"/>
  <c r="AO64" i="18"/>
  <c r="AO19" i="18"/>
  <c r="AO34" i="18"/>
  <c r="AO49" i="18"/>
  <c r="AO79" i="18"/>
  <c r="AO109" i="18"/>
  <c r="AO63" i="18"/>
  <c r="AO18" i="18"/>
  <c r="AO33" i="18"/>
  <c r="AO48" i="18"/>
  <c r="AO78" i="18"/>
  <c r="AO108" i="18"/>
  <c r="AO62" i="18"/>
  <c r="AO17" i="18"/>
  <c r="AO32" i="18"/>
  <c r="AO47" i="18"/>
  <c r="AO77" i="18"/>
  <c r="AO107" i="18"/>
  <c r="AO61" i="18"/>
  <c r="AO16" i="18"/>
  <c r="AO31" i="18"/>
  <c r="AO46" i="18"/>
  <c r="AO76" i="18"/>
  <c r="AO106" i="18"/>
  <c r="AO60" i="18"/>
  <c r="AO15" i="18"/>
  <c r="AO30" i="18"/>
  <c r="AO45" i="18"/>
  <c r="AO75" i="18"/>
  <c r="AO105" i="18"/>
  <c r="AO59" i="18"/>
  <c r="AO14" i="18"/>
  <c r="AO29" i="18"/>
  <c r="AO44" i="18"/>
  <c r="AO74" i="18"/>
  <c r="AO104" i="18"/>
  <c r="AO58" i="18"/>
  <c r="AO13" i="18"/>
  <c r="AO28" i="18"/>
  <c r="AO43" i="18"/>
  <c r="AO73" i="18"/>
  <c r="AO103" i="18"/>
  <c r="AO57" i="18"/>
  <c r="AO12" i="18"/>
  <c r="AO27" i="18"/>
  <c r="AO42" i="18"/>
  <c r="AO72" i="18"/>
  <c r="AO102" i="18"/>
  <c r="AO56" i="18"/>
  <c r="AO11" i="18"/>
  <c r="AO26" i="18"/>
  <c r="AO41" i="18"/>
  <c r="AO71" i="18"/>
  <c r="AO101" i="18"/>
  <c r="AO55" i="18"/>
  <c r="AO10" i="18"/>
  <c r="AO25" i="18"/>
  <c r="AO40" i="18"/>
  <c r="AO70" i="18"/>
  <c r="AO100" i="18"/>
  <c r="AO54" i="18"/>
  <c r="AO9" i="18"/>
  <c r="AO24" i="18"/>
  <c r="AO39" i="18"/>
  <c r="AO69" i="18"/>
  <c r="AO99" i="18"/>
  <c r="AO53" i="18"/>
  <c r="AO8" i="18"/>
  <c r="AO23" i="18"/>
  <c r="AO38" i="18"/>
  <c r="AO68" i="18"/>
  <c r="AO98" i="18"/>
  <c r="AO53" i="19" a="1"/>
  <c r="AO65" i="19"/>
  <c r="AO8" i="19" a="1"/>
  <c r="AO20" i="19"/>
  <c r="AO23" i="19" a="1"/>
  <c r="AO35" i="19"/>
  <c r="AO50" i="19"/>
  <c r="AO80" i="19"/>
  <c r="AO110" i="19"/>
  <c r="AO64" i="19"/>
  <c r="AO19" i="19"/>
  <c r="AO34" i="19"/>
  <c r="AO49" i="19"/>
  <c r="AO79" i="19"/>
  <c r="AO109" i="19"/>
  <c r="AO63" i="19"/>
  <c r="AO18" i="19"/>
  <c r="AO33" i="19"/>
  <c r="AO48" i="19"/>
  <c r="AO78" i="19"/>
  <c r="AO108" i="19"/>
  <c r="AO62" i="19"/>
  <c r="AO17" i="19"/>
  <c r="AO32" i="19"/>
  <c r="AO47" i="19"/>
  <c r="AO77" i="19"/>
  <c r="AO107" i="19"/>
  <c r="AO61" i="19"/>
  <c r="AO16" i="19"/>
  <c r="AO31" i="19"/>
  <c r="AO46" i="19"/>
  <c r="AO76" i="19"/>
  <c r="AO106" i="19"/>
  <c r="AO60" i="19"/>
  <c r="AO15" i="19"/>
  <c r="AO30" i="19"/>
  <c r="AO45" i="19"/>
  <c r="AO75" i="19"/>
  <c r="AO105" i="19"/>
  <c r="AO59" i="19"/>
  <c r="AO14" i="19"/>
  <c r="AO29" i="19"/>
  <c r="AO44" i="19"/>
  <c r="AO74" i="19"/>
  <c r="AO104" i="19"/>
  <c r="AO58" i="19"/>
  <c r="AO13" i="19"/>
  <c r="AO28" i="19"/>
  <c r="AO43" i="19"/>
  <c r="AO73" i="19"/>
  <c r="AO103" i="19"/>
  <c r="AO57" i="19"/>
  <c r="AO12" i="19"/>
  <c r="AO27" i="19"/>
  <c r="AO42" i="19"/>
  <c r="AO72" i="19"/>
  <c r="AO102" i="19"/>
  <c r="AO56" i="19"/>
  <c r="AO11" i="19"/>
  <c r="AO26" i="19"/>
  <c r="AO41" i="19"/>
  <c r="AO71" i="19"/>
  <c r="AO101" i="19"/>
  <c r="AO55" i="19"/>
  <c r="AO10" i="19"/>
  <c r="AO25" i="19"/>
  <c r="AO40" i="19"/>
  <c r="AO70" i="19"/>
  <c r="AO100" i="19"/>
  <c r="AO54" i="19"/>
  <c r="AO9" i="19"/>
  <c r="AO24" i="19"/>
  <c r="AO39" i="19"/>
  <c r="AO69" i="19"/>
  <c r="AO99" i="19"/>
  <c r="AO53" i="19"/>
  <c r="AO8" i="19"/>
  <c r="AO23" i="19"/>
  <c r="AO38" i="19"/>
  <c r="AO68" i="19"/>
  <c r="AO98" i="19"/>
  <c r="AO53" i="20" a="1"/>
  <c r="AO65" i="20"/>
  <c r="AO8" i="20" a="1"/>
  <c r="AO20" i="20"/>
  <c r="AO23" i="20" a="1"/>
  <c r="AO35" i="20"/>
  <c r="AO50" i="20"/>
  <c r="AO80" i="20"/>
  <c r="AO110" i="20"/>
  <c r="AO64" i="20"/>
  <c r="AO19" i="20"/>
  <c r="AO34" i="20"/>
  <c r="AO49" i="20"/>
  <c r="AO79" i="20"/>
  <c r="AO109" i="20"/>
  <c r="AO63" i="20"/>
  <c r="AO18" i="20"/>
  <c r="AO33" i="20"/>
  <c r="AO48" i="20"/>
  <c r="AO78" i="20"/>
  <c r="AO108" i="20"/>
  <c r="AO62" i="20"/>
  <c r="AO17" i="20"/>
  <c r="AO32" i="20"/>
  <c r="AO47" i="20"/>
  <c r="AO77" i="20"/>
  <c r="AO107" i="20"/>
  <c r="AO61" i="20"/>
  <c r="AO16" i="20"/>
  <c r="AO31" i="20"/>
  <c r="AO46" i="20"/>
  <c r="AO76" i="20"/>
  <c r="AO106" i="20"/>
  <c r="AO60" i="20"/>
  <c r="AO15" i="20"/>
  <c r="AO30" i="20"/>
  <c r="AO45" i="20"/>
  <c r="AO75" i="20"/>
  <c r="AO105" i="20"/>
  <c r="AO59" i="20"/>
  <c r="AO14" i="20"/>
  <c r="AO29" i="20"/>
  <c r="AO44" i="20"/>
  <c r="AO74" i="20"/>
  <c r="AO104" i="20"/>
  <c r="AO58" i="20"/>
  <c r="AO13" i="20"/>
  <c r="AO28" i="20"/>
  <c r="AO43" i="20"/>
  <c r="AO73" i="20"/>
  <c r="AO103" i="20"/>
  <c r="AO57" i="20"/>
  <c r="AO12" i="20"/>
  <c r="AO27" i="20"/>
  <c r="AO42" i="20"/>
  <c r="AO72" i="20"/>
  <c r="AO102" i="20"/>
  <c r="AO56" i="20"/>
  <c r="AO11" i="20"/>
  <c r="AO26" i="20"/>
  <c r="AO41" i="20"/>
  <c r="AO71" i="20"/>
  <c r="AO101" i="20"/>
  <c r="AO55" i="20"/>
  <c r="AO10" i="20"/>
  <c r="AO25" i="20"/>
  <c r="AO40" i="20"/>
  <c r="AO70" i="20"/>
  <c r="AO100" i="20"/>
  <c r="AO54" i="20"/>
  <c r="AO9" i="20"/>
  <c r="AO24" i="20"/>
  <c r="AO39" i="20"/>
  <c r="AO69" i="20"/>
  <c r="AO99" i="20"/>
  <c r="AO53" i="20"/>
  <c r="AO8" i="20"/>
  <c r="AO23" i="20"/>
  <c r="AO38" i="20"/>
  <c r="AO68" i="20"/>
  <c r="AO98" i="20"/>
  <c r="AJ53" i="3" a="1"/>
  <c r="AJ53" i="3"/>
  <c r="AJ8" i="3" a="1"/>
  <c r="AJ8" i="3"/>
  <c r="AJ23" i="3" a="1"/>
  <c r="AJ23" i="3"/>
  <c r="AJ38" i="3"/>
  <c r="AJ68" i="3"/>
  <c r="AJ98" i="3"/>
  <c r="AJ83" i="3" a="1"/>
  <c r="AJ83" i="3"/>
  <c r="AJ54" i="3"/>
  <c r="AJ9" i="3"/>
  <c r="AJ24" i="3"/>
  <c r="AJ39" i="3"/>
  <c r="AJ69" i="3"/>
  <c r="AJ84" i="3"/>
  <c r="AJ55" i="3"/>
  <c r="AJ10" i="3"/>
  <c r="AJ25" i="3"/>
  <c r="AJ40" i="3"/>
  <c r="AJ70" i="3"/>
  <c r="AJ85" i="3"/>
  <c r="AJ56" i="3"/>
  <c r="AJ11" i="3"/>
  <c r="AJ26" i="3"/>
  <c r="AJ41" i="3"/>
  <c r="AJ71" i="3"/>
  <c r="AJ86" i="3"/>
  <c r="AJ57" i="3"/>
  <c r="AJ12" i="3"/>
  <c r="AJ27" i="3"/>
  <c r="AJ42" i="3"/>
  <c r="AJ72" i="3"/>
  <c r="AJ87" i="3"/>
  <c r="AJ58" i="3"/>
  <c r="AJ13" i="3"/>
  <c r="AJ28" i="3"/>
  <c r="AJ43" i="3"/>
  <c r="AJ73" i="3"/>
  <c r="AJ88" i="3"/>
  <c r="AJ59" i="3"/>
  <c r="AJ14" i="3"/>
  <c r="AJ29" i="3"/>
  <c r="AJ44" i="3"/>
  <c r="AJ74" i="3"/>
  <c r="AJ89" i="3"/>
  <c r="AJ60" i="3"/>
  <c r="AJ15" i="3"/>
  <c r="AJ30" i="3"/>
  <c r="AJ45" i="3"/>
  <c r="AJ75" i="3"/>
  <c r="AJ90" i="3"/>
  <c r="AJ61" i="3"/>
  <c r="AJ16" i="3"/>
  <c r="AJ31" i="3"/>
  <c r="AJ46" i="3"/>
  <c r="AJ76" i="3"/>
  <c r="AJ91" i="3"/>
  <c r="AJ62" i="3"/>
  <c r="AJ17" i="3"/>
  <c r="AJ32" i="3"/>
  <c r="AJ47" i="3"/>
  <c r="AJ77" i="3"/>
  <c r="AJ92" i="3"/>
  <c r="AJ63" i="3"/>
  <c r="AJ18" i="3"/>
  <c r="AJ33" i="3"/>
  <c r="AJ48" i="3"/>
  <c r="AJ78" i="3"/>
  <c r="AJ93" i="3"/>
  <c r="AJ64" i="3"/>
  <c r="AJ19" i="3"/>
  <c r="AJ34" i="3"/>
  <c r="AJ49" i="3"/>
  <c r="AJ79" i="3"/>
  <c r="AJ94" i="3"/>
  <c r="AJ65" i="3"/>
  <c r="AJ20" i="3"/>
  <c r="AJ35" i="3"/>
  <c r="AJ50" i="3"/>
  <c r="AJ80" i="3"/>
  <c r="AJ95" i="3"/>
  <c r="AK109" i="3"/>
  <c r="AK108" i="3"/>
  <c r="AK107" i="3"/>
  <c r="AK106" i="3"/>
  <c r="AK105" i="3"/>
  <c r="AK104" i="3"/>
  <c r="AK103" i="3"/>
  <c r="AK102" i="3"/>
  <c r="AK101" i="3"/>
  <c r="AK100" i="3"/>
  <c r="AK99" i="3"/>
  <c r="AK110" i="3"/>
  <c r="AM53" i="14" a="1"/>
  <c r="AM65" i="14"/>
  <c r="AM8" i="14" a="1"/>
  <c r="AM20" i="14"/>
  <c r="AM23" i="14" a="1"/>
  <c r="AM35" i="14"/>
  <c r="AM50" i="14"/>
  <c r="AM80" i="14"/>
  <c r="AM110" i="14"/>
  <c r="AM64" i="14"/>
  <c r="AM19" i="14"/>
  <c r="AM34" i="14"/>
  <c r="AM49" i="14"/>
  <c r="AM79" i="14"/>
  <c r="AM109" i="14"/>
  <c r="AM63" i="14"/>
  <c r="AM18" i="14"/>
  <c r="AM33" i="14"/>
  <c r="AM48" i="14"/>
  <c r="AM78" i="14"/>
  <c r="AM108" i="14"/>
  <c r="AM62" i="14"/>
  <c r="AM17" i="14"/>
  <c r="AM32" i="14"/>
  <c r="AM47" i="14"/>
  <c r="AM77" i="14"/>
  <c r="AM107" i="14"/>
  <c r="AM61" i="14"/>
  <c r="AM16" i="14"/>
  <c r="AM31" i="14"/>
  <c r="AM46" i="14"/>
  <c r="AM76" i="14"/>
  <c r="AM106" i="14"/>
  <c r="AM60" i="14"/>
  <c r="AM15" i="14"/>
  <c r="AM30" i="14"/>
  <c r="AM45" i="14"/>
  <c r="AM75" i="14"/>
  <c r="AM105" i="14"/>
  <c r="AM59" i="14"/>
  <c r="AM14" i="14"/>
  <c r="AM29" i="14"/>
  <c r="AM44" i="14"/>
  <c r="AM74" i="14"/>
  <c r="AM104" i="14"/>
  <c r="AM58" i="14"/>
  <c r="AM13" i="14"/>
  <c r="AM28" i="14"/>
  <c r="AM43" i="14"/>
  <c r="AM73" i="14"/>
  <c r="AM103" i="14"/>
  <c r="AM57" i="14"/>
  <c r="AM12" i="14"/>
  <c r="AM27" i="14"/>
  <c r="AM42" i="14"/>
  <c r="AM72" i="14"/>
  <c r="AM102" i="14"/>
  <c r="AM56" i="14"/>
  <c r="AM11" i="14"/>
  <c r="AM26" i="14"/>
  <c r="AM41" i="14"/>
  <c r="AM71" i="14"/>
  <c r="AM101" i="14"/>
  <c r="AM55" i="14"/>
  <c r="AM10" i="14"/>
  <c r="AM25" i="14"/>
  <c r="AM40" i="14"/>
  <c r="AM70" i="14"/>
  <c r="AM100" i="14"/>
  <c r="AM54" i="14"/>
  <c r="AM9" i="14"/>
  <c r="AM24" i="14"/>
  <c r="AM39" i="14"/>
  <c r="AM69" i="14"/>
  <c r="AM99" i="14"/>
  <c r="AM53" i="14"/>
  <c r="AM8" i="14"/>
  <c r="AM23" i="14"/>
  <c r="AM38" i="14"/>
  <c r="AM68" i="14"/>
  <c r="AM98" i="14"/>
  <c r="AN53" i="15" a="1"/>
  <c r="AN65" i="15"/>
  <c r="AN8" i="15" a="1"/>
  <c r="AN20" i="15"/>
  <c r="AN23" i="15" a="1"/>
  <c r="AN35" i="15"/>
  <c r="AN50" i="15"/>
  <c r="AN80" i="15"/>
  <c r="AN110" i="15"/>
  <c r="AN64" i="15"/>
  <c r="AN19" i="15"/>
  <c r="AN34" i="15"/>
  <c r="AN49" i="15"/>
  <c r="AN79" i="15"/>
  <c r="AN109" i="15"/>
  <c r="AN63" i="15"/>
  <c r="AN18" i="15"/>
  <c r="AN33" i="15"/>
  <c r="AN48" i="15"/>
  <c r="AN78" i="15"/>
  <c r="AN108" i="15"/>
  <c r="AN62" i="15"/>
  <c r="AN17" i="15"/>
  <c r="AN32" i="15"/>
  <c r="AN47" i="15"/>
  <c r="AN77" i="15"/>
  <c r="AN107" i="15"/>
  <c r="AN61" i="15"/>
  <c r="AN16" i="15"/>
  <c r="AN31" i="15"/>
  <c r="AN46" i="15"/>
  <c r="AN76" i="15"/>
  <c r="AN106" i="15"/>
  <c r="AN60" i="15"/>
  <c r="AN15" i="15"/>
  <c r="AN30" i="15"/>
  <c r="AN45" i="15"/>
  <c r="AN75" i="15"/>
  <c r="AN105" i="15"/>
  <c r="AN59" i="15"/>
  <c r="AN14" i="15"/>
  <c r="AN29" i="15"/>
  <c r="AN44" i="15"/>
  <c r="AN74" i="15"/>
  <c r="AN104" i="15"/>
  <c r="AN58" i="15"/>
  <c r="AN13" i="15"/>
  <c r="AN28" i="15"/>
  <c r="AN43" i="15"/>
  <c r="AN73" i="15"/>
  <c r="AN103" i="15"/>
  <c r="AN57" i="15"/>
  <c r="AN12" i="15"/>
  <c r="AN27" i="15"/>
  <c r="AN42" i="15"/>
  <c r="AN72" i="15"/>
  <c r="AN102" i="15"/>
  <c r="AN56" i="15"/>
  <c r="AN11" i="15"/>
  <c r="AN26" i="15"/>
  <c r="AN41" i="15"/>
  <c r="AN71" i="15"/>
  <c r="AN101" i="15"/>
  <c r="AN55" i="15"/>
  <c r="AN10" i="15"/>
  <c r="AN25" i="15"/>
  <c r="AN40" i="15"/>
  <c r="AN70" i="15"/>
  <c r="AN100" i="15"/>
  <c r="AN54" i="15"/>
  <c r="AN9" i="15"/>
  <c r="AN24" i="15"/>
  <c r="AN39" i="15"/>
  <c r="AN69" i="15"/>
  <c r="AN99" i="15"/>
  <c r="AN53" i="15"/>
  <c r="AN8" i="15"/>
  <c r="AN23" i="15"/>
  <c r="AN38" i="15"/>
  <c r="AN68" i="15"/>
  <c r="AN98" i="15"/>
  <c r="AN53" i="16" a="1"/>
  <c r="AN65" i="16"/>
  <c r="AN8" i="16" a="1"/>
  <c r="AN20" i="16"/>
  <c r="AN23" i="16" a="1"/>
  <c r="AN35" i="16"/>
  <c r="AN50" i="16"/>
  <c r="AN80" i="16"/>
  <c r="AN110" i="16"/>
  <c r="AN64" i="16"/>
  <c r="AN19" i="16"/>
  <c r="AN34" i="16"/>
  <c r="AN49" i="16"/>
  <c r="AN79" i="16"/>
  <c r="AN109" i="16"/>
  <c r="AN63" i="16"/>
  <c r="AN18" i="16"/>
  <c r="AN33" i="16"/>
  <c r="AN48" i="16"/>
  <c r="AN78" i="16"/>
  <c r="AN108" i="16"/>
  <c r="AN62" i="16"/>
  <c r="AN17" i="16"/>
  <c r="AN32" i="16"/>
  <c r="AN47" i="16"/>
  <c r="AN77" i="16"/>
  <c r="AN107" i="16"/>
  <c r="AN61" i="16"/>
  <c r="AN16" i="16"/>
  <c r="AN31" i="16"/>
  <c r="AN46" i="16"/>
  <c r="AN76" i="16"/>
  <c r="AN106" i="16"/>
  <c r="AN60" i="16"/>
  <c r="AN15" i="16"/>
  <c r="AN30" i="16"/>
  <c r="AN45" i="16"/>
  <c r="AN75" i="16"/>
  <c r="AN105" i="16"/>
  <c r="AN59" i="16"/>
  <c r="AN14" i="16"/>
  <c r="AN29" i="16"/>
  <c r="AN44" i="16"/>
  <c r="AN74" i="16"/>
  <c r="AN104" i="16"/>
  <c r="AN58" i="16"/>
  <c r="AN13" i="16"/>
  <c r="AN28" i="16"/>
  <c r="AN43" i="16"/>
  <c r="AN73" i="16"/>
  <c r="AN103" i="16"/>
  <c r="AN57" i="16"/>
  <c r="AN12" i="16"/>
  <c r="AN27" i="16"/>
  <c r="AN42" i="16"/>
  <c r="AN72" i="16"/>
  <c r="AN102" i="16"/>
  <c r="AN56" i="16"/>
  <c r="AN11" i="16"/>
  <c r="AN26" i="16"/>
  <c r="AN41" i="16"/>
  <c r="AN71" i="16"/>
  <c r="AN101" i="16"/>
  <c r="AN55" i="16"/>
  <c r="AN10" i="16"/>
  <c r="AN25" i="16"/>
  <c r="AN40" i="16"/>
  <c r="AN70" i="16"/>
  <c r="AN100" i="16"/>
  <c r="AN54" i="16"/>
  <c r="AN9" i="16"/>
  <c r="AN24" i="16"/>
  <c r="AN39" i="16"/>
  <c r="AN69" i="16"/>
  <c r="AN99" i="16"/>
  <c r="AN53" i="16"/>
  <c r="AN8" i="16"/>
  <c r="AN23" i="16"/>
  <c r="AN38" i="16"/>
  <c r="AN68" i="16"/>
  <c r="AN98" i="16"/>
  <c r="AN53" i="17" a="1"/>
  <c r="AN65" i="17"/>
  <c r="AN8" i="17" a="1"/>
  <c r="AN20" i="17"/>
  <c r="AN23" i="17" a="1"/>
  <c r="AN35" i="17"/>
  <c r="AN50" i="17"/>
  <c r="AN80" i="17"/>
  <c r="AN110" i="17"/>
  <c r="AN64" i="17"/>
  <c r="AN19" i="17"/>
  <c r="AN34" i="17"/>
  <c r="AN49" i="17"/>
  <c r="AN79" i="17"/>
  <c r="AN109" i="17"/>
  <c r="AN63" i="17"/>
  <c r="AN18" i="17"/>
  <c r="AN33" i="17"/>
  <c r="AN48" i="17"/>
  <c r="AN78" i="17"/>
  <c r="AN108" i="17"/>
  <c r="AN62" i="17"/>
  <c r="AN17" i="17"/>
  <c r="AN32" i="17"/>
  <c r="AN47" i="17"/>
  <c r="AN77" i="17"/>
  <c r="AN107" i="17"/>
  <c r="AN61" i="17"/>
  <c r="AN16" i="17"/>
  <c r="AN31" i="17"/>
  <c r="AN46" i="17"/>
  <c r="AN76" i="17"/>
  <c r="AN106" i="17"/>
  <c r="AN60" i="17"/>
  <c r="AN15" i="17"/>
  <c r="AN30" i="17"/>
  <c r="AN45" i="17"/>
  <c r="AN75" i="17"/>
  <c r="AN105" i="17"/>
  <c r="AN59" i="17"/>
  <c r="AN14" i="17"/>
  <c r="AN29" i="17"/>
  <c r="AN44" i="17"/>
  <c r="AN74" i="17"/>
  <c r="AN104" i="17"/>
  <c r="AN58" i="17"/>
  <c r="AN13" i="17"/>
  <c r="AN28" i="17"/>
  <c r="AN43" i="17"/>
  <c r="AN73" i="17"/>
  <c r="AN103" i="17"/>
  <c r="AN57" i="17"/>
  <c r="AN12" i="17"/>
  <c r="AN27" i="17"/>
  <c r="AN42" i="17"/>
  <c r="AN72" i="17"/>
  <c r="AN102" i="17"/>
  <c r="AN56" i="17"/>
  <c r="AN11" i="17"/>
  <c r="AN26" i="17"/>
  <c r="AN41" i="17"/>
  <c r="AN71" i="17"/>
  <c r="AN101" i="17"/>
  <c r="AN55" i="17"/>
  <c r="AN10" i="17"/>
  <c r="AN25" i="17"/>
  <c r="AN40" i="17"/>
  <c r="AN70" i="17"/>
  <c r="AN100" i="17"/>
  <c r="AN54" i="17"/>
  <c r="AN9" i="17"/>
  <c r="AN24" i="17"/>
  <c r="AN39" i="17"/>
  <c r="AN69" i="17"/>
  <c r="AN99" i="17"/>
  <c r="AN53" i="17"/>
  <c r="AN8" i="17"/>
  <c r="AN23" i="17"/>
  <c r="AN38" i="17"/>
  <c r="AN68" i="17"/>
  <c r="AN98" i="17"/>
  <c r="AN53" i="18" a="1"/>
  <c r="AN65" i="18"/>
  <c r="AN8" i="18" a="1"/>
  <c r="AN20" i="18"/>
  <c r="AN23" i="18" a="1"/>
  <c r="AN35" i="18"/>
  <c r="AN50" i="18"/>
  <c r="AN80" i="18"/>
  <c r="AN110" i="18"/>
  <c r="AN64" i="18"/>
  <c r="AN19" i="18"/>
  <c r="AN34" i="18"/>
  <c r="AN49" i="18"/>
  <c r="AN79" i="18"/>
  <c r="AN109" i="18"/>
  <c r="AN63" i="18"/>
  <c r="AN18" i="18"/>
  <c r="AN33" i="18"/>
  <c r="AN48" i="18"/>
  <c r="AN78" i="18"/>
  <c r="AN108" i="18"/>
  <c r="AN62" i="18"/>
  <c r="AN17" i="18"/>
  <c r="AN32" i="18"/>
  <c r="AN47" i="18"/>
  <c r="AN77" i="18"/>
  <c r="AN107" i="18"/>
  <c r="AN61" i="18"/>
  <c r="AN16" i="18"/>
  <c r="AN31" i="18"/>
  <c r="AN46" i="18"/>
  <c r="AN76" i="18"/>
  <c r="AN106" i="18"/>
  <c r="AN60" i="18"/>
  <c r="AN15" i="18"/>
  <c r="AN30" i="18"/>
  <c r="AN45" i="18"/>
  <c r="AN75" i="18"/>
  <c r="AN105" i="18"/>
  <c r="AN59" i="18"/>
  <c r="AN14" i="18"/>
  <c r="AN29" i="18"/>
  <c r="AN44" i="18"/>
  <c r="AN74" i="18"/>
  <c r="AN104" i="18"/>
  <c r="AN58" i="18"/>
  <c r="AN13" i="18"/>
  <c r="AN28" i="18"/>
  <c r="AN43" i="18"/>
  <c r="AN73" i="18"/>
  <c r="AN103" i="18"/>
  <c r="AN57" i="18"/>
  <c r="AN12" i="18"/>
  <c r="AN27" i="18"/>
  <c r="AN42" i="18"/>
  <c r="AN72" i="18"/>
  <c r="AN102" i="18"/>
  <c r="AN56" i="18"/>
  <c r="AN11" i="18"/>
  <c r="AN26" i="18"/>
  <c r="AN41" i="18"/>
  <c r="AN71" i="18"/>
  <c r="AN101" i="18"/>
  <c r="AN55" i="18"/>
  <c r="AN10" i="18"/>
  <c r="AN25" i="18"/>
  <c r="AN40" i="18"/>
  <c r="AN70" i="18"/>
  <c r="AN100" i="18"/>
  <c r="AN54" i="18"/>
  <c r="AN9" i="18"/>
  <c r="AN24" i="18"/>
  <c r="AN39" i="18"/>
  <c r="AN69" i="18"/>
  <c r="AN99" i="18"/>
  <c r="AN53" i="18"/>
  <c r="AN8" i="18"/>
  <c r="AN23" i="18"/>
  <c r="AN38" i="18"/>
  <c r="AN68" i="18"/>
  <c r="AN98" i="18"/>
  <c r="AN53" i="19" a="1"/>
  <c r="AN65" i="19"/>
  <c r="AN8" i="19" a="1"/>
  <c r="AN20" i="19"/>
  <c r="AN23" i="19" a="1"/>
  <c r="AN35" i="19"/>
  <c r="AN50" i="19"/>
  <c r="AN80" i="19"/>
  <c r="AN110" i="19"/>
  <c r="AN64" i="19"/>
  <c r="AN19" i="19"/>
  <c r="AN34" i="19"/>
  <c r="AN49" i="19"/>
  <c r="AN79" i="19"/>
  <c r="AN109" i="19"/>
  <c r="AN63" i="19"/>
  <c r="AN18" i="19"/>
  <c r="AN33" i="19"/>
  <c r="AN48" i="19"/>
  <c r="AN78" i="19"/>
  <c r="AN108" i="19"/>
  <c r="AN62" i="19"/>
  <c r="AN17" i="19"/>
  <c r="AN32" i="19"/>
  <c r="AN47" i="19"/>
  <c r="AN77" i="19"/>
  <c r="AN107" i="19"/>
  <c r="AN61" i="19"/>
  <c r="AN16" i="19"/>
  <c r="AN31" i="19"/>
  <c r="AN46" i="19"/>
  <c r="AN76" i="19"/>
  <c r="AN106" i="19"/>
  <c r="AN60" i="19"/>
  <c r="AN15" i="19"/>
  <c r="AN30" i="19"/>
  <c r="AN45" i="19"/>
  <c r="AN75" i="19"/>
  <c r="AN105" i="19"/>
  <c r="AN59" i="19"/>
  <c r="AN14" i="19"/>
  <c r="AN29" i="19"/>
  <c r="AN44" i="19"/>
  <c r="AN74" i="19"/>
  <c r="AN104" i="19"/>
  <c r="AN58" i="19"/>
  <c r="AN13" i="19"/>
  <c r="AN28" i="19"/>
  <c r="AN43" i="19"/>
  <c r="AN73" i="19"/>
  <c r="AN103" i="19"/>
  <c r="AN57" i="19"/>
  <c r="AN12" i="19"/>
  <c r="AN27" i="19"/>
  <c r="AN42" i="19"/>
  <c r="AN72" i="19"/>
  <c r="AN102" i="19"/>
  <c r="AN56" i="19"/>
  <c r="AN11" i="19"/>
  <c r="AN26" i="19"/>
  <c r="AN41" i="19"/>
  <c r="AN71" i="19"/>
  <c r="AN101" i="19"/>
  <c r="AN55" i="19"/>
  <c r="AN10" i="19"/>
  <c r="AN25" i="19"/>
  <c r="AN40" i="19"/>
  <c r="AN70" i="19"/>
  <c r="AN100" i="19"/>
  <c r="AN54" i="19"/>
  <c r="AN9" i="19"/>
  <c r="AN24" i="19"/>
  <c r="AN39" i="19"/>
  <c r="AN69" i="19"/>
  <c r="AN99" i="19"/>
  <c r="AN53" i="19"/>
  <c r="AN8" i="19"/>
  <c r="AN23" i="19"/>
  <c r="AN38" i="19"/>
  <c r="AN68" i="19"/>
  <c r="AN98" i="19"/>
  <c r="AN53" i="20" a="1"/>
  <c r="AN65" i="20"/>
  <c r="AN8" i="20" a="1"/>
  <c r="AN20" i="20"/>
  <c r="AN23" i="20" a="1"/>
  <c r="AN35" i="20"/>
  <c r="AN50" i="20"/>
  <c r="AN80" i="20"/>
  <c r="AN110" i="20"/>
  <c r="AN64" i="20"/>
  <c r="AN19" i="20"/>
  <c r="AN34" i="20"/>
  <c r="AN49" i="20"/>
  <c r="AN79" i="20"/>
  <c r="AN109" i="20"/>
  <c r="AN63" i="20"/>
  <c r="AN18" i="20"/>
  <c r="AN33" i="20"/>
  <c r="AN48" i="20"/>
  <c r="AN78" i="20"/>
  <c r="AN108" i="20"/>
  <c r="AN62" i="20"/>
  <c r="AN17" i="20"/>
  <c r="AN32" i="20"/>
  <c r="AN47" i="20"/>
  <c r="AN77" i="20"/>
  <c r="AN107" i="20"/>
  <c r="AN61" i="20"/>
  <c r="AN16" i="20"/>
  <c r="AN31" i="20"/>
  <c r="AN46" i="20"/>
  <c r="AN76" i="20"/>
  <c r="AN106" i="20"/>
  <c r="AN60" i="20"/>
  <c r="AN15" i="20"/>
  <c r="AN30" i="20"/>
  <c r="AN45" i="20"/>
  <c r="AN75" i="20"/>
  <c r="AN105" i="20"/>
  <c r="AN59" i="20"/>
  <c r="AN14" i="20"/>
  <c r="AN29" i="20"/>
  <c r="AN44" i="20"/>
  <c r="AN74" i="20"/>
  <c r="AN104" i="20"/>
  <c r="AN58" i="20"/>
  <c r="AN13" i="20"/>
  <c r="AN28" i="20"/>
  <c r="AN43" i="20"/>
  <c r="AN73" i="20"/>
  <c r="AN103" i="20"/>
  <c r="AN57" i="20"/>
  <c r="AN12" i="20"/>
  <c r="AN27" i="20"/>
  <c r="AN42" i="20"/>
  <c r="AN72" i="20"/>
  <c r="AN102" i="20"/>
  <c r="AN56" i="20"/>
  <c r="AN11" i="20"/>
  <c r="AN26" i="20"/>
  <c r="AN41" i="20"/>
  <c r="AN71" i="20"/>
  <c r="AN101" i="20"/>
  <c r="AN55" i="20"/>
  <c r="AN10" i="20"/>
  <c r="AN25" i="20"/>
  <c r="AN40" i="20"/>
  <c r="AN70" i="20"/>
  <c r="AN100" i="20"/>
  <c r="AN54" i="20"/>
  <c r="AN9" i="20"/>
  <c r="AN24" i="20"/>
  <c r="AN39" i="20"/>
  <c r="AN69" i="20"/>
  <c r="AN99" i="20"/>
  <c r="AN53" i="20"/>
  <c r="AN8" i="20"/>
  <c r="AN23" i="20"/>
  <c r="AN38" i="20"/>
  <c r="AN68" i="20"/>
  <c r="AN98" i="20"/>
  <c r="AI53" i="3" a="1"/>
  <c r="AI53" i="3"/>
  <c r="AI8" i="3" a="1"/>
  <c r="AI8" i="3"/>
  <c r="AI23" i="3" a="1"/>
  <c r="AI23" i="3"/>
  <c r="AI38" i="3"/>
  <c r="AI68" i="3"/>
  <c r="AI98" i="3"/>
  <c r="AI83" i="3" a="1"/>
  <c r="AI83" i="3"/>
  <c r="AI54" i="3"/>
  <c r="AI9" i="3"/>
  <c r="AI24" i="3"/>
  <c r="AI39" i="3"/>
  <c r="AI69" i="3"/>
  <c r="AI84" i="3"/>
  <c r="AI55" i="3"/>
  <c r="AI10" i="3"/>
  <c r="AI25" i="3"/>
  <c r="AI40" i="3"/>
  <c r="AI70" i="3"/>
  <c r="AI85" i="3"/>
  <c r="AI56" i="3"/>
  <c r="AI11" i="3"/>
  <c r="AI26" i="3"/>
  <c r="AI41" i="3"/>
  <c r="AI71" i="3"/>
  <c r="AI86" i="3"/>
  <c r="AI57" i="3"/>
  <c r="AI12" i="3"/>
  <c r="AI27" i="3"/>
  <c r="AI42" i="3"/>
  <c r="AI72" i="3"/>
  <c r="AI87" i="3"/>
  <c r="AI58" i="3"/>
  <c r="AI13" i="3"/>
  <c r="AI28" i="3"/>
  <c r="AI43" i="3"/>
  <c r="AI73" i="3"/>
  <c r="AI88" i="3"/>
  <c r="AI59" i="3"/>
  <c r="AI14" i="3"/>
  <c r="AI29" i="3"/>
  <c r="AI44" i="3"/>
  <c r="AI74" i="3"/>
  <c r="AI89" i="3"/>
  <c r="AI60" i="3"/>
  <c r="AI15" i="3"/>
  <c r="AI30" i="3"/>
  <c r="AI45" i="3"/>
  <c r="AI75" i="3"/>
  <c r="AI90" i="3"/>
  <c r="AI61" i="3"/>
  <c r="AI16" i="3"/>
  <c r="AI31" i="3"/>
  <c r="AI46" i="3"/>
  <c r="AI76" i="3"/>
  <c r="AI91" i="3"/>
  <c r="AI62" i="3"/>
  <c r="AI17" i="3"/>
  <c r="AI32" i="3"/>
  <c r="AI47" i="3"/>
  <c r="AI77" i="3"/>
  <c r="AI92" i="3"/>
  <c r="AI63" i="3"/>
  <c r="AI18" i="3"/>
  <c r="AI33" i="3"/>
  <c r="AI48" i="3"/>
  <c r="AI78" i="3"/>
  <c r="AI93" i="3"/>
  <c r="AI64" i="3"/>
  <c r="AI19" i="3"/>
  <c r="AI34" i="3"/>
  <c r="AI49" i="3"/>
  <c r="AI79" i="3"/>
  <c r="AI94" i="3"/>
  <c r="AI65" i="3"/>
  <c r="AI20" i="3"/>
  <c r="AI35" i="3"/>
  <c r="AI50" i="3"/>
  <c r="AI80" i="3"/>
  <c r="AI95" i="3"/>
  <c r="AJ110" i="3"/>
  <c r="AJ109" i="3"/>
  <c r="AJ108" i="3"/>
  <c r="AJ107" i="3"/>
  <c r="AJ106" i="3"/>
  <c r="AJ105" i="3"/>
  <c r="AJ104" i="3"/>
  <c r="AJ103" i="3"/>
  <c r="AJ102" i="3"/>
  <c r="AJ101" i="3"/>
  <c r="AJ100" i="3"/>
  <c r="AJ99" i="3"/>
  <c r="AL53" i="14" a="1"/>
  <c r="AL65" i="14"/>
  <c r="AL8" i="14" a="1"/>
  <c r="AL20" i="14"/>
  <c r="AL23" i="14" a="1"/>
  <c r="AL35" i="14"/>
  <c r="AL50" i="14"/>
  <c r="AL80" i="14"/>
  <c r="AL110" i="14"/>
  <c r="AL64" i="14"/>
  <c r="AL19" i="14"/>
  <c r="AL34" i="14"/>
  <c r="AL49" i="14"/>
  <c r="AL79" i="14"/>
  <c r="AL109" i="14"/>
  <c r="AL63" i="14"/>
  <c r="AL18" i="14"/>
  <c r="AL33" i="14"/>
  <c r="AL48" i="14"/>
  <c r="AL78" i="14"/>
  <c r="AL108" i="14"/>
  <c r="AL62" i="14"/>
  <c r="AL17" i="14"/>
  <c r="AL32" i="14"/>
  <c r="AL47" i="14"/>
  <c r="AL77" i="14"/>
  <c r="AL107" i="14"/>
  <c r="AL61" i="14"/>
  <c r="AL16" i="14"/>
  <c r="AL31" i="14"/>
  <c r="AL46" i="14"/>
  <c r="AL76" i="14"/>
  <c r="AL106" i="14"/>
  <c r="AL60" i="14"/>
  <c r="AL15" i="14"/>
  <c r="AL30" i="14"/>
  <c r="AL45" i="14"/>
  <c r="AL75" i="14"/>
  <c r="AL105" i="14"/>
  <c r="AL59" i="14"/>
  <c r="AL14" i="14"/>
  <c r="AL29" i="14"/>
  <c r="AL44" i="14"/>
  <c r="AL74" i="14"/>
  <c r="AL104" i="14"/>
  <c r="AL58" i="14"/>
  <c r="AL13" i="14"/>
  <c r="AL28" i="14"/>
  <c r="AL43" i="14"/>
  <c r="AL73" i="14"/>
  <c r="AL103" i="14"/>
  <c r="AL57" i="14"/>
  <c r="AL12" i="14"/>
  <c r="AL27" i="14"/>
  <c r="AL42" i="14"/>
  <c r="AL72" i="14"/>
  <c r="AL102" i="14"/>
  <c r="AL56" i="14"/>
  <c r="AL11" i="14"/>
  <c r="AL26" i="14"/>
  <c r="AL41" i="14"/>
  <c r="AL71" i="14"/>
  <c r="AL101" i="14"/>
  <c r="AL55" i="14"/>
  <c r="AL10" i="14"/>
  <c r="AL25" i="14"/>
  <c r="AL40" i="14"/>
  <c r="AL70" i="14"/>
  <c r="AL100" i="14"/>
  <c r="AL54" i="14"/>
  <c r="AL9" i="14"/>
  <c r="AL24" i="14"/>
  <c r="AL39" i="14"/>
  <c r="AL69" i="14"/>
  <c r="AL99" i="14"/>
  <c r="AL53" i="14"/>
  <c r="AL8" i="14"/>
  <c r="AL23" i="14"/>
  <c r="AL38" i="14"/>
  <c r="AL68" i="14"/>
  <c r="AL98" i="14"/>
  <c r="AM53" i="15" a="1"/>
  <c r="AM65" i="15"/>
  <c r="AM8" i="15" a="1"/>
  <c r="AM20" i="15"/>
  <c r="AM23" i="15" a="1"/>
  <c r="AM35" i="15"/>
  <c r="AM50" i="15"/>
  <c r="AM80" i="15"/>
  <c r="AM110" i="15"/>
  <c r="AM64" i="15"/>
  <c r="AM19" i="15"/>
  <c r="AM34" i="15"/>
  <c r="AM49" i="15"/>
  <c r="AM79" i="15"/>
  <c r="AM109" i="15"/>
  <c r="AM63" i="15"/>
  <c r="AM18" i="15"/>
  <c r="AM33" i="15"/>
  <c r="AM48" i="15"/>
  <c r="AM78" i="15"/>
  <c r="AM108" i="15"/>
  <c r="AM62" i="15"/>
  <c r="AM17" i="15"/>
  <c r="AM32" i="15"/>
  <c r="AM47" i="15"/>
  <c r="AM77" i="15"/>
  <c r="AM107" i="15"/>
  <c r="AM61" i="15"/>
  <c r="AM16" i="15"/>
  <c r="AM31" i="15"/>
  <c r="AM46" i="15"/>
  <c r="AM76" i="15"/>
  <c r="AM106" i="15"/>
  <c r="AM60" i="15"/>
  <c r="AM15" i="15"/>
  <c r="AM30" i="15"/>
  <c r="AM45" i="15"/>
  <c r="AM75" i="15"/>
  <c r="AM105" i="15"/>
  <c r="AM59" i="15"/>
  <c r="AM14" i="15"/>
  <c r="AM29" i="15"/>
  <c r="AM44" i="15"/>
  <c r="AM74" i="15"/>
  <c r="AM104" i="15"/>
  <c r="AM58" i="15"/>
  <c r="AM13" i="15"/>
  <c r="AM28" i="15"/>
  <c r="AM43" i="15"/>
  <c r="AM73" i="15"/>
  <c r="AM103" i="15"/>
  <c r="AM57" i="15"/>
  <c r="AM12" i="15"/>
  <c r="AM27" i="15"/>
  <c r="AM42" i="15"/>
  <c r="AM72" i="15"/>
  <c r="AM102" i="15"/>
  <c r="AM56" i="15"/>
  <c r="AM11" i="15"/>
  <c r="AM26" i="15"/>
  <c r="AM41" i="15"/>
  <c r="AM71" i="15"/>
  <c r="AM101" i="15"/>
  <c r="AM55" i="15"/>
  <c r="AM10" i="15"/>
  <c r="AM25" i="15"/>
  <c r="AM40" i="15"/>
  <c r="AM70" i="15"/>
  <c r="AM100" i="15"/>
  <c r="AM54" i="15"/>
  <c r="AM9" i="15"/>
  <c r="AM24" i="15"/>
  <c r="AM39" i="15"/>
  <c r="AM69" i="15"/>
  <c r="AM99" i="15"/>
  <c r="AM53" i="15"/>
  <c r="AM8" i="15"/>
  <c r="AM23" i="15"/>
  <c r="AM38" i="15"/>
  <c r="AM68" i="15"/>
  <c r="AM98" i="15"/>
  <c r="AM53" i="16" a="1"/>
  <c r="AM65" i="16"/>
  <c r="AM8" i="16" a="1"/>
  <c r="AM20" i="16"/>
  <c r="AM23" i="16" a="1"/>
  <c r="AM35" i="16"/>
  <c r="AM50" i="16"/>
  <c r="AM80" i="16"/>
  <c r="AM110" i="16"/>
  <c r="AM64" i="16"/>
  <c r="AM19" i="16"/>
  <c r="AM34" i="16"/>
  <c r="AM49" i="16"/>
  <c r="AM79" i="16"/>
  <c r="AM109" i="16"/>
  <c r="AM63" i="16"/>
  <c r="AM18" i="16"/>
  <c r="AM33" i="16"/>
  <c r="AM48" i="16"/>
  <c r="AM78" i="16"/>
  <c r="AM108" i="16"/>
  <c r="AM62" i="16"/>
  <c r="AM17" i="16"/>
  <c r="AM32" i="16"/>
  <c r="AM47" i="16"/>
  <c r="AM77" i="16"/>
  <c r="AM107" i="16"/>
  <c r="AM61" i="16"/>
  <c r="AM16" i="16"/>
  <c r="AM31" i="16"/>
  <c r="AM46" i="16"/>
  <c r="AM76" i="16"/>
  <c r="AM106" i="16"/>
  <c r="AM60" i="16"/>
  <c r="AM15" i="16"/>
  <c r="AM30" i="16"/>
  <c r="AM45" i="16"/>
  <c r="AM75" i="16"/>
  <c r="AM105" i="16"/>
  <c r="AM59" i="16"/>
  <c r="AM14" i="16"/>
  <c r="AM29" i="16"/>
  <c r="AM44" i="16"/>
  <c r="AM74" i="16"/>
  <c r="AM104" i="16"/>
  <c r="AM58" i="16"/>
  <c r="AM13" i="16"/>
  <c r="AM28" i="16"/>
  <c r="AM43" i="16"/>
  <c r="AM73" i="16"/>
  <c r="AM103" i="16"/>
  <c r="AM57" i="16"/>
  <c r="AM12" i="16"/>
  <c r="AM27" i="16"/>
  <c r="AM42" i="16"/>
  <c r="AM72" i="16"/>
  <c r="AM102" i="16"/>
  <c r="AM56" i="16"/>
  <c r="AM11" i="16"/>
  <c r="AM26" i="16"/>
  <c r="AM41" i="16"/>
  <c r="AM71" i="16"/>
  <c r="AM101" i="16"/>
  <c r="AM55" i="16"/>
  <c r="AM10" i="16"/>
  <c r="AM25" i="16"/>
  <c r="AM40" i="16"/>
  <c r="AM70" i="16"/>
  <c r="AM100" i="16"/>
  <c r="AM54" i="16"/>
  <c r="AM9" i="16"/>
  <c r="AM24" i="16"/>
  <c r="AM39" i="16"/>
  <c r="AM69" i="16"/>
  <c r="AM99" i="16"/>
  <c r="AM53" i="16"/>
  <c r="AM8" i="16"/>
  <c r="AM23" i="16"/>
  <c r="AM38" i="16"/>
  <c r="AM68" i="16"/>
  <c r="AM98" i="16"/>
  <c r="AM53" i="17" a="1"/>
  <c r="AM65" i="17"/>
  <c r="AM8" i="17" a="1"/>
  <c r="AM20" i="17"/>
  <c r="AM23" i="17" a="1"/>
  <c r="AM35" i="17"/>
  <c r="AM50" i="17"/>
  <c r="AM80" i="17"/>
  <c r="AM110" i="17"/>
  <c r="AM64" i="17"/>
  <c r="AM19" i="17"/>
  <c r="AM34" i="17"/>
  <c r="AM49" i="17"/>
  <c r="AM79" i="17"/>
  <c r="AM109" i="17"/>
  <c r="AM63" i="17"/>
  <c r="AM18" i="17"/>
  <c r="AM33" i="17"/>
  <c r="AM48" i="17"/>
  <c r="AM78" i="17"/>
  <c r="AM108" i="17"/>
  <c r="AM62" i="17"/>
  <c r="AM17" i="17"/>
  <c r="AM32" i="17"/>
  <c r="AM47" i="17"/>
  <c r="AM77" i="17"/>
  <c r="AM107" i="17"/>
  <c r="AM61" i="17"/>
  <c r="AM16" i="17"/>
  <c r="AM31" i="17"/>
  <c r="AM46" i="17"/>
  <c r="AM76" i="17"/>
  <c r="AM106" i="17"/>
  <c r="AM60" i="17"/>
  <c r="AM15" i="17"/>
  <c r="AM30" i="17"/>
  <c r="AM45" i="17"/>
  <c r="AM75" i="17"/>
  <c r="AM105" i="17"/>
  <c r="AM59" i="17"/>
  <c r="AM14" i="17"/>
  <c r="AM29" i="17"/>
  <c r="AM44" i="17"/>
  <c r="AM74" i="17"/>
  <c r="AM104" i="17"/>
  <c r="AM58" i="17"/>
  <c r="AM13" i="17"/>
  <c r="AM28" i="17"/>
  <c r="AM43" i="17"/>
  <c r="AM73" i="17"/>
  <c r="AM103" i="17"/>
  <c r="AM57" i="17"/>
  <c r="AM12" i="17"/>
  <c r="AM27" i="17"/>
  <c r="AM42" i="17"/>
  <c r="AM72" i="17"/>
  <c r="AM102" i="17"/>
  <c r="AM56" i="17"/>
  <c r="AM11" i="17"/>
  <c r="AM26" i="17"/>
  <c r="AM41" i="17"/>
  <c r="AM71" i="17"/>
  <c r="AM101" i="17"/>
  <c r="AM55" i="17"/>
  <c r="AM10" i="17"/>
  <c r="AM25" i="17"/>
  <c r="AM40" i="17"/>
  <c r="AM70" i="17"/>
  <c r="AM100" i="17"/>
  <c r="AM54" i="17"/>
  <c r="AM9" i="17"/>
  <c r="AM24" i="17"/>
  <c r="AM39" i="17"/>
  <c r="AM69" i="17"/>
  <c r="AM99" i="17"/>
  <c r="AM53" i="17"/>
  <c r="AM8" i="17"/>
  <c r="AM23" i="17"/>
  <c r="AM38" i="17"/>
  <c r="AM68" i="17"/>
  <c r="AM98" i="17"/>
  <c r="AM53" i="18" a="1"/>
  <c r="AM65" i="18"/>
  <c r="AM8" i="18" a="1"/>
  <c r="AM20" i="18"/>
  <c r="AM23" i="18" a="1"/>
  <c r="AM35" i="18"/>
  <c r="AM50" i="18"/>
  <c r="AM80" i="18"/>
  <c r="AM110" i="18"/>
  <c r="AM64" i="18"/>
  <c r="AM19" i="18"/>
  <c r="AM34" i="18"/>
  <c r="AM49" i="18"/>
  <c r="AM79" i="18"/>
  <c r="AM109" i="18"/>
  <c r="AM63" i="18"/>
  <c r="AM18" i="18"/>
  <c r="AM33" i="18"/>
  <c r="AM48" i="18"/>
  <c r="AM78" i="18"/>
  <c r="AM108" i="18"/>
  <c r="AM62" i="18"/>
  <c r="AM17" i="18"/>
  <c r="AM32" i="18"/>
  <c r="AM47" i="18"/>
  <c r="AM77" i="18"/>
  <c r="AM107" i="18"/>
  <c r="AM61" i="18"/>
  <c r="AM16" i="18"/>
  <c r="AM31" i="18"/>
  <c r="AM46" i="18"/>
  <c r="AM76" i="18"/>
  <c r="AM106" i="18"/>
  <c r="AM60" i="18"/>
  <c r="AM15" i="18"/>
  <c r="AM30" i="18"/>
  <c r="AM45" i="18"/>
  <c r="AM75" i="18"/>
  <c r="AM105" i="18"/>
  <c r="AM59" i="18"/>
  <c r="AM14" i="18"/>
  <c r="AM29" i="18"/>
  <c r="AM44" i="18"/>
  <c r="AM74" i="18"/>
  <c r="AM104" i="18"/>
  <c r="AM58" i="18"/>
  <c r="AM13" i="18"/>
  <c r="AM28" i="18"/>
  <c r="AM43" i="18"/>
  <c r="AM73" i="18"/>
  <c r="AM103" i="18"/>
  <c r="AM57" i="18"/>
  <c r="AM12" i="18"/>
  <c r="AM27" i="18"/>
  <c r="AM42" i="18"/>
  <c r="AM72" i="18"/>
  <c r="AM102" i="18"/>
  <c r="AM56" i="18"/>
  <c r="AM11" i="18"/>
  <c r="AM26" i="18"/>
  <c r="AM41" i="18"/>
  <c r="AM71" i="18"/>
  <c r="AM101" i="18"/>
  <c r="AM55" i="18"/>
  <c r="AM10" i="18"/>
  <c r="AM25" i="18"/>
  <c r="AM40" i="18"/>
  <c r="AM70" i="18"/>
  <c r="AM100" i="18"/>
  <c r="AM54" i="18"/>
  <c r="AM9" i="18"/>
  <c r="AM24" i="18"/>
  <c r="AM39" i="18"/>
  <c r="AM69" i="18"/>
  <c r="AM99" i="18"/>
  <c r="AM53" i="18"/>
  <c r="AM8" i="18"/>
  <c r="AM23" i="18"/>
  <c r="AM38" i="18"/>
  <c r="AM68" i="18"/>
  <c r="AM98" i="18"/>
  <c r="AM53" i="19" a="1"/>
  <c r="AM65" i="19"/>
  <c r="AM8" i="19" a="1"/>
  <c r="AM20" i="19"/>
  <c r="AM23" i="19" a="1"/>
  <c r="AM35" i="19"/>
  <c r="AM50" i="19"/>
  <c r="AM80" i="19"/>
  <c r="AM110" i="19"/>
  <c r="AM64" i="19"/>
  <c r="AM19" i="19"/>
  <c r="AM34" i="19"/>
  <c r="AM49" i="19"/>
  <c r="AM79" i="19"/>
  <c r="AM109" i="19"/>
  <c r="AM63" i="19"/>
  <c r="AM18" i="19"/>
  <c r="AM33" i="19"/>
  <c r="AM48" i="19"/>
  <c r="AM78" i="19"/>
  <c r="AM108" i="19"/>
  <c r="AM62" i="19"/>
  <c r="AM17" i="19"/>
  <c r="AM32" i="19"/>
  <c r="AM47" i="19"/>
  <c r="AM77" i="19"/>
  <c r="AM107" i="19"/>
  <c r="AM61" i="19"/>
  <c r="AM16" i="19"/>
  <c r="AM31" i="19"/>
  <c r="AM46" i="19"/>
  <c r="AM76" i="19"/>
  <c r="AM106" i="19"/>
  <c r="AM60" i="19"/>
  <c r="AM15" i="19"/>
  <c r="AM30" i="19"/>
  <c r="AM45" i="19"/>
  <c r="AM75" i="19"/>
  <c r="AM105" i="19"/>
  <c r="AM59" i="19"/>
  <c r="AM14" i="19"/>
  <c r="AM29" i="19"/>
  <c r="AM44" i="19"/>
  <c r="AM74" i="19"/>
  <c r="AM104" i="19"/>
  <c r="AM58" i="19"/>
  <c r="AM13" i="19"/>
  <c r="AM28" i="19"/>
  <c r="AM43" i="19"/>
  <c r="AM73" i="19"/>
  <c r="AM103" i="19"/>
  <c r="AM57" i="19"/>
  <c r="AM12" i="19"/>
  <c r="AM27" i="19"/>
  <c r="AM42" i="19"/>
  <c r="AM72" i="19"/>
  <c r="AM102" i="19"/>
  <c r="AM56" i="19"/>
  <c r="AM11" i="19"/>
  <c r="AM26" i="19"/>
  <c r="AM41" i="19"/>
  <c r="AM71" i="19"/>
  <c r="AM101" i="19"/>
  <c r="AM55" i="19"/>
  <c r="AM10" i="19"/>
  <c r="AM25" i="19"/>
  <c r="AM40" i="19"/>
  <c r="AM70" i="19"/>
  <c r="AM100" i="19"/>
  <c r="AM54" i="19"/>
  <c r="AM9" i="19"/>
  <c r="AM24" i="19"/>
  <c r="AM39" i="19"/>
  <c r="AM69" i="19"/>
  <c r="AM99" i="19"/>
  <c r="AM53" i="19"/>
  <c r="AM8" i="19"/>
  <c r="AM23" i="19"/>
  <c r="AM38" i="19"/>
  <c r="AM68" i="19"/>
  <c r="AM98" i="19"/>
  <c r="AM53" i="20" a="1"/>
  <c r="AM65" i="20"/>
  <c r="AM8" i="20" a="1"/>
  <c r="AM20" i="20"/>
  <c r="AM23" i="20" a="1"/>
  <c r="AM35" i="20"/>
  <c r="AM50" i="20"/>
  <c r="AM80" i="20"/>
  <c r="AM110" i="20"/>
  <c r="AM64" i="20"/>
  <c r="AM19" i="20"/>
  <c r="AM34" i="20"/>
  <c r="AM49" i="20"/>
  <c r="AM79" i="20"/>
  <c r="AM109" i="20"/>
  <c r="AM63" i="20"/>
  <c r="AM18" i="20"/>
  <c r="AM33" i="20"/>
  <c r="AM48" i="20"/>
  <c r="AM78" i="20"/>
  <c r="AM108" i="20"/>
  <c r="AM62" i="20"/>
  <c r="AM17" i="20"/>
  <c r="AM32" i="20"/>
  <c r="AM47" i="20"/>
  <c r="AM77" i="20"/>
  <c r="AM107" i="20"/>
  <c r="AM61" i="20"/>
  <c r="AM16" i="20"/>
  <c r="AM31" i="20"/>
  <c r="AM46" i="20"/>
  <c r="AM76" i="20"/>
  <c r="AM106" i="20"/>
  <c r="AM60" i="20"/>
  <c r="AM15" i="20"/>
  <c r="AM30" i="20"/>
  <c r="AM45" i="20"/>
  <c r="AM75" i="20"/>
  <c r="AM105" i="20"/>
  <c r="AM59" i="20"/>
  <c r="AM14" i="20"/>
  <c r="AM29" i="20"/>
  <c r="AM44" i="20"/>
  <c r="AM74" i="20"/>
  <c r="AM104" i="20"/>
  <c r="AM58" i="20"/>
  <c r="AM13" i="20"/>
  <c r="AM28" i="20"/>
  <c r="AM43" i="20"/>
  <c r="AM73" i="20"/>
  <c r="AM103" i="20"/>
  <c r="AM57" i="20"/>
  <c r="AM12" i="20"/>
  <c r="AM27" i="20"/>
  <c r="AM42" i="20"/>
  <c r="AM72" i="20"/>
  <c r="AM102" i="20"/>
  <c r="AM56" i="20"/>
  <c r="AM11" i="20"/>
  <c r="AM26" i="20"/>
  <c r="AM41" i="20"/>
  <c r="AM71" i="20"/>
  <c r="AM101" i="20"/>
  <c r="AM55" i="20"/>
  <c r="AM10" i="20"/>
  <c r="AM25" i="20"/>
  <c r="AM40" i="20"/>
  <c r="AM70" i="20"/>
  <c r="AM100" i="20"/>
  <c r="AM54" i="20"/>
  <c r="AM9" i="20"/>
  <c r="AM24" i="20"/>
  <c r="AM39" i="20"/>
  <c r="AM69" i="20"/>
  <c r="AM99" i="20"/>
  <c r="AM53" i="20"/>
  <c r="AM8" i="20"/>
  <c r="AM23" i="20"/>
  <c r="AM38" i="20"/>
  <c r="AM68" i="20"/>
  <c r="AM98" i="20"/>
  <c r="AH53" i="3" a="1"/>
  <c r="AH53" i="3"/>
  <c r="AH8" i="3" a="1"/>
  <c r="AH8" i="3"/>
  <c r="AH23" i="3" a="1"/>
  <c r="AH23" i="3"/>
  <c r="AH38" i="3"/>
  <c r="AH68" i="3"/>
  <c r="AH98" i="3"/>
  <c r="AH83" i="3" a="1"/>
  <c r="AH83" i="3"/>
  <c r="AH54" i="3"/>
  <c r="AH9" i="3"/>
  <c r="AH24" i="3"/>
  <c r="AH39" i="3"/>
  <c r="AH69" i="3"/>
  <c r="AH84" i="3"/>
  <c r="AH55" i="3"/>
  <c r="AH10" i="3"/>
  <c r="AH25" i="3"/>
  <c r="AH40" i="3"/>
  <c r="AH70" i="3"/>
  <c r="AH85" i="3"/>
  <c r="AH56" i="3"/>
  <c r="AH11" i="3"/>
  <c r="AH26" i="3"/>
  <c r="AH41" i="3"/>
  <c r="AH71" i="3"/>
  <c r="AH86" i="3"/>
  <c r="AH57" i="3"/>
  <c r="AH12" i="3"/>
  <c r="AH27" i="3"/>
  <c r="AH42" i="3"/>
  <c r="AH72" i="3"/>
  <c r="AH87" i="3"/>
  <c r="AH58" i="3"/>
  <c r="AH13" i="3"/>
  <c r="AH28" i="3"/>
  <c r="AH43" i="3"/>
  <c r="AH73" i="3"/>
  <c r="AH88" i="3"/>
  <c r="AH59" i="3"/>
  <c r="AH14" i="3"/>
  <c r="AH29" i="3"/>
  <c r="AH44" i="3"/>
  <c r="AH74" i="3"/>
  <c r="AH89" i="3"/>
  <c r="AH60" i="3"/>
  <c r="AH15" i="3"/>
  <c r="AH30" i="3"/>
  <c r="AH45" i="3"/>
  <c r="AH75" i="3"/>
  <c r="AH90" i="3"/>
  <c r="AH61" i="3"/>
  <c r="AH16" i="3"/>
  <c r="AH31" i="3"/>
  <c r="AH46" i="3"/>
  <c r="AH76" i="3"/>
  <c r="AH91" i="3"/>
  <c r="AH62" i="3"/>
  <c r="AH17" i="3"/>
  <c r="AH32" i="3"/>
  <c r="AH47" i="3"/>
  <c r="AH77" i="3"/>
  <c r="AH92" i="3"/>
  <c r="AH63" i="3"/>
  <c r="AH18" i="3"/>
  <c r="AH33" i="3"/>
  <c r="AH48" i="3"/>
  <c r="AH78" i="3"/>
  <c r="AH93" i="3"/>
  <c r="AH64" i="3"/>
  <c r="AH19" i="3"/>
  <c r="AH34" i="3"/>
  <c r="AH49" i="3"/>
  <c r="AH79" i="3"/>
  <c r="AH94" i="3"/>
  <c r="AH65" i="3"/>
  <c r="AH20" i="3"/>
  <c r="AH35" i="3"/>
  <c r="AH50" i="3"/>
  <c r="AH80" i="3"/>
  <c r="AH95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K53" i="14" a="1"/>
  <c r="AK65" i="14"/>
  <c r="AK8" i="14" a="1"/>
  <c r="AK20" i="14"/>
  <c r="AK23" i="14" a="1"/>
  <c r="AK35" i="14"/>
  <c r="AK50" i="14"/>
  <c r="AK80" i="14"/>
  <c r="AK110" i="14"/>
  <c r="AK64" i="14"/>
  <c r="AK19" i="14"/>
  <c r="AK34" i="14"/>
  <c r="AK49" i="14"/>
  <c r="AK79" i="14"/>
  <c r="AK109" i="14"/>
  <c r="AK63" i="14"/>
  <c r="AK18" i="14"/>
  <c r="AK33" i="14"/>
  <c r="AK48" i="14"/>
  <c r="AK78" i="14"/>
  <c r="AK108" i="14"/>
  <c r="AK62" i="14"/>
  <c r="AK17" i="14"/>
  <c r="AK32" i="14"/>
  <c r="AK47" i="14"/>
  <c r="AK77" i="14"/>
  <c r="AK107" i="14"/>
  <c r="AK61" i="14"/>
  <c r="AK16" i="14"/>
  <c r="AK31" i="14"/>
  <c r="AK46" i="14"/>
  <c r="AK76" i="14"/>
  <c r="AK106" i="14"/>
  <c r="AK60" i="14"/>
  <c r="AK15" i="14"/>
  <c r="AK30" i="14"/>
  <c r="AK45" i="14"/>
  <c r="AK75" i="14"/>
  <c r="AK105" i="14"/>
  <c r="AK59" i="14"/>
  <c r="AK14" i="14"/>
  <c r="AK29" i="14"/>
  <c r="AK44" i="14"/>
  <c r="AK74" i="14"/>
  <c r="AK104" i="14"/>
  <c r="AK58" i="14"/>
  <c r="AK13" i="14"/>
  <c r="AK28" i="14"/>
  <c r="AK43" i="14"/>
  <c r="AK73" i="14"/>
  <c r="AK103" i="14"/>
  <c r="AK57" i="14"/>
  <c r="AK12" i="14"/>
  <c r="AK27" i="14"/>
  <c r="AK42" i="14"/>
  <c r="AK72" i="14"/>
  <c r="AK102" i="14"/>
  <c r="AK56" i="14"/>
  <c r="AK11" i="14"/>
  <c r="AK26" i="14"/>
  <c r="AK41" i="14"/>
  <c r="AK71" i="14"/>
  <c r="AK101" i="14"/>
  <c r="AK55" i="14"/>
  <c r="AK10" i="14"/>
  <c r="AK25" i="14"/>
  <c r="AK40" i="14"/>
  <c r="AK70" i="14"/>
  <c r="AK100" i="14"/>
  <c r="AK54" i="14"/>
  <c r="AK9" i="14"/>
  <c r="AK24" i="14"/>
  <c r="AK39" i="14"/>
  <c r="AK69" i="14"/>
  <c r="AK99" i="14"/>
  <c r="AK53" i="14"/>
  <c r="AK8" i="14"/>
  <c r="AK23" i="14"/>
  <c r="AK38" i="14"/>
  <c r="AK68" i="14"/>
  <c r="AK98" i="14"/>
  <c r="AL53" i="15" a="1"/>
  <c r="AL65" i="15"/>
  <c r="AL8" i="15" a="1"/>
  <c r="AL20" i="15"/>
  <c r="AL23" i="15" a="1"/>
  <c r="AL35" i="15"/>
  <c r="AL50" i="15"/>
  <c r="AL80" i="15"/>
  <c r="AL110" i="15"/>
  <c r="AL64" i="15"/>
  <c r="AL19" i="15"/>
  <c r="AL34" i="15"/>
  <c r="AL49" i="15"/>
  <c r="AL79" i="15"/>
  <c r="AL109" i="15"/>
  <c r="AL63" i="15"/>
  <c r="AL18" i="15"/>
  <c r="AL33" i="15"/>
  <c r="AL48" i="15"/>
  <c r="AL78" i="15"/>
  <c r="AL108" i="15"/>
  <c r="AL62" i="15"/>
  <c r="AL17" i="15"/>
  <c r="AL32" i="15"/>
  <c r="AL47" i="15"/>
  <c r="AL77" i="15"/>
  <c r="AL107" i="15"/>
  <c r="AL61" i="15"/>
  <c r="AL16" i="15"/>
  <c r="AL31" i="15"/>
  <c r="AL46" i="15"/>
  <c r="AL76" i="15"/>
  <c r="AL106" i="15"/>
  <c r="AL60" i="15"/>
  <c r="AL15" i="15"/>
  <c r="AL30" i="15"/>
  <c r="AL45" i="15"/>
  <c r="AL75" i="15"/>
  <c r="AL105" i="15"/>
  <c r="AL59" i="15"/>
  <c r="AL14" i="15"/>
  <c r="AL29" i="15"/>
  <c r="AL44" i="15"/>
  <c r="AL74" i="15"/>
  <c r="AL104" i="15"/>
  <c r="AL58" i="15"/>
  <c r="AL13" i="15"/>
  <c r="AL28" i="15"/>
  <c r="AL43" i="15"/>
  <c r="AL73" i="15"/>
  <c r="AL103" i="15"/>
  <c r="AL57" i="15"/>
  <c r="AL12" i="15"/>
  <c r="AL27" i="15"/>
  <c r="AL42" i="15"/>
  <c r="AL72" i="15"/>
  <c r="AL102" i="15"/>
  <c r="AL56" i="15"/>
  <c r="AL11" i="15"/>
  <c r="AL26" i="15"/>
  <c r="AL41" i="15"/>
  <c r="AL71" i="15"/>
  <c r="AL101" i="15"/>
  <c r="AL55" i="15"/>
  <c r="AL10" i="15"/>
  <c r="AL25" i="15"/>
  <c r="AL40" i="15"/>
  <c r="AL70" i="15"/>
  <c r="AL100" i="15"/>
  <c r="AL54" i="15"/>
  <c r="AL9" i="15"/>
  <c r="AL24" i="15"/>
  <c r="AL39" i="15"/>
  <c r="AL69" i="15"/>
  <c r="AL99" i="15"/>
  <c r="AL53" i="15"/>
  <c r="AL8" i="15"/>
  <c r="AL23" i="15"/>
  <c r="AL38" i="15"/>
  <c r="AL68" i="15"/>
  <c r="AL98" i="15"/>
  <c r="AL53" i="16" a="1"/>
  <c r="AL65" i="16"/>
  <c r="AL8" i="16" a="1"/>
  <c r="AL20" i="16"/>
  <c r="AL23" i="16" a="1"/>
  <c r="AL35" i="16"/>
  <c r="AL50" i="16"/>
  <c r="AL80" i="16"/>
  <c r="AL110" i="16"/>
  <c r="AL64" i="16"/>
  <c r="AL19" i="16"/>
  <c r="AL34" i="16"/>
  <c r="AL49" i="16"/>
  <c r="AL79" i="16"/>
  <c r="AL109" i="16"/>
  <c r="AL63" i="16"/>
  <c r="AL18" i="16"/>
  <c r="AL33" i="16"/>
  <c r="AL48" i="16"/>
  <c r="AL78" i="16"/>
  <c r="AL108" i="16"/>
  <c r="AL62" i="16"/>
  <c r="AL17" i="16"/>
  <c r="AL32" i="16"/>
  <c r="AL47" i="16"/>
  <c r="AL77" i="16"/>
  <c r="AL107" i="16"/>
  <c r="AL61" i="16"/>
  <c r="AL16" i="16"/>
  <c r="AL31" i="16"/>
  <c r="AL46" i="16"/>
  <c r="AL76" i="16"/>
  <c r="AL106" i="16"/>
  <c r="AL60" i="16"/>
  <c r="AL15" i="16"/>
  <c r="AL30" i="16"/>
  <c r="AL45" i="16"/>
  <c r="AL75" i="16"/>
  <c r="AL105" i="16"/>
  <c r="AL59" i="16"/>
  <c r="AL14" i="16"/>
  <c r="AL29" i="16"/>
  <c r="AL44" i="16"/>
  <c r="AL74" i="16"/>
  <c r="AL104" i="16"/>
  <c r="AL58" i="16"/>
  <c r="AL13" i="16"/>
  <c r="AL28" i="16"/>
  <c r="AL43" i="16"/>
  <c r="AL73" i="16"/>
  <c r="AL103" i="16"/>
  <c r="AL57" i="16"/>
  <c r="AL12" i="16"/>
  <c r="AL27" i="16"/>
  <c r="AL42" i="16"/>
  <c r="AL72" i="16"/>
  <c r="AL102" i="16"/>
  <c r="AL56" i="16"/>
  <c r="AL11" i="16"/>
  <c r="AL26" i="16"/>
  <c r="AL41" i="16"/>
  <c r="AL71" i="16"/>
  <c r="AL101" i="16"/>
  <c r="AL55" i="16"/>
  <c r="AL10" i="16"/>
  <c r="AL25" i="16"/>
  <c r="AL40" i="16"/>
  <c r="AL70" i="16"/>
  <c r="AL100" i="16"/>
  <c r="AL54" i="16"/>
  <c r="AL9" i="16"/>
  <c r="AL24" i="16"/>
  <c r="AL39" i="16"/>
  <c r="AL69" i="16"/>
  <c r="AL99" i="16"/>
  <c r="AL53" i="16"/>
  <c r="AL8" i="16"/>
  <c r="AL23" i="16"/>
  <c r="AL38" i="16"/>
  <c r="AL68" i="16"/>
  <c r="AL98" i="16"/>
  <c r="AL53" i="17" a="1"/>
  <c r="AL65" i="17"/>
  <c r="AL8" i="17" a="1"/>
  <c r="AL20" i="17"/>
  <c r="AL23" i="17" a="1"/>
  <c r="AL35" i="17"/>
  <c r="AL50" i="17"/>
  <c r="AL80" i="17"/>
  <c r="AL110" i="17"/>
  <c r="AL64" i="17"/>
  <c r="AL19" i="17"/>
  <c r="AL34" i="17"/>
  <c r="AL49" i="17"/>
  <c r="AL79" i="17"/>
  <c r="AL109" i="17"/>
  <c r="AL63" i="17"/>
  <c r="AL18" i="17"/>
  <c r="AL33" i="17"/>
  <c r="AL48" i="17"/>
  <c r="AL78" i="17"/>
  <c r="AL108" i="17"/>
  <c r="AL62" i="17"/>
  <c r="AL17" i="17"/>
  <c r="AL32" i="17"/>
  <c r="AL47" i="17"/>
  <c r="AL77" i="17"/>
  <c r="AL107" i="17"/>
  <c r="AL61" i="17"/>
  <c r="AL16" i="17"/>
  <c r="AL31" i="17"/>
  <c r="AL46" i="17"/>
  <c r="AL76" i="17"/>
  <c r="AL106" i="17"/>
  <c r="AL60" i="17"/>
  <c r="AL15" i="17"/>
  <c r="AL30" i="17"/>
  <c r="AL45" i="17"/>
  <c r="AL75" i="17"/>
  <c r="AL105" i="17"/>
  <c r="AL59" i="17"/>
  <c r="AL14" i="17"/>
  <c r="AL29" i="17"/>
  <c r="AL44" i="17"/>
  <c r="AL74" i="17"/>
  <c r="AL104" i="17"/>
  <c r="AL58" i="17"/>
  <c r="AL13" i="17"/>
  <c r="AL28" i="17"/>
  <c r="AL43" i="17"/>
  <c r="AL73" i="17"/>
  <c r="AL103" i="17"/>
  <c r="AL57" i="17"/>
  <c r="AL12" i="17"/>
  <c r="AL27" i="17"/>
  <c r="AL42" i="17"/>
  <c r="AL72" i="17"/>
  <c r="AL102" i="17"/>
  <c r="AL56" i="17"/>
  <c r="AL11" i="17"/>
  <c r="AL26" i="17"/>
  <c r="AL41" i="17"/>
  <c r="AL71" i="17"/>
  <c r="AL101" i="17"/>
  <c r="AL55" i="17"/>
  <c r="AL10" i="17"/>
  <c r="AL25" i="17"/>
  <c r="AL40" i="17"/>
  <c r="AL70" i="17"/>
  <c r="AL100" i="17"/>
  <c r="AL54" i="17"/>
  <c r="AL9" i="17"/>
  <c r="AL24" i="17"/>
  <c r="AL39" i="17"/>
  <c r="AL69" i="17"/>
  <c r="AL99" i="17"/>
  <c r="AL53" i="17"/>
  <c r="AL8" i="17"/>
  <c r="AL23" i="17"/>
  <c r="AL38" i="17"/>
  <c r="AL68" i="17"/>
  <c r="AL98" i="17"/>
  <c r="AL53" i="18" a="1"/>
  <c r="AL65" i="18"/>
  <c r="AL8" i="18" a="1"/>
  <c r="AL20" i="18"/>
  <c r="AL23" i="18" a="1"/>
  <c r="AL35" i="18"/>
  <c r="AL50" i="18"/>
  <c r="AL80" i="18"/>
  <c r="AL110" i="18"/>
  <c r="AL64" i="18"/>
  <c r="AL19" i="18"/>
  <c r="AL34" i="18"/>
  <c r="AL49" i="18"/>
  <c r="AL79" i="18"/>
  <c r="AL109" i="18"/>
  <c r="AL63" i="18"/>
  <c r="AL18" i="18"/>
  <c r="AL33" i="18"/>
  <c r="AL48" i="18"/>
  <c r="AL78" i="18"/>
  <c r="AL108" i="18"/>
  <c r="AL62" i="18"/>
  <c r="AL17" i="18"/>
  <c r="AL32" i="18"/>
  <c r="AL47" i="18"/>
  <c r="AL77" i="18"/>
  <c r="AL107" i="18"/>
  <c r="AL61" i="18"/>
  <c r="AL16" i="18"/>
  <c r="AL31" i="18"/>
  <c r="AL46" i="18"/>
  <c r="AL76" i="18"/>
  <c r="AL106" i="18"/>
  <c r="AL60" i="18"/>
  <c r="AL15" i="18"/>
  <c r="AL30" i="18"/>
  <c r="AL45" i="18"/>
  <c r="AL75" i="18"/>
  <c r="AL105" i="18"/>
  <c r="AL59" i="18"/>
  <c r="AL14" i="18"/>
  <c r="AL29" i="18"/>
  <c r="AL44" i="18"/>
  <c r="AL74" i="18"/>
  <c r="AL104" i="18"/>
  <c r="AL58" i="18"/>
  <c r="AL13" i="18"/>
  <c r="AL28" i="18"/>
  <c r="AL43" i="18"/>
  <c r="AL73" i="18"/>
  <c r="AL103" i="18"/>
  <c r="AL57" i="18"/>
  <c r="AL12" i="18"/>
  <c r="AL27" i="18"/>
  <c r="AL42" i="18"/>
  <c r="AL72" i="18"/>
  <c r="AL102" i="18"/>
  <c r="AL56" i="18"/>
  <c r="AL11" i="18"/>
  <c r="AL26" i="18"/>
  <c r="AL41" i="18"/>
  <c r="AL71" i="18"/>
  <c r="AL101" i="18"/>
  <c r="AL55" i="18"/>
  <c r="AL10" i="18"/>
  <c r="AL25" i="18"/>
  <c r="AL40" i="18"/>
  <c r="AL70" i="18"/>
  <c r="AL100" i="18"/>
  <c r="AL54" i="18"/>
  <c r="AL9" i="18"/>
  <c r="AL24" i="18"/>
  <c r="AL39" i="18"/>
  <c r="AL69" i="18"/>
  <c r="AL99" i="18"/>
  <c r="AL53" i="18"/>
  <c r="AL8" i="18"/>
  <c r="AL23" i="18"/>
  <c r="AL38" i="18"/>
  <c r="AL68" i="18"/>
  <c r="AL98" i="18"/>
  <c r="AL53" i="19" a="1"/>
  <c r="AL65" i="19"/>
  <c r="AL8" i="19" a="1"/>
  <c r="AL20" i="19"/>
  <c r="AL23" i="19" a="1"/>
  <c r="AL35" i="19"/>
  <c r="AL50" i="19"/>
  <c r="AL80" i="19"/>
  <c r="AL110" i="19"/>
  <c r="AL64" i="19"/>
  <c r="AL19" i="19"/>
  <c r="AL34" i="19"/>
  <c r="AL49" i="19"/>
  <c r="AL79" i="19"/>
  <c r="AL109" i="19"/>
  <c r="AL63" i="19"/>
  <c r="AL18" i="19"/>
  <c r="AL33" i="19"/>
  <c r="AL48" i="19"/>
  <c r="AL78" i="19"/>
  <c r="AL108" i="19"/>
  <c r="AL62" i="19"/>
  <c r="AL17" i="19"/>
  <c r="AL32" i="19"/>
  <c r="AL47" i="19"/>
  <c r="AL77" i="19"/>
  <c r="AL107" i="19"/>
  <c r="AL61" i="19"/>
  <c r="AL16" i="19"/>
  <c r="AL31" i="19"/>
  <c r="AL46" i="19"/>
  <c r="AL76" i="19"/>
  <c r="AL106" i="19"/>
  <c r="AL60" i="19"/>
  <c r="AL15" i="19"/>
  <c r="AL30" i="19"/>
  <c r="AL45" i="19"/>
  <c r="AL75" i="19"/>
  <c r="AL105" i="19"/>
  <c r="AL59" i="19"/>
  <c r="AL14" i="19"/>
  <c r="AL29" i="19"/>
  <c r="AL44" i="19"/>
  <c r="AL74" i="19"/>
  <c r="AL104" i="19"/>
  <c r="AL58" i="19"/>
  <c r="AL13" i="19"/>
  <c r="AL28" i="19"/>
  <c r="AL43" i="19"/>
  <c r="AL73" i="19"/>
  <c r="AL103" i="19"/>
  <c r="AL57" i="19"/>
  <c r="AL12" i="19"/>
  <c r="AL27" i="19"/>
  <c r="AL42" i="19"/>
  <c r="AL72" i="19"/>
  <c r="AL102" i="19"/>
  <c r="AL56" i="19"/>
  <c r="AL11" i="19"/>
  <c r="AL26" i="19"/>
  <c r="AL41" i="19"/>
  <c r="AL71" i="19"/>
  <c r="AL101" i="19"/>
  <c r="AL55" i="19"/>
  <c r="AL10" i="19"/>
  <c r="AL25" i="19"/>
  <c r="AL40" i="19"/>
  <c r="AL70" i="19"/>
  <c r="AL100" i="19"/>
  <c r="AL54" i="19"/>
  <c r="AL9" i="19"/>
  <c r="AL24" i="19"/>
  <c r="AL39" i="19"/>
  <c r="AL69" i="19"/>
  <c r="AL99" i="19"/>
  <c r="AL53" i="19"/>
  <c r="AL8" i="19"/>
  <c r="AL23" i="19"/>
  <c r="AL38" i="19"/>
  <c r="AL68" i="19"/>
  <c r="AL98" i="19"/>
  <c r="AL53" i="20" a="1"/>
  <c r="AL65" i="20"/>
  <c r="AL8" i="20" a="1"/>
  <c r="AL20" i="20"/>
  <c r="AL23" i="20" a="1"/>
  <c r="AL35" i="20"/>
  <c r="AL50" i="20"/>
  <c r="AL80" i="20"/>
  <c r="AL110" i="20"/>
  <c r="AL64" i="20"/>
  <c r="AL19" i="20"/>
  <c r="AL34" i="20"/>
  <c r="AL49" i="20"/>
  <c r="AL79" i="20"/>
  <c r="AL109" i="20"/>
  <c r="AL63" i="20"/>
  <c r="AL18" i="20"/>
  <c r="AL33" i="20"/>
  <c r="AL48" i="20"/>
  <c r="AL78" i="20"/>
  <c r="AL108" i="20"/>
  <c r="AL62" i="20"/>
  <c r="AL17" i="20"/>
  <c r="AL32" i="20"/>
  <c r="AL47" i="20"/>
  <c r="AL77" i="20"/>
  <c r="AL107" i="20"/>
  <c r="AL61" i="20"/>
  <c r="AL16" i="20"/>
  <c r="AL31" i="20"/>
  <c r="AL46" i="20"/>
  <c r="AL76" i="20"/>
  <c r="AL106" i="20"/>
  <c r="AL60" i="20"/>
  <c r="AL15" i="20"/>
  <c r="AL30" i="20"/>
  <c r="AL45" i="20"/>
  <c r="AL75" i="20"/>
  <c r="AL105" i="20"/>
  <c r="AL59" i="20"/>
  <c r="AL14" i="20"/>
  <c r="AL29" i="20"/>
  <c r="AL44" i="20"/>
  <c r="AL74" i="20"/>
  <c r="AL104" i="20"/>
  <c r="AL58" i="20"/>
  <c r="AL13" i="20"/>
  <c r="AL28" i="20"/>
  <c r="AL43" i="20"/>
  <c r="AL73" i="20"/>
  <c r="AL103" i="20"/>
  <c r="AL57" i="20"/>
  <c r="AL12" i="20"/>
  <c r="AL27" i="20"/>
  <c r="AL42" i="20"/>
  <c r="AL72" i="20"/>
  <c r="AL102" i="20"/>
  <c r="AL56" i="20"/>
  <c r="AL11" i="20"/>
  <c r="AL26" i="20"/>
  <c r="AL41" i="20"/>
  <c r="AL71" i="20"/>
  <c r="AL101" i="20"/>
  <c r="AL55" i="20"/>
  <c r="AL10" i="20"/>
  <c r="AL25" i="20"/>
  <c r="AL40" i="20"/>
  <c r="AL70" i="20"/>
  <c r="AL100" i="20"/>
  <c r="AL54" i="20"/>
  <c r="AL9" i="20"/>
  <c r="AL24" i="20"/>
  <c r="AL39" i="20"/>
  <c r="AL69" i="20"/>
  <c r="AL99" i="20"/>
  <c r="AL53" i="20"/>
  <c r="AL8" i="20"/>
  <c r="AL23" i="20"/>
  <c r="AL38" i="20"/>
  <c r="AL68" i="20"/>
  <c r="AL98" i="20"/>
  <c r="AG53" i="3" a="1"/>
  <c r="AG53" i="3"/>
  <c r="AG8" i="3" a="1"/>
  <c r="AG8" i="3"/>
  <c r="AG23" i="3" a="1"/>
  <c r="AG23" i="3"/>
  <c r="AG38" i="3"/>
  <c r="AG68" i="3"/>
  <c r="AG98" i="3"/>
  <c r="AG83" i="3" a="1"/>
  <c r="AG83" i="3"/>
  <c r="AG54" i="3"/>
  <c r="AG9" i="3"/>
  <c r="AG24" i="3"/>
  <c r="AG39" i="3"/>
  <c r="AG69" i="3"/>
  <c r="AG84" i="3"/>
  <c r="AG55" i="3"/>
  <c r="AG10" i="3"/>
  <c r="AG25" i="3"/>
  <c r="AG40" i="3"/>
  <c r="AG70" i="3"/>
  <c r="AG85" i="3"/>
  <c r="AG56" i="3"/>
  <c r="AG11" i="3"/>
  <c r="AG26" i="3"/>
  <c r="AG41" i="3"/>
  <c r="AG71" i="3"/>
  <c r="AG86" i="3"/>
  <c r="AG57" i="3"/>
  <c r="AG12" i="3"/>
  <c r="AG27" i="3"/>
  <c r="AG42" i="3"/>
  <c r="AG72" i="3"/>
  <c r="AG87" i="3"/>
  <c r="AG58" i="3"/>
  <c r="AG13" i="3"/>
  <c r="AG28" i="3"/>
  <c r="AG43" i="3"/>
  <c r="AG73" i="3"/>
  <c r="AG88" i="3"/>
  <c r="AG59" i="3"/>
  <c r="AG14" i="3"/>
  <c r="AG29" i="3"/>
  <c r="AG44" i="3"/>
  <c r="AG74" i="3"/>
  <c r="AG89" i="3"/>
  <c r="AG60" i="3"/>
  <c r="AG15" i="3"/>
  <c r="AG30" i="3"/>
  <c r="AG45" i="3"/>
  <c r="AG75" i="3"/>
  <c r="AG90" i="3"/>
  <c r="AG61" i="3"/>
  <c r="AG16" i="3"/>
  <c r="AG31" i="3"/>
  <c r="AG46" i="3"/>
  <c r="AG76" i="3"/>
  <c r="AG91" i="3"/>
  <c r="AG62" i="3"/>
  <c r="AG17" i="3"/>
  <c r="AG32" i="3"/>
  <c r="AG47" i="3"/>
  <c r="AG77" i="3"/>
  <c r="AG92" i="3"/>
  <c r="AG63" i="3"/>
  <c r="AG18" i="3"/>
  <c r="AG33" i="3"/>
  <c r="AG48" i="3"/>
  <c r="AG78" i="3"/>
  <c r="AG93" i="3"/>
  <c r="AG64" i="3"/>
  <c r="AG19" i="3"/>
  <c r="AG34" i="3"/>
  <c r="AG49" i="3"/>
  <c r="AG79" i="3"/>
  <c r="AG94" i="3"/>
  <c r="AG65" i="3"/>
  <c r="AG20" i="3"/>
  <c r="AG35" i="3"/>
  <c r="AG50" i="3"/>
  <c r="AG80" i="3"/>
  <c r="AG95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J53" i="14" a="1"/>
  <c r="AJ65" i="14"/>
  <c r="AJ8" i="14" a="1"/>
  <c r="AJ20" i="14"/>
  <c r="AJ23" i="14" a="1"/>
  <c r="AJ35" i="14"/>
  <c r="AJ50" i="14"/>
  <c r="AJ80" i="14"/>
  <c r="AJ110" i="14"/>
  <c r="AJ64" i="14"/>
  <c r="AJ19" i="14"/>
  <c r="AJ34" i="14"/>
  <c r="AJ49" i="14"/>
  <c r="AJ79" i="14"/>
  <c r="AJ109" i="14"/>
  <c r="AJ63" i="14"/>
  <c r="AJ18" i="14"/>
  <c r="AJ33" i="14"/>
  <c r="AJ48" i="14"/>
  <c r="AJ78" i="14"/>
  <c r="AJ108" i="14"/>
  <c r="AJ62" i="14"/>
  <c r="AJ17" i="14"/>
  <c r="AJ32" i="14"/>
  <c r="AJ47" i="14"/>
  <c r="AJ77" i="14"/>
  <c r="AJ107" i="14"/>
  <c r="AJ61" i="14"/>
  <c r="AJ16" i="14"/>
  <c r="AJ31" i="14"/>
  <c r="AJ46" i="14"/>
  <c r="AJ76" i="14"/>
  <c r="AJ106" i="14"/>
  <c r="AJ60" i="14"/>
  <c r="AJ15" i="14"/>
  <c r="AJ30" i="14"/>
  <c r="AJ45" i="14"/>
  <c r="AJ75" i="14"/>
  <c r="AJ105" i="14"/>
  <c r="AJ59" i="14"/>
  <c r="AJ14" i="14"/>
  <c r="AJ29" i="14"/>
  <c r="AJ44" i="14"/>
  <c r="AJ74" i="14"/>
  <c r="AJ104" i="14"/>
  <c r="AJ58" i="14"/>
  <c r="AJ13" i="14"/>
  <c r="AJ28" i="14"/>
  <c r="AJ43" i="14"/>
  <c r="AJ73" i="14"/>
  <c r="AJ103" i="14"/>
  <c r="AJ57" i="14"/>
  <c r="AJ12" i="14"/>
  <c r="AJ27" i="14"/>
  <c r="AJ42" i="14"/>
  <c r="AJ72" i="14"/>
  <c r="AJ102" i="14"/>
  <c r="AJ56" i="14"/>
  <c r="AJ11" i="14"/>
  <c r="AJ26" i="14"/>
  <c r="AJ41" i="14"/>
  <c r="AJ71" i="14"/>
  <c r="AJ101" i="14"/>
  <c r="AJ55" i="14"/>
  <c r="AJ10" i="14"/>
  <c r="AJ25" i="14"/>
  <c r="AJ40" i="14"/>
  <c r="AJ70" i="14"/>
  <c r="AJ100" i="14"/>
  <c r="AJ54" i="14"/>
  <c r="AJ9" i="14"/>
  <c r="AJ24" i="14"/>
  <c r="AJ39" i="14"/>
  <c r="AJ69" i="14"/>
  <c r="AJ99" i="14"/>
  <c r="AJ53" i="14"/>
  <c r="AJ8" i="14"/>
  <c r="AJ23" i="14"/>
  <c r="AJ38" i="14"/>
  <c r="AJ68" i="14"/>
  <c r="AJ98" i="14"/>
  <c r="AK53" i="15" a="1"/>
  <c r="AK65" i="15"/>
  <c r="AK8" i="15" a="1"/>
  <c r="AK20" i="15"/>
  <c r="AK23" i="15" a="1"/>
  <c r="AK35" i="15"/>
  <c r="AK50" i="15"/>
  <c r="AK80" i="15"/>
  <c r="AK110" i="15"/>
  <c r="AK64" i="15"/>
  <c r="AK19" i="15"/>
  <c r="AK34" i="15"/>
  <c r="AK49" i="15"/>
  <c r="AK79" i="15"/>
  <c r="AK109" i="15"/>
  <c r="AK63" i="15"/>
  <c r="AK18" i="15"/>
  <c r="AK33" i="15"/>
  <c r="AK48" i="15"/>
  <c r="AK78" i="15"/>
  <c r="AK108" i="15"/>
  <c r="AK62" i="15"/>
  <c r="AK17" i="15"/>
  <c r="AK32" i="15"/>
  <c r="AK47" i="15"/>
  <c r="AK77" i="15"/>
  <c r="AK107" i="15"/>
  <c r="AK61" i="15"/>
  <c r="AK16" i="15"/>
  <c r="AK31" i="15"/>
  <c r="AK46" i="15"/>
  <c r="AK76" i="15"/>
  <c r="AK106" i="15"/>
  <c r="AK60" i="15"/>
  <c r="AK15" i="15"/>
  <c r="AK30" i="15"/>
  <c r="AK45" i="15"/>
  <c r="AK75" i="15"/>
  <c r="AK105" i="15"/>
  <c r="AK59" i="15"/>
  <c r="AK14" i="15"/>
  <c r="AK29" i="15"/>
  <c r="AK44" i="15"/>
  <c r="AK74" i="15"/>
  <c r="AK104" i="15"/>
  <c r="AK58" i="15"/>
  <c r="AK13" i="15"/>
  <c r="AK28" i="15"/>
  <c r="AK43" i="15"/>
  <c r="AK73" i="15"/>
  <c r="AK103" i="15"/>
  <c r="AK57" i="15"/>
  <c r="AK12" i="15"/>
  <c r="AK27" i="15"/>
  <c r="AK42" i="15"/>
  <c r="AK72" i="15"/>
  <c r="AK102" i="15"/>
  <c r="AK56" i="15"/>
  <c r="AK11" i="15"/>
  <c r="AK26" i="15"/>
  <c r="AK41" i="15"/>
  <c r="AK71" i="15"/>
  <c r="AK101" i="15"/>
  <c r="AK55" i="15"/>
  <c r="AK10" i="15"/>
  <c r="AK25" i="15"/>
  <c r="AK40" i="15"/>
  <c r="AK70" i="15"/>
  <c r="AK100" i="15"/>
  <c r="AK54" i="15"/>
  <c r="AK9" i="15"/>
  <c r="AK24" i="15"/>
  <c r="AK39" i="15"/>
  <c r="AK69" i="15"/>
  <c r="AK99" i="15"/>
  <c r="AK53" i="15"/>
  <c r="AK8" i="15"/>
  <c r="AK23" i="15"/>
  <c r="AK38" i="15"/>
  <c r="AK68" i="15"/>
  <c r="AK98" i="15"/>
  <c r="AK53" i="16" a="1"/>
  <c r="AK65" i="16"/>
  <c r="AK8" i="16" a="1"/>
  <c r="AK20" i="16"/>
  <c r="AK23" i="16" a="1"/>
  <c r="AK35" i="16"/>
  <c r="AK50" i="16"/>
  <c r="AK80" i="16"/>
  <c r="AK110" i="16"/>
  <c r="AK64" i="16"/>
  <c r="AK19" i="16"/>
  <c r="AK34" i="16"/>
  <c r="AK49" i="16"/>
  <c r="AK79" i="16"/>
  <c r="AK109" i="16"/>
  <c r="AK63" i="16"/>
  <c r="AK18" i="16"/>
  <c r="AK33" i="16"/>
  <c r="AK48" i="16"/>
  <c r="AK78" i="16"/>
  <c r="AK108" i="16"/>
  <c r="AK62" i="16"/>
  <c r="AK17" i="16"/>
  <c r="AK32" i="16"/>
  <c r="AK47" i="16"/>
  <c r="AK77" i="16"/>
  <c r="AK107" i="16"/>
  <c r="AK61" i="16"/>
  <c r="AK16" i="16"/>
  <c r="AK31" i="16"/>
  <c r="AK46" i="16"/>
  <c r="AK76" i="16"/>
  <c r="AK106" i="16"/>
  <c r="AK60" i="16"/>
  <c r="AK15" i="16"/>
  <c r="AK30" i="16"/>
  <c r="AK45" i="16"/>
  <c r="AK75" i="16"/>
  <c r="AK105" i="16"/>
  <c r="AK59" i="16"/>
  <c r="AK14" i="16"/>
  <c r="AK29" i="16"/>
  <c r="AK44" i="16"/>
  <c r="AK74" i="16"/>
  <c r="AK104" i="16"/>
  <c r="AK58" i="16"/>
  <c r="AK13" i="16"/>
  <c r="AK28" i="16"/>
  <c r="AK43" i="16"/>
  <c r="AK73" i="16"/>
  <c r="AK103" i="16"/>
  <c r="AK57" i="16"/>
  <c r="AK12" i="16"/>
  <c r="AK27" i="16"/>
  <c r="AK42" i="16"/>
  <c r="AK72" i="16"/>
  <c r="AK102" i="16"/>
  <c r="AK56" i="16"/>
  <c r="AK11" i="16"/>
  <c r="AK26" i="16"/>
  <c r="AK41" i="16"/>
  <c r="AK71" i="16"/>
  <c r="AK101" i="16"/>
  <c r="AK55" i="16"/>
  <c r="AK10" i="16"/>
  <c r="AK25" i="16"/>
  <c r="AK40" i="16"/>
  <c r="AK70" i="16"/>
  <c r="AK100" i="16"/>
  <c r="AK54" i="16"/>
  <c r="AK9" i="16"/>
  <c r="AK24" i="16"/>
  <c r="AK39" i="16"/>
  <c r="AK69" i="16"/>
  <c r="AK99" i="16"/>
  <c r="AK53" i="16"/>
  <c r="AK8" i="16"/>
  <c r="AK23" i="16"/>
  <c r="AK38" i="16"/>
  <c r="AK68" i="16"/>
  <c r="AK98" i="16"/>
  <c r="AK53" i="17" a="1"/>
  <c r="AK65" i="17"/>
  <c r="AK8" i="17" a="1"/>
  <c r="AK20" i="17"/>
  <c r="AK23" i="17" a="1"/>
  <c r="AK35" i="17"/>
  <c r="AK50" i="17"/>
  <c r="AK80" i="17"/>
  <c r="AK110" i="17"/>
  <c r="AK64" i="17"/>
  <c r="AK19" i="17"/>
  <c r="AK34" i="17"/>
  <c r="AK49" i="17"/>
  <c r="AK79" i="17"/>
  <c r="AK109" i="17"/>
  <c r="AK63" i="17"/>
  <c r="AK18" i="17"/>
  <c r="AK33" i="17"/>
  <c r="AK48" i="17"/>
  <c r="AK78" i="17"/>
  <c r="AK108" i="17"/>
  <c r="AK62" i="17"/>
  <c r="AK17" i="17"/>
  <c r="AK32" i="17"/>
  <c r="AK47" i="17"/>
  <c r="AK77" i="17"/>
  <c r="AK107" i="17"/>
  <c r="AK61" i="17"/>
  <c r="AK16" i="17"/>
  <c r="AK31" i="17"/>
  <c r="AK46" i="17"/>
  <c r="AK76" i="17"/>
  <c r="AK106" i="17"/>
  <c r="AK60" i="17"/>
  <c r="AK15" i="17"/>
  <c r="AK30" i="17"/>
  <c r="AK45" i="17"/>
  <c r="AK75" i="17"/>
  <c r="AK105" i="17"/>
  <c r="AK59" i="17"/>
  <c r="AK14" i="17"/>
  <c r="AK29" i="17"/>
  <c r="AK44" i="17"/>
  <c r="AK74" i="17"/>
  <c r="AK104" i="17"/>
  <c r="AK58" i="17"/>
  <c r="AK13" i="17"/>
  <c r="AK28" i="17"/>
  <c r="AK43" i="17"/>
  <c r="AK73" i="17"/>
  <c r="AK103" i="17"/>
  <c r="AK57" i="17"/>
  <c r="AK12" i="17"/>
  <c r="AK27" i="17"/>
  <c r="AK42" i="17"/>
  <c r="AK72" i="17"/>
  <c r="AK102" i="17"/>
  <c r="AK56" i="17"/>
  <c r="AK11" i="17"/>
  <c r="AK26" i="17"/>
  <c r="AK41" i="17"/>
  <c r="AK71" i="17"/>
  <c r="AK101" i="17"/>
  <c r="AK55" i="17"/>
  <c r="AK10" i="17"/>
  <c r="AK25" i="17"/>
  <c r="AK40" i="17"/>
  <c r="AK70" i="17"/>
  <c r="AK100" i="17"/>
  <c r="AK54" i="17"/>
  <c r="AK9" i="17"/>
  <c r="AK24" i="17"/>
  <c r="AK39" i="17"/>
  <c r="AK69" i="17"/>
  <c r="AK99" i="17"/>
  <c r="AK53" i="17"/>
  <c r="AK8" i="17"/>
  <c r="AK23" i="17"/>
  <c r="AK38" i="17"/>
  <c r="AK68" i="17"/>
  <c r="AK98" i="17"/>
  <c r="AK53" i="18" a="1"/>
  <c r="AK65" i="18"/>
  <c r="AK8" i="18" a="1"/>
  <c r="AK20" i="18"/>
  <c r="AK23" i="18" a="1"/>
  <c r="AK35" i="18"/>
  <c r="AK50" i="18"/>
  <c r="AK80" i="18"/>
  <c r="AK110" i="18"/>
  <c r="AK64" i="18"/>
  <c r="AK19" i="18"/>
  <c r="AK34" i="18"/>
  <c r="AK49" i="18"/>
  <c r="AK79" i="18"/>
  <c r="AK109" i="18"/>
  <c r="AK63" i="18"/>
  <c r="AK18" i="18"/>
  <c r="AK33" i="18"/>
  <c r="AK48" i="18"/>
  <c r="AK78" i="18"/>
  <c r="AK108" i="18"/>
  <c r="AK62" i="18"/>
  <c r="AK17" i="18"/>
  <c r="AK32" i="18"/>
  <c r="AK47" i="18"/>
  <c r="AK77" i="18"/>
  <c r="AK107" i="18"/>
  <c r="AK61" i="18"/>
  <c r="AK16" i="18"/>
  <c r="AK31" i="18"/>
  <c r="AK46" i="18"/>
  <c r="AK76" i="18"/>
  <c r="AK106" i="18"/>
  <c r="AK60" i="18"/>
  <c r="AK15" i="18"/>
  <c r="AK30" i="18"/>
  <c r="AK45" i="18"/>
  <c r="AK75" i="18"/>
  <c r="AK105" i="18"/>
  <c r="AK59" i="18"/>
  <c r="AK14" i="18"/>
  <c r="AK29" i="18"/>
  <c r="AK44" i="18"/>
  <c r="AK74" i="18"/>
  <c r="AK104" i="18"/>
  <c r="AK58" i="18"/>
  <c r="AK13" i="18"/>
  <c r="AK28" i="18"/>
  <c r="AK43" i="18"/>
  <c r="AK73" i="18"/>
  <c r="AK103" i="18"/>
  <c r="AK57" i="18"/>
  <c r="AK12" i="18"/>
  <c r="AK27" i="18"/>
  <c r="AK42" i="18"/>
  <c r="AK72" i="18"/>
  <c r="AK102" i="18"/>
  <c r="AK56" i="18"/>
  <c r="AK11" i="18"/>
  <c r="AK26" i="18"/>
  <c r="AK41" i="18"/>
  <c r="AK71" i="18"/>
  <c r="AK101" i="18"/>
  <c r="AK55" i="18"/>
  <c r="AK10" i="18"/>
  <c r="AK25" i="18"/>
  <c r="AK40" i="18"/>
  <c r="AK70" i="18"/>
  <c r="AK100" i="18"/>
  <c r="AK54" i="18"/>
  <c r="AK9" i="18"/>
  <c r="AK24" i="18"/>
  <c r="AK39" i="18"/>
  <c r="AK69" i="18"/>
  <c r="AK99" i="18"/>
  <c r="AK53" i="18"/>
  <c r="AK8" i="18"/>
  <c r="AK23" i="18"/>
  <c r="AK38" i="18"/>
  <c r="AK68" i="18"/>
  <c r="AK98" i="18"/>
  <c r="AK53" i="19" a="1"/>
  <c r="AK65" i="19"/>
  <c r="AK8" i="19" a="1"/>
  <c r="AK20" i="19"/>
  <c r="AK23" i="19" a="1"/>
  <c r="AK35" i="19"/>
  <c r="AK50" i="19"/>
  <c r="AK80" i="19"/>
  <c r="AK110" i="19"/>
  <c r="AK64" i="19"/>
  <c r="AK19" i="19"/>
  <c r="AK34" i="19"/>
  <c r="AK49" i="19"/>
  <c r="AK79" i="19"/>
  <c r="AK109" i="19"/>
  <c r="AK63" i="19"/>
  <c r="AK18" i="19"/>
  <c r="AK33" i="19"/>
  <c r="AK48" i="19"/>
  <c r="AK78" i="19"/>
  <c r="AK108" i="19"/>
  <c r="AK62" i="19"/>
  <c r="AK17" i="19"/>
  <c r="AK32" i="19"/>
  <c r="AK47" i="19"/>
  <c r="AK77" i="19"/>
  <c r="AK107" i="19"/>
  <c r="AK61" i="19"/>
  <c r="AK16" i="19"/>
  <c r="AK31" i="19"/>
  <c r="AK46" i="19"/>
  <c r="AK76" i="19"/>
  <c r="AK106" i="19"/>
  <c r="AK60" i="19"/>
  <c r="AK15" i="19"/>
  <c r="AK30" i="19"/>
  <c r="AK45" i="19"/>
  <c r="AK75" i="19"/>
  <c r="AK105" i="19"/>
  <c r="AK59" i="19"/>
  <c r="AK14" i="19"/>
  <c r="AK29" i="19"/>
  <c r="AK44" i="19"/>
  <c r="AK74" i="19"/>
  <c r="AK104" i="19"/>
  <c r="AK58" i="19"/>
  <c r="AK13" i="19"/>
  <c r="AK28" i="19"/>
  <c r="AK43" i="19"/>
  <c r="AK73" i="19"/>
  <c r="AK103" i="19"/>
  <c r="AK57" i="19"/>
  <c r="AK12" i="19"/>
  <c r="AK27" i="19"/>
  <c r="AK42" i="19"/>
  <c r="AK72" i="19"/>
  <c r="AK102" i="19"/>
  <c r="AK56" i="19"/>
  <c r="AK11" i="19"/>
  <c r="AK26" i="19"/>
  <c r="AK41" i="19"/>
  <c r="AK71" i="19"/>
  <c r="AK101" i="19"/>
  <c r="AK55" i="19"/>
  <c r="AK10" i="19"/>
  <c r="AK25" i="19"/>
  <c r="AK40" i="19"/>
  <c r="AK70" i="19"/>
  <c r="AK100" i="19"/>
  <c r="AK54" i="19"/>
  <c r="AK9" i="19"/>
  <c r="AK24" i="19"/>
  <c r="AK39" i="19"/>
  <c r="AK69" i="19"/>
  <c r="AK99" i="19"/>
  <c r="AK53" i="19"/>
  <c r="AK8" i="19"/>
  <c r="AK23" i="19"/>
  <c r="AK38" i="19"/>
  <c r="AK68" i="19"/>
  <c r="AK98" i="19"/>
  <c r="AK53" i="20" a="1"/>
  <c r="AK65" i="20"/>
  <c r="AK8" i="20" a="1"/>
  <c r="AK20" i="20"/>
  <c r="AK23" i="20" a="1"/>
  <c r="AK35" i="20"/>
  <c r="AK50" i="20"/>
  <c r="AK80" i="20"/>
  <c r="AK110" i="20"/>
  <c r="AK64" i="20"/>
  <c r="AK19" i="20"/>
  <c r="AK34" i="20"/>
  <c r="AK49" i="20"/>
  <c r="AK79" i="20"/>
  <c r="AK109" i="20"/>
  <c r="AK63" i="20"/>
  <c r="AK18" i="20"/>
  <c r="AK33" i="20"/>
  <c r="AK48" i="20"/>
  <c r="AK78" i="20"/>
  <c r="AK108" i="20"/>
  <c r="AK62" i="20"/>
  <c r="AK17" i="20"/>
  <c r="AK32" i="20"/>
  <c r="AK47" i="20"/>
  <c r="AK77" i="20"/>
  <c r="AK107" i="20"/>
  <c r="AK61" i="20"/>
  <c r="AK16" i="20"/>
  <c r="AK31" i="20"/>
  <c r="AK46" i="20"/>
  <c r="AK76" i="20"/>
  <c r="AK106" i="20"/>
  <c r="AK60" i="20"/>
  <c r="AK15" i="20"/>
  <c r="AK30" i="20"/>
  <c r="AK45" i="20"/>
  <c r="AK75" i="20"/>
  <c r="AK105" i="20"/>
  <c r="AK59" i="20"/>
  <c r="AK14" i="20"/>
  <c r="AK29" i="20"/>
  <c r="AK44" i="20"/>
  <c r="AK74" i="20"/>
  <c r="AK104" i="20"/>
  <c r="AK58" i="20"/>
  <c r="AK13" i="20"/>
  <c r="AK28" i="20"/>
  <c r="AK43" i="20"/>
  <c r="AK73" i="20"/>
  <c r="AK103" i="20"/>
  <c r="AK57" i="20"/>
  <c r="AK12" i="20"/>
  <c r="AK27" i="20"/>
  <c r="AK42" i="20"/>
  <c r="AK72" i="20"/>
  <c r="AK102" i="20"/>
  <c r="AK56" i="20"/>
  <c r="AK11" i="20"/>
  <c r="AK26" i="20"/>
  <c r="AK41" i="20"/>
  <c r="AK71" i="20"/>
  <c r="AK101" i="20"/>
  <c r="AK55" i="20"/>
  <c r="AK10" i="20"/>
  <c r="AK25" i="20"/>
  <c r="AK40" i="20"/>
  <c r="AK70" i="20"/>
  <c r="AK100" i="20"/>
  <c r="AK54" i="20"/>
  <c r="AK9" i="20"/>
  <c r="AK24" i="20"/>
  <c r="AK39" i="20"/>
  <c r="AK69" i="20"/>
  <c r="AK99" i="20"/>
  <c r="AK53" i="20"/>
  <c r="AK8" i="20"/>
  <c r="AK23" i="20"/>
  <c r="AK38" i="20"/>
  <c r="AK68" i="20"/>
  <c r="AK98" i="20"/>
  <c r="AF53" i="3" a="1"/>
  <c r="AF53" i="3"/>
  <c r="AF8" i="3" a="1"/>
  <c r="AF8" i="3"/>
  <c r="AF23" i="3" a="1"/>
  <c r="AF23" i="3"/>
  <c r="AF38" i="3"/>
  <c r="AF68" i="3"/>
  <c r="AF98" i="3"/>
  <c r="AF83" i="3" a="1"/>
  <c r="AF83" i="3"/>
  <c r="AF54" i="3"/>
  <c r="AF9" i="3"/>
  <c r="AF24" i="3"/>
  <c r="AF39" i="3"/>
  <c r="AF69" i="3"/>
  <c r="AF84" i="3"/>
  <c r="AF55" i="3"/>
  <c r="AF10" i="3"/>
  <c r="AF25" i="3"/>
  <c r="AF40" i="3"/>
  <c r="AF70" i="3"/>
  <c r="AF85" i="3"/>
  <c r="AF56" i="3"/>
  <c r="AF11" i="3"/>
  <c r="AF26" i="3"/>
  <c r="AF41" i="3"/>
  <c r="AF71" i="3"/>
  <c r="AF86" i="3"/>
  <c r="AF57" i="3"/>
  <c r="AF12" i="3"/>
  <c r="AF27" i="3"/>
  <c r="AF42" i="3"/>
  <c r="AF72" i="3"/>
  <c r="AF87" i="3"/>
  <c r="AF58" i="3"/>
  <c r="AF13" i="3"/>
  <c r="AF28" i="3"/>
  <c r="AF43" i="3"/>
  <c r="AF73" i="3"/>
  <c r="AF88" i="3"/>
  <c r="AF59" i="3"/>
  <c r="AF14" i="3"/>
  <c r="AF29" i="3"/>
  <c r="AF44" i="3"/>
  <c r="AF74" i="3"/>
  <c r="AF89" i="3"/>
  <c r="AF60" i="3"/>
  <c r="AF15" i="3"/>
  <c r="AF30" i="3"/>
  <c r="AF45" i="3"/>
  <c r="AF75" i="3"/>
  <c r="AF90" i="3"/>
  <c r="AF61" i="3"/>
  <c r="AF16" i="3"/>
  <c r="AF31" i="3"/>
  <c r="AF46" i="3"/>
  <c r="AF76" i="3"/>
  <c r="AF91" i="3"/>
  <c r="AF62" i="3"/>
  <c r="AF17" i="3"/>
  <c r="AF32" i="3"/>
  <c r="AF47" i="3"/>
  <c r="AF77" i="3"/>
  <c r="AF92" i="3"/>
  <c r="AF63" i="3"/>
  <c r="AF18" i="3"/>
  <c r="AF33" i="3"/>
  <c r="AF48" i="3"/>
  <c r="AF78" i="3"/>
  <c r="AF93" i="3"/>
  <c r="AF64" i="3"/>
  <c r="AF19" i="3"/>
  <c r="AF34" i="3"/>
  <c r="AF49" i="3"/>
  <c r="AF79" i="3"/>
  <c r="AF94" i="3"/>
  <c r="AF65" i="3"/>
  <c r="AF20" i="3"/>
  <c r="AF35" i="3"/>
  <c r="AF50" i="3"/>
  <c r="AF80" i="3"/>
  <c r="AF95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I53" i="14" a="1"/>
  <c r="AI65" i="14"/>
  <c r="AI8" i="14" a="1"/>
  <c r="AI20" i="14"/>
  <c r="AI23" i="14" a="1"/>
  <c r="AI35" i="14"/>
  <c r="AI50" i="14"/>
  <c r="AI80" i="14"/>
  <c r="AI110" i="14"/>
  <c r="AI64" i="14"/>
  <c r="AI19" i="14"/>
  <c r="AI34" i="14"/>
  <c r="AI49" i="14"/>
  <c r="AI79" i="14"/>
  <c r="AI109" i="14"/>
  <c r="AI63" i="14"/>
  <c r="AI18" i="14"/>
  <c r="AI33" i="14"/>
  <c r="AI48" i="14"/>
  <c r="AI78" i="14"/>
  <c r="AI108" i="14"/>
  <c r="AI62" i="14"/>
  <c r="AI17" i="14"/>
  <c r="AI32" i="14"/>
  <c r="AI47" i="14"/>
  <c r="AI77" i="14"/>
  <c r="AI107" i="14"/>
  <c r="AI61" i="14"/>
  <c r="AI16" i="14"/>
  <c r="AI31" i="14"/>
  <c r="AI46" i="14"/>
  <c r="AI76" i="14"/>
  <c r="AI106" i="14"/>
  <c r="AI60" i="14"/>
  <c r="AI15" i="14"/>
  <c r="AI30" i="14"/>
  <c r="AI45" i="14"/>
  <c r="AI75" i="14"/>
  <c r="AI105" i="14"/>
  <c r="AI59" i="14"/>
  <c r="AI14" i="14"/>
  <c r="AI29" i="14"/>
  <c r="AI44" i="14"/>
  <c r="AI74" i="14"/>
  <c r="AI104" i="14"/>
  <c r="AI58" i="14"/>
  <c r="AI13" i="14"/>
  <c r="AI28" i="14"/>
  <c r="AI43" i="14"/>
  <c r="AI73" i="14"/>
  <c r="AI103" i="14"/>
  <c r="AI57" i="14"/>
  <c r="AI12" i="14"/>
  <c r="AI27" i="14"/>
  <c r="AI42" i="14"/>
  <c r="AI72" i="14"/>
  <c r="AI102" i="14"/>
  <c r="AI56" i="14"/>
  <c r="AI11" i="14"/>
  <c r="AI26" i="14"/>
  <c r="AI41" i="14"/>
  <c r="AI71" i="14"/>
  <c r="AI101" i="14"/>
  <c r="AI55" i="14"/>
  <c r="AI10" i="14"/>
  <c r="AI25" i="14"/>
  <c r="AI40" i="14"/>
  <c r="AI70" i="14"/>
  <c r="AI100" i="14"/>
  <c r="AI54" i="14"/>
  <c r="AI9" i="14"/>
  <c r="AI24" i="14"/>
  <c r="AI39" i="14"/>
  <c r="AI69" i="14"/>
  <c r="AI99" i="14"/>
  <c r="AI53" i="14"/>
  <c r="AI8" i="14"/>
  <c r="AI23" i="14"/>
  <c r="AI38" i="14"/>
  <c r="AI68" i="14"/>
  <c r="AI98" i="14"/>
  <c r="AJ53" i="15" a="1"/>
  <c r="AJ65" i="15"/>
  <c r="AJ8" i="15" a="1"/>
  <c r="AJ20" i="15"/>
  <c r="AJ23" i="15" a="1"/>
  <c r="AJ35" i="15"/>
  <c r="AJ50" i="15"/>
  <c r="AJ80" i="15"/>
  <c r="AJ110" i="15"/>
  <c r="AJ64" i="15"/>
  <c r="AJ19" i="15"/>
  <c r="AJ34" i="15"/>
  <c r="AJ49" i="15"/>
  <c r="AJ79" i="15"/>
  <c r="AJ109" i="15"/>
  <c r="AJ63" i="15"/>
  <c r="AJ18" i="15"/>
  <c r="AJ33" i="15"/>
  <c r="AJ48" i="15"/>
  <c r="AJ78" i="15"/>
  <c r="AJ108" i="15"/>
  <c r="AJ62" i="15"/>
  <c r="AJ17" i="15"/>
  <c r="AJ32" i="15"/>
  <c r="AJ47" i="15"/>
  <c r="AJ77" i="15"/>
  <c r="AJ107" i="15"/>
  <c r="AJ61" i="15"/>
  <c r="AJ16" i="15"/>
  <c r="AJ31" i="15"/>
  <c r="AJ46" i="15"/>
  <c r="AJ76" i="15"/>
  <c r="AJ106" i="15"/>
  <c r="AJ60" i="15"/>
  <c r="AJ15" i="15"/>
  <c r="AJ30" i="15"/>
  <c r="AJ45" i="15"/>
  <c r="AJ75" i="15"/>
  <c r="AJ105" i="15"/>
  <c r="AJ59" i="15"/>
  <c r="AJ14" i="15"/>
  <c r="AJ29" i="15"/>
  <c r="AJ44" i="15"/>
  <c r="AJ74" i="15"/>
  <c r="AJ104" i="15"/>
  <c r="AJ58" i="15"/>
  <c r="AJ13" i="15"/>
  <c r="AJ28" i="15"/>
  <c r="AJ43" i="15"/>
  <c r="AJ73" i="15"/>
  <c r="AJ103" i="15"/>
  <c r="AJ57" i="15"/>
  <c r="AJ12" i="15"/>
  <c r="AJ27" i="15"/>
  <c r="AJ42" i="15"/>
  <c r="AJ72" i="15"/>
  <c r="AJ102" i="15"/>
  <c r="AJ56" i="15"/>
  <c r="AJ11" i="15"/>
  <c r="AJ26" i="15"/>
  <c r="AJ41" i="15"/>
  <c r="AJ71" i="15"/>
  <c r="AJ101" i="15"/>
  <c r="AJ55" i="15"/>
  <c r="AJ10" i="15"/>
  <c r="AJ25" i="15"/>
  <c r="AJ40" i="15"/>
  <c r="AJ70" i="15"/>
  <c r="AJ100" i="15"/>
  <c r="AJ54" i="15"/>
  <c r="AJ9" i="15"/>
  <c r="AJ24" i="15"/>
  <c r="AJ39" i="15"/>
  <c r="AJ69" i="15"/>
  <c r="AJ99" i="15"/>
  <c r="AJ53" i="15"/>
  <c r="AJ8" i="15"/>
  <c r="AJ23" i="15"/>
  <c r="AJ38" i="15"/>
  <c r="AJ68" i="15"/>
  <c r="AJ98" i="15"/>
  <c r="AJ53" i="16" a="1"/>
  <c r="AJ65" i="16"/>
  <c r="AJ8" i="16" a="1"/>
  <c r="AJ20" i="16"/>
  <c r="AJ23" i="16" a="1"/>
  <c r="AJ35" i="16"/>
  <c r="AJ50" i="16"/>
  <c r="AJ80" i="16"/>
  <c r="AJ110" i="16"/>
  <c r="AJ64" i="16"/>
  <c r="AJ19" i="16"/>
  <c r="AJ34" i="16"/>
  <c r="AJ49" i="16"/>
  <c r="AJ79" i="16"/>
  <c r="AJ109" i="16"/>
  <c r="AJ63" i="16"/>
  <c r="AJ18" i="16"/>
  <c r="AJ33" i="16"/>
  <c r="AJ48" i="16"/>
  <c r="AJ78" i="16"/>
  <c r="AJ108" i="16"/>
  <c r="AJ62" i="16"/>
  <c r="AJ17" i="16"/>
  <c r="AJ32" i="16"/>
  <c r="AJ47" i="16"/>
  <c r="AJ77" i="16"/>
  <c r="AJ107" i="16"/>
  <c r="AJ61" i="16"/>
  <c r="AJ16" i="16"/>
  <c r="AJ31" i="16"/>
  <c r="AJ46" i="16"/>
  <c r="AJ76" i="16"/>
  <c r="AJ106" i="16"/>
  <c r="AJ60" i="16"/>
  <c r="AJ15" i="16"/>
  <c r="AJ30" i="16"/>
  <c r="AJ45" i="16"/>
  <c r="AJ75" i="16"/>
  <c r="AJ105" i="16"/>
  <c r="AJ59" i="16"/>
  <c r="AJ14" i="16"/>
  <c r="AJ29" i="16"/>
  <c r="AJ44" i="16"/>
  <c r="AJ74" i="16"/>
  <c r="AJ104" i="16"/>
  <c r="AJ58" i="16"/>
  <c r="AJ13" i="16"/>
  <c r="AJ28" i="16"/>
  <c r="AJ43" i="16"/>
  <c r="AJ73" i="16"/>
  <c r="AJ103" i="16"/>
  <c r="AJ57" i="16"/>
  <c r="AJ12" i="16"/>
  <c r="AJ27" i="16"/>
  <c r="AJ42" i="16"/>
  <c r="AJ72" i="16"/>
  <c r="AJ102" i="16"/>
  <c r="AJ56" i="16"/>
  <c r="AJ11" i="16"/>
  <c r="AJ26" i="16"/>
  <c r="AJ41" i="16"/>
  <c r="AJ71" i="16"/>
  <c r="AJ101" i="16"/>
  <c r="AJ55" i="16"/>
  <c r="AJ10" i="16"/>
  <c r="AJ25" i="16"/>
  <c r="AJ40" i="16"/>
  <c r="AJ70" i="16"/>
  <c r="AJ100" i="16"/>
  <c r="AJ54" i="16"/>
  <c r="AJ9" i="16"/>
  <c r="AJ24" i="16"/>
  <c r="AJ39" i="16"/>
  <c r="AJ69" i="16"/>
  <c r="AJ99" i="16"/>
  <c r="AJ53" i="16"/>
  <c r="AJ8" i="16"/>
  <c r="AJ23" i="16"/>
  <c r="AJ38" i="16"/>
  <c r="AJ68" i="16"/>
  <c r="AJ98" i="16"/>
  <c r="AJ53" i="17" a="1"/>
  <c r="AJ65" i="17"/>
  <c r="AJ8" i="17" a="1"/>
  <c r="AJ20" i="17"/>
  <c r="AJ23" i="17" a="1"/>
  <c r="AJ35" i="17"/>
  <c r="AJ50" i="17"/>
  <c r="AJ80" i="17"/>
  <c r="AJ110" i="17"/>
  <c r="AJ64" i="17"/>
  <c r="AJ19" i="17"/>
  <c r="AJ34" i="17"/>
  <c r="AJ49" i="17"/>
  <c r="AJ79" i="17"/>
  <c r="AJ109" i="17"/>
  <c r="AJ63" i="17"/>
  <c r="AJ18" i="17"/>
  <c r="AJ33" i="17"/>
  <c r="AJ48" i="17"/>
  <c r="AJ78" i="17"/>
  <c r="AJ108" i="17"/>
  <c r="AJ62" i="17"/>
  <c r="AJ17" i="17"/>
  <c r="AJ32" i="17"/>
  <c r="AJ47" i="17"/>
  <c r="AJ77" i="17"/>
  <c r="AJ107" i="17"/>
  <c r="AJ61" i="17"/>
  <c r="AJ16" i="17"/>
  <c r="AJ31" i="17"/>
  <c r="AJ46" i="17"/>
  <c r="AJ76" i="17"/>
  <c r="AJ106" i="17"/>
  <c r="AJ60" i="17"/>
  <c r="AJ15" i="17"/>
  <c r="AJ30" i="17"/>
  <c r="AJ45" i="17"/>
  <c r="AJ75" i="17"/>
  <c r="AJ105" i="17"/>
  <c r="AJ59" i="17"/>
  <c r="AJ14" i="17"/>
  <c r="AJ29" i="17"/>
  <c r="AJ44" i="17"/>
  <c r="AJ74" i="17"/>
  <c r="AJ104" i="17"/>
  <c r="AJ58" i="17"/>
  <c r="AJ13" i="17"/>
  <c r="AJ28" i="17"/>
  <c r="AJ43" i="17"/>
  <c r="AJ73" i="17"/>
  <c r="AJ103" i="17"/>
  <c r="AJ57" i="17"/>
  <c r="AJ12" i="17"/>
  <c r="AJ27" i="17"/>
  <c r="AJ42" i="17"/>
  <c r="AJ72" i="17"/>
  <c r="AJ102" i="17"/>
  <c r="AJ56" i="17"/>
  <c r="AJ11" i="17"/>
  <c r="AJ26" i="17"/>
  <c r="AJ41" i="17"/>
  <c r="AJ71" i="17"/>
  <c r="AJ101" i="17"/>
  <c r="AJ55" i="17"/>
  <c r="AJ10" i="17"/>
  <c r="AJ25" i="17"/>
  <c r="AJ40" i="17"/>
  <c r="AJ70" i="17"/>
  <c r="AJ100" i="17"/>
  <c r="AJ54" i="17"/>
  <c r="AJ9" i="17"/>
  <c r="AJ24" i="17"/>
  <c r="AJ39" i="17"/>
  <c r="AJ69" i="17"/>
  <c r="AJ99" i="17"/>
  <c r="AJ53" i="17"/>
  <c r="AJ8" i="17"/>
  <c r="AJ23" i="17"/>
  <c r="AJ38" i="17"/>
  <c r="AJ68" i="17"/>
  <c r="AJ98" i="17"/>
  <c r="AJ53" i="18" a="1"/>
  <c r="AJ65" i="18"/>
  <c r="AJ8" i="18" a="1"/>
  <c r="AJ20" i="18"/>
  <c r="AJ23" i="18" a="1"/>
  <c r="AJ35" i="18"/>
  <c r="AJ50" i="18"/>
  <c r="AJ80" i="18"/>
  <c r="AJ110" i="18"/>
  <c r="AJ64" i="18"/>
  <c r="AJ19" i="18"/>
  <c r="AJ34" i="18"/>
  <c r="AJ49" i="18"/>
  <c r="AJ79" i="18"/>
  <c r="AJ109" i="18"/>
  <c r="AJ63" i="18"/>
  <c r="AJ18" i="18"/>
  <c r="AJ33" i="18"/>
  <c r="AJ48" i="18"/>
  <c r="AJ78" i="18"/>
  <c r="AJ108" i="18"/>
  <c r="AJ62" i="18"/>
  <c r="AJ17" i="18"/>
  <c r="AJ32" i="18"/>
  <c r="AJ47" i="18"/>
  <c r="AJ77" i="18"/>
  <c r="AJ107" i="18"/>
  <c r="AJ61" i="18"/>
  <c r="AJ16" i="18"/>
  <c r="AJ31" i="18"/>
  <c r="AJ46" i="18"/>
  <c r="AJ76" i="18"/>
  <c r="AJ106" i="18"/>
  <c r="AJ60" i="18"/>
  <c r="AJ15" i="18"/>
  <c r="AJ30" i="18"/>
  <c r="AJ45" i="18"/>
  <c r="AJ75" i="18"/>
  <c r="AJ105" i="18"/>
  <c r="AJ59" i="18"/>
  <c r="AJ14" i="18"/>
  <c r="AJ29" i="18"/>
  <c r="AJ44" i="18"/>
  <c r="AJ74" i="18"/>
  <c r="AJ104" i="18"/>
  <c r="AJ58" i="18"/>
  <c r="AJ13" i="18"/>
  <c r="AJ28" i="18"/>
  <c r="AJ43" i="18"/>
  <c r="AJ73" i="18"/>
  <c r="AJ103" i="18"/>
  <c r="AJ57" i="18"/>
  <c r="AJ12" i="18"/>
  <c r="AJ27" i="18"/>
  <c r="AJ42" i="18"/>
  <c r="AJ72" i="18"/>
  <c r="AJ102" i="18"/>
  <c r="AJ56" i="18"/>
  <c r="AJ11" i="18"/>
  <c r="AJ26" i="18"/>
  <c r="AJ41" i="18"/>
  <c r="AJ71" i="18"/>
  <c r="AJ101" i="18"/>
  <c r="AJ55" i="18"/>
  <c r="AJ10" i="18"/>
  <c r="AJ25" i="18"/>
  <c r="AJ40" i="18"/>
  <c r="AJ70" i="18"/>
  <c r="AJ100" i="18"/>
  <c r="AJ54" i="18"/>
  <c r="AJ9" i="18"/>
  <c r="AJ24" i="18"/>
  <c r="AJ39" i="18"/>
  <c r="AJ69" i="18"/>
  <c r="AJ99" i="18"/>
  <c r="AJ53" i="18"/>
  <c r="AJ8" i="18"/>
  <c r="AJ23" i="18"/>
  <c r="AJ38" i="18"/>
  <c r="AJ68" i="18"/>
  <c r="AJ98" i="18"/>
  <c r="AJ53" i="19" a="1"/>
  <c r="AJ65" i="19"/>
  <c r="AJ8" i="19" a="1"/>
  <c r="AJ20" i="19"/>
  <c r="AJ23" i="19" a="1"/>
  <c r="AJ35" i="19"/>
  <c r="AJ50" i="19"/>
  <c r="AJ80" i="19"/>
  <c r="AJ110" i="19"/>
  <c r="AJ64" i="19"/>
  <c r="AJ19" i="19"/>
  <c r="AJ34" i="19"/>
  <c r="AJ49" i="19"/>
  <c r="AJ79" i="19"/>
  <c r="AJ109" i="19"/>
  <c r="AJ63" i="19"/>
  <c r="AJ18" i="19"/>
  <c r="AJ33" i="19"/>
  <c r="AJ48" i="19"/>
  <c r="AJ78" i="19"/>
  <c r="AJ108" i="19"/>
  <c r="AJ62" i="19"/>
  <c r="AJ17" i="19"/>
  <c r="AJ32" i="19"/>
  <c r="AJ47" i="19"/>
  <c r="AJ77" i="19"/>
  <c r="AJ107" i="19"/>
  <c r="AJ61" i="19"/>
  <c r="AJ16" i="19"/>
  <c r="AJ31" i="19"/>
  <c r="AJ46" i="19"/>
  <c r="AJ76" i="19"/>
  <c r="AJ106" i="19"/>
  <c r="AJ60" i="19"/>
  <c r="AJ15" i="19"/>
  <c r="AJ30" i="19"/>
  <c r="AJ45" i="19"/>
  <c r="AJ75" i="19"/>
  <c r="AJ105" i="19"/>
  <c r="AJ59" i="19"/>
  <c r="AJ14" i="19"/>
  <c r="AJ29" i="19"/>
  <c r="AJ44" i="19"/>
  <c r="AJ74" i="19"/>
  <c r="AJ104" i="19"/>
  <c r="AJ58" i="19"/>
  <c r="AJ13" i="19"/>
  <c r="AJ28" i="19"/>
  <c r="AJ43" i="19"/>
  <c r="AJ73" i="19"/>
  <c r="AJ103" i="19"/>
  <c r="AJ57" i="19"/>
  <c r="AJ12" i="19"/>
  <c r="AJ27" i="19"/>
  <c r="AJ42" i="19"/>
  <c r="AJ72" i="19"/>
  <c r="AJ102" i="19"/>
  <c r="AJ56" i="19"/>
  <c r="AJ11" i="19"/>
  <c r="AJ26" i="19"/>
  <c r="AJ41" i="19"/>
  <c r="AJ71" i="19"/>
  <c r="AJ101" i="19"/>
  <c r="AJ55" i="19"/>
  <c r="AJ10" i="19"/>
  <c r="AJ25" i="19"/>
  <c r="AJ40" i="19"/>
  <c r="AJ70" i="19"/>
  <c r="AJ100" i="19"/>
  <c r="AJ54" i="19"/>
  <c r="AJ9" i="19"/>
  <c r="AJ24" i="19"/>
  <c r="AJ39" i="19"/>
  <c r="AJ69" i="19"/>
  <c r="AJ99" i="19"/>
  <c r="AJ53" i="19"/>
  <c r="AJ8" i="19"/>
  <c r="AJ23" i="19"/>
  <c r="AJ38" i="19"/>
  <c r="AJ68" i="19"/>
  <c r="AJ98" i="19"/>
  <c r="AJ53" i="20" a="1"/>
  <c r="AJ65" i="20"/>
  <c r="AJ8" i="20" a="1"/>
  <c r="AJ20" i="20"/>
  <c r="AJ23" i="20" a="1"/>
  <c r="AJ35" i="20"/>
  <c r="AJ50" i="20"/>
  <c r="AJ80" i="20"/>
  <c r="AJ110" i="20"/>
  <c r="AJ64" i="20"/>
  <c r="AJ19" i="20"/>
  <c r="AJ34" i="20"/>
  <c r="AJ49" i="20"/>
  <c r="AJ79" i="20"/>
  <c r="AJ109" i="20"/>
  <c r="AJ63" i="20"/>
  <c r="AJ18" i="20"/>
  <c r="AJ33" i="20"/>
  <c r="AJ48" i="20"/>
  <c r="AJ78" i="20"/>
  <c r="AJ108" i="20"/>
  <c r="AJ62" i="20"/>
  <c r="AJ17" i="20"/>
  <c r="AJ32" i="20"/>
  <c r="AJ47" i="20"/>
  <c r="AJ77" i="20"/>
  <c r="AJ107" i="20"/>
  <c r="AJ61" i="20"/>
  <c r="AJ16" i="20"/>
  <c r="AJ31" i="20"/>
  <c r="AJ46" i="20"/>
  <c r="AJ76" i="20"/>
  <c r="AJ106" i="20"/>
  <c r="AJ60" i="20"/>
  <c r="AJ15" i="20"/>
  <c r="AJ30" i="20"/>
  <c r="AJ45" i="20"/>
  <c r="AJ75" i="20"/>
  <c r="AJ105" i="20"/>
  <c r="AJ59" i="20"/>
  <c r="AJ14" i="20"/>
  <c r="AJ29" i="20"/>
  <c r="AJ44" i="20"/>
  <c r="AJ74" i="20"/>
  <c r="AJ104" i="20"/>
  <c r="AJ58" i="20"/>
  <c r="AJ13" i="20"/>
  <c r="AJ28" i="20"/>
  <c r="AJ43" i="20"/>
  <c r="AJ73" i="20"/>
  <c r="AJ103" i="20"/>
  <c r="AJ57" i="20"/>
  <c r="AJ12" i="20"/>
  <c r="AJ27" i="20"/>
  <c r="AJ42" i="20"/>
  <c r="AJ72" i="20"/>
  <c r="AJ102" i="20"/>
  <c r="AJ56" i="20"/>
  <c r="AJ11" i="20"/>
  <c r="AJ26" i="20"/>
  <c r="AJ41" i="20"/>
  <c r="AJ71" i="20"/>
  <c r="AJ101" i="20"/>
  <c r="AJ55" i="20"/>
  <c r="AJ10" i="20"/>
  <c r="AJ25" i="20"/>
  <c r="AJ40" i="20"/>
  <c r="AJ70" i="20"/>
  <c r="AJ100" i="20"/>
  <c r="AJ54" i="20"/>
  <c r="AJ9" i="20"/>
  <c r="AJ24" i="20"/>
  <c r="AJ39" i="20"/>
  <c r="AJ69" i="20"/>
  <c r="AJ99" i="20"/>
  <c r="AJ53" i="20"/>
  <c r="AJ8" i="20"/>
  <c r="AJ23" i="20"/>
  <c r="AJ38" i="20"/>
  <c r="AJ68" i="20"/>
  <c r="AJ98" i="20"/>
  <c r="AE53" i="3" a="1"/>
  <c r="AE53" i="3"/>
  <c r="AE8" i="3" a="1"/>
  <c r="AE8" i="3"/>
  <c r="AE23" i="3" a="1"/>
  <c r="AE23" i="3"/>
  <c r="AE38" i="3"/>
  <c r="AE68" i="3"/>
  <c r="AE98" i="3"/>
  <c r="AE83" i="3" a="1"/>
  <c r="AE83" i="3"/>
  <c r="AE54" i="3"/>
  <c r="AE9" i="3"/>
  <c r="AE24" i="3"/>
  <c r="AE39" i="3"/>
  <c r="AE69" i="3"/>
  <c r="AE84" i="3"/>
  <c r="AE55" i="3"/>
  <c r="AE10" i="3"/>
  <c r="AE25" i="3"/>
  <c r="AE40" i="3"/>
  <c r="AE70" i="3"/>
  <c r="AE85" i="3"/>
  <c r="AE56" i="3"/>
  <c r="AE11" i="3"/>
  <c r="AE26" i="3"/>
  <c r="AE41" i="3"/>
  <c r="AE71" i="3"/>
  <c r="AE86" i="3"/>
  <c r="AE57" i="3"/>
  <c r="AE12" i="3"/>
  <c r="AE27" i="3"/>
  <c r="AE42" i="3"/>
  <c r="AE72" i="3"/>
  <c r="AE87" i="3"/>
  <c r="AE58" i="3"/>
  <c r="AE13" i="3"/>
  <c r="AE28" i="3"/>
  <c r="AE43" i="3"/>
  <c r="AE73" i="3"/>
  <c r="AE88" i="3"/>
  <c r="AE59" i="3"/>
  <c r="AE14" i="3"/>
  <c r="AE29" i="3"/>
  <c r="AE44" i="3"/>
  <c r="AE74" i="3"/>
  <c r="AE89" i="3"/>
  <c r="AE60" i="3"/>
  <c r="AE15" i="3"/>
  <c r="AE30" i="3"/>
  <c r="AE45" i="3"/>
  <c r="AE75" i="3"/>
  <c r="AE90" i="3"/>
  <c r="AE61" i="3"/>
  <c r="AE16" i="3"/>
  <c r="AE31" i="3"/>
  <c r="AE46" i="3"/>
  <c r="AE76" i="3"/>
  <c r="AE91" i="3"/>
  <c r="AE62" i="3"/>
  <c r="AE17" i="3"/>
  <c r="AE32" i="3"/>
  <c r="AE47" i="3"/>
  <c r="AE77" i="3"/>
  <c r="AE92" i="3"/>
  <c r="AE63" i="3"/>
  <c r="AE18" i="3"/>
  <c r="AE33" i="3"/>
  <c r="AE48" i="3"/>
  <c r="AE78" i="3"/>
  <c r="AE93" i="3"/>
  <c r="AE64" i="3"/>
  <c r="AE19" i="3"/>
  <c r="AE34" i="3"/>
  <c r="AE49" i="3"/>
  <c r="AE79" i="3"/>
  <c r="AE94" i="3"/>
  <c r="AE65" i="3"/>
  <c r="AE20" i="3"/>
  <c r="AE35" i="3"/>
  <c r="AE50" i="3"/>
  <c r="AE80" i="3"/>
  <c r="AE95" i="3"/>
  <c r="AF110" i="3"/>
  <c r="AF109" i="3"/>
  <c r="AF108" i="3"/>
  <c r="AF107" i="3"/>
  <c r="AF106" i="3"/>
  <c r="AF105" i="3"/>
  <c r="AF104" i="3"/>
  <c r="AF103" i="3"/>
  <c r="AF102" i="3"/>
  <c r="AF101" i="3"/>
  <c r="AF100" i="3"/>
  <c r="AF99" i="3"/>
  <c r="AH53" i="14" a="1"/>
  <c r="AH65" i="14"/>
  <c r="AH8" i="14" a="1"/>
  <c r="AH20" i="14"/>
  <c r="AH23" i="14" a="1"/>
  <c r="AH35" i="14"/>
  <c r="AH50" i="14"/>
  <c r="AH80" i="14"/>
  <c r="AH110" i="14"/>
  <c r="AH64" i="14"/>
  <c r="AH19" i="14"/>
  <c r="AH34" i="14"/>
  <c r="AH49" i="14"/>
  <c r="AH79" i="14"/>
  <c r="AH109" i="14"/>
  <c r="AH63" i="14"/>
  <c r="AH18" i="14"/>
  <c r="AH33" i="14"/>
  <c r="AH48" i="14"/>
  <c r="AH78" i="14"/>
  <c r="AH108" i="14"/>
  <c r="AH62" i="14"/>
  <c r="AH17" i="14"/>
  <c r="AH32" i="14"/>
  <c r="AH47" i="14"/>
  <c r="AH77" i="14"/>
  <c r="AH107" i="14"/>
  <c r="AH61" i="14"/>
  <c r="AH16" i="14"/>
  <c r="AH31" i="14"/>
  <c r="AH46" i="14"/>
  <c r="AH76" i="14"/>
  <c r="AH106" i="14"/>
  <c r="AH60" i="14"/>
  <c r="AH15" i="14"/>
  <c r="AH30" i="14"/>
  <c r="AH45" i="14"/>
  <c r="AH75" i="14"/>
  <c r="AH105" i="14"/>
  <c r="AH59" i="14"/>
  <c r="AH14" i="14"/>
  <c r="AH29" i="14"/>
  <c r="AH44" i="14"/>
  <c r="AH74" i="14"/>
  <c r="AH104" i="14"/>
  <c r="AH58" i="14"/>
  <c r="AH13" i="14"/>
  <c r="AH28" i="14"/>
  <c r="AH43" i="14"/>
  <c r="AH73" i="14"/>
  <c r="AH103" i="14"/>
  <c r="AH57" i="14"/>
  <c r="AH12" i="14"/>
  <c r="AH27" i="14"/>
  <c r="AH42" i="14"/>
  <c r="AH72" i="14"/>
  <c r="AH102" i="14"/>
  <c r="AH56" i="14"/>
  <c r="AH11" i="14"/>
  <c r="AH26" i="14"/>
  <c r="AH41" i="14"/>
  <c r="AH71" i="14"/>
  <c r="AH101" i="14"/>
  <c r="AH55" i="14"/>
  <c r="AH10" i="14"/>
  <c r="AH25" i="14"/>
  <c r="AH40" i="14"/>
  <c r="AH70" i="14"/>
  <c r="AH100" i="14"/>
  <c r="AH54" i="14"/>
  <c r="AH9" i="14"/>
  <c r="AH24" i="14"/>
  <c r="AH39" i="14"/>
  <c r="AH69" i="14"/>
  <c r="AH99" i="14"/>
  <c r="AH53" i="14"/>
  <c r="AH8" i="14"/>
  <c r="AH23" i="14"/>
  <c r="AH38" i="14"/>
  <c r="AH68" i="14"/>
  <c r="AH98" i="14"/>
  <c r="AI53" i="15" a="1"/>
  <c r="AI65" i="15"/>
  <c r="AI8" i="15" a="1"/>
  <c r="AI20" i="15"/>
  <c r="AI23" i="15" a="1"/>
  <c r="AI35" i="15"/>
  <c r="AI50" i="15"/>
  <c r="AI80" i="15"/>
  <c r="AI110" i="15"/>
  <c r="AI64" i="15"/>
  <c r="AI19" i="15"/>
  <c r="AI34" i="15"/>
  <c r="AI49" i="15"/>
  <c r="AI79" i="15"/>
  <c r="AI109" i="15"/>
  <c r="AI63" i="15"/>
  <c r="AI18" i="15"/>
  <c r="AI33" i="15"/>
  <c r="AI48" i="15"/>
  <c r="AI78" i="15"/>
  <c r="AI108" i="15"/>
  <c r="AI62" i="15"/>
  <c r="AI17" i="15"/>
  <c r="AI32" i="15"/>
  <c r="AI47" i="15"/>
  <c r="AI77" i="15"/>
  <c r="AI107" i="15"/>
  <c r="AI61" i="15"/>
  <c r="AI16" i="15"/>
  <c r="AI31" i="15"/>
  <c r="AI46" i="15"/>
  <c r="AI76" i="15"/>
  <c r="AI106" i="15"/>
  <c r="AI60" i="15"/>
  <c r="AI15" i="15"/>
  <c r="AI30" i="15"/>
  <c r="AI45" i="15"/>
  <c r="AI75" i="15"/>
  <c r="AI105" i="15"/>
  <c r="AI59" i="15"/>
  <c r="AI14" i="15"/>
  <c r="AI29" i="15"/>
  <c r="AI44" i="15"/>
  <c r="AI74" i="15"/>
  <c r="AI104" i="15"/>
  <c r="AI58" i="15"/>
  <c r="AI13" i="15"/>
  <c r="AI28" i="15"/>
  <c r="AI43" i="15"/>
  <c r="AI73" i="15"/>
  <c r="AI103" i="15"/>
  <c r="AI57" i="15"/>
  <c r="AI12" i="15"/>
  <c r="AI27" i="15"/>
  <c r="AI42" i="15"/>
  <c r="AI72" i="15"/>
  <c r="AI102" i="15"/>
  <c r="AI56" i="15"/>
  <c r="AI11" i="15"/>
  <c r="AI26" i="15"/>
  <c r="AI41" i="15"/>
  <c r="AI71" i="15"/>
  <c r="AI101" i="15"/>
  <c r="AI55" i="15"/>
  <c r="AI10" i="15"/>
  <c r="AI25" i="15"/>
  <c r="AI40" i="15"/>
  <c r="AI70" i="15"/>
  <c r="AI100" i="15"/>
  <c r="AI54" i="15"/>
  <c r="AI9" i="15"/>
  <c r="AI24" i="15"/>
  <c r="AI39" i="15"/>
  <c r="AI69" i="15"/>
  <c r="AI99" i="15"/>
  <c r="AI53" i="15"/>
  <c r="AI8" i="15"/>
  <c r="AI23" i="15"/>
  <c r="AI38" i="15"/>
  <c r="AI68" i="15"/>
  <c r="AI98" i="15"/>
  <c r="AI53" i="16" a="1"/>
  <c r="AI65" i="16"/>
  <c r="AI8" i="16" a="1"/>
  <c r="AI20" i="16"/>
  <c r="AI23" i="16" a="1"/>
  <c r="AI35" i="16"/>
  <c r="AI50" i="16"/>
  <c r="AI80" i="16"/>
  <c r="AI110" i="16"/>
  <c r="AI64" i="16"/>
  <c r="AI19" i="16"/>
  <c r="AI34" i="16"/>
  <c r="AI49" i="16"/>
  <c r="AI79" i="16"/>
  <c r="AI109" i="16"/>
  <c r="AI63" i="16"/>
  <c r="AI18" i="16"/>
  <c r="AI33" i="16"/>
  <c r="AI48" i="16"/>
  <c r="AI78" i="16"/>
  <c r="AI108" i="16"/>
  <c r="AI62" i="16"/>
  <c r="AI17" i="16"/>
  <c r="AI32" i="16"/>
  <c r="AI47" i="16"/>
  <c r="AI77" i="16"/>
  <c r="AI107" i="16"/>
  <c r="AI61" i="16"/>
  <c r="AI16" i="16"/>
  <c r="AI31" i="16"/>
  <c r="AI46" i="16"/>
  <c r="AI76" i="16"/>
  <c r="AI106" i="16"/>
  <c r="AI60" i="16"/>
  <c r="AI15" i="16"/>
  <c r="AI30" i="16"/>
  <c r="AI45" i="16"/>
  <c r="AI75" i="16"/>
  <c r="AI105" i="16"/>
  <c r="AI59" i="16"/>
  <c r="AI14" i="16"/>
  <c r="AI29" i="16"/>
  <c r="AI44" i="16"/>
  <c r="AI74" i="16"/>
  <c r="AI104" i="16"/>
  <c r="AI58" i="16"/>
  <c r="AI13" i="16"/>
  <c r="AI28" i="16"/>
  <c r="AI43" i="16"/>
  <c r="AI73" i="16"/>
  <c r="AI103" i="16"/>
  <c r="AI57" i="16"/>
  <c r="AI12" i="16"/>
  <c r="AI27" i="16"/>
  <c r="AI42" i="16"/>
  <c r="AI72" i="16"/>
  <c r="AI102" i="16"/>
  <c r="AI56" i="16"/>
  <c r="AI11" i="16"/>
  <c r="AI26" i="16"/>
  <c r="AI41" i="16"/>
  <c r="AI71" i="16"/>
  <c r="AI101" i="16"/>
  <c r="AI55" i="16"/>
  <c r="AI10" i="16"/>
  <c r="AI25" i="16"/>
  <c r="AI40" i="16"/>
  <c r="AI70" i="16"/>
  <c r="AI100" i="16"/>
  <c r="AI54" i="16"/>
  <c r="AI9" i="16"/>
  <c r="AI24" i="16"/>
  <c r="AI39" i="16"/>
  <c r="AI69" i="16"/>
  <c r="AI99" i="16"/>
  <c r="AI53" i="16"/>
  <c r="AI8" i="16"/>
  <c r="AI23" i="16"/>
  <c r="AI38" i="16"/>
  <c r="AI68" i="16"/>
  <c r="AI98" i="16"/>
  <c r="AI53" i="17" a="1"/>
  <c r="AI65" i="17"/>
  <c r="AI8" i="17" a="1"/>
  <c r="AI20" i="17"/>
  <c r="AI23" i="17" a="1"/>
  <c r="AI35" i="17"/>
  <c r="AI50" i="17"/>
  <c r="AI80" i="17"/>
  <c r="AI110" i="17"/>
  <c r="AI64" i="17"/>
  <c r="AI19" i="17"/>
  <c r="AI34" i="17"/>
  <c r="AI49" i="17"/>
  <c r="AI79" i="17"/>
  <c r="AI109" i="17"/>
  <c r="AI63" i="17"/>
  <c r="AI18" i="17"/>
  <c r="AI33" i="17"/>
  <c r="AI48" i="17"/>
  <c r="AI78" i="17"/>
  <c r="AI108" i="17"/>
  <c r="AI62" i="17"/>
  <c r="AI17" i="17"/>
  <c r="AI32" i="17"/>
  <c r="AI47" i="17"/>
  <c r="AI77" i="17"/>
  <c r="AI107" i="17"/>
  <c r="AI61" i="17"/>
  <c r="AI16" i="17"/>
  <c r="AI31" i="17"/>
  <c r="AI46" i="17"/>
  <c r="AI76" i="17"/>
  <c r="AI106" i="17"/>
  <c r="AI60" i="17"/>
  <c r="AI15" i="17"/>
  <c r="AI30" i="17"/>
  <c r="AI45" i="17"/>
  <c r="AI75" i="17"/>
  <c r="AI105" i="17"/>
  <c r="AI59" i="17"/>
  <c r="AI14" i="17"/>
  <c r="AI29" i="17"/>
  <c r="AI44" i="17"/>
  <c r="AI74" i="17"/>
  <c r="AI104" i="17"/>
  <c r="AI58" i="17"/>
  <c r="AI13" i="17"/>
  <c r="AI28" i="17"/>
  <c r="AI43" i="17"/>
  <c r="AI73" i="17"/>
  <c r="AI103" i="17"/>
  <c r="AI57" i="17"/>
  <c r="AI12" i="17"/>
  <c r="AI27" i="17"/>
  <c r="AI42" i="17"/>
  <c r="AI72" i="17"/>
  <c r="AI102" i="17"/>
  <c r="AI56" i="17"/>
  <c r="AI11" i="17"/>
  <c r="AI26" i="17"/>
  <c r="AI41" i="17"/>
  <c r="AI71" i="17"/>
  <c r="AI101" i="17"/>
  <c r="AI55" i="17"/>
  <c r="AI10" i="17"/>
  <c r="AI25" i="17"/>
  <c r="AI40" i="17"/>
  <c r="AI70" i="17"/>
  <c r="AI100" i="17"/>
  <c r="AI54" i="17"/>
  <c r="AI9" i="17"/>
  <c r="AI24" i="17"/>
  <c r="AI39" i="17"/>
  <c r="AI69" i="17"/>
  <c r="AI99" i="17"/>
  <c r="AI53" i="17"/>
  <c r="AI8" i="17"/>
  <c r="AI23" i="17"/>
  <c r="AI38" i="17"/>
  <c r="AI68" i="17"/>
  <c r="AI98" i="17"/>
  <c r="AI53" i="18" a="1"/>
  <c r="AI65" i="18"/>
  <c r="AI8" i="18" a="1"/>
  <c r="AI20" i="18"/>
  <c r="AI23" i="18" a="1"/>
  <c r="AI35" i="18"/>
  <c r="AI50" i="18"/>
  <c r="AI80" i="18"/>
  <c r="AI110" i="18"/>
  <c r="AI64" i="18"/>
  <c r="AI19" i="18"/>
  <c r="AI34" i="18"/>
  <c r="AI49" i="18"/>
  <c r="AI79" i="18"/>
  <c r="AI109" i="18"/>
  <c r="AI63" i="18"/>
  <c r="AI18" i="18"/>
  <c r="AI33" i="18"/>
  <c r="AI48" i="18"/>
  <c r="AI78" i="18"/>
  <c r="AI108" i="18"/>
  <c r="AI62" i="18"/>
  <c r="AI17" i="18"/>
  <c r="AI32" i="18"/>
  <c r="AI47" i="18"/>
  <c r="AI77" i="18"/>
  <c r="AI107" i="18"/>
  <c r="AI61" i="18"/>
  <c r="AI16" i="18"/>
  <c r="AI31" i="18"/>
  <c r="AI46" i="18"/>
  <c r="AI76" i="18"/>
  <c r="AI106" i="18"/>
  <c r="AI60" i="18"/>
  <c r="AI15" i="18"/>
  <c r="AI30" i="18"/>
  <c r="AI45" i="18"/>
  <c r="AI75" i="18"/>
  <c r="AI105" i="18"/>
  <c r="AI59" i="18"/>
  <c r="AI14" i="18"/>
  <c r="AI29" i="18"/>
  <c r="AI44" i="18"/>
  <c r="AI74" i="18"/>
  <c r="AI104" i="18"/>
  <c r="AI58" i="18"/>
  <c r="AI13" i="18"/>
  <c r="AI28" i="18"/>
  <c r="AI43" i="18"/>
  <c r="AI73" i="18"/>
  <c r="AI103" i="18"/>
  <c r="AI57" i="18"/>
  <c r="AI12" i="18"/>
  <c r="AI27" i="18"/>
  <c r="AI42" i="18"/>
  <c r="AI72" i="18"/>
  <c r="AI102" i="18"/>
  <c r="AI56" i="18"/>
  <c r="AI11" i="18"/>
  <c r="AI26" i="18"/>
  <c r="AI41" i="18"/>
  <c r="AI71" i="18"/>
  <c r="AI101" i="18"/>
  <c r="AI55" i="18"/>
  <c r="AI10" i="18"/>
  <c r="AI25" i="18"/>
  <c r="AI40" i="18"/>
  <c r="AI70" i="18"/>
  <c r="AI100" i="18"/>
  <c r="AI54" i="18"/>
  <c r="AI9" i="18"/>
  <c r="AI24" i="18"/>
  <c r="AI39" i="18"/>
  <c r="AI69" i="18"/>
  <c r="AI99" i="18"/>
  <c r="AI53" i="18"/>
  <c r="AI8" i="18"/>
  <c r="AI23" i="18"/>
  <c r="AI38" i="18"/>
  <c r="AI68" i="18"/>
  <c r="AI98" i="18"/>
  <c r="AI53" i="19" a="1"/>
  <c r="AI65" i="19"/>
  <c r="AI8" i="19" a="1"/>
  <c r="AI20" i="19"/>
  <c r="AI23" i="19" a="1"/>
  <c r="AI35" i="19"/>
  <c r="AI50" i="19"/>
  <c r="AI80" i="19"/>
  <c r="AI110" i="19"/>
  <c r="AI64" i="19"/>
  <c r="AI19" i="19"/>
  <c r="AI34" i="19"/>
  <c r="AI49" i="19"/>
  <c r="AI79" i="19"/>
  <c r="AI109" i="19"/>
  <c r="AI63" i="19"/>
  <c r="AI18" i="19"/>
  <c r="AI33" i="19"/>
  <c r="AI48" i="19"/>
  <c r="AI78" i="19"/>
  <c r="AI108" i="19"/>
  <c r="AI62" i="19"/>
  <c r="AI17" i="19"/>
  <c r="AI32" i="19"/>
  <c r="AI47" i="19"/>
  <c r="AI77" i="19"/>
  <c r="AI107" i="19"/>
  <c r="AI61" i="19"/>
  <c r="AI16" i="19"/>
  <c r="AI31" i="19"/>
  <c r="AI46" i="19"/>
  <c r="AI76" i="19"/>
  <c r="AI106" i="19"/>
  <c r="AI60" i="19"/>
  <c r="AI15" i="19"/>
  <c r="AI30" i="19"/>
  <c r="AI45" i="19"/>
  <c r="AI75" i="19"/>
  <c r="AI105" i="19"/>
  <c r="AI59" i="19"/>
  <c r="AI14" i="19"/>
  <c r="AI29" i="19"/>
  <c r="AI44" i="19"/>
  <c r="AI74" i="19"/>
  <c r="AI104" i="19"/>
  <c r="AI58" i="19"/>
  <c r="AI13" i="19"/>
  <c r="AI28" i="19"/>
  <c r="AI43" i="19"/>
  <c r="AI73" i="19"/>
  <c r="AI103" i="19"/>
  <c r="AI57" i="19"/>
  <c r="AI12" i="19"/>
  <c r="AI27" i="19"/>
  <c r="AI42" i="19"/>
  <c r="AI72" i="19"/>
  <c r="AI102" i="19"/>
  <c r="AI56" i="19"/>
  <c r="AI11" i="19"/>
  <c r="AI26" i="19"/>
  <c r="AI41" i="19"/>
  <c r="AI71" i="19"/>
  <c r="AI101" i="19"/>
  <c r="AI55" i="19"/>
  <c r="AI10" i="19"/>
  <c r="AI25" i="19"/>
  <c r="AI40" i="19"/>
  <c r="AI70" i="19"/>
  <c r="AI100" i="19"/>
  <c r="AI54" i="19"/>
  <c r="AI9" i="19"/>
  <c r="AI24" i="19"/>
  <c r="AI39" i="19"/>
  <c r="AI69" i="19"/>
  <c r="AI99" i="19"/>
  <c r="AI53" i="19"/>
  <c r="AI8" i="19"/>
  <c r="AI23" i="19"/>
  <c r="AI38" i="19"/>
  <c r="AI68" i="19"/>
  <c r="AI98" i="19"/>
  <c r="AI53" i="20" a="1"/>
  <c r="AI65" i="20"/>
  <c r="AI8" i="20" a="1"/>
  <c r="AI20" i="20"/>
  <c r="AI23" i="20" a="1"/>
  <c r="AI35" i="20"/>
  <c r="AI50" i="20"/>
  <c r="AI80" i="20"/>
  <c r="AI110" i="20"/>
  <c r="AI64" i="20"/>
  <c r="AI19" i="20"/>
  <c r="AI34" i="20"/>
  <c r="AI49" i="20"/>
  <c r="AI79" i="20"/>
  <c r="AI109" i="20"/>
  <c r="AI63" i="20"/>
  <c r="AI18" i="20"/>
  <c r="AI33" i="20"/>
  <c r="AI48" i="20"/>
  <c r="AI78" i="20"/>
  <c r="AI108" i="20"/>
  <c r="AI62" i="20"/>
  <c r="AI17" i="20"/>
  <c r="AI32" i="20"/>
  <c r="AI47" i="20"/>
  <c r="AI77" i="20"/>
  <c r="AI107" i="20"/>
  <c r="AI61" i="20"/>
  <c r="AI16" i="20"/>
  <c r="AI31" i="20"/>
  <c r="AI46" i="20"/>
  <c r="AI76" i="20"/>
  <c r="AI106" i="20"/>
  <c r="AI60" i="20"/>
  <c r="AI15" i="20"/>
  <c r="AI30" i="20"/>
  <c r="AI45" i="20"/>
  <c r="AI75" i="20"/>
  <c r="AI105" i="20"/>
  <c r="AI59" i="20"/>
  <c r="AI14" i="20"/>
  <c r="AI29" i="20"/>
  <c r="AI44" i="20"/>
  <c r="AI74" i="20"/>
  <c r="AI104" i="20"/>
  <c r="AI58" i="20"/>
  <c r="AI13" i="20"/>
  <c r="AI28" i="20"/>
  <c r="AI43" i="20"/>
  <c r="AI73" i="20"/>
  <c r="AI103" i="20"/>
  <c r="AI57" i="20"/>
  <c r="AI12" i="20"/>
  <c r="AI27" i="20"/>
  <c r="AI42" i="20"/>
  <c r="AI72" i="20"/>
  <c r="AI102" i="20"/>
  <c r="AI56" i="20"/>
  <c r="AI11" i="20"/>
  <c r="AI26" i="20"/>
  <c r="AI41" i="20"/>
  <c r="AI71" i="20"/>
  <c r="AI101" i="20"/>
  <c r="AI55" i="20"/>
  <c r="AI10" i="20"/>
  <c r="AI25" i="20"/>
  <c r="AI40" i="20"/>
  <c r="AI70" i="20"/>
  <c r="AI100" i="20"/>
  <c r="AI54" i="20"/>
  <c r="AI9" i="20"/>
  <c r="AI24" i="20"/>
  <c r="AI39" i="20"/>
  <c r="AI69" i="20"/>
  <c r="AI99" i="20"/>
  <c r="AI53" i="20"/>
  <c r="AI8" i="20"/>
  <c r="AI23" i="20"/>
  <c r="AI38" i="20"/>
  <c r="AI68" i="20"/>
  <c r="AI98" i="20"/>
  <c r="AD53" i="3" a="1"/>
  <c r="AD53" i="3"/>
  <c r="AD8" i="3" a="1"/>
  <c r="AD8" i="3"/>
  <c r="AD23" i="3" a="1"/>
  <c r="AD23" i="3"/>
  <c r="AD38" i="3"/>
  <c r="AD68" i="3"/>
  <c r="AD98" i="3"/>
  <c r="AD83" i="3" a="1"/>
  <c r="AD83" i="3"/>
  <c r="AD54" i="3"/>
  <c r="AD9" i="3"/>
  <c r="AD24" i="3"/>
  <c r="AD39" i="3"/>
  <c r="AD69" i="3"/>
  <c r="AD84" i="3"/>
  <c r="AD55" i="3"/>
  <c r="AD10" i="3"/>
  <c r="AD25" i="3"/>
  <c r="AD40" i="3"/>
  <c r="AD70" i="3"/>
  <c r="AD85" i="3"/>
  <c r="AD56" i="3"/>
  <c r="AD11" i="3"/>
  <c r="AD26" i="3"/>
  <c r="AD41" i="3"/>
  <c r="AD71" i="3"/>
  <c r="AD86" i="3"/>
  <c r="AD57" i="3"/>
  <c r="AD12" i="3"/>
  <c r="AD27" i="3"/>
  <c r="AD42" i="3"/>
  <c r="AD72" i="3"/>
  <c r="AD87" i="3"/>
  <c r="AD58" i="3"/>
  <c r="AD13" i="3"/>
  <c r="AD28" i="3"/>
  <c r="AD43" i="3"/>
  <c r="AD73" i="3"/>
  <c r="AD88" i="3"/>
  <c r="AD59" i="3"/>
  <c r="AD14" i="3"/>
  <c r="AD29" i="3"/>
  <c r="AD44" i="3"/>
  <c r="AD74" i="3"/>
  <c r="AD89" i="3"/>
  <c r="AD60" i="3"/>
  <c r="AD15" i="3"/>
  <c r="AD30" i="3"/>
  <c r="AD45" i="3"/>
  <c r="AD75" i="3"/>
  <c r="AD90" i="3"/>
  <c r="AD61" i="3"/>
  <c r="AD16" i="3"/>
  <c r="AD31" i="3"/>
  <c r="AD46" i="3"/>
  <c r="AD76" i="3"/>
  <c r="AD91" i="3"/>
  <c r="AD62" i="3"/>
  <c r="AD17" i="3"/>
  <c r="AD32" i="3"/>
  <c r="AD47" i="3"/>
  <c r="AD77" i="3"/>
  <c r="AD92" i="3"/>
  <c r="AD63" i="3"/>
  <c r="AD18" i="3"/>
  <c r="AD33" i="3"/>
  <c r="AD48" i="3"/>
  <c r="AD78" i="3"/>
  <c r="AD93" i="3"/>
  <c r="AD64" i="3"/>
  <c r="AD19" i="3"/>
  <c r="AD34" i="3"/>
  <c r="AD49" i="3"/>
  <c r="AD79" i="3"/>
  <c r="AD94" i="3"/>
  <c r="AD65" i="3"/>
  <c r="AD20" i="3"/>
  <c r="AD35" i="3"/>
  <c r="AD50" i="3"/>
  <c r="AD80" i="3"/>
  <c r="AD95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G53" i="14" a="1"/>
  <c r="AG65" i="14"/>
  <c r="AG8" i="14" a="1"/>
  <c r="AG20" i="14"/>
  <c r="AG23" i="14" a="1"/>
  <c r="AG35" i="14"/>
  <c r="AG50" i="14"/>
  <c r="AG80" i="14"/>
  <c r="AG110" i="14"/>
  <c r="AG64" i="14"/>
  <c r="AG19" i="14"/>
  <c r="AG34" i="14"/>
  <c r="AG49" i="14"/>
  <c r="AG79" i="14"/>
  <c r="AG109" i="14"/>
  <c r="AG63" i="14"/>
  <c r="AG18" i="14"/>
  <c r="AG33" i="14"/>
  <c r="AG48" i="14"/>
  <c r="AG78" i="14"/>
  <c r="AG108" i="14"/>
  <c r="AG62" i="14"/>
  <c r="AG17" i="14"/>
  <c r="AG32" i="14"/>
  <c r="AG47" i="14"/>
  <c r="AG77" i="14"/>
  <c r="AG107" i="14"/>
  <c r="AG61" i="14"/>
  <c r="AG16" i="14"/>
  <c r="AG31" i="14"/>
  <c r="AG46" i="14"/>
  <c r="AG76" i="14"/>
  <c r="AG106" i="14"/>
  <c r="AG60" i="14"/>
  <c r="AG15" i="14"/>
  <c r="AG30" i="14"/>
  <c r="AG45" i="14"/>
  <c r="AG75" i="14"/>
  <c r="AG105" i="14"/>
  <c r="AG59" i="14"/>
  <c r="AG14" i="14"/>
  <c r="AG29" i="14"/>
  <c r="AG44" i="14"/>
  <c r="AG74" i="14"/>
  <c r="AG104" i="14"/>
  <c r="AG58" i="14"/>
  <c r="AG13" i="14"/>
  <c r="AG28" i="14"/>
  <c r="AG43" i="14"/>
  <c r="AG73" i="14"/>
  <c r="AG103" i="14"/>
  <c r="AG57" i="14"/>
  <c r="AG12" i="14"/>
  <c r="AG27" i="14"/>
  <c r="AG42" i="14"/>
  <c r="AG72" i="14"/>
  <c r="AG102" i="14"/>
  <c r="AG56" i="14"/>
  <c r="AG11" i="14"/>
  <c r="AG26" i="14"/>
  <c r="AG41" i="14"/>
  <c r="AG71" i="14"/>
  <c r="AG101" i="14"/>
  <c r="AG55" i="14"/>
  <c r="AG10" i="14"/>
  <c r="AG25" i="14"/>
  <c r="AG40" i="14"/>
  <c r="AG70" i="14"/>
  <c r="AG100" i="14"/>
  <c r="AG54" i="14"/>
  <c r="AG9" i="14"/>
  <c r="AG24" i="14"/>
  <c r="AG39" i="14"/>
  <c r="AG69" i="14"/>
  <c r="AG99" i="14"/>
  <c r="AG53" i="14"/>
  <c r="AG8" i="14"/>
  <c r="AG23" i="14"/>
  <c r="AG38" i="14"/>
  <c r="AG68" i="14"/>
  <c r="AG98" i="14"/>
  <c r="AH53" i="15" a="1"/>
  <c r="AH65" i="15"/>
  <c r="AH8" i="15" a="1"/>
  <c r="AH20" i="15"/>
  <c r="AH23" i="15" a="1"/>
  <c r="AH35" i="15"/>
  <c r="AH50" i="15"/>
  <c r="AH80" i="15"/>
  <c r="AH110" i="15"/>
  <c r="AH64" i="15"/>
  <c r="AH19" i="15"/>
  <c r="AH34" i="15"/>
  <c r="AH49" i="15"/>
  <c r="AH79" i="15"/>
  <c r="AH109" i="15"/>
  <c r="AH63" i="15"/>
  <c r="AH18" i="15"/>
  <c r="AH33" i="15"/>
  <c r="AH48" i="15"/>
  <c r="AH78" i="15"/>
  <c r="AH108" i="15"/>
  <c r="AH62" i="15"/>
  <c r="AH17" i="15"/>
  <c r="AH32" i="15"/>
  <c r="AH47" i="15"/>
  <c r="AH77" i="15"/>
  <c r="AH107" i="15"/>
  <c r="AH61" i="15"/>
  <c r="AH16" i="15"/>
  <c r="AH31" i="15"/>
  <c r="AH46" i="15"/>
  <c r="AH76" i="15"/>
  <c r="AH106" i="15"/>
  <c r="AH60" i="15"/>
  <c r="AH15" i="15"/>
  <c r="AH30" i="15"/>
  <c r="AH45" i="15"/>
  <c r="AH75" i="15"/>
  <c r="AH105" i="15"/>
  <c r="AH59" i="15"/>
  <c r="AH14" i="15"/>
  <c r="AH29" i="15"/>
  <c r="AH44" i="15"/>
  <c r="AH74" i="15"/>
  <c r="AH104" i="15"/>
  <c r="AH58" i="15"/>
  <c r="AH13" i="15"/>
  <c r="AH28" i="15"/>
  <c r="AH43" i="15"/>
  <c r="AH73" i="15"/>
  <c r="AH103" i="15"/>
  <c r="AH57" i="15"/>
  <c r="AH12" i="15"/>
  <c r="AH27" i="15"/>
  <c r="AH42" i="15"/>
  <c r="AH72" i="15"/>
  <c r="AH102" i="15"/>
  <c r="AH56" i="15"/>
  <c r="AH11" i="15"/>
  <c r="AH26" i="15"/>
  <c r="AH41" i="15"/>
  <c r="AH71" i="15"/>
  <c r="AH101" i="15"/>
  <c r="AH55" i="15"/>
  <c r="AH10" i="15"/>
  <c r="AH25" i="15"/>
  <c r="AH40" i="15"/>
  <c r="AH70" i="15"/>
  <c r="AH100" i="15"/>
  <c r="AH54" i="15"/>
  <c r="AH9" i="15"/>
  <c r="AH24" i="15"/>
  <c r="AH39" i="15"/>
  <c r="AH69" i="15"/>
  <c r="AH99" i="15"/>
  <c r="AH53" i="15"/>
  <c r="AH8" i="15"/>
  <c r="AH23" i="15"/>
  <c r="AH38" i="15"/>
  <c r="AH68" i="15"/>
  <c r="AH98" i="15"/>
  <c r="AH53" i="16" a="1"/>
  <c r="AH65" i="16"/>
  <c r="AH8" i="16" a="1"/>
  <c r="AH20" i="16"/>
  <c r="AH23" i="16" a="1"/>
  <c r="AH35" i="16"/>
  <c r="AH50" i="16"/>
  <c r="AH80" i="16"/>
  <c r="AH110" i="16"/>
  <c r="AH64" i="16"/>
  <c r="AH19" i="16"/>
  <c r="AH34" i="16"/>
  <c r="AH49" i="16"/>
  <c r="AH79" i="16"/>
  <c r="AH109" i="16"/>
  <c r="AH63" i="16"/>
  <c r="AH18" i="16"/>
  <c r="AH33" i="16"/>
  <c r="AH48" i="16"/>
  <c r="AH78" i="16"/>
  <c r="AH108" i="16"/>
  <c r="AH62" i="16"/>
  <c r="AH17" i="16"/>
  <c r="AH32" i="16"/>
  <c r="AH47" i="16"/>
  <c r="AH77" i="16"/>
  <c r="AH107" i="16"/>
  <c r="AH61" i="16"/>
  <c r="AH16" i="16"/>
  <c r="AH31" i="16"/>
  <c r="AH46" i="16"/>
  <c r="AH76" i="16"/>
  <c r="AH106" i="16"/>
  <c r="AH60" i="16"/>
  <c r="AH15" i="16"/>
  <c r="AH30" i="16"/>
  <c r="AH45" i="16"/>
  <c r="AH75" i="16"/>
  <c r="AH105" i="16"/>
  <c r="AH59" i="16"/>
  <c r="AH14" i="16"/>
  <c r="AH29" i="16"/>
  <c r="AH44" i="16"/>
  <c r="AH74" i="16"/>
  <c r="AH104" i="16"/>
  <c r="AH58" i="16"/>
  <c r="AH13" i="16"/>
  <c r="AH28" i="16"/>
  <c r="AH43" i="16"/>
  <c r="AH73" i="16"/>
  <c r="AH103" i="16"/>
  <c r="AH57" i="16"/>
  <c r="AH12" i="16"/>
  <c r="AH27" i="16"/>
  <c r="AH42" i="16"/>
  <c r="AH72" i="16"/>
  <c r="AH102" i="16"/>
  <c r="AH56" i="16"/>
  <c r="AH11" i="16"/>
  <c r="AH26" i="16"/>
  <c r="AH41" i="16"/>
  <c r="AH71" i="16"/>
  <c r="AH101" i="16"/>
  <c r="AH55" i="16"/>
  <c r="AH10" i="16"/>
  <c r="AH25" i="16"/>
  <c r="AH40" i="16"/>
  <c r="AH70" i="16"/>
  <c r="AH100" i="16"/>
  <c r="AH54" i="16"/>
  <c r="AH9" i="16"/>
  <c r="AH24" i="16"/>
  <c r="AH39" i="16"/>
  <c r="AH69" i="16"/>
  <c r="AH99" i="16"/>
  <c r="AH53" i="16"/>
  <c r="AH8" i="16"/>
  <c r="AH23" i="16"/>
  <c r="AH38" i="16"/>
  <c r="AH68" i="16"/>
  <c r="AH98" i="16"/>
  <c r="AH53" i="17" a="1"/>
  <c r="AH65" i="17"/>
  <c r="AH8" i="17" a="1"/>
  <c r="AH20" i="17"/>
  <c r="AH23" i="17" a="1"/>
  <c r="AH35" i="17"/>
  <c r="AH50" i="17"/>
  <c r="AH80" i="17"/>
  <c r="AH110" i="17"/>
  <c r="AH64" i="17"/>
  <c r="AH19" i="17"/>
  <c r="AH34" i="17"/>
  <c r="AH49" i="17"/>
  <c r="AH79" i="17"/>
  <c r="AH109" i="17"/>
  <c r="AH63" i="17"/>
  <c r="AH18" i="17"/>
  <c r="AH33" i="17"/>
  <c r="AH48" i="17"/>
  <c r="AH78" i="17"/>
  <c r="AH108" i="17"/>
  <c r="AH62" i="17"/>
  <c r="AH17" i="17"/>
  <c r="AH32" i="17"/>
  <c r="AH47" i="17"/>
  <c r="AH77" i="17"/>
  <c r="AH107" i="17"/>
  <c r="AH61" i="17"/>
  <c r="AH16" i="17"/>
  <c r="AH31" i="17"/>
  <c r="AH46" i="17"/>
  <c r="AH76" i="17"/>
  <c r="AH106" i="17"/>
  <c r="AH60" i="17"/>
  <c r="AH15" i="17"/>
  <c r="AH30" i="17"/>
  <c r="AH45" i="17"/>
  <c r="AH75" i="17"/>
  <c r="AH105" i="17"/>
  <c r="AH59" i="17"/>
  <c r="AH14" i="17"/>
  <c r="AH29" i="17"/>
  <c r="AH44" i="17"/>
  <c r="AH74" i="17"/>
  <c r="AH104" i="17"/>
  <c r="AH58" i="17"/>
  <c r="AH13" i="17"/>
  <c r="AH28" i="17"/>
  <c r="AH43" i="17"/>
  <c r="AH73" i="17"/>
  <c r="AH103" i="17"/>
  <c r="AH57" i="17"/>
  <c r="AH12" i="17"/>
  <c r="AH27" i="17"/>
  <c r="AH42" i="17"/>
  <c r="AH72" i="17"/>
  <c r="AH102" i="17"/>
  <c r="AH56" i="17"/>
  <c r="AH11" i="17"/>
  <c r="AH26" i="17"/>
  <c r="AH41" i="17"/>
  <c r="AH71" i="17"/>
  <c r="AH101" i="17"/>
  <c r="AH55" i="17"/>
  <c r="AH10" i="17"/>
  <c r="AH25" i="17"/>
  <c r="AH40" i="17"/>
  <c r="AH70" i="17"/>
  <c r="AH100" i="17"/>
  <c r="AH54" i="17"/>
  <c r="AH9" i="17"/>
  <c r="AH24" i="17"/>
  <c r="AH39" i="17"/>
  <c r="AH69" i="17"/>
  <c r="AH99" i="17"/>
  <c r="AH53" i="17"/>
  <c r="AH8" i="17"/>
  <c r="AH23" i="17"/>
  <c r="AH38" i="17"/>
  <c r="AH68" i="17"/>
  <c r="AH98" i="17"/>
  <c r="AH53" i="18" a="1"/>
  <c r="AH65" i="18"/>
  <c r="AH8" i="18" a="1"/>
  <c r="AH20" i="18"/>
  <c r="AH23" i="18" a="1"/>
  <c r="AH35" i="18"/>
  <c r="AH50" i="18"/>
  <c r="AH80" i="18"/>
  <c r="AH110" i="18"/>
  <c r="AH64" i="18"/>
  <c r="AH19" i="18"/>
  <c r="AH34" i="18"/>
  <c r="AH49" i="18"/>
  <c r="AH79" i="18"/>
  <c r="AH109" i="18"/>
  <c r="AH63" i="18"/>
  <c r="AH18" i="18"/>
  <c r="AH33" i="18"/>
  <c r="AH48" i="18"/>
  <c r="AH78" i="18"/>
  <c r="AH108" i="18"/>
  <c r="AH62" i="18"/>
  <c r="AH17" i="18"/>
  <c r="AH32" i="18"/>
  <c r="AH47" i="18"/>
  <c r="AH77" i="18"/>
  <c r="AH107" i="18"/>
  <c r="AH61" i="18"/>
  <c r="AH16" i="18"/>
  <c r="AH31" i="18"/>
  <c r="AH46" i="18"/>
  <c r="AH76" i="18"/>
  <c r="AH106" i="18"/>
  <c r="AH60" i="18"/>
  <c r="AH15" i="18"/>
  <c r="AH30" i="18"/>
  <c r="AH45" i="18"/>
  <c r="AH75" i="18"/>
  <c r="AH105" i="18"/>
  <c r="AH59" i="18"/>
  <c r="AH14" i="18"/>
  <c r="AH29" i="18"/>
  <c r="AH44" i="18"/>
  <c r="AH74" i="18"/>
  <c r="AH104" i="18"/>
  <c r="AH58" i="18"/>
  <c r="AH13" i="18"/>
  <c r="AH28" i="18"/>
  <c r="AH43" i="18"/>
  <c r="AH73" i="18"/>
  <c r="AH103" i="18"/>
  <c r="AH57" i="18"/>
  <c r="AH12" i="18"/>
  <c r="AH27" i="18"/>
  <c r="AH42" i="18"/>
  <c r="AH72" i="18"/>
  <c r="AH102" i="18"/>
  <c r="AH56" i="18"/>
  <c r="AH11" i="18"/>
  <c r="AH26" i="18"/>
  <c r="AH41" i="18"/>
  <c r="AH71" i="18"/>
  <c r="AH101" i="18"/>
  <c r="AH55" i="18"/>
  <c r="AH10" i="18"/>
  <c r="AH25" i="18"/>
  <c r="AH40" i="18"/>
  <c r="AH70" i="18"/>
  <c r="AH100" i="18"/>
  <c r="AH54" i="18"/>
  <c r="AH9" i="18"/>
  <c r="AH24" i="18"/>
  <c r="AH39" i="18"/>
  <c r="AH69" i="18"/>
  <c r="AH99" i="18"/>
  <c r="AH53" i="18"/>
  <c r="AH8" i="18"/>
  <c r="AH23" i="18"/>
  <c r="AH38" i="18"/>
  <c r="AH68" i="18"/>
  <c r="AH98" i="18"/>
  <c r="AH53" i="19" a="1"/>
  <c r="AH65" i="19"/>
  <c r="AH8" i="19" a="1"/>
  <c r="AH20" i="19"/>
  <c r="AH23" i="19" a="1"/>
  <c r="AH35" i="19"/>
  <c r="AH50" i="19"/>
  <c r="AH80" i="19"/>
  <c r="AH110" i="19"/>
  <c r="AH64" i="19"/>
  <c r="AH19" i="19"/>
  <c r="AH34" i="19"/>
  <c r="AH49" i="19"/>
  <c r="AH79" i="19"/>
  <c r="AH109" i="19"/>
  <c r="AH63" i="19"/>
  <c r="AH18" i="19"/>
  <c r="AH33" i="19"/>
  <c r="AH48" i="19"/>
  <c r="AH78" i="19"/>
  <c r="AH108" i="19"/>
  <c r="AH62" i="19"/>
  <c r="AH17" i="19"/>
  <c r="AH32" i="19"/>
  <c r="AH47" i="19"/>
  <c r="AH77" i="19"/>
  <c r="AH107" i="19"/>
  <c r="AH61" i="19"/>
  <c r="AH16" i="19"/>
  <c r="AH31" i="19"/>
  <c r="AH46" i="19"/>
  <c r="AH76" i="19"/>
  <c r="AH106" i="19"/>
  <c r="AH60" i="19"/>
  <c r="AH15" i="19"/>
  <c r="AH30" i="19"/>
  <c r="AH45" i="19"/>
  <c r="AH75" i="19"/>
  <c r="AH105" i="19"/>
  <c r="AH59" i="19"/>
  <c r="AH14" i="19"/>
  <c r="AH29" i="19"/>
  <c r="AH44" i="19"/>
  <c r="AH74" i="19"/>
  <c r="AH104" i="19"/>
  <c r="AH58" i="19"/>
  <c r="AH13" i="19"/>
  <c r="AH28" i="19"/>
  <c r="AH43" i="19"/>
  <c r="AH73" i="19"/>
  <c r="AH103" i="19"/>
  <c r="AH57" i="19"/>
  <c r="AH12" i="19"/>
  <c r="AH27" i="19"/>
  <c r="AH42" i="19"/>
  <c r="AH72" i="19"/>
  <c r="AH102" i="19"/>
  <c r="AH56" i="19"/>
  <c r="AH11" i="19"/>
  <c r="AH26" i="19"/>
  <c r="AH41" i="19"/>
  <c r="AH71" i="19"/>
  <c r="AH101" i="19"/>
  <c r="AH55" i="19"/>
  <c r="AH10" i="19"/>
  <c r="AH25" i="19"/>
  <c r="AH40" i="19"/>
  <c r="AH70" i="19"/>
  <c r="AH100" i="19"/>
  <c r="AH54" i="19"/>
  <c r="AH9" i="19"/>
  <c r="AH24" i="19"/>
  <c r="AH39" i="19"/>
  <c r="AH69" i="19"/>
  <c r="AH99" i="19"/>
  <c r="AH53" i="19"/>
  <c r="AH8" i="19"/>
  <c r="AH23" i="19"/>
  <c r="AH38" i="19"/>
  <c r="AH68" i="19"/>
  <c r="AH98" i="19"/>
  <c r="AH53" i="20" a="1"/>
  <c r="AH65" i="20"/>
  <c r="AH8" i="20" a="1"/>
  <c r="AH20" i="20"/>
  <c r="AH23" i="20" a="1"/>
  <c r="AH35" i="20"/>
  <c r="AH50" i="20"/>
  <c r="AH80" i="20"/>
  <c r="AH110" i="20"/>
  <c r="AH64" i="20"/>
  <c r="AH19" i="20"/>
  <c r="AH34" i="20"/>
  <c r="AH49" i="20"/>
  <c r="AH79" i="20"/>
  <c r="AH109" i="20"/>
  <c r="AH63" i="20"/>
  <c r="AH18" i="20"/>
  <c r="AH33" i="20"/>
  <c r="AH48" i="20"/>
  <c r="AH78" i="20"/>
  <c r="AH108" i="20"/>
  <c r="AH62" i="20"/>
  <c r="AH17" i="20"/>
  <c r="AH32" i="20"/>
  <c r="AH47" i="20"/>
  <c r="AH77" i="20"/>
  <c r="AH107" i="20"/>
  <c r="AH61" i="20"/>
  <c r="AH16" i="20"/>
  <c r="AH31" i="20"/>
  <c r="AH46" i="20"/>
  <c r="AH76" i="20"/>
  <c r="AH106" i="20"/>
  <c r="AH60" i="20"/>
  <c r="AH15" i="20"/>
  <c r="AH30" i="20"/>
  <c r="AH45" i="20"/>
  <c r="AH75" i="20"/>
  <c r="AH105" i="20"/>
  <c r="AH59" i="20"/>
  <c r="AH14" i="20"/>
  <c r="AH29" i="20"/>
  <c r="AH44" i="20"/>
  <c r="AH74" i="20"/>
  <c r="AH104" i="20"/>
  <c r="AH58" i="20"/>
  <c r="AH13" i="20"/>
  <c r="AH28" i="20"/>
  <c r="AH43" i="20"/>
  <c r="AH73" i="20"/>
  <c r="AH103" i="20"/>
  <c r="AH57" i="20"/>
  <c r="AH12" i="20"/>
  <c r="AH27" i="20"/>
  <c r="AH42" i="20"/>
  <c r="AH72" i="20"/>
  <c r="AH102" i="20"/>
  <c r="AH56" i="20"/>
  <c r="AH11" i="20"/>
  <c r="AH26" i="20"/>
  <c r="AH41" i="20"/>
  <c r="AH71" i="20"/>
  <c r="AH101" i="20"/>
  <c r="AH55" i="20"/>
  <c r="AH10" i="20"/>
  <c r="AH25" i="20"/>
  <c r="AH40" i="20"/>
  <c r="AH70" i="20"/>
  <c r="AH100" i="20"/>
  <c r="AH54" i="20"/>
  <c r="AH9" i="20"/>
  <c r="AH24" i="20"/>
  <c r="AH39" i="20"/>
  <c r="AH69" i="20"/>
  <c r="AH99" i="20"/>
  <c r="AH53" i="20"/>
  <c r="AH8" i="20"/>
  <c r="AH23" i="20"/>
  <c r="AH38" i="20"/>
  <c r="AH68" i="20"/>
  <c r="AH98" i="20"/>
  <c r="AC53" i="3" a="1"/>
  <c r="AC53" i="3"/>
  <c r="AC8" i="3" a="1"/>
  <c r="AC8" i="3"/>
  <c r="AC23" i="3" a="1"/>
  <c r="AC23" i="3"/>
  <c r="AC38" i="3"/>
  <c r="AC68" i="3"/>
  <c r="AC98" i="3"/>
  <c r="AC83" i="3" a="1"/>
  <c r="AC83" i="3"/>
  <c r="AC54" i="3"/>
  <c r="AC9" i="3"/>
  <c r="AC24" i="3"/>
  <c r="AC39" i="3"/>
  <c r="AC69" i="3"/>
  <c r="AC84" i="3"/>
  <c r="AC55" i="3"/>
  <c r="AC10" i="3"/>
  <c r="AC25" i="3"/>
  <c r="AC40" i="3"/>
  <c r="AC70" i="3"/>
  <c r="AC85" i="3"/>
  <c r="AC56" i="3"/>
  <c r="AC11" i="3"/>
  <c r="AC26" i="3"/>
  <c r="AC41" i="3"/>
  <c r="AC71" i="3"/>
  <c r="AC86" i="3"/>
  <c r="AC57" i="3"/>
  <c r="AC12" i="3"/>
  <c r="AC27" i="3"/>
  <c r="AC42" i="3"/>
  <c r="AC72" i="3"/>
  <c r="AC87" i="3"/>
  <c r="AC58" i="3"/>
  <c r="AC13" i="3"/>
  <c r="AC28" i="3"/>
  <c r="AC43" i="3"/>
  <c r="AC73" i="3"/>
  <c r="AC88" i="3"/>
  <c r="AC59" i="3"/>
  <c r="AC14" i="3"/>
  <c r="AC29" i="3"/>
  <c r="AC44" i="3"/>
  <c r="AC74" i="3"/>
  <c r="AC89" i="3"/>
  <c r="AC60" i="3"/>
  <c r="AC15" i="3"/>
  <c r="AC30" i="3"/>
  <c r="AC45" i="3"/>
  <c r="AC75" i="3"/>
  <c r="AC90" i="3"/>
  <c r="AC61" i="3"/>
  <c r="AC16" i="3"/>
  <c r="AC31" i="3"/>
  <c r="AC46" i="3"/>
  <c r="AC76" i="3"/>
  <c r="AC91" i="3"/>
  <c r="AC62" i="3"/>
  <c r="AC17" i="3"/>
  <c r="AC32" i="3"/>
  <c r="AC47" i="3"/>
  <c r="AC77" i="3"/>
  <c r="AC92" i="3"/>
  <c r="AC63" i="3"/>
  <c r="AC18" i="3"/>
  <c r="AC33" i="3"/>
  <c r="AC48" i="3"/>
  <c r="AC78" i="3"/>
  <c r="AC93" i="3"/>
  <c r="AC64" i="3"/>
  <c r="AC19" i="3"/>
  <c r="AC34" i="3"/>
  <c r="AC49" i="3"/>
  <c r="AC79" i="3"/>
  <c r="AC94" i="3"/>
  <c r="AC65" i="3"/>
  <c r="AC20" i="3"/>
  <c r="AC35" i="3"/>
  <c r="AC50" i="3"/>
  <c r="AC80" i="3"/>
  <c r="AC95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F53" i="14" a="1"/>
  <c r="AF65" i="14"/>
  <c r="AF8" i="14" a="1"/>
  <c r="AF20" i="14"/>
  <c r="AF23" i="14" a="1"/>
  <c r="AF35" i="14"/>
  <c r="AF50" i="14"/>
  <c r="AF80" i="14"/>
  <c r="AF110" i="14"/>
  <c r="AF64" i="14"/>
  <c r="AF19" i="14"/>
  <c r="AF34" i="14"/>
  <c r="AF49" i="14"/>
  <c r="AF79" i="14"/>
  <c r="AF109" i="14"/>
  <c r="AF63" i="14"/>
  <c r="AF18" i="14"/>
  <c r="AF33" i="14"/>
  <c r="AF48" i="14"/>
  <c r="AF78" i="14"/>
  <c r="AF108" i="14"/>
  <c r="AF62" i="14"/>
  <c r="AF17" i="14"/>
  <c r="AF32" i="14"/>
  <c r="AF47" i="14"/>
  <c r="AF77" i="14"/>
  <c r="AF107" i="14"/>
  <c r="AF61" i="14"/>
  <c r="AF16" i="14"/>
  <c r="AF31" i="14"/>
  <c r="AF46" i="14"/>
  <c r="AF76" i="14"/>
  <c r="AF106" i="14"/>
  <c r="AF60" i="14"/>
  <c r="AF15" i="14"/>
  <c r="AF30" i="14"/>
  <c r="AF45" i="14"/>
  <c r="AF75" i="14"/>
  <c r="AF105" i="14"/>
  <c r="AF59" i="14"/>
  <c r="AF14" i="14"/>
  <c r="AF29" i="14"/>
  <c r="AF44" i="14"/>
  <c r="AF74" i="14"/>
  <c r="AF104" i="14"/>
  <c r="AF58" i="14"/>
  <c r="AF13" i="14"/>
  <c r="AF28" i="14"/>
  <c r="AF43" i="14"/>
  <c r="AF73" i="14"/>
  <c r="AF103" i="14"/>
  <c r="AF57" i="14"/>
  <c r="AF12" i="14"/>
  <c r="AF27" i="14"/>
  <c r="AF42" i="14"/>
  <c r="AF72" i="14"/>
  <c r="AF102" i="14"/>
  <c r="AF56" i="14"/>
  <c r="AF11" i="14"/>
  <c r="AF26" i="14"/>
  <c r="AF41" i="14"/>
  <c r="AF71" i="14"/>
  <c r="AF101" i="14"/>
  <c r="AF55" i="14"/>
  <c r="AF10" i="14"/>
  <c r="AF25" i="14"/>
  <c r="AF40" i="14"/>
  <c r="AF70" i="14"/>
  <c r="AF100" i="14"/>
  <c r="AF54" i="14"/>
  <c r="AF9" i="14"/>
  <c r="AF24" i="14"/>
  <c r="AF39" i="14"/>
  <c r="AF69" i="14"/>
  <c r="AF99" i="14"/>
  <c r="AF53" i="14"/>
  <c r="AF8" i="14"/>
  <c r="AF23" i="14"/>
  <c r="AF38" i="14"/>
  <c r="AF68" i="14"/>
  <c r="AF98" i="14"/>
  <c r="AG53" i="15" a="1"/>
  <c r="AG65" i="15"/>
  <c r="AG8" i="15" a="1"/>
  <c r="AG20" i="15"/>
  <c r="AG23" i="15" a="1"/>
  <c r="AG35" i="15"/>
  <c r="AG50" i="15"/>
  <c r="AG80" i="15"/>
  <c r="AG110" i="15"/>
  <c r="AG64" i="15"/>
  <c r="AG19" i="15"/>
  <c r="AG34" i="15"/>
  <c r="AG49" i="15"/>
  <c r="AG79" i="15"/>
  <c r="AG109" i="15"/>
  <c r="AG63" i="15"/>
  <c r="AG18" i="15"/>
  <c r="AG33" i="15"/>
  <c r="AG48" i="15"/>
  <c r="AG78" i="15"/>
  <c r="AG108" i="15"/>
  <c r="AG62" i="15"/>
  <c r="AG17" i="15"/>
  <c r="AG32" i="15"/>
  <c r="AG47" i="15"/>
  <c r="AG77" i="15"/>
  <c r="AG107" i="15"/>
  <c r="AG61" i="15"/>
  <c r="AG16" i="15"/>
  <c r="AG31" i="15"/>
  <c r="AG46" i="15"/>
  <c r="AG76" i="15"/>
  <c r="AG106" i="15"/>
  <c r="AG60" i="15"/>
  <c r="AG15" i="15"/>
  <c r="AG30" i="15"/>
  <c r="AG45" i="15"/>
  <c r="AG75" i="15"/>
  <c r="AG105" i="15"/>
  <c r="AG59" i="15"/>
  <c r="AG14" i="15"/>
  <c r="AG29" i="15"/>
  <c r="AG44" i="15"/>
  <c r="AG74" i="15"/>
  <c r="AG104" i="15"/>
  <c r="AG58" i="15"/>
  <c r="AG13" i="15"/>
  <c r="AG28" i="15"/>
  <c r="AG43" i="15"/>
  <c r="AG73" i="15"/>
  <c r="AG103" i="15"/>
  <c r="AG57" i="15"/>
  <c r="AG12" i="15"/>
  <c r="AG27" i="15"/>
  <c r="AG42" i="15"/>
  <c r="AG72" i="15"/>
  <c r="AG102" i="15"/>
  <c r="AG56" i="15"/>
  <c r="AG11" i="15"/>
  <c r="AG26" i="15"/>
  <c r="AG41" i="15"/>
  <c r="AG71" i="15"/>
  <c r="AG101" i="15"/>
  <c r="AG55" i="15"/>
  <c r="AG10" i="15"/>
  <c r="AG25" i="15"/>
  <c r="AG40" i="15"/>
  <c r="AG70" i="15"/>
  <c r="AG100" i="15"/>
  <c r="AG54" i="15"/>
  <c r="AG9" i="15"/>
  <c r="AG24" i="15"/>
  <c r="AG39" i="15"/>
  <c r="AG69" i="15"/>
  <c r="AG99" i="15"/>
  <c r="AG53" i="15"/>
  <c r="AG8" i="15"/>
  <c r="AG23" i="15"/>
  <c r="AG38" i="15"/>
  <c r="AG68" i="15"/>
  <c r="AG98" i="15"/>
  <c r="AG53" i="16" a="1"/>
  <c r="AG65" i="16"/>
  <c r="AG8" i="16" a="1"/>
  <c r="AG20" i="16"/>
  <c r="AG23" i="16" a="1"/>
  <c r="AG35" i="16"/>
  <c r="AG50" i="16"/>
  <c r="AG80" i="16"/>
  <c r="AG110" i="16"/>
  <c r="AG64" i="16"/>
  <c r="AG19" i="16"/>
  <c r="AG34" i="16"/>
  <c r="AG49" i="16"/>
  <c r="AG79" i="16"/>
  <c r="AG109" i="16"/>
  <c r="AG63" i="16"/>
  <c r="AG18" i="16"/>
  <c r="AG33" i="16"/>
  <c r="AG48" i="16"/>
  <c r="AG78" i="16"/>
  <c r="AG108" i="16"/>
  <c r="AG62" i="16"/>
  <c r="AG17" i="16"/>
  <c r="AG32" i="16"/>
  <c r="AG47" i="16"/>
  <c r="AG77" i="16"/>
  <c r="AG107" i="16"/>
  <c r="AG61" i="16"/>
  <c r="AG16" i="16"/>
  <c r="AG31" i="16"/>
  <c r="AG46" i="16"/>
  <c r="AG76" i="16"/>
  <c r="AG106" i="16"/>
  <c r="AG60" i="16"/>
  <c r="AG15" i="16"/>
  <c r="AG30" i="16"/>
  <c r="AG45" i="16"/>
  <c r="AG75" i="16"/>
  <c r="AG105" i="16"/>
  <c r="AG59" i="16"/>
  <c r="AG14" i="16"/>
  <c r="AG29" i="16"/>
  <c r="AG44" i="16"/>
  <c r="AG74" i="16"/>
  <c r="AG104" i="16"/>
  <c r="AG58" i="16"/>
  <c r="AG13" i="16"/>
  <c r="AG28" i="16"/>
  <c r="AG43" i="16"/>
  <c r="AG73" i="16"/>
  <c r="AG103" i="16"/>
  <c r="AG57" i="16"/>
  <c r="AG12" i="16"/>
  <c r="AG27" i="16"/>
  <c r="AG42" i="16"/>
  <c r="AG72" i="16"/>
  <c r="AG102" i="16"/>
  <c r="AG56" i="16"/>
  <c r="AG11" i="16"/>
  <c r="AG26" i="16"/>
  <c r="AG41" i="16"/>
  <c r="AG71" i="16"/>
  <c r="AG101" i="16"/>
  <c r="AG55" i="16"/>
  <c r="AG10" i="16"/>
  <c r="AG25" i="16"/>
  <c r="AG40" i="16"/>
  <c r="AG70" i="16"/>
  <c r="AG100" i="16"/>
  <c r="AG54" i="16"/>
  <c r="AG9" i="16"/>
  <c r="AG24" i="16"/>
  <c r="AG39" i="16"/>
  <c r="AG69" i="16"/>
  <c r="AG99" i="16"/>
  <c r="AG53" i="16"/>
  <c r="AG8" i="16"/>
  <c r="AG23" i="16"/>
  <c r="AG38" i="16"/>
  <c r="AG68" i="16"/>
  <c r="AG98" i="16"/>
  <c r="AG53" i="17" a="1"/>
  <c r="AG65" i="17"/>
  <c r="AG8" i="17" a="1"/>
  <c r="AG20" i="17"/>
  <c r="AG23" i="17" a="1"/>
  <c r="AG35" i="17"/>
  <c r="AG50" i="17"/>
  <c r="AG80" i="17"/>
  <c r="AG110" i="17"/>
  <c r="AG64" i="17"/>
  <c r="AG19" i="17"/>
  <c r="AG34" i="17"/>
  <c r="AG49" i="17"/>
  <c r="AG79" i="17"/>
  <c r="AG109" i="17"/>
  <c r="AG63" i="17"/>
  <c r="AG18" i="17"/>
  <c r="AG33" i="17"/>
  <c r="AG48" i="17"/>
  <c r="AG78" i="17"/>
  <c r="AG108" i="17"/>
  <c r="AG62" i="17"/>
  <c r="AG17" i="17"/>
  <c r="AG32" i="17"/>
  <c r="AG47" i="17"/>
  <c r="AG77" i="17"/>
  <c r="AG107" i="17"/>
  <c r="AG61" i="17"/>
  <c r="AG16" i="17"/>
  <c r="AG31" i="17"/>
  <c r="AG46" i="17"/>
  <c r="AG76" i="17"/>
  <c r="AG106" i="17"/>
  <c r="AG60" i="17"/>
  <c r="AG15" i="17"/>
  <c r="AG30" i="17"/>
  <c r="AG45" i="17"/>
  <c r="AG75" i="17"/>
  <c r="AG105" i="17"/>
  <c r="AG59" i="17"/>
  <c r="AG14" i="17"/>
  <c r="AG29" i="17"/>
  <c r="AG44" i="17"/>
  <c r="AG74" i="17"/>
  <c r="AG104" i="17"/>
  <c r="AG58" i="17"/>
  <c r="AG13" i="17"/>
  <c r="AG28" i="17"/>
  <c r="AG43" i="17"/>
  <c r="AG73" i="17"/>
  <c r="AG103" i="17"/>
  <c r="AG57" i="17"/>
  <c r="AG12" i="17"/>
  <c r="AG27" i="17"/>
  <c r="AG42" i="17"/>
  <c r="AG72" i="17"/>
  <c r="AG102" i="17"/>
  <c r="AG56" i="17"/>
  <c r="AG11" i="17"/>
  <c r="AG26" i="17"/>
  <c r="AG41" i="17"/>
  <c r="AG71" i="17"/>
  <c r="AG101" i="17"/>
  <c r="AG55" i="17"/>
  <c r="AG10" i="17"/>
  <c r="AG25" i="17"/>
  <c r="AG40" i="17"/>
  <c r="AG70" i="17"/>
  <c r="AG100" i="17"/>
  <c r="AG54" i="17"/>
  <c r="AG9" i="17"/>
  <c r="AG24" i="17"/>
  <c r="AG39" i="17"/>
  <c r="AG69" i="17"/>
  <c r="AG99" i="17"/>
  <c r="AG53" i="17"/>
  <c r="AG8" i="17"/>
  <c r="AG23" i="17"/>
  <c r="AG38" i="17"/>
  <c r="AG68" i="17"/>
  <c r="AG98" i="17"/>
  <c r="AG53" i="18" a="1"/>
  <c r="AG65" i="18"/>
  <c r="AG8" i="18" a="1"/>
  <c r="AG20" i="18"/>
  <c r="AG23" i="18" a="1"/>
  <c r="AG35" i="18"/>
  <c r="AG50" i="18"/>
  <c r="AG80" i="18"/>
  <c r="AG110" i="18"/>
  <c r="AG64" i="18"/>
  <c r="AG19" i="18"/>
  <c r="AG34" i="18"/>
  <c r="AG49" i="18"/>
  <c r="AG79" i="18"/>
  <c r="AG109" i="18"/>
  <c r="AG63" i="18"/>
  <c r="AG18" i="18"/>
  <c r="AG33" i="18"/>
  <c r="AG48" i="18"/>
  <c r="AG78" i="18"/>
  <c r="AG108" i="18"/>
  <c r="AG62" i="18"/>
  <c r="AG17" i="18"/>
  <c r="AG32" i="18"/>
  <c r="AG47" i="18"/>
  <c r="AG77" i="18"/>
  <c r="AG107" i="18"/>
  <c r="AG61" i="18"/>
  <c r="AG16" i="18"/>
  <c r="AG31" i="18"/>
  <c r="AG46" i="18"/>
  <c r="AG76" i="18"/>
  <c r="AG106" i="18"/>
  <c r="AG60" i="18"/>
  <c r="AG15" i="18"/>
  <c r="AG30" i="18"/>
  <c r="AG45" i="18"/>
  <c r="AG75" i="18"/>
  <c r="AG105" i="18"/>
  <c r="AG59" i="18"/>
  <c r="AG14" i="18"/>
  <c r="AG29" i="18"/>
  <c r="AG44" i="18"/>
  <c r="AG74" i="18"/>
  <c r="AG104" i="18"/>
  <c r="AG58" i="18"/>
  <c r="AG13" i="18"/>
  <c r="AG28" i="18"/>
  <c r="AG43" i="18"/>
  <c r="AG73" i="18"/>
  <c r="AG103" i="18"/>
  <c r="AG57" i="18"/>
  <c r="AG12" i="18"/>
  <c r="AG27" i="18"/>
  <c r="AG42" i="18"/>
  <c r="AG72" i="18"/>
  <c r="AG102" i="18"/>
  <c r="AG56" i="18"/>
  <c r="AG11" i="18"/>
  <c r="AG26" i="18"/>
  <c r="AG41" i="18"/>
  <c r="AG71" i="18"/>
  <c r="AG101" i="18"/>
  <c r="AG55" i="18"/>
  <c r="AG10" i="18"/>
  <c r="AG25" i="18"/>
  <c r="AG40" i="18"/>
  <c r="AG70" i="18"/>
  <c r="AG100" i="18"/>
  <c r="AG54" i="18"/>
  <c r="AG9" i="18"/>
  <c r="AG24" i="18"/>
  <c r="AG39" i="18"/>
  <c r="AG69" i="18"/>
  <c r="AG99" i="18"/>
  <c r="AG53" i="18"/>
  <c r="AG8" i="18"/>
  <c r="AG23" i="18"/>
  <c r="AG38" i="18"/>
  <c r="AG68" i="18"/>
  <c r="AG98" i="18"/>
  <c r="AG53" i="19" a="1"/>
  <c r="AG65" i="19"/>
  <c r="AG8" i="19" a="1"/>
  <c r="AG20" i="19"/>
  <c r="AG23" i="19" a="1"/>
  <c r="AG35" i="19"/>
  <c r="AG50" i="19"/>
  <c r="AG80" i="19"/>
  <c r="AG110" i="19"/>
  <c r="AG64" i="19"/>
  <c r="AG19" i="19"/>
  <c r="AG34" i="19"/>
  <c r="AG49" i="19"/>
  <c r="AG79" i="19"/>
  <c r="AG109" i="19"/>
  <c r="AG63" i="19"/>
  <c r="AG18" i="19"/>
  <c r="AG33" i="19"/>
  <c r="AG48" i="19"/>
  <c r="AG78" i="19"/>
  <c r="AG108" i="19"/>
  <c r="AG62" i="19"/>
  <c r="AG17" i="19"/>
  <c r="AG32" i="19"/>
  <c r="AG47" i="19"/>
  <c r="AG77" i="19"/>
  <c r="AG107" i="19"/>
  <c r="AG61" i="19"/>
  <c r="AG16" i="19"/>
  <c r="AG31" i="19"/>
  <c r="AG46" i="19"/>
  <c r="AG76" i="19"/>
  <c r="AG106" i="19"/>
  <c r="AG60" i="19"/>
  <c r="AG15" i="19"/>
  <c r="AG30" i="19"/>
  <c r="AG45" i="19"/>
  <c r="AG75" i="19"/>
  <c r="AG105" i="19"/>
  <c r="AG59" i="19"/>
  <c r="AG14" i="19"/>
  <c r="AG29" i="19"/>
  <c r="AG44" i="19"/>
  <c r="AG74" i="19"/>
  <c r="AG104" i="19"/>
  <c r="AG58" i="19"/>
  <c r="AG13" i="19"/>
  <c r="AG28" i="19"/>
  <c r="AG43" i="19"/>
  <c r="AG73" i="19"/>
  <c r="AG103" i="19"/>
  <c r="AG57" i="19"/>
  <c r="AG12" i="19"/>
  <c r="AG27" i="19"/>
  <c r="AG42" i="19"/>
  <c r="AG72" i="19"/>
  <c r="AG102" i="19"/>
  <c r="AG56" i="19"/>
  <c r="AG11" i="19"/>
  <c r="AG26" i="19"/>
  <c r="AG41" i="19"/>
  <c r="AG71" i="19"/>
  <c r="AG101" i="19"/>
  <c r="AG55" i="19"/>
  <c r="AG10" i="19"/>
  <c r="AG25" i="19"/>
  <c r="AG40" i="19"/>
  <c r="AG70" i="19"/>
  <c r="AG100" i="19"/>
  <c r="AG54" i="19"/>
  <c r="AG9" i="19"/>
  <c r="AG24" i="19"/>
  <c r="AG39" i="19"/>
  <c r="AG69" i="19"/>
  <c r="AG99" i="19"/>
  <c r="AG53" i="19"/>
  <c r="AG8" i="19"/>
  <c r="AG23" i="19"/>
  <c r="AG38" i="19"/>
  <c r="AG68" i="19"/>
  <c r="AG98" i="19"/>
  <c r="AG53" i="20" a="1"/>
  <c r="AG65" i="20"/>
  <c r="AG8" i="20" a="1"/>
  <c r="AG20" i="20"/>
  <c r="AG23" i="20" a="1"/>
  <c r="AG35" i="20"/>
  <c r="AG50" i="20"/>
  <c r="AG80" i="20"/>
  <c r="AG110" i="20"/>
  <c r="AG64" i="20"/>
  <c r="AG19" i="20"/>
  <c r="AG34" i="20"/>
  <c r="AG49" i="20"/>
  <c r="AG79" i="20"/>
  <c r="AG109" i="20"/>
  <c r="AG63" i="20"/>
  <c r="AG18" i="20"/>
  <c r="AG33" i="20"/>
  <c r="AG48" i="20"/>
  <c r="AG78" i="20"/>
  <c r="AG108" i="20"/>
  <c r="AG62" i="20"/>
  <c r="AG17" i="20"/>
  <c r="AG32" i="20"/>
  <c r="AG47" i="20"/>
  <c r="AG77" i="20"/>
  <c r="AG107" i="20"/>
  <c r="AG61" i="20"/>
  <c r="AG16" i="20"/>
  <c r="AG31" i="20"/>
  <c r="AG46" i="20"/>
  <c r="AG76" i="20"/>
  <c r="AG106" i="20"/>
  <c r="AG60" i="20"/>
  <c r="AG15" i="20"/>
  <c r="AG30" i="20"/>
  <c r="AG45" i="20"/>
  <c r="AG75" i="20"/>
  <c r="AG105" i="20"/>
  <c r="AG59" i="20"/>
  <c r="AG14" i="20"/>
  <c r="AG29" i="20"/>
  <c r="AG44" i="20"/>
  <c r="AG74" i="20"/>
  <c r="AG104" i="20"/>
  <c r="AG58" i="20"/>
  <c r="AG13" i="20"/>
  <c r="AG28" i="20"/>
  <c r="AG43" i="20"/>
  <c r="AG73" i="20"/>
  <c r="AG103" i="20"/>
  <c r="AG57" i="20"/>
  <c r="AG12" i="20"/>
  <c r="AG27" i="20"/>
  <c r="AG42" i="20"/>
  <c r="AG72" i="20"/>
  <c r="AG102" i="20"/>
  <c r="AG56" i="20"/>
  <c r="AG11" i="20"/>
  <c r="AG26" i="20"/>
  <c r="AG41" i="20"/>
  <c r="AG71" i="20"/>
  <c r="AG101" i="20"/>
  <c r="AG55" i="20"/>
  <c r="AG10" i="20"/>
  <c r="AG25" i="20"/>
  <c r="AG40" i="20"/>
  <c r="AG70" i="20"/>
  <c r="AG100" i="20"/>
  <c r="AG54" i="20"/>
  <c r="AG9" i="20"/>
  <c r="AG24" i="20"/>
  <c r="AG39" i="20"/>
  <c r="AG69" i="20"/>
  <c r="AG99" i="20"/>
  <c r="AG53" i="20"/>
  <c r="AG8" i="20"/>
  <c r="AG23" i="20"/>
  <c r="AG38" i="20"/>
  <c r="AG68" i="20"/>
  <c r="AG98" i="20"/>
  <c r="AB53" i="3" a="1"/>
  <c r="AB53" i="3"/>
  <c r="AB8" i="3" a="1"/>
  <c r="AB8" i="3"/>
  <c r="AB23" i="3" a="1"/>
  <c r="AB23" i="3"/>
  <c r="AB38" i="3"/>
  <c r="AB68" i="3"/>
  <c r="AB98" i="3"/>
  <c r="AB83" i="3" a="1"/>
  <c r="AB83" i="3"/>
  <c r="AB54" i="3"/>
  <c r="AB9" i="3"/>
  <c r="AB24" i="3"/>
  <c r="AB39" i="3"/>
  <c r="AB69" i="3"/>
  <c r="AB84" i="3"/>
  <c r="AB55" i="3"/>
  <c r="AB10" i="3"/>
  <c r="AB25" i="3"/>
  <c r="AB40" i="3"/>
  <c r="AB70" i="3"/>
  <c r="AB85" i="3"/>
  <c r="AB56" i="3"/>
  <c r="AB11" i="3"/>
  <c r="AB26" i="3"/>
  <c r="AB41" i="3"/>
  <c r="AB71" i="3"/>
  <c r="AB86" i="3"/>
  <c r="AB57" i="3"/>
  <c r="AB12" i="3"/>
  <c r="AB27" i="3"/>
  <c r="AB42" i="3"/>
  <c r="AB72" i="3"/>
  <c r="AB87" i="3"/>
  <c r="AB58" i="3"/>
  <c r="AB13" i="3"/>
  <c r="AB28" i="3"/>
  <c r="AB43" i="3"/>
  <c r="AB73" i="3"/>
  <c r="AB88" i="3"/>
  <c r="AB59" i="3"/>
  <c r="AB14" i="3"/>
  <c r="AB29" i="3"/>
  <c r="AB44" i="3"/>
  <c r="AB74" i="3"/>
  <c r="AB89" i="3"/>
  <c r="AB60" i="3"/>
  <c r="AB15" i="3"/>
  <c r="AB30" i="3"/>
  <c r="AB45" i="3"/>
  <c r="AB75" i="3"/>
  <c r="AB90" i="3"/>
  <c r="AB61" i="3"/>
  <c r="AB16" i="3"/>
  <c r="AB31" i="3"/>
  <c r="AB46" i="3"/>
  <c r="AB76" i="3"/>
  <c r="AB91" i="3"/>
  <c r="AB62" i="3"/>
  <c r="AB17" i="3"/>
  <c r="AB32" i="3"/>
  <c r="AB47" i="3"/>
  <c r="AB77" i="3"/>
  <c r="AB92" i="3"/>
  <c r="AB63" i="3"/>
  <c r="AB18" i="3"/>
  <c r="AB33" i="3"/>
  <c r="AB48" i="3"/>
  <c r="AB78" i="3"/>
  <c r="AB93" i="3"/>
  <c r="AB64" i="3"/>
  <c r="AB19" i="3"/>
  <c r="AB34" i="3"/>
  <c r="AB49" i="3"/>
  <c r="AB79" i="3"/>
  <c r="AB94" i="3"/>
  <c r="AB65" i="3"/>
  <c r="AB20" i="3"/>
  <c r="AB35" i="3"/>
  <c r="AB50" i="3"/>
  <c r="AB80" i="3"/>
  <c r="AB95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E53" i="14" a="1"/>
  <c r="AE65" i="14"/>
  <c r="AE8" i="14" a="1"/>
  <c r="AE20" i="14"/>
  <c r="AE23" i="14" a="1"/>
  <c r="AE35" i="14"/>
  <c r="AE50" i="14"/>
  <c r="AE80" i="14"/>
  <c r="AE110" i="14"/>
  <c r="AE64" i="14"/>
  <c r="AE19" i="14"/>
  <c r="AE34" i="14"/>
  <c r="AE49" i="14"/>
  <c r="AE79" i="14"/>
  <c r="AE109" i="14"/>
  <c r="AE63" i="14"/>
  <c r="AE18" i="14"/>
  <c r="AE33" i="14"/>
  <c r="AE48" i="14"/>
  <c r="AE78" i="14"/>
  <c r="AE108" i="14"/>
  <c r="AE62" i="14"/>
  <c r="AE17" i="14"/>
  <c r="AE32" i="14"/>
  <c r="AE47" i="14"/>
  <c r="AE77" i="14"/>
  <c r="AE107" i="14"/>
  <c r="AE61" i="14"/>
  <c r="AE16" i="14"/>
  <c r="AE31" i="14"/>
  <c r="AE46" i="14"/>
  <c r="AE76" i="14"/>
  <c r="AE106" i="14"/>
  <c r="AE60" i="14"/>
  <c r="AE15" i="14"/>
  <c r="AE30" i="14"/>
  <c r="AE45" i="14"/>
  <c r="AE75" i="14"/>
  <c r="AE105" i="14"/>
  <c r="AE59" i="14"/>
  <c r="AE14" i="14"/>
  <c r="AE29" i="14"/>
  <c r="AE44" i="14"/>
  <c r="AE74" i="14"/>
  <c r="AE104" i="14"/>
  <c r="AE58" i="14"/>
  <c r="AE13" i="14"/>
  <c r="AE28" i="14"/>
  <c r="AE43" i="14"/>
  <c r="AE73" i="14"/>
  <c r="AE103" i="14"/>
  <c r="AE57" i="14"/>
  <c r="AE12" i="14"/>
  <c r="AE27" i="14"/>
  <c r="AE42" i="14"/>
  <c r="AE72" i="14"/>
  <c r="AE102" i="14"/>
  <c r="AE56" i="14"/>
  <c r="AE11" i="14"/>
  <c r="AE26" i="14"/>
  <c r="AE41" i="14"/>
  <c r="AE71" i="14"/>
  <c r="AE101" i="14"/>
  <c r="AE55" i="14"/>
  <c r="AE10" i="14"/>
  <c r="AE25" i="14"/>
  <c r="AE40" i="14"/>
  <c r="AE70" i="14"/>
  <c r="AE100" i="14"/>
  <c r="AE54" i="14"/>
  <c r="AE9" i="14"/>
  <c r="AE24" i="14"/>
  <c r="AE39" i="14"/>
  <c r="AE69" i="14"/>
  <c r="AE99" i="14"/>
  <c r="AE53" i="14"/>
  <c r="AE8" i="14"/>
  <c r="AE23" i="14"/>
  <c r="AE38" i="14"/>
  <c r="AE68" i="14"/>
  <c r="AE98" i="14"/>
  <c r="AF53" i="15" a="1"/>
  <c r="AF65" i="15"/>
  <c r="AF8" i="15" a="1"/>
  <c r="AF20" i="15"/>
  <c r="AF23" i="15" a="1"/>
  <c r="AF35" i="15"/>
  <c r="AF50" i="15"/>
  <c r="AF80" i="15"/>
  <c r="AF110" i="15"/>
  <c r="AF64" i="15"/>
  <c r="AF19" i="15"/>
  <c r="AF34" i="15"/>
  <c r="AF49" i="15"/>
  <c r="AF79" i="15"/>
  <c r="AF109" i="15"/>
  <c r="AF63" i="15"/>
  <c r="AF18" i="15"/>
  <c r="AF33" i="15"/>
  <c r="AF48" i="15"/>
  <c r="AF78" i="15"/>
  <c r="AF108" i="15"/>
  <c r="AF62" i="15"/>
  <c r="AF17" i="15"/>
  <c r="AF32" i="15"/>
  <c r="AF47" i="15"/>
  <c r="AF77" i="15"/>
  <c r="AF107" i="15"/>
  <c r="AF61" i="15"/>
  <c r="AF16" i="15"/>
  <c r="AF31" i="15"/>
  <c r="AF46" i="15"/>
  <c r="AF76" i="15"/>
  <c r="AF106" i="15"/>
  <c r="AF60" i="15"/>
  <c r="AF15" i="15"/>
  <c r="AF30" i="15"/>
  <c r="AF45" i="15"/>
  <c r="AF75" i="15"/>
  <c r="AF105" i="15"/>
  <c r="AF59" i="15"/>
  <c r="AF14" i="15"/>
  <c r="AF29" i="15"/>
  <c r="AF44" i="15"/>
  <c r="AF74" i="15"/>
  <c r="AF104" i="15"/>
  <c r="AF58" i="15"/>
  <c r="AF13" i="15"/>
  <c r="AF28" i="15"/>
  <c r="AF43" i="15"/>
  <c r="AF73" i="15"/>
  <c r="AF103" i="15"/>
  <c r="AF57" i="15"/>
  <c r="AF12" i="15"/>
  <c r="AF27" i="15"/>
  <c r="AF42" i="15"/>
  <c r="AF72" i="15"/>
  <c r="AF102" i="15"/>
  <c r="AF56" i="15"/>
  <c r="AF11" i="15"/>
  <c r="AF26" i="15"/>
  <c r="AF41" i="15"/>
  <c r="AF71" i="15"/>
  <c r="AF101" i="15"/>
  <c r="AF55" i="15"/>
  <c r="AF10" i="15"/>
  <c r="AF25" i="15"/>
  <c r="AF40" i="15"/>
  <c r="AF70" i="15"/>
  <c r="AF100" i="15"/>
  <c r="AF54" i="15"/>
  <c r="AF9" i="15"/>
  <c r="AF24" i="15"/>
  <c r="AF39" i="15"/>
  <c r="AF69" i="15"/>
  <c r="AF99" i="15"/>
  <c r="AF53" i="15"/>
  <c r="AF8" i="15"/>
  <c r="AF23" i="15"/>
  <c r="AF38" i="15"/>
  <c r="AF68" i="15"/>
  <c r="AF98" i="15"/>
  <c r="AF53" i="16" a="1"/>
  <c r="AF65" i="16"/>
  <c r="AF8" i="16" a="1"/>
  <c r="AF20" i="16"/>
  <c r="AF23" i="16" a="1"/>
  <c r="AF35" i="16"/>
  <c r="AF50" i="16"/>
  <c r="AF80" i="16"/>
  <c r="AF110" i="16"/>
  <c r="AF64" i="16"/>
  <c r="AF19" i="16"/>
  <c r="AF34" i="16"/>
  <c r="AF49" i="16"/>
  <c r="AF79" i="16"/>
  <c r="AF109" i="16"/>
  <c r="AF63" i="16"/>
  <c r="AF18" i="16"/>
  <c r="AF33" i="16"/>
  <c r="AF48" i="16"/>
  <c r="AF78" i="16"/>
  <c r="AF108" i="16"/>
  <c r="AF62" i="16"/>
  <c r="AF17" i="16"/>
  <c r="AF32" i="16"/>
  <c r="AF47" i="16"/>
  <c r="AF77" i="16"/>
  <c r="AF107" i="16"/>
  <c r="AF61" i="16"/>
  <c r="AF16" i="16"/>
  <c r="AF31" i="16"/>
  <c r="AF46" i="16"/>
  <c r="AF76" i="16"/>
  <c r="AF106" i="16"/>
  <c r="AF60" i="16"/>
  <c r="AF15" i="16"/>
  <c r="AF30" i="16"/>
  <c r="AF45" i="16"/>
  <c r="AF75" i="16"/>
  <c r="AF105" i="16"/>
  <c r="AF59" i="16"/>
  <c r="AF14" i="16"/>
  <c r="AF29" i="16"/>
  <c r="AF44" i="16"/>
  <c r="AF74" i="16"/>
  <c r="AF104" i="16"/>
  <c r="AF58" i="16"/>
  <c r="AF13" i="16"/>
  <c r="AF28" i="16"/>
  <c r="AF43" i="16"/>
  <c r="AF73" i="16"/>
  <c r="AF103" i="16"/>
  <c r="AF57" i="16"/>
  <c r="AF12" i="16"/>
  <c r="AF27" i="16"/>
  <c r="AF42" i="16"/>
  <c r="AF72" i="16"/>
  <c r="AF102" i="16"/>
  <c r="AF56" i="16"/>
  <c r="AF11" i="16"/>
  <c r="AF26" i="16"/>
  <c r="AF41" i="16"/>
  <c r="AF71" i="16"/>
  <c r="AF101" i="16"/>
  <c r="AF55" i="16"/>
  <c r="AF10" i="16"/>
  <c r="AF25" i="16"/>
  <c r="AF40" i="16"/>
  <c r="AF70" i="16"/>
  <c r="AF100" i="16"/>
  <c r="AF54" i="16"/>
  <c r="AF9" i="16"/>
  <c r="AF24" i="16"/>
  <c r="AF39" i="16"/>
  <c r="AF69" i="16"/>
  <c r="AF99" i="16"/>
  <c r="AF53" i="16"/>
  <c r="AF8" i="16"/>
  <c r="AF23" i="16"/>
  <c r="AF38" i="16"/>
  <c r="AF68" i="16"/>
  <c r="AF98" i="16"/>
  <c r="AF53" i="17" a="1"/>
  <c r="AF65" i="17"/>
  <c r="AF8" i="17" a="1"/>
  <c r="AF20" i="17"/>
  <c r="AF23" i="17" a="1"/>
  <c r="AF35" i="17"/>
  <c r="AF50" i="17"/>
  <c r="AF80" i="17"/>
  <c r="AF110" i="17"/>
  <c r="AF64" i="17"/>
  <c r="AF19" i="17"/>
  <c r="AF34" i="17"/>
  <c r="AF49" i="17"/>
  <c r="AF79" i="17"/>
  <c r="AF109" i="17"/>
  <c r="AF63" i="17"/>
  <c r="AF18" i="17"/>
  <c r="AF33" i="17"/>
  <c r="AF48" i="17"/>
  <c r="AF78" i="17"/>
  <c r="AF108" i="17"/>
  <c r="AF62" i="17"/>
  <c r="AF17" i="17"/>
  <c r="AF32" i="17"/>
  <c r="AF47" i="17"/>
  <c r="AF77" i="17"/>
  <c r="AF107" i="17"/>
  <c r="AF61" i="17"/>
  <c r="AF16" i="17"/>
  <c r="AF31" i="17"/>
  <c r="AF46" i="17"/>
  <c r="AF76" i="17"/>
  <c r="AF106" i="17"/>
  <c r="AF60" i="17"/>
  <c r="AF15" i="17"/>
  <c r="AF30" i="17"/>
  <c r="AF45" i="17"/>
  <c r="AF75" i="17"/>
  <c r="AF105" i="17"/>
  <c r="AF59" i="17"/>
  <c r="AF14" i="17"/>
  <c r="AF29" i="17"/>
  <c r="AF44" i="17"/>
  <c r="AF74" i="17"/>
  <c r="AF104" i="17"/>
  <c r="AF58" i="17"/>
  <c r="AF13" i="17"/>
  <c r="AF28" i="17"/>
  <c r="AF43" i="17"/>
  <c r="AF73" i="17"/>
  <c r="AF103" i="17"/>
  <c r="AF57" i="17"/>
  <c r="AF12" i="17"/>
  <c r="AF27" i="17"/>
  <c r="AF42" i="17"/>
  <c r="AF72" i="17"/>
  <c r="AF102" i="17"/>
  <c r="AF56" i="17"/>
  <c r="AF11" i="17"/>
  <c r="AF26" i="17"/>
  <c r="AF41" i="17"/>
  <c r="AF71" i="17"/>
  <c r="AF101" i="17"/>
  <c r="AF55" i="17"/>
  <c r="AF10" i="17"/>
  <c r="AF25" i="17"/>
  <c r="AF40" i="17"/>
  <c r="AF70" i="17"/>
  <c r="AF100" i="17"/>
  <c r="AF54" i="17"/>
  <c r="AF9" i="17"/>
  <c r="AF24" i="17"/>
  <c r="AF39" i="17"/>
  <c r="AF69" i="17"/>
  <c r="AF99" i="17"/>
  <c r="AF53" i="17"/>
  <c r="AF8" i="17"/>
  <c r="AF23" i="17"/>
  <c r="AF38" i="17"/>
  <c r="AF68" i="17"/>
  <c r="AF98" i="17"/>
  <c r="AF53" i="18" a="1"/>
  <c r="AF65" i="18"/>
  <c r="AF8" i="18" a="1"/>
  <c r="AF20" i="18"/>
  <c r="AF23" i="18" a="1"/>
  <c r="AF35" i="18"/>
  <c r="AF50" i="18"/>
  <c r="AF80" i="18"/>
  <c r="AF110" i="18"/>
  <c r="AF64" i="18"/>
  <c r="AF19" i="18"/>
  <c r="AF34" i="18"/>
  <c r="AF49" i="18"/>
  <c r="AF79" i="18"/>
  <c r="AF109" i="18"/>
  <c r="AF63" i="18"/>
  <c r="AF18" i="18"/>
  <c r="AF33" i="18"/>
  <c r="AF48" i="18"/>
  <c r="AF78" i="18"/>
  <c r="AF108" i="18"/>
  <c r="AF62" i="18"/>
  <c r="AF17" i="18"/>
  <c r="AF32" i="18"/>
  <c r="AF47" i="18"/>
  <c r="AF77" i="18"/>
  <c r="AF107" i="18"/>
  <c r="AF61" i="18"/>
  <c r="AF16" i="18"/>
  <c r="AF31" i="18"/>
  <c r="AF46" i="18"/>
  <c r="AF76" i="18"/>
  <c r="AF106" i="18"/>
  <c r="AF60" i="18"/>
  <c r="AF15" i="18"/>
  <c r="AF30" i="18"/>
  <c r="AF45" i="18"/>
  <c r="AF75" i="18"/>
  <c r="AF105" i="18"/>
  <c r="AF59" i="18"/>
  <c r="AF14" i="18"/>
  <c r="AF29" i="18"/>
  <c r="AF44" i="18"/>
  <c r="AF74" i="18"/>
  <c r="AF104" i="18"/>
  <c r="AF58" i="18"/>
  <c r="AF13" i="18"/>
  <c r="AF28" i="18"/>
  <c r="AF43" i="18"/>
  <c r="AF73" i="18"/>
  <c r="AF103" i="18"/>
  <c r="AF57" i="18"/>
  <c r="AF12" i="18"/>
  <c r="AF27" i="18"/>
  <c r="AF42" i="18"/>
  <c r="AF72" i="18"/>
  <c r="AF102" i="18"/>
  <c r="AF56" i="18"/>
  <c r="AF11" i="18"/>
  <c r="AF26" i="18"/>
  <c r="AF41" i="18"/>
  <c r="AF71" i="18"/>
  <c r="AF101" i="18"/>
  <c r="AF55" i="18"/>
  <c r="AF10" i="18"/>
  <c r="AF25" i="18"/>
  <c r="AF40" i="18"/>
  <c r="AF70" i="18"/>
  <c r="AF100" i="18"/>
  <c r="AF54" i="18"/>
  <c r="AF9" i="18"/>
  <c r="AF24" i="18"/>
  <c r="AF39" i="18"/>
  <c r="AF69" i="18"/>
  <c r="AF99" i="18"/>
  <c r="AF53" i="18"/>
  <c r="AF8" i="18"/>
  <c r="AF23" i="18"/>
  <c r="AF38" i="18"/>
  <c r="AF68" i="18"/>
  <c r="AF98" i="18"/>
  <c r="AF53" i="19" a="1"/>
  <c r="AF65" i="19"/>
  <c r="AF8" i="19" a="1"/>
  <c r="AF20" i="19"/>
  <c r="AF23" i="19" a="1"/>
  <c r="AF35" i="19"/>
  <c r="AF50" i="19"/>
  <c r="AF80" i="19"/>
  <c r="AF110" i="19"/>
  <c r="AF64" i="19"/>
  <c r="AF19" i="19"/>
  <c r="AF34" i="19"/>
  <c r="AF49" i="19"/>
  <c r="AF79" i="19"/>
  <c r="AF109" i="19"/>
  <c r="AF63" i="19"/>
  <c r="AF18" i="19"/>
  <c r="AF33" i="19"/>
  <c r="AF48" i="19"/>
  <c r="AF78" i="19"/>
  <c r="AF108" i="19"/>
  <c r="AF62" i="19"/>
  <c r="AF17" i="19"/>
  <c r="AF32" i="19"/>
  <c r="AF47" i="19"/>
  <c r="AF77" i="19"/>
  <c r="AF107" i="19"/>
  <c r="AF61" i="19"/>
  <c r="AF16" i="19"/>
  <c r="AF31" i="19"/>
  <c r="AF46" i="19"/>
  <c r="AF76" i="19"/>
  <c r="AF106" i="19"/>
  <c r="AF60" i="19"/>
  <c r="AF15" i="19"/>
  <c r="AF30" i="19"/>
  <c r="AF45" i="19"/>
  <c r="AF75" i="19"/>
  <c r="AF105" i="19"/>
  <c r="AF59" i="19"/>
  <c r="AF14" i="19"/>
  <c r="AF29" i="19"/>
  <c r="AF44" i="19"/>
  <c r="AF74" i="19"/>
  <c r="AF104" i="19"/>
  <c r="AF58" i="19"/>
  <c r="AF13" i="19"/>
  <c r="AF28" i="19"/>
  <c r="AF43" i="19"/>
  <c r="AF73" i="19"/>
  <c r="AF103" i="19"/>
  <c r="AF57" i="19"/>
  <c r="AF12" i="19"/>
  <c r="AF27" i="19"/>
  <c r="AF42" i="19"/>
  <c r="AF72" i="19"/>
  <c r="AF102" i="19"/>
  <c r="AF56" i="19"/>
  <c r="AF11" i="19"/>
  <c r="AF26" i="19"/>
  <c r="AF41" i="19"/>
  <c r="AF71" i="19"/>
  <c r="AF101" i="19"/>
  <c r="AF55" i="19"/>
  <c r="AF10" i="19"/>
  <c r="AF25" i="19"/>
  <c r="AF40" i="19"/>
  <c r="AF70" i="19"/>
  <c r="AF100" i="19"/>
  <c r="AF54" i="19"/>
  <c r="AF9" i="19"/>
  <c r="AF24" i="19"/>
  <c r="AF39" i="19"/>
  <c r="AF69" i="19"/>
  <c r="AF99" i="19"/>
  <c r="AF53" i="19"/>
  <c r="AF8" i="19"/>
  <c r="AF23" i="19"/>
  <c r="AF38" i="19"/>
  <c r="AF68" i="19"/>
  <c r="AF98" i="19"/>
  <c r="AF53" i="20" a="1"/>
  <c r="AF65" i="20"/>
  <c r="AF8" i="20" a="1"/>
  <c r="AF20" i="20"/>
  <c r="AF23" i="20" a="1"/>
  <c r="AF35" i="20"/>
  <c r="AF50" i="20"/>
  <c r="AF80" i="20"/>
  <c r="AF110" i="20"/>
  <c r="AF64" i="20"/>
  <c r="AF19" i="20"/>
  <c r="AF34" i="20"/>
  <c r="AF49" i="20"/>
  <c r="AF79" i="20"/>
  <c r="AF109" i="20"/>
  <c r="AF63" i="20"/>
  <c r="AF18" i="20"/>
  <c r="AF33" i="20"/>
  <c r="AF48" i="20"/>
  <c r="AF78" i="20"/>
  <c r="AF108" i="20"/>
  <c r="AF62" i="20"/>
  <c r="AF17" i="20"/>
  <c r="AF32" i="20"/>
  <c r="AF47" i="20"/>
  <c r="AF77" i="20"/>
  <c r="AF107" i="20"/>
  <c r="AF61" i="20"/>
  <c r="AF16" i="20"/>
  <c r="AF31" i="20"/>
  <c r="AF46" i="20"/>
  <c r="AF76" i="20"/>
  <c r="AF106" i="20"/>
  <c r="AF60" i="20"/>
  <c r="AF15" i="20"/>
  <c r="AF30" i="20"/>
  <c r="AF45" i="20"/>
  <c r="AF75" i="20"/>
  <c r="AF105" i="20"/>
  <c r="AF59" i="20"/>
  <c r="AF14" i="20"/>
  <c r="AF29" i="20"/>
  <c r="AF44" i="20"/>
  <c r="AF74" i="20"/>
  <c r="AF104" i="20"/>
  <c r="AF58" i="20"/>
  <c r="AF13" i="20"/>
  <c r="AF28" i="20"/>
  <c r="AF43" i="20"/>
  <c r="AF73" i="20"/>
  <c r="AF103" i="20"/>
  <c r="AF57" i="20"/>
  <c r="AF12" i="20"/>
  <c r="AF27" i="20"/>
  <c r="AF42" i="20"/>
  <c r="AF72" i="20"/>
  <c r="AF102" i="20"/>
  <c r="AF56" i="20"/>
  <c r="AF11" i="20"/>
  <c r="AF26" i="20"/>
  <c r="AF41" i="20"/>
  <c r="AF71" i="20"/>
  <c r="AF101" i="20"/>
  <c r="AF55" i="20"/>
  <c r="AF10" i="20"/>
  <c r="AF25" i="20"/>
  <c r="AF40" i="20"/>
  <c r="AF70" i="20"/>
  <c r="AF100" i="20"/>
  <c r="AF54" i="20"/>
  <c r="AF9" i="20"/>
  <c r="AF24" i="20"/>
  <c r="AF39" i="20"/>
  <c r="AF69" i="20"/>
  <c r="AF99" i="20"/>
  <c r="AF53" i="20"/>
  <c r="AF8" i="20"/>
  <c r="AF23" i="20"/>
  <c r="AF38" i="20"/>
  <c r="AF68" i="20"/>
  <c r="AF98" i="20"/>
  <c r="AA53" i="3" a="1"/>
  <c r="AA53" i="3"/>
  <c r="AA8" i="3" a="1"/>
  <c r="AA8" i="3"/>
  <c r="AA23" i="3" a="1"/>
  <c r="AA23" i="3"/>
  <c r="AA38" i="3"/>
  <c r="AA68" i="3"/>
  <c r="AA98" i="3"/>
  <c r="AA83" i="3" a="1"/>
  <c r="AA83" i="3"/>
  <c r="AA54" i="3"/>
  <c r="AA9" i="3"/>
  <c r="AA24" i="3"/>
  <c r="AA39" i="3"/>
  <c r="AA69" i="3"/>
  <c r="AA84" i="3"/>
  <c r="AA55" i="3"/>
  <c r="AA10" i="3"/>
  <c r="AA25" i="3"/>
  <c r="AA40" i="3"/>
  <c r="AA70" i="3"/>
  <c r="AA85" i="3"/>
  <c r="AA56" i="3"/>
  <c r="AA11" i="3"/>
  <c r="AA26" i="3"/>
  <c r="AA41" i="3"/>
  <c r="AA71" i="3"/>
  <c r="AA86" i="3"/>
  <c r="AA57" i="3"/>
  <c r="AA12" i="3"/>
  <c r="AA27" i="3"/>
  <c r="AA42" i="3"/>
  <c r="AA72" i="3"/>
  <c r="AA87" i="3"/>
  <c r="AA58" i="3"/>
  <c r="AA13" i="3"/>
  <c r="AA28" i="3"/>
  <c r="AA43" i="3"/>
  <c r="AA73" i="3"/>
  <c r="AA88" i="3"/>
  <c r="AA59" i="3"/>
  <c r="AA14" i="3"/>
  <c r="AA29" i="3"/>
  <c r="AA44" i="3"/>
  <c r="AA74" i="3"/>
  <c r="AA89" i="3"/>
  <c r="AA60" i="3"/>
  <c r="AA15" i="3"/>
  <c r="AA30" i="3"/>
  <c r="AA45" i="3"/>
  <c r="AA75" i="3"/>
  <c r="AA90" i="3"/>
  <c r="AA61" i="3"/>
  <c r="AA16" i="3"/>
  <c r="AA31" i="3"/>
  <c r="AA46" i="3"/>
  <c r="AA76" i="3"/>
  <c r="AA91" i="3"/>
  <c r="AA62" i="3"/>
  <c r="AA17" i="3"/>
  <c r="AA32" i="3"/>
  <c r="AA47" i="3"/>
  <c r="AA77" i="3"/>
  <c r="AA92" i="3"/>
  <c r="AA63" i="3"/>
  <c r="AA18" i="3"/>
  <c r="AA33" i="3"/>
  <c r="AA48" i="3"/>
  <c r="AA78" i="3"/>
  <c r="AA93" i="3"/>
  <c r="AA64" i="3"/>
  <c r="AA19" i="3"/>
  <c r="AA34" i="3"/>
  <c r="AA49" i="3"/>
  <c r="AA79" i="3"/>
  <c r="AA94" i="3"/>
  <c r="AA65" i="3"/>
  <c r="AA20" i="3"/>
  <c r="AA35" i="3"/>
  <c r="AA50" i="3"/>
  <c r="AA80" i="3"/>
  <c r="AA95" i="3"/>
  <c r="AB110" i="3"/>
  <c r="AB99" i="3"/>
  <c r="AB100" i="3"/>
  <c r="AB101" i="3"/>
  <c r="AB102" i="3"/>
  <c r="AB103" i="3"/>
  <c r="AB104" i="3"/>
  <c r="AB105" i="3"/>
  <c r="AB106" i="3"/>
  <c r="AB107" i="3"/>
  <c r="AB108" i="3"/>
  <c r="AB109" i="3"/>
  <c r="AD53" i="14" a="1"/>
  <c r="AD65" i="14"/>
  <c r="AD8" i="14" a="1"/>
  <c r="AD20" i="14"/>
  <c r="AD23" i="14" a="1"/>
  <c r="AD35" i="14"/>
  <c r="AD50" i="14"/>
  <c r="AD80" i="14"/>
  <c r="AD110" i="14"/>
  <c r="AD64" i="14"/>
  <c r="AD19" i="14"/>
  <c r="AD34" i="14"/>
  <c r="AD49" i="14"/>
  <c r="AD79" i="14"/>
  <c r="AD109" i="14"/>
  <c r="AD63" i="14"/>
  <c r="AD18" i="14"/>
  <c r="AD33" i="14"/>
  <c r="AD48" i="14"/>
  <c r="AD78" i="14"/>
  <c r="AD108" i="14"/>
  <c r="AD62" i="14"/>
  <c r="AD17" i="14"/>
  <c r="AD32" i="14"/>
  <c r="AD47" i="14"/>
  <c r="AD77" i="14"/>
  <c r="AD107" i="14"/>
  <c r="AD61" i="14"/>
  <c r="AD16" i="14"/>
  <c r="AD31" i="14"/>
  <c r="AD46" i="14"/>
  <c r="AD76" i="14"/>
  <c r="AD106" i="14"/>
  <c r="AD60" i="14"/>
  <c r="AD15" i="14"/>
  <c r="AD30" i="14"/>
  <c r="AD45" i="14"/>
  <c r="AD75" i="14"/>
  <c r="AD105" i="14"/>
  <c r="AD59" i="14"/>
  <c r="AD14" i="14"/>
  <c r="AD29" i="14"/>
  <c r="AD44" i="14"/>
  <c r="AD74" i="14"/>
  <c r="AD104" i="14"/>
  <c r="AD58" i="14"/>
  <c r="AD13" i="14"/>
  <c r="AD28" i="14"/>
  <c r="AD43" i="14"/>
  <c r="AD73" i="14"/>
  <c r="AD103" i="14"/>
  <c r="AD57" i="14"/>
  <c r="AD12" i="14"/>
  <c r="AD27" i="14"/>
  <c r="AD42" i="14"/>
  <c r="AD72" i="14"/>
  <c r="AD102" i="14"/>
  <c r="AD56" i="14"/>
  <c r="AD11" i="14"/>
  <c r="AD26" i="14"/>
  <c r="AD41" i="14"/>
  <c r="AD71" i="14"/>
  <c r="AD101" i="14"/>
  <c r="AD55" i="14"/>
  <c r="AD10" i="14"/>
  <c r="AD25" i="14"/>
  <c r="AD40" i="14"/>
  <c r="AD70" i="14"/>
  <c r="AD100" i="14"/>
  <c r="AD54" i="14"/>
  <c r="AD9" i="14"/>
  <c r="AD24" i="14"/>
  <c r="AD39" i="14"/>
  <c r="AD69" i="14"/>
  <c r="AD99" i="14"/>
  <c r="AD53" i="14"/>
  <c r="AD8" i="14"/>
  <c r="AD23" i="14"/>
  <c r="AD38" i="14"/>
  <c r="AD68" i="14"/>
  <c r="AD98" i="14"/>
  <c r="AE53" i="15" a="1"/>
  <c r="AE65" i="15"/>
  <c r="AE8" i="15" a="1"/>
  <c r="AE20" i="15"/>
  <c r="AE23" i="15" a="1"/>
  <c r="AE35" i="15"/>
  <c r="AE50" i="15"/>
  <c r="AE80" i="15"/>
  <c r="AE110" i="15"/>
  <c r="AE64" i="15"/>
  <c r="AE19" i="15"/>
  <c r="AE34" i="15"/>
  <c r="AE49" i="15"/>
  <c r="AE79" i="15"/>
  <c r="AE109" i="15"/>
  <c r="AE63" i="15"/>
  <c r="AE18" i="15"/>
  <c r="AE33" i="15"/>
  <c r="AE48" i="15"/>
  <c r="AE78" i="15"/>
  <c r="AE108" i="15"/>
  <c r="AE62" i="15"/>
  <c r="AE17" i="15"/>
  <c r="AE32" i="15"/>
  <c r="AE47" i="15"/>
  <c r="AE77" i="15"/>
  <c r="AE107" i="15"/>
  <c r="AE61" i="15"/>
  <c r="AE16" i="15"/>
  <c r="AE31" i="15"/>
  <c r="AE46" i="15"/>
  <c r="AE76" i="15"/>
  <c r="AE106" i="15"/>
  <c r="AE60" i="15"/>
  <c r="AE15" i="15"/>
  <c r="AE30" i="15"/>
  <c r="AE45" i="15"/>
  <c r="AE75" i="15"/>
  <c r="AE105" i="15"/>
  <c r="AE59" i="15"/>
  <c r="AE14" i="15"/>
  <c r="AE29" i="15"/>
  <c r="AE44" i="15"/>
  <c r="AE74" i="15"/>
  <c r="AE104" i="15"/>
  <c r="AE58" i="15"/>
  <c r="AE13" i="15"/>
  <c r="AE28" i="15"/>
  <c r="AE43" i="15"/>
  <c r="AE73" i="15"/>
  <c r="AE103" i="15"/>
  <c r="AE57" i="15"/>
  <c r="AE12" i="15"/>
  <c r="AE27" i="15"/>
  <c r="AE42" i="15"/>
  <c r="AE72" i="15"/>
  <c r="AE102" i="15"/>
  <c r="AE56" i="15"/>
  <c r="AE11" i="15"/>
  <c r="AE26" i="15"/>
  <c r="AE41" i="15"/>
  <c r="AE71" i="15"/>
  <c r="AE101" i="15"/>
  <c r="AE55" i="15"/>
  <c r="AE10" i="15"/>
  <c r="AE25" i="15"/>
  <c r="AE40" i="15"/>
  <c r="AE70" i="15"/>
  <c r="AE100" i="15"/>
  <c r="AE54" i="15"/>
  <c r="AE9" i="15"/>
  <c r="AE24" i="15"/>
  <c r="AE39" i="15"/>
  <c r="AE69" i="15"/>
  <c r="AE99" i="15"/>
  <c r="AE53" i="15"/>
  <c r="AE8" i="15"/>
  <c r="AE23" i="15"/>
  <c r="AE38" i="15"/>
  <c r="AE68" i="15"/>
  <c r="AE98" i="15"/>
  <c r="AE53" i="16" a="1"/>
  <c r="AE65" i="16"/>
  <c r="AE8" i="16" a="1"/>
  <c r="AE20" i="16"/>
  <c r="AE23" i="16" a="1"/>
  <c r="AE35" i="16"/>
  <c r="AE50" i="16"/>
  <c r="AE80" i="16"/>
  <c r="AE110" i="16"/>
  <c r="AE64" i="16"/>
  <c r="AE19" i="16"/>
  <c r="AE34" i="16"/>
  <c r="AE49" i="16"/>
  <c r="AE79" i="16"/>
  <c r="AE109" i="16"/>
  <c r="AE63" i="16"/>
  <c r="AE18" i="16"/>
  <c r="AE33" i="16"/>
  <c r="AE48" i="16"/>
  <c r="AE78" i="16"/>
  <c r="AE108" i="16"/>
  <c r="AE62" i="16"/>
  <c r="AE17" i="16"/>
  <c r="AE32" i="16"/>
  <c r="AE47" i="16"/>
  <c r="AE77" i="16"/>
  <c r="AE107" i="16"/>
  <c r="AE61" i="16"/>
  <c r="AE16" i="16"/>
  <c r="AE31" i="16"/>
  <c r="AE46" i="16"/>
  <c r="AE76" i="16"/>
  <c r="AE106" i="16"/>
  <c r="AE60" i="16"/>
  <c r="AE15" i="16"/>
  <c r="AE30" i="16"/>
  <c r="AE45" i="16"/>
  <c r="AE75" i="16"/>
  <c r="AE105" i="16"/>
  <c r="AE59" i="16"/>
  <c r="AE14" i="16"/>
  <c r="AE29" i="16"/>
  <c r="AE44" i="16"/>
  <c r="AE74" i="16"/>
  <c r="AE104" i="16"/>
  <c r="AE58" i="16"/>
  <c r="AE13" i="16"/>
  <c r="AE28" i="16"/>
  <c r="AE43" i="16"/>
  <c r="AE73" i="16"/>
  <c r="AE103" i="16"/>
  <c r="AE57" i="16"/>
  <c r="AE12" i="16"/>
  <c r="AE27" i="16"/>
  <c r="AE42" i="16"/>
  <c r="AE72" i="16"/>
  <c r="AE102" i="16"/>
  <c r="AE56" i="16"/>
  <c r="AE11" i="16"/>
  <c r="AE26" i="16"/>
  <c r="AE41" i="16"/>
  <c r="AE71" i="16"/>
  <c r="AE101" i="16"/>
  <c r="AE55" i="16"/>
  <c r="AE10" i="16"/>
  <c r="AE25" i="16"/>
  <c r="AE40" i="16"/>
  <c r="AE70" i="16"/>
  <c r="AE100" i="16"/>
  <c r="AE54" i="16"/>
  <c r="AE9" i="16"/>
  <c r="AE24" i="16"/>
  <c r="AE39" i="16"/>
  <c r="AE69" i="16"/>
  <c r="AE99" i="16"/>
  <c r="AE53" i="16"/>
  <c r="AE8" i="16"/>
  <c r="AE23" i="16"/>
  <c r="AE38" i="16"/>
  <c r="AE68" i="16"/>
  <c r="AE98" i="16"/>
  <c r="AE53" i="17" a="1"/>
  <c r="AE65" i="17"/>
  <c r="AE8" i="17" a="1"/>
  <c r="AE20" i="17"/>
  <c r="AE23" i="17" a="1"/>
  <c r="AE35" i="17"/>
  <c r="AE50" i="17"/>
  <c r="AE80" i="17"/>
  <c r="AE110" i="17"/>
  <c r="AE64" i="17"/>
  <c r="AE19" i="17"/>
  <c r="AE34" i="17"/>
  <c r="AE49" i="17"/>
  <c r="AE79" i="17"/>
  <c r="AE109" i="17"/>
  <c r="AE63" i="17"/>
  <c r="AE18" i="17"/>
  <c r="AE33" i="17"/>
  <c r="AE48" i="17"/>
  <c r="AE78" i="17"/>
  <c r="AE108" i="17"/>
  <c r="AE62" i="17"/>
  <c r="AE17" i="17"/>
  <c r="AE32" i="17"/>
  <c r="AE47" i="17"/>
  <c r="AE77" i="17"/>
  <c r="AE107" i="17"/>
  <c r="AE61" i="17"/>
  <c r="AE16" i="17"/>
  <c r="AE31" i="17"/>
  <c r="AE46" i="17"/>
  <c r="AE76" i="17"/>
  <c r="AE106" i="17"/>
  <c r="AE60" i="17"/>
  <c r="AE15" i="17"/>
  <c r="AE30" i="17"/>
  <c r="AE45" i="17"/>
  <c r="AE75" i="17"/>
  <c r="AE105" i="17"/>
  <c r="AE59" i="17"/>
  <c r="AE14" i="17"/>
  <c r="AE29" i="17"/>
  <c r="AE44" i="17"/>
  <c r="AE74" i="17"/>
  <c r="AE104" i="17"/>
  <c r="AE58" i="17"/>
  <c r="AE13" i="17"/>
  <c r="AE28" i="17"/>
  <c r="AE43" i="17"/>
  <c r="AE73" i="17"/>
  <c r="AE103" i="17"/>
  <c r="AE57" i="17"/>
  <c r="AE12" i="17"/>
  <c r="AE27" i="17"/>
  <c r="AE42" i="17"/>
  <c r="AE72" i="17"/>
  <c r="AE102" i="17"/>
  <c r="AE56" i="17"/>
  <c r="AE11" i="17"/>
  <c r="AE26" i="17"/>
  <c r="AE41" i="17"/>
  <c r="AE71" i="17"/>
  <c r="AE101" i="17"/>
  <c r="AE55" i="17"/>
  <c r="AE10" i="17"/>
  <c r="AE25" i="17"/>
  <c r="AE40" i="17"/>
  <c r="AE70" i="17"/>
  <c r="AE100" i="17"/>
  <c r="AE54" i="17"/>
  <c r="AE9" i="17"/>
  <c r="AE24" i="17"/>
  <c r="AE39" i="17"/>
  <c r="AE69" i="17"/>
  <c r="AE99" i="17"/>
  <c r="AE53" i="17"/>
  <c r="AE8" i="17"/>
  <c r="AE23" i="17"/>
  <c r="AE38" i="17"/>
  <c r="AE68" i="17"/>
  <c r="AE98" i="17"/>
  <c r="AE53" i="18" a="1"/>
  <c r="AE65" i="18"/>
  <c r="AE8" i="18" a="1"/>
  <c r="AE20" i="18"/>
  <c r="AE23" i="18" a="1"/>
  <c r="AE35" i="18"/>
  <c r="AE50" i="18"/>
  <c r="AE80" i="18"/>
  <c r="AE110" i="18"/>
  <c r="AE64" i="18"/>
  <c r="AE19" i="18"/>
  <c r="AE34" i="18"/>
  <c r="AE49" i="18"/>
  <c r="AE79" i="18"/>
  <c r="AE109" i="18"/>
  <c r="AE63" i="18"/>
  <c r="AE18" i="18"/>
  <c r="AE33" i="18"/>
  <c r="AE48" i="18"/>
  <c r="AE78" i="18"/>
  <c r="AE108" i="18"/>
  <c r="AE62" i="18"/>
  <c r="AE17" i="18"/>
  <c r="AE32" i="18"/>
  <c r="AE47" i="18"/>
  <c r="AE77" i="18"/>
  <c r="AE107" i="18"/>
  <c r="AE61" i="18"/>
  <c r="AE16" i="18"/>
  <c r="AE31" i="18"/>
  <c r="AE46" i="18"/>
  <c r="AE76" i="18"/>
  <c r="AE106" i="18"/>
  <c r="AE60" i="18"/>
  <c r="AE15" i="18"/>
  <c r="AE30" i="18"/>
  <c r="AE45" i="18"/>
  <c r="AE75" i="18"/>
  <c r="AE105" i="18"/>
  <c r="AE59" i="18"/>
  <c r="AE14" i="18"/>
  <c r="AE29" i="18"/>
  <c r="AE44" i="18"/>
  <c r="AE74" i="18"/>
  <c r="AE104" i="18"/>
  <c r="AE58" i="18"/>
  <c r="AE13" i="18"/>
  <c r="AE28" i="18"/>
  <c r="AE43" i="18"/>
  <c r="AE73" i="18"/>
  <c r="AE103" i="18"/>
  <c r="AE57" i="18"/>
  <c r="AE12" i="18"/>
  <c r="AE27" i="18"/>
  <c r="AE42" i="18"/>
  <c r="AE72" i="18"/>
  <c r="AE102" i="18"/>
  <c r="AE56" i="18"/>
  <c r="AE11" i="18"/>
  <c r="AE26" i="18"/>
  <c r="AE41" i="18"/>
  <c r="AE71" i="18"/>
  <c r="AE101" i="18"/>
  <c r="AE55" i="18"/>
  <c r="AE10" i="18"/>
  <c r="AE25" i="18"/>
  <c r="AE40" i="18"/>
  <c r="AE70" i="18"/>
  <c r="AE100" i="18"/>
  <c r="AE54" i="18"/>
  <c r="AE9" i="18"/>
  <c r="AE24" i="18"/>
  <c r="AE39" i="18"/>
  <c r="AE69" i="18"/>
  <c r="AE99" i="18"/>
  <c r="AE53" i="18"/>
  <c r="AE8" i="18"/>
  <c r="AE23" i="18"/>
  <c r="AE38" i="18"/>
  <c r="AE68" i="18"/>
  <c r="AE98" i="18"/>
  <c r="AE53" i="19" a="1"/>
  <c r="AE65" i="19"/>
  <c r="AE8" i="19" a="1"/>
  <c r="AE20" i="19"/>
  <c r="AE23" i="19" a="1"/>
  <c r="AE35" i="19"/>
  <c r="AE50" i="19"/>
  <c r="AE80" i="19"/>
  <c r="AE110" i="19"/>
  <c r="AE64" i="19"/>
  <c r="AE19" i="19"/>
  <c r="AE34" i="19"/>
  <c r="AE49" i="19"/>
  <c r="AE79" i="19"/>
  <c r="AE109" i="19"/>
  <c r="AE63" i="19"/>
  <c r="AE18" i="19"/>
  <c r="AE33" i="19"/>
  <c r="AE48" i="19"/>
  <c r="AE78" i="19"/>
  <c r="AE108" i="19"/>
  <c r="AE62" i="19"/>
  <c r="AE17" i="19"/>
  <c r="AE32" i="19"/>
  <c r="AE47" i="19"/>
  <c r="AE77" i="19"/>
  <c r="AE107" i="19"/>
  <c r="AE61" i="19"/>
  <c r="AE16" i="19"/>
  <c r="AE31" i="19"/>
  <c r="AE46" i="19"/>
  <c r="AE76" i="19"/>
  <c r="AE106" i="19"/>
  <c r="AE60" i="19"/>
  <c r="AE15" i="19"/>
  <c r="AE30" i="19"/>
  <c r="AE45" i="19"/>
  <c r="AE75" i="19"/>
  <c r="AE105" i="19"/>
  <c r="AE59" i="19"/>
  <c r="AE14" i="19"/>
  <c r="AE29" i="19"/>
  <c r="AE44" i="19"/>
  <c r="AE74" i="19"/>
  <c r="AE104" i="19"/>
  <c r="AE58" i="19"/>
  <c r="AE13" i="19"/>
  <c r="AE28" i="19"/>
  <c r="AE43" i="19"/>
  <c r="AE73" i="19"/>
  <c r="AE103" i="19"/>
  <c r="AE57" i="19"/>
  <c r="AE12" i="19"/>
  <c r="AE27" i="19"/>
  <c r="AE42" i="19"/>
  <c r="AE72" i="19"/>
  <c r="AE102" i="19"/>
  <c r="AE56" i="19"/>
  <c r="AE11" i="19"/>
  <c r="AE26" i="19"/>
  <c r="AE41" i="19"/>
  <c r="AE71" i="19"/>
  <c r="AE101" i="19"/>
  <c r="AE55" i="19"/>
  <c r="AE10" i="19"/>
  <c r="AE25" i="19"/>
  <c r="AE40" i="19"/>
  <c r="AE70" i="19"/>
  <c r="AE100" i="19"/>
  <c r="AE54" i="19"/>
  <c r="AE9" i="19"/>
  <c r="AE24" i="19"/>
  <c r="AE39" i="19"/>
  <c r="AE69" i="19"/>
  <c r="AE99" i="19"/>
  <c r="AE53" i="19"/>
  <c r="AE8" i="19"/>
  <c r="AE23" i="19"/>
  <c r="AE38" i="19"/>
  <c r="AE68" i="19"/>
  <c r="AE98" i="19"/>
  <c r="AE53" i="20" a="1"/>
  <c r="AE65" i="20"/>
  <c r="AE8" i="20" a="1"/>
  <c r="AE20" i="20"/>
  <c r="AE23" i="20" a="1"/>
  <c r="AE35" i="20"/>
  <c r="AE50" i="20"/>
  <c r="AE80" i="20"/>
  <c r="AE110" i="20"/>
  <c r="AE64" i="20"/>
  <c r="AE19" i="20"/>
  <c r="AE34" i="20"/>
  <c r="AE49" i="20"/>
  <c r="AE79" i="20"/>
  <c r="AE109" i="20"/>
  <c r="AE63" i="20"/>
  <c r="AE18" i="20"/>
  <c r="AE33" i="20"/>
  <c r="AE48" i="20"/>
  <c r="AE78" i="20"/>
  <c r="AE108" i="20"/>
  <c r="AE62" i="20"/>
  <c r="AE17" i="20"/>
  <c r="AE32" i="20"/>
  <c r="AE47" i="20"/>
  <c r="AE77" i="20"/>
  <c r="AE107" i="20"/>
  <c r="AE61" i="20"/>
  <c r="AE16" i="20"/>
  <c r="AE31" i="20"/>
  <c r="AE46" i="20"/>
  <c r="AE76" i="20"/>
  <c r="AE106" i="20"/>
  <c r="AE60" i="20"/>
  <c r="AE15" i="20"/>
  <c r="AE30" i="20"/>
  <c r="AE45" i="20"/>
  <c r="AE75" i="20"/>
  <c r="AE105" i="20"/>
  <c r="AE59" i="20"/>
  <c r="AE14" i="20"/>
  <c r="AE29" i="20"/>
  <c r="AE44" i="20"/>
  <c r="AE74" i="20"/>
  <c r="AE104" i="20"/>
  <c r="AE58" i="20"/>
  <c r="AE13" i="20"/>
  <c r="AE28" i="20"/>
  <c r="AE43" i="20"/>
  <c r="AE73" i="20"/>
  <c r="AE103" i="20"/>
  <c r="AE57" i="20"/>
  <c r="AE12" i="20"/>
  <c r="AE27" i="20"/>
  <c r="AE42" i="20"/>
  <c r="AE72" i="20"/>
  <c r="AE102" i="20"/>
  <c r="AE56" i="20"/>
  <c r="AE11" i="20"/>
  <c r="AE26" i="20"/>
  <c r="AE41" i="20"/>
  <c r="AE71" i="20"/>
  <c r="AE101" i="20"/>
  <c r="AE55" i="20"/>
  <c r="AE10" i="20"/>
  <c r="AE25" i="20"/>
  <c r="AE40" i="20"/>
  <c r="AE70" i="20"/>
  <c r="AE100" i="20"/>
  <c r="AE54" i="20"/>
  <c r="AE9" i="20"/>
  <c r="AE24" i="20"/>
  <c r="AE39" i="20"/>
  <c r="AE69" i="20"/>
  <c r="AE99" i="20"/>
  <c r="AE53" i="20"/>
  <c r="AE8" i="20"/>
  <c r="AE23" i="20"/>
  <c r="AE38" i="20"/>
  <c r="AE68" i="20"/>
  <c r="AE98" i="20"/>
  <c r="Z53" i="3" a="1"/>
  <c r="Z53" i="3"/>
  <c r="Z8" i="3" a="1"/>
  <c r="Z8" i="3"/>
  <c r="Z23" i="3" a="1"/>
  <c r="Z23" i="3"/>
  <c r="Z38" i="3"/>
  <c r="Z68" i="3"/>
  <c r="Z98" i="3"/>
  <c r="Z83" i="3" a="1"/>
  <c r="Z83" i="3"/>
  <c r="Z54" i="3"/>
  <c r="Z9" i="3"/>
  <c r="Z24" i="3"/>
  <c r="Z39" i="3"/>
  <c r="Z69" i="3"/>
  <c r="Z84" i="3"/>
  <c r="Z55" i="3"/>
  <c r="Z10" i="3"/>
  <c r="Z25" i="3"/>
  <c r="Z40" i="3"/>
  <c r="Z70" i="3"/>
  <c r="Z85" i="3"/>
  <c r="Z56" i="3"/>
  <c r="Z11" i="3"/>
  <c r="Z26" i="3"/>
  <c r="Z41" i="3"/>
  <c r="Z71" i="3"/>
  <c r="Z86" i="3"/>
  <c r="Z57" i="3"/>
  <c r="Z12" i="3"/>
  <c r="Z27" i="3"/>
  <c r="Z42" i="3"/>
  <c r="Z72" i="3"/>
  <c r="Z87" i="3"/>
  <c r="Z58" i="3"/>
  <c r="Z13" i="3"/>
  <c r="Z28" i="3"/>
  <c r="Z43" i="3"/>
  <c r="Z73" i="3"/>
  <c r="Z88" i="3"/>
  <c r="Z59" i="3"/>
  <c r="Z14" i="3"/>
  <c r="Z29" i="3"/>
  <c r="Z44" i="3"/>
  <c r="Z74" i="3"/>
  <c r="Z89" i="3"/>
  <c r="Z60" i="3"/>
  <c r="Z15" i="3"/>
  <c r="Z30" i="3"/>
  <c r="Z45" i="3"/>
  <c r="Z75" i="3"/>
  <c r="Z90" i="3"/>
  <c r="Z61" i="3"/>
  <c r="Z16" i="3"/>
  <c r="Z31" i="3"/>
  <c r="Z46" i="3"/>
  <c r="Z76" i="3"/>
  <c r="Z91" i="3"/>
  <c r="Z62" i="3"/>
  <c r="Z17" i="3"/>
  <c r="Z32" i="3"/>
  <c r="Z47" i="3"/>
  <c r="Z77" i="3"/>
  <c r="Z92" i="3"/>
  <c r="Z63" i="3"/>
  <c r="Z18" i="3"/>
  <c r="Z33" i="3"/>
  <c r="Z48" i="3"/>
  <c r="Z78" i="3"/>
  <c r="Z93" i="3"/>
  <c r="Z64" i="3"/>
  <c r="Z19" i="3"/>
  <c r="Z34" i="3"/>
  <c r="Z49" i="3"/>
  <c r="Z79" i="3"/>
  <c r="Z94" i="3"/>
  <c r="Z65" i="3"/>
  <c r="Z20" i="3"/>
  <c r="Z35" i="3"/>
  <c r="Z50" i="3"/>
  <c r="Z80" i="3"/>
  <c r="Z95" i="3"/>
  <c r="AA109" i="3"/>
  <c r="AA108" i="3"/>
  <c r="AA107" i="3"/>
  <c r="AA106" i="3"/>
  <c r="AA105" i="3"/>
  <c r="AA104" i="3"/>
  <c r="AA103" i="3"/>
  <c r="AA102" i="3"/>
  <c r="AA101" i="3"/>
  <c r="AA100" i="3"/>
  <c r="AA99" i="3"/>
  <c r="AA110" i="3"/>
  <c r="AC53" i="14" a="1"/>
  <c r="AC65" i="14"/>
  <c r="AC8" i="14" a="1"/>
  <c r="AC20" i="14"/>
  <c r="AC23" i="14" a="1"/>
  <c r="AC35" i="14"/>
  <c r="AC50" i="14"/>
  <c r="AC80" i="14"/>
  <c r="AC110" i="14"/>
  <c r="AC64" i="14"/>
  <c r="AC19" i="14"/>
  <c r="AC34" i="14"/>
  <c r="AC49" i="14"/>
  <c r="AC79" i="14"/>
  <c r="AC109" i="14"/>
  <c r="AC63" i="14"/>
  <c r="AC18" i="14"/>
  <c r="AC33" i="14"/>
  <c r="AC48" i="14"/>
  <c r="AC78" i="14"/>
  <c r="AC108" i="14"/>
  <c r="AC62" i="14"/>
  <c r="AC17" i="14"/>
  <c r="AC32" i="14"/>
  <c r="AC47" i="14"/>
  <c r="AC77" i="14"/>
  <c r="AC107" i="14"/>
  <c r="AC61" i="14"/>
  <c r="AC16" i="14"/>
  <c r="AC31" i="14"/>
  <c r="AC46" i="14"/>
  <c r="AC76" i="14"/>
  <c r="AC106" i="14"/>
  <c r="AC60" i="14"/>
  <c r="AC15" i="14"/>
  <c r="AC30" i="14"/>
  <c r="AC45" i="14"/>
  <c r="AC75" i="14"/>
  <c r="AC105" i="14"/>
  <c r="AC59" i="14"/>
  <c r="AC14" i="14"/>
  <c r="AC29" i="14"/>
  <c r="AC44" i="14"/>
  <c r="AC74" i="14"/>
  <c r="AC104" i="14"/>
  <c r="AC58" i="14"/>
  <c r="AC13" i="14"/>
  <c r="AC28" i="14"/>
  <c r="AC43" i="14"/>
  <c r="AC73" i="14"/>
  <c r="AC103" i="14"/>
  <c r="AC57" i="14"/>
  <c r="AC12" i="14"/>
  <c r="AC27" i="14"/>
  <c r="AC42" i="14"/>
  <c r="AC72" i="14"/>
  <c r="AC102" i="14"/>
  <c r="AC56" i="14"/>
  <c r="AC11" i="14"/>
  <c r="AC26" i="14"/>
  <c r="AC41" i="14"/>
  <c r="AC71" i="14"/>
  <c r="AC101" i="14"/>
  <c r="AC55" i="14"/>
  <c r="AC10" i="14"/>
  <c r="AC25" i="14"/>
  <c r="AC40" i="14"/>
  <c r="AC70" i="14"/>
  <c r="AC100" i="14"/>
  <c r="AC54" i="14"/>
  <c r="AC9" i="14"/>
  <c r="AC24" i="14"/>
  <c r="AC39" i="14"/>
  <c r="AC69" i="14"/>
  <c r="AC99" i="14"/>
  <c r="AC53" i="14"/>
  <c r="AC8" i="14"/>
  <c r="AC23" i="14"/>
  <c r="AC38" i="14"/>
  <c r="AC68" i="14"/>
  <c r="AC98" i="14"/>
  <c r="AD53" i="15" a="1"/>
  <c r="AD65" i="15"/>
  <c r="AD8" i="15" a="1"/>
  <c r="AD20" i="15"/>
  <c r="AD23" i="15" a="1"/>
  <c r="AD35" i="15"/>
  <c r="AD50" i="15"/>
  <c r="AD80" i="15"/>
  <c r="AD110" i="15"/>
  <c r="AD64" i="15"/>
  <c r="AD19" i="15"/>
  <c r="AD34" i="15"/>
  <c r="AD49" i="15"/>
  <c r="AD79" i="15"/>
  <c r="AD109" i="15"/>
  <c r="AD63" i="15"/>
  <c r="AD18" i="15"/>
  <c r="AD33" i="15"/>
  <c r="AD48" i="15"/>
  <c r="AD78" i="15"/>
  <c r="AD108" i="15"/>
  <c r="AD62" i="15"/>
  <c r="AD17" i="15"/>
  <c r="AD32" i="15"/>
  <c r="AD47" i="15"/>
  <c r="AD77" i="15"/>
  <c r="AD107" i="15"/>
  <c r="AD61" i="15"/>
  <c r="AD16" i="15"/>
  <c r="AD31" i="15"/>
  <c r="AD46" i="15"/>
  <c r="AD76" i="15"/>
  <c r="AD106" i="15"/>
  <c r="AD60" i="15"/>
  <c r="AD15" i="15"/>
  <c r="AD30" i="15"/>
  <c r="AD45" i="15"/>
  <c r="AD75" i="15"/>
  <c r="AD105" i="15"/>
  <c r="AD59" i="15"/>
  <c r="AD14" i="15"/>
  <c r="AD29" i="15"/>
  <c r="AD44" i="15"/>
  <c r="AD74" i="15"/>
  <c r="AD104" i="15"/>
  <c r="AD58" i="15"/>
  <c r="AD13" i="15"/>
  <c r="AD28" i="15"/>
  <c r="AD43" i="15"/>
  <c r="AD73" i="15"/>
  <c r="AD103" i="15"/>
  <c r="AD57" i="15"/>
  <c r="AD12" i="15"/>
  <c r="AD27" i="15"/>
  <c r="AD42" i="15"/>
  <c r="AD72" i="15"/>
  <c r="AD102" i="15"/>
  <c r="AD56" i="15"/>
  <c r="AD11" i="15"/>
  <c r="AD26" i="15"/>
  <c r="AD41" i="15"/>
  <c r="AD71" i="15"/>
  <c r="AD101" i="15"/>
  <c r="AD55" i="15"/>
  <c r="AD10" i="15"/>
  <c r="AD25" i="15"/>
  <c r="AD40" i="15"/>
  <c r="AD70" i="15"/>
  <c r="AD100" i="15"/>
  <c r="AD54" i="15"/>
  <c r="AD9" i="15"/>
  <c r="AD24" i="15"/>
  <c r="AD39" i="15"/>
  <c r="AD69" i="15"/>
  <c r="AD99" i="15"/>
  <c r="AD53" i="15"/>
  <c r="AD8" i="15"/>
  <c r="AD23" i="15"/>
  <c r="AD38" i="15"/>
  <c r="AD68" i="15"/>
  <c r="AD98" i="15"/>
  <c r="AD53" i="16" a="1"/>
  <c r="AD65" i="16"/>
  <c r="AD8" i="16" a="1"/>
  <c r="AD20" i="16"/>
  <c r="AD23" i="16" a="1"/>
  <c r="AD35" i="16"/>
  <c r="AD50" i="16"/>
  <c r="AD80" i="16"/>
  <c r="AD110" i="16"/>
  <c r="AD64" i="16"/>
  <c r="AD19" i="16"/>
  <c r="AD34" i="16"/>
  <c r="AD49" i="16"/>
  <c r="AD79" i="16"/>
  <c r="AD109" i="16"/>
  <c r="AD63" i="16"/>
  <c r="AD18" i="16"/>
  <c r="AD33" i="16"/>
  <c r="AD48" i="16"/>
  <c r="AD78" i="16"/>
  <c r="AD108" i="16"/>
  <c r="AD62" i="16"/>
  <c r="AD17" i="16"/>
  <c r="AD32" i="16"/>
  <c r="AD47" i="16"/>
  <c r="AD77" i="16"/>
  <c r="AD107" i="16"/>
  <c r="AD61" i="16"/>
  <c r="AD16" i="16"/>
  <c r="AD31" i="16"/>
  <c r="AD46" i="16"/>
  <c r="AD76" i="16"/>
  <c r="AD106" i="16"/>
  <c r="AD60" i="16"/>
  <c r="AD15" i="16"/>
  <c r="AD30" i="16"/>
  <c r="AD45" i="16"/>
  <c r="AD75" i="16"/>
  <c r="AD105" i="16"/>
  <c r="AD59" i="16"/>
  <c r="AD14" i="16"/>
  <c r="AD29" i="16"/>
  <c r="AD44" i="16"/>
  <c r="AD74" i="16"/>
  <c r="AD104" i="16"/>
  <c r="AD58" i="16"/>
  <c r="AD13" i="16"/>
  <c r="AD28" i="16"/>
  <c r="AD43" i="16"/>
  <c r="AD73" i="16"/>
  <c r="AD103" i="16"/>
  <c r="AD57" i="16"/>
  <c r="AD12" i="16"/>
  <c r="AD27" i="16"/>
  <c r="AD42" i="16"/>
  <c r="AD72" i="16"/>
  <c r="AD102" i="16"/>
  <c r="AD56" i="16"/>
  <c r="AD11" i="16"/>
  <c r="AD26" i="16"/>
  <c r="AD41" i="16"/>
  <c r="AD71" i="16"/>
  <c r="AD101" i="16"/>
  <c r="AD55" i="16"/>
  <c r="AD10" i="16"/>
  <c r="AD25" i="16"/>
  <c r="AD40" i="16"/>
  <c r="AD70" i="16"/>
  <c r="AD100" i="16"/>
  <c r="AD54" i="16"/>
  <c r="AD9" i="16"/>
  <c r="AD24" i="16"/>
  <c r="AD39" i="16"/>
  <c r="AD69" i="16"/>
  <c r="AD99" i="16"/>
  <c r="AD53" i="16"/>
  <c r="AD8" i="16"/>
  <c r="AD23" i="16"/>
  <c r="AD38" i="16"/>
  <c r="AD68" i="16"/>
  <c r="AD98" i="16"/>
  <c r="AD53" i="17" a="1"/>
  <c r="AD65" i="17"/>
  <c r="AD8" i="17" a="1"/>
  <c r="AD20" i="17"/>
  <c r="AD23" i="17" a="1"/>
  <c r="AD35" i="17"/>
  <c r="AD50" i="17"/>
  <c r="AD80" i="17"/>
  <c r="AD110" i="17"/>
  <c r="AD64" i="17"/>
  <c r="AD19" i="17"/>
  <c r="AD34" i="17"/>
  <c r="AD49" i="17"/>
  <c r="AD79" i="17"/>
  <c r="AD109" i="17"/>
  <c r="AD63" i="17"/>
  <c r="AD18" i="17"/>
  <c r="AD33" i="17"/>
  <c r="AD48" i="17"/>
  <c r="AD78" i="17"/>
  <c r="AD108" i="17"/>
  <c r="AD62" i="17"/>
  <c r="AD17" i="17"/>
  <c r="AD32" i="17"/>
  <c r="AD47" i="17"/>
  <c r="AD77" i="17"/>
  <c r="AD107" i="17"/>
  <c r="AD61" i="17"/>
  <c r="AD16" i="17"/>
  <c r="AD31" i="17"/>
  <c r="AD46" i="17"/>
  <c r="AD76" i="17"/>
  <c r="AD106" i="17"/>
  <c r="AD60" i="17"/>
  <c r="AD15" i="17"/>
  <c r="AD30" i="17"/>
  <c r="AD45" i="17"/>
  <c r="AD75" i="17"/>
  <c r="AD105" i="17"/>
  <c r="AD59" i="17"/>
  <c r="AD14" i="17"/>
  <c r="AD29" i="17"/>
  <c r="AD44" i="17"/>
  <c r="AD74" i="17"/>
  <c r="AD104" i="17"/>
  <c r="AD58" i="17"/>
  <c r="AD13" i="17"/>
  <c r="AD28" i="17"/>
  <c r="AD43" i="17"/>
  <c r="AD73" i="17"/>
  <c r="AD103" i="17"/>
  <c r="AD57" i="17"/>
  <c r="AD12" i="17"/>
  <c r="AD27" i="17"/>
  <c r="AD42" i="17"/>
  <c r="AD72" i="17"/>
  <c r="AD102" i="17"/>
  <c r="AD56" i="17"/>
  <c r="AD11" i="17"/>
  <c r="AD26" i="17"/>
  <c r="AD41" i="17"/>
  <c r="AD71" i="17"/>
  <c r="AD101" i="17"/>
  <c r="AD55" i="17"/>
  <c r="AD10" i="17"/>
  <c r="AD25" i="17"/>
  <c r="AD40" i="17"/>
  <c r="AD70" i="17"/>
  <c r="AD100" i="17"/>
  <c r="AD54" i="17"/>
  <c r="AD9" i="17"/>
  <c r="AD24" i="17"/>
  <c r="AD39" i="17"/>
  <c r="AD69" i="17"/>
  <c r="AD99" i="17"/>
  <c r="AD53" i="17"/>
  <c r="AD8" i="17"/>
  <c r="AD23" i="17"/>
  <c r="AD38" i="17"/>
  <c r="AD68" i="17"/>
  <c r="AD98" i="17"/>
  <c r="AD53" i="18" a="1"/>
  <c r="AD65" i="18"/>
  <c r="AD8" i="18" a="1"/>
  <c r="AD20" i="18"/>
  <c r="AD23" i="18" a="1"/>
  <c r="AD35" i="18"/>
  <c r="AD50" i="18"/>
  <c r="AD80" i="18"/>
  <c r="AD110" i="18"/>
  <c r="AD64" i="18"/>
  <c r="AD19" i="18"/>
  <c r="AD34" i="18"/>
  <c r="AD49" i="18"/>
  <c r="AD79" i="18"/>
  <c r="AD109" i="18"/>
  <c r="AD63" i="18"/>
  <c r="AD18" i="18"/>
  <c r="AD33" i="18"/>
  <c r="AD48" i="18"/>
  <c r="AD78" i="18"/>
  <c r="AD108" i="18"/>
  <c r="AD62" i="18"/>
  <c r="AD17" i="18"/>
  <c r="AD32" i="18"/>
  <c r="AD47" i="18"/>
  <c r="AD77" i="18"/>
  <c r="AD107" i="18"/>
  <c r="AD61" i="18"/>
  <c r="AD16" i="18"/>
  <c r="AD31" i="18"/>
  <c r="AD46" i="18"/>
  <c r="AD76" i="18"/>
  <c r="AD106" i="18"/>
  <c r="AD60" i="18"/>
  <c r="AD15" i="18"/>
  <c r="AD30" i="18"/>
  <c r="AD45" i="18"/>
  <c r="AD75" i="18"/>
  <c r="AD105" i="18"/>
  <c r="AD59" i="18"/>
  <c r="AD14" i="18"/>
  <c r="AD29" i="18"/>
  <c r="AD44" i="18"/>
  <c r="AD74" i="18"/>
  <c r="AD104" i="18"/>
  <c r="AD58" i="18"/>
  <c r="AD13" i="18"/>
  <c r="AD28" i="18"/>
  <c r="AD43" i="18"/>
  <c r="AD73" i="18"/>
  <c r="AD103" i="18"/>
  <c r="AD57" i="18"/>
  <c r="AD12" i="18"/>
  <c r="AD27" i="18"/>
  <c r="AD42" i="18"/>
  <c r="AD72" i="18"/>
  <c r="AD102" i="18"/>
  <c r="AD56" i="18"/>
  <c r="AD11" i="18"/>
  <c r="AD26" i="18"/>
  <c r="AD41" i="18"/>
  <c r="AD71" i="18"/>
  <c r="AD101" i="18"/>
  <c r="AD55" i="18"/>
  <c r="AD10" i="18"/>
  <c r="AD25" i="18"/>
  <c r="AD40" i="18"/>
  <c r="AD70" i="18"/>
  <c r="AD100" i="18"/>
  <c r="AD54" i="18"/>
  <c r="AD9" i="18"/>
  <c r="AD24" i="18"/>
  <c r="AD39" i="18"/>
  <c r="AD69" i="18"/>
  <c r="AD99" i="18"/>
  <c r="AD53" i="18"/>
  <c r="AD8" i="18"/>
  <c r="AD23" i="18"/>
  <c r="AD38" i="18"/>
  <c r="AD68" i="18"/>
  <c r="AD98" i="18"/>
  <c r="AD53" i="19" a="1"/>
  <c r="AD65" i="19"/>
  <c r="AD8" i="19" a="1"/>
  <c r="AD20" i="19"/>
  <c r="AD23" i="19" a="1"/>
  <c r="AD35" i="19"/>
  <c r="AD50" i="19"/>
  <c r="AD80" i="19"/>
  <c r="AD110" i="19"/>
  <c r="AD64" i="19"/>
  <c r="AD19" i="19"/>
  <c r="AD34" i="19"/>
  <c r="AD49" i="19"/>
  <c r="AD79" i="19"/>
  <c r="AD109" i="19"/>
  <c r="AD63" i="19"/>
  <c r="AD18" i="19"/>
  <c r="AD33" i="19"/>
  <c r="AD48" i="19"/>
  <c r="AD78" i="19"/>
  <c r="AD108" i="19"/>
  <c r="AD62" i="19"/>
  <c r="AD17" i="19"/>
  <c r="AD32" i="19"/>
  <c r="AD47" i="19"/>
  <c r="AD77" i="19"/>
  <c r="AD107" i="19"/>
  <c r="AD61" i="19"/>
  <c r="AD16" i="19"/>
  <c r="AD31" i="19"/>
  <c r="AD46" i="19"/>
  <c r="AD76" i="19"/>
  <c r="AD106" i="19"/>
  <c r="AD60" i="19"/>
  <c r="AD15" i="19"/>
  <c r="AD30" i="19"/>
  <c r="AD45" i="19"/>
  <c r="AD75" i="19"/>
  <c r="AD105" i="19"/>
  <c r="AD59" i="19"/>
  <c r="AD14" i="19"/>
  <c r="AD29" i="19"/>
  <c r="AD44" i="19"/>
  <c r="AD74" i="19"/>
  <c r="AD104" i="19"/>
  <c r="AD58" i="19"/>
  <c r="AD13" i="19"/>
  <c r="AD28" i="19"/>
  <c r="AD43" i="19"/>
  <c r="AD73" i="19"/>
  <c r="AD103" i="19"/>
  <c r="AD57" i="19"/>
  <c r="AD12" i="19"/>
  <c r="AD27" i="19"/>
  <c r="AD42" i="19"/>
  <c r="AD72" i="19"/>
  <c r="AD102" i="19"/>
  <c r="AD56" i="19"/>
  <c r="AD11" i="19"/>
  <c r="AD26" i="19"/>
  <c r="AD41" i="19"/>
  <c r="AD71" i="19"/>
  <c r="AD101" i="19"/>
  <c r="AD55" i="19"/>
  <c r="AD10" i="19"/>
  <c r="AD25" i="19"/>
  <c r="AD40" i="19"/>
  <c r="AD70" i="19"/>
  <c r="AD100" i="19"/>
  <c r="AD54" i="19"/>
  <c r="AD9" i="19"/>
  <c r="AD24" i="19"/>
  <c r="AD39" i="19"/>
  <c r="AD69" i="19"/>
  <c r="AD99" i="19"/>
  <c r="AD53" i="19"/>
  <c r="AD8" i="19"/>
  <c r="AD23" i="19"/>
  <c r="AD38" i="19"/>
  <c r="AD68" i="19"/>
  <c r="AD98" i="19"/>
  <c r="AD53" i="20" a="1"/>
  <c r="AD65" i="20"/>
  <c r="AD8" i="20" a="1"/>
  <c r="AD20" i="20"/>
  <c r="AD23" i="20" a="1"/>
  <c r="AD35" i="20"/>
  <c r="AD50" i="20"/>
  <c r="AD80" i="20"/>
  <c r="AD110" i="20"/>
  <c r="AD64" i="20"/>
  <c r="AD19" i="20"/>
  <c r="AD34" i="20"/>
  <c r="AD49" i="20"/>
  <c r="AD79" i="20"/>
  <c r="AD109" i="20"/>
  <c r="AD63" i="20"/>
  <c r="AD18" i="20"/>
  <c r="AD33" i="20"/>
  <c r="AD48" i="20"/>
  <c r="AD78" i="20"/>
  <c r="AD108" i="20"/>
  <c r="AD62" i="20"/>
  <c r="AD17" i="20"/>
  <c r="AD32" i="20"/>
  <c r="AD47" i="20"/>
  <c r="AD77" i="20"/>
  <c r="AD107" i="20"/>
  <c r="AD61" i="20"/>
  <c r="AD16" i="20"/>
  <c r="AD31" i="20"/>
  <c r="AD46" i="20"/>
  <c r="AD76" i="20"/>
  <c r="AD106" i="20"/>
  <c r="AD60" i="20"/>
  <c r="AD15" i="20"/>
  <c r="AD30" i="20"/>
  <c r="AD45" i="20"/>
  <c r="AD75" i="20"/>
  <c r="AD105" i="20"/>
  <c r="AD59" i="20"/>
  <c r="AD14" i="20"/>
  <c r="AD29" i="20"/>
  <c r="AD44" i="20"/>
  <c r="AD74" i="20"/>
  <c r="AD104" i="20"/>
  <c r="AD58" i="20"/>
  <c r="AD13" i="20"/>
  <c r="AD28" i="20"/>
  <c r="AD43" i="20"/>
  <c r="AD73" i="20"/>
  <c r="AD103" i="20"/>
  <c r="AD57" i="20"/>
  <c r="AD12" i="20"/>
  <c r="AD27" i="20"/>
  <c r="AD42" i="20"/>
  <c r="AD72" i="20"/>
  <c r="AD102" i="20"/>
  <c r="AD56" i="20"/>
  <c r="AD11" i="20"/>
  <c r="AD26" i="20"/>
  <c r="AD41" i="20"/>
  <c r="AD71" i="20"/>
  <c r="AD101" i="20"/>
  <c r="AD55" i="20"/>
  <c r="AD10" i="20"/>
  <c r="AD25" i="20"/>
  <c r="AD40" i="20"/>
  <c r="AD70" i="20"/>
  <c r="AD100" i="20"/>
  <c r="AD54" i="20"/>
  <c r="AD9" i="20"/>
  <c r="AD24" i="20"/>
  <c r="AD39" i="20"/>
  <c r="AD69" i="20"/>
  <c r="AD99" i="20"/>
  <c r="AD53" i="20"/>
  <c r="AD8" i="20"/>
  <c r="AD23" i="20"/>
  <c r="AD38" i="20"/>
  <c r="AD68" i="20"/>
  <c r="AD98" i="20"/>
  <c r="Y53" i="3" a="1"/>
  <c r="Y53" i="3"/>
  <c r="Y8" i="3" a="1"/>
  <c r="Y8" i="3"/>
  <c r="Y23" i="3" a="1"/>
  <c r="Y23" i="3"/>
  <c r="Y38" i="3"/>
  <c r="Y68" i="3"/>
  <c r="Y98" i="3"/>
  <c r="Y83" i="3" a="1"/>
  <c r="Y83" i="3"/>
  <c r="Y54" i="3"/>
  <c r="Y9" i="3"/>
  <c r="Y24" i="3"/>
  <c r="Y39" i="3"/>
  <c r="Y69" i="3"/>
  <c r="Y84" i="3"/>
  <c r="Y55" i="3"/>
  <c r="Y10" i="3"/>
  <c r="Y25" i="3"/>
  <c r="Y40" i="3"/>
  <c r="Y70" i="3"/>
  <c r="Y85" i="3"/>
  <c r="Y56" i="3"/>
  <c r="Y11" i="3"/>
  <c r="Y26" i="3"/>
  <c r="Y41" i="3"/>
  <c r="Y71" i="3"/>
  <c r="Y86" i="3"/>
  <c r="Y57" i="3"/>
  <c r="Y12" i="3"/>
  <c r="Y27" i="3"/>
  <c r="Y42" i="3"/>
  <c r="Y72" i="3"/>
  <c r="Y87" i="3"/>
  <c r="Y58" i="3"/>
  <c r="Y13" i="3"/>
  <c r="Y28" i="3"/>
  <c r="Y43" i="3"/>
  <c r="Y73" i="3"/>
  <c r="Y88" i="3"/>
  <c r="Y59" i="3"/>
  <c r="Y14" i="3"/>
  <c r="Y29" i="3"/>
  <c r="Y44" i="3"/>
  <c r="Y74" i="3"/>
  <c r="Y89" i="3"/>
  <c r="Y60" i="3"/>
  <c r="Y15" i="3"/>
  <c r="Y30" i="3"/>
  <c r="Y45" i="3"/>
  <c r="Y75" i="3"/>
  <c r="Y90" i="3"/>
  <c r="Y61" i="3"/>
  <c r="Y16" i="3"/>
  <c r="Y31" i="3"/>
  <c r="Y46" i="3"/>
  <c r="Y76" i="3"/>
  <c r="Y91" i="3"/>
  <c r="Y62" i="3"/>
  <c r="Y17" i="3"/>
  <c r="Y32" i="3"/>
  <c r="Y47" i="3"/>
  <c r="Y77" i="3"/>
  <c r="Y92" i="3"/>
  <c r="Y63" i="3"/>
  <c r="Y18" i="3"/>
  <c r="Y33" i="3"/>
  <c r="Y48" i="3"/>
  <c r="Y78" i="3"/>
  <c r="Y93" i="3"/>
  <c r="Y64" i="3"/>
  <c r="Y19" i="3"/>
  <c r="Y34" i="3"/>
  <c r="Y49" i="3"/>
  <c r="Y79" i="3"/>
  <c r="Y94" i="3"/>
  <c r="Y65" i="3"/>
  <c r="Y20" i="3"/>
  <c r="Y35" i="3"/>
  <c r="Y50" i="3"/>
  <c r="Y80" i="3"/>
  <c r="Y95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AB53" i="14" a="1"/>
  <c r="AB65" i="14"/>
  <c r="AB8" i="14" a="1"/>
  <c r="AB20" i="14"/>
  <c r="AB23" i="14" a="1"/>
  <c r="AB35" i="14"/>
  <c r="AB50" i="14"/>
  <c r="AB80" i="14"/>
  <c r="AB110" i="14"/>
  <c r="AB64" i="14"/>
  <c r="AB19" i="14"/>
  <c r="AB34" i="14"/>
  <c r="AB49" i="14"/>
  <c r="AB79" i="14"/>
  <c r="AB109" i="14"/>
  <c r="AB63" i="14"/>
  <c r="AB18" i="14"/>
  <c r="AB33" i="14"/>
  <c r="AB48" i="14"/>
  <c r="AB78" i="14"/>
  <c r="AB108" i="14"/>
  <c r="AB62" i="14"/>
  <c r="AB17" i="14"/>
  <c r="AB32" i="14"/>
  <c r="AB47" i="14"/>
  <c r="AB77" i="14"/>
  <c r="AB107" i="14"/>
  <c r="AB61" i="14"/>
  <c r="AB16" i="14"/>
  <c r="AB31" i="14"/>
  <c r="AB46" i="14"/>
  <c r="AB76" i="14"/>
  <c r="AB106" i="14"/>
  <c r="AB60" i="14"/>
  <c r="AB15" i="14"/>
  <c r="AB30" i="14"/>
  <c r="AB45" i="14"/>
  <c r="AB75" i="14"/>
  <c r="AB105" i="14"/>
  <c r="AB59" i="14"/>
  <c r="AB14" i="14"/>
  <c r="AB29" i="14"/>
  <c r="AB44" i="14"/>
  <c r="AB74" i="14"/>
  <c r="AB104" i="14"/>
  <c r="AB58" i="14"/>
  <c r="AB13" i="14"/>
  <c r="AB28" i="14"/>
  <c r="AB43" i="14"/>
  <c r="AB73" i="14"/>
  <c r="AB103" i="14"/>
  <c r="AB57" i="14"/>
  <c r="AB12" i="14"/>
  <c r="AB27" i="14"/>
  <c r="AB42" i="14"/>
  <c r="AB72" i="14"/>
  <c r="AB102" i="14"/>
  <c r="AB56" i="14"/>
  <c r="AB11" i="14"/>
  <c r="AB26" i="14"/>
  <c r="AB41" i="14"/>
  <c r="AB71" i="14"/>
  <c r="AB101" i="14"/>
  <c r="AB55" i="14"/>
  <c r="AB10" i="14"/>
  <c r="AB25" i="14"/>
  <c r="AB40" i="14"/>
  <c r="AB70" i="14"/>
  <c r="AB100" i="14"/>
  <c r="AB54" i="14"/>
  <c r="AB9" i="14"/>
  <c r="AB24" i="14"/>
  <c r="AB39" i="14"/>
  <c r="AB69" i="14"/>
  <c r="AB99" i="14"/>
  <c r="AB53" i="14"/>
  <c r="AB8" i="14"/>
  <c r="AB23" i="14"/>
  <c r="AB38" i="14"/>
  <c r="AB68" i="14"/>
  <c r="AB98" i="14"/>
  <c r="AC53" i="15" a="1"/>
  <c r="AC65" i="15"/>
  <c r="AC8" i="15" a="1"/>
  <c r="AC20" i="15"/>
  <c r="AC23" i="15" a="1"/>
  <c r="AC35" i="15"/>
  <c r="AC50" i="15"/>
  <c r="AC80" i="15"/>
  <c r="AC110" i="15"/>
  <c r="AC64" i="15"/>
  <c r="AC19" i="15"/>
  <c r="AC34" i="15"/>
  <c r="AC49" i="15"/>
  <c r="AC79" i="15"/>
  <c r="AC109" i="15"/>
  <c r="AC63" i="15"/>
  <c r="AC18" i="15"/>
  <c r="AC33" i="15"/>
  <c r="AC48" i="15"/>
  <c r="AC78" i="15"/>
  <c r="AC108" i="15"/>
  <c r="AC62" i="15"/>
  <c r="AC17" i="15"/>
  <c r="AC32" i="15"/>
  <c r="AC47" i="15"/>
  <c r="AC77" i="15"/>
  <c r="AC107" i="15"/>
  <c r="AC61" i="15"/>
  <c r="AC16" i="15"/>
  <c r="AC31" i="15"/>
  <c r="AC46" i="15"/>
  <c r="AC76" i="15"/>
  <c r="AC106" i="15"/>
  <c r="AC60" i="15"/>
  <c r="AC15" i="15"/>
  <c r="AC30" i="15"/>
  <c r="AC45" i="15"/>
  <c r="AC75" i="15"/>
  <c r="AC105" i="15"/>
  <c r="AC59" i="15"/>
  <c r="AC14" i="15"/>
  <c r="AC29" i="15"/>
  <c r="AC44" i="15"/>
  <c r="AC74" i="15"/>
  <c r="AC104" i="15"/>
  <c r="AC58" i="15"/>
  <c r="AC13" i="15"/>
  <c r="AC28" i="15"/>
  <c r="AC43" i="15"/>
  <c r="AC73" i="15"/>
  <c r="AC103" i="15"/>
  <c r="AC57" i="15"/>
  <c r="AC12" i="15"/>
  <c r="AC27" i="15"/>
  <c r="AC42" i="15"/>
  <c r="AC72" i="15"/>
  <c r="AC102" i="15"/>
  <c r="AC56" i="15"/>
  <c r="AC11" i="15"/>
  <c r="AC26" i="15"/>
  <c r="AC41" i="15"/>
  <c r="AC71" i="15"/>
  <c r="AC101" i="15"/>
  <c r="AC55" i="15"/>
  <c r="AC10" i="15"/>
  <c r="AC25" i="15"/>
  <c r="AC40" i="15"/>
  <c r="AC70" i="15"/>
  <c r="AC100" i="15"/>
  <c r="AC54" i="15"/>
  <c r="AC9" i="15"/>
  <c r="AC24" i="15"/>
  <c r="AC39" i="15"/>
  <c r="AC69" i="15"/>
  <c r="AC99" i="15"/>
  <c r="AC53" i="15"/>
  <c r="AC8" i="15"/>
  <c r="AC23" i="15"/>
  <c r="AC38" i="15"/>
  <c r="AC68" i="15"/>
  <c r="AC98" i="15"/>
  <c r="AC53" i="16" a="1"/>
  <c r="AC65" i="16"/>
  <c r="AC8" i="16" a="1"/>
  <c r="AC20" i="16"/>
  <c r="AC23" i="16" a="1"/>
  <c r="AC35" i="16"/>
  <c r="AC50" i="16"/>
  <c r="AC80" i="16"/>
  <c r="AC110" i="16"/>
  <c r="AC64" i="16"/>
  <c r="AC19" i="16"/>
  <c r="AC34" i="16"/>
  <c r="AC49" i="16"/>
  <c r="AC79" i="16"/>
  <c r="AC109" i="16"/>
  <c r="AC63" i="16"/>
  <c r="AC18" i="16"/>
  <c r="AC33" i="16"/>
  <c r="AC48" i="16"/>
  <c r="AC78" i="16"/>
  <c r="AC108" i="16"/>
  <c r="AC62" i="16"/>
  <c r="AC17" i="16"/>
  <c r="AC32" i="16"/>
  <c r="AC47" i="16"/>
  <c r="AC77" i="16"/>
  <c r="AC107" i="16"/>
  <c r="AC61" i="16"/>
  <c r="AC16" i="16"/>
  <c r="AC31" i="16"/>
  <c r="AC46" i="16"/>
  <c r="AC76" i="16"/>
  <c r="AC106" i="16"/>
  <c r="AC60" i="16"/>
  <c r="AC15" i="16"/>
  <c r="AC30" i="16"/>
  <c r="AC45" i="16"/>
  <c r="AC75" i="16"/>
  <c r="AC105" i="16"/>
  <c r="AC59" i="16"/>
  <c r="AC14" i="16"/>
  <c r="AC29" i="16"/>
  <c r="AC44" i="16"/>
  <c r="AC74" i="16"/>
  <c r="AC104" i="16"/>
  <c r="AC58" i="16"/>
  <c r="AC13" i="16"/>
  <c r="AC28" i="16"/>
  <c r="AC43" i="16"/>
  <c r="AC73" i="16"/>
  <c r="AC103" i="16"/>
  <c r="AC57" i="16"/>
  <c r="AC12" i="16"/>
  <c r="AC27" i="16"/>
  <c r="AC42" i="16"/>
  <c r="AC72" i="16"/>
  <c r="AC102" i="16"/>
  <c r="AC56" i="16"/>
  <c r="AC11" i="16"/>
  <c r="AC26" i="16"/>
  <c r="AC41" i="16"/>
  <c r="AC71" i="16"/>
  <c r="AC101" i="16"/>
  <c r="AC55" i="16"/>
  <c r="AC10" i="16"/>
  <c r="AC25" i="16"/>
  <c r="AC40" i="16"/>
  <c r="AC70" i="16"/>
  <c r="AC100" i="16"/>
  <c r="AC54" i="16"/>
  <c r="AC9" i="16"/>
  <c r="AC24" i="16"/>
  <c r="AC39" i="16"/>
  <c r="AC69" i="16"/>
  <c r="AC99" i="16"/>
  <c r="AC53" i="16"/>
  <c r="AC8" i="16"/>
  <c r="AC23" i="16"/>
  <c r="AC38" i="16"/>
  <c r="AC68" i="16"/>
  <c r="AC98" i="16"/>
  <c r="AC53" i="17" a="1"/>
  <c r="AC65" i="17"/>
  <c r="AC8" i="17" a="1"/>
  <c r="AC20" i="17"/>
  <c r="AC23" i="17" a="1"/>
  <c r="AC35" i="17"/>
  <c r="AC50" i="17"/>
  <c r="AC80" i="17"/>
  <c r="AC110" i="17"/>
  <c r="AC64" i="17"/>
  <c r="AC19" i="17"/>
  <c r="AC34" i="17"/>
  <c r="AC49" i="17"/>
  <c r="AC79" i="17"/>
  <c r="AC109" i="17"/>
  <c r="AC63" i="17"/>
  <c r="AC18" i="17"/>
  <c r="AC33" i="17"/>
  <c r="AC48" i="17"/>
  <c r="AC78" i="17"/>
  <c r="AC108" i="17"/>
  <c r="AC62" i="17"/>
  <c r="AC17" i="17"/>
  <c r="AC32" i="17"/>
  <c r="AC47" i="17"/>
  <c r="AC77" i="17"/>
  <c r="AC107" i="17"/>
  <c r="AC61" i="17"/>
  <c r="AC16" i="17"/>
  <c r="AC31" i="17"/>
  <c r="AC46" i="17"/>
  <c r="AC76" i="17"/>
  <c r="AC106" i="17"/>
  <c r="AC60" i="17"/>
  <c r="AC15" i="17"/>
  <c r="AC30" i="17"/>
  <c r="AC45" i="17"/>
  <c r="AC75" i="17"/>
  <c r="AC105" i="17"/>
  <c r="AC59" i="17"/>
  <c r="AC14" i="17"/>
  <c r="AC29" i="17"/>
  <c r="AC44" i="17"/>
  <c r="AC74" i="17"/>
  <c r="AC104" i="17"/>
  <c r="AC58" i="17"/>
  <c r="AC13" i="17"/>
  <c r="AC28" i="17"/>
  <c r="AC43" i="17"/>
  <c r="AC73" i="17"/>
  <c r="AC103" i="17"/>
  <c r="AC57" i="17"/>
  <c r="AC12" i="17"/>
  <c r="AC27" i="17"/>
  <c r="AC42" i="17"/>
  <c r="AC72" i="17"/>
  <c r="AC102" i="17"/>
  <c r="AC56" i="17"/>
  <c r="AC11" i="17"/>
  <c r="AC26" i="17"/>
  <c r="AC41" i="17"/>
  <c r="AC71" i="17"/>
  <c r="AC101" i="17"/>
  <c r="AC55" i="17"/>
  <c r="AC10" i="17"/>
  <c r="AC25" i="17"/>
  <c r="AC40" i="17"/>
  <c r="AC70" i="17"/>
  <c r="AC100" i="17"/>
  <c r="AC54" i="17"/>
  <c r="AC9" i="17"/>
  <c r="AC24" i="17"/>
  <c r="AC39" i="17"/>
  <c r="AC69" i="17"/>
  <c r="AC99" i="17"/>
  <c r="AC53" i="17"/>
  <c r="AC8" i="17"/>
  <c r="AC23" i="17"/>
  <c r="AC38" i="17"/>
  <c r="AC68" i="17"/>
  <c r="AC98" i="17"/>
  <c r="AC53" i="18" a="1"/>
  <c r="AC65" i="18"/>
  <c r="AC8" i="18" a="1"/>
  <c r="AC20" i="18"/>
  <c r="AC23" i="18" a="1"/>
  <c r="AC35" i="18"/>
  <c r="AC50" i="18"/>
  <c r="AC80" i="18"/>
  <c r="AC110" i="18"/>
  <c r="AC64" i="18"/>
  <c r="AC19" i="18"/>
  <c r="AC34" i="18"/>
  <c r="AC49" i="18"/>
  <c r="AC79" i="18"/>
  <c r="AC109" i="18"/>
  <c r="AC63" i="18"/>
  <c r="AC18" i="18"/>
  <c r="AC33" i="18"/>
  <c r="AC48" i="18"/>
  <c r="AC78" i="18"/>
  <c r="AC108" i="18"/>
  <c r="AC62" i="18"/>
  <c r="AC17" i="18"/>
  <c r="AC32" i="18"/>
  <c r="AC47" i="18"/>
  <c r="AC77" i="18"/>
  <c r="AC107" i="18"/>
  <c r="AC61" i="18"/>
  <c r="AC16" i="18"/>
  <c r="AC31" i="18"/>
  <c r="AC46" i="18"/>
  <c r="AC76" i="18"/>
  <c r="AC106" i="18"/>
  <c r="AC60" i="18"/>
  <c r="AC15" i="18"/>
  <c r="AC30" i="18"/>
  <c r="AC45" i="18"/>
  <c r="AC75" i="18"/>
  <c r="AC105" i="18"/>
  <c r="AC59" i="18"/>
  <c r="AC14" i="18"/>
  <c r="AC29" i="18"/>
  <c r="AC44" i="18"/>
  <c r="AC74" i="18"/>
  <c r="AC104" i="18"/>
  <c r="AC58" i="18"/>
  <c r="AC13" i="18"/>
  <c r="AC28" i="18"/>
  <c r="AC43" i="18"/>
  <c r="AC73" i="18"/>
  <c r="AC103" i="18"/>
  <c r="AC57" i="18"/>
  <c r="AC12" i="18"/>
  <c r="AC27" i="18"/>
  <c r="AC42" i="18"/>
  <c r="AC72" i="18"/>
  <c r="AC102" i="18"/>
  <c r="AC56" i="18"/>
  <c r="AC11" i="18"/>
  <c r="AC26" i="18"/>
  <c r="AC41" i="18"/>
  <c r="AC71" i="18"/>
  <c r="AC101" i="18"/>
  <c r="AC55" i="18"/>
  <c r="AC10" i="18"/>
  <c r="AC25" i="18"/>
  <c r="AC40" i="18"/>
  <c r="AC70" i="18"/>
  <c r="AC100" i="18"/>
  <c r="AC54" i="18"/>
  <c r="AC9" i="18"/>
  <c r="AC24" i="18"/>
  <c r="AC39" i="18"/>
  <c r="AC69" i="18"/>
  <c r="AC99" i="18"/>
  <c r="AC53" i="18"/>
  <c r="AC8" i="18"/>
  <c r="AC23" i="18"/>
  <c r="AC38" i="18"/>
  <c r="AC68" i="18"/>
  <c r="AC98" i="18"/>
  <c r="AC53" i="19" a="1"/>
  <c r="AC65" i="19"/>
  <c r="AC8" i="19" a="1"/>
  <c r="AC20" i="19"/>
  <c r="AC23" i="19" a="1"/>
  <c r="AC35" i="19"/>
  <c r="AC50" i="19"/>
  <c r="AC80" i="19"/>
  <c r="AC110" i="19"/>
  <c r="AC64" i="19"/>
  <c r="AC19" i="19"/>
  <c r="AC34" i="19"/>
  <c r="AC49" i="19"/>
  <c r="AC79" i="19"/>
  <c r="AC109" i="19"/>
  <c r="AC63" i="19"/>
  <c r="AC18" i="19"/>
  <c r="AC33" i="19"/>
  <c r="AC48" i="19"/>
  <c r="AC78" i="19"/>
  <c r="AC108" i="19"/>
  <c r="AC62" i="19"/>
  <c r="AC17" i="19"/>
  <c r="AC32" i="19"/>
  <c r="AC47" i="19"/>
  <c r="AC77" i="19"/>
  <c r="AC107" i="19"/>
  <c r="AC61" i="19"/>
  <c r="AC16" i="19"/>
  <c r="AC31" i="19"/>
  <c r="AC46" i="19"/>
  <c r="AC76" i="19"/>
  <c r="AC106" i="19"/>
  <c r="AC60" i="19"/>
  <c r="AC15" i="19"/>
  <c r="AC30" i="19"/>
  <c r="AC45" i="19"/>
  <c r="AC75" i="19"/>
  <c r="AC105" i="19"/>
  <c r="AC59" i="19"/>
  <c r="AC14" i="19"/>
  <c r="AC29" i="19"/>
  <c r="AC44" i="19"/>
  <c r="AC74" i="19"/>
  <c r="AC104" i="19"/>
  <c r="AC58" i="19"/>
  <c r="AC13" i="19"/>
  <c r="AC28" i="19"/>
  <c r="AC43" i="19"/>
  <c r="AC73" i="19"/>
  <c r="AC103" i="19"/>
  <c r="AC57" i="19"/>
  <c r="AC12" i="19"/>
  <c r="AC27" i="19"/>
  <c r="AC42" i="19"/>
  <c r="AC72" i="19"/>
  <c r="AC102" i="19"/>
  <c r="AC56" i="19"/>
  <c r="AC11" i="19"/>
  <c r="AC26" i="19"/>
  <c r="AC41" i="19"/>
  <c r="AC71" i="19"/>
  <c r="AC101" i="19"/>
  <c r="AC55" i="19"/>
  <c r="AC10" i="19"/>
  <c r="AC25" i="19"/>
  <c r="AC40" i="19"/>
  <c r="AC70" i="19"/>
  <c r="AC100" i="19"/>
  <c r="AC54" i="19"/>
  <c r="AC9" i="19"/>
  <c r="AC24" i="19"/>
  <c r="AC39" i="19"/>
  <c r="AC69" i="19"/>
  <c r="AC99" i="19"/>
  <c r="AC53" i="19"/>
  <c r="AC8" i="19"/>
  <c r="AC23" i="19"/>
  <c r="AC38" i="19"/>
  <c r="AC68" i="19"/>
  <c r="AC98" i="19"/>
  <c r="AC53" i="20" a="1"/>
  <c r="AC65" i="20"/>
  <c r="AC8" i="20" a="1"/>
  <c r="AC20" i="20"/>
  <c r="AC23" i="20" a="1"/>
  <c r="AC35" i="20"/>
  <c r="AC50" i="20"/>
  <c r="AC80" i="20"/>
  <c r="AC110" i="20"/>
  <c r="AC64" i="20"/>
  <c r="AC19" i="20"/>
  <c r="AC34" i="20"/>
  <c r="AC49" i="20"/>
  <c r="AC79" i="20"/>
  <c r="AC109" i="20"/>
  <c r="AC63" i="20"/>
  <c r="AC18" i="20"/>
  <c r="AC33" i="20"/>
  <c r="AC48" i="20"/>
  <c r="AC78" i="20"/>
  <c r="AC108" i="20"/>
  <c r="AC62" i="20"/>
  <c r="AC17" i="20"/>
  <c r="AC32" i="20"/>
  <c r="AC47" i="20"/>
  <c r="AC77" i="20"/>
  <c r="AC107" i="20"/>
  <c r="AC61" i="20"/>
  <c r="AC16" i="20"/>
  <c r="AC31" i="20"/>
  <c r="AC46" i="20"/>
  <c r="AC76" i="20"/>
  <c r="AC106" i="20"/>
  <c r="AC60" i="20"/>
  <c r="AC15" i="20"/>
  <c r="AC30" i="20"/>
  <c r="AC45" i="20"/>
  <c r="AC75" i="20"/>
  <c r="AC105" i="20"/>
  <c r="AC59" i="20"/>
  <c r="AC14" i="20"/>
  <c r="AC29" i="20"/>
  <c r="AC44" i="20"/>
  <c r="AC74" i="20"/>
  <c r="AC104" i="20"/>
  <c r="AC58" i="20"/>
  <c r="AC13" i="20"/>
  <c r="AC28" i="20"/>
  <c r="AC43" i="20"/>
  <c r="AC73" i="20"/>
  <c r="AC103" i="20"/>
  <c r="AC57" i="20"/>
  <c r="AC12" i="20"/>
  <c r="AC27" i="20"/>
  <c r="AC42" i="20"/>
  <c r="AC72" i="20"/>
  <c r="AC102" i="20"/>
  <c r="AC56" i="20"/>
  <c r="AC11" i="20"/>
  <c r="AC26" i="20"/>
  <c r="AC41" i="20"/>
  <c r="AC71" i="20"/>
  <c r="AC101" i="20"/>
  <c r="AC55" i="20"/>
  <c r="AC10" i="20"/>
  <c r="AC25" i="20"/>
  <c r="AC40" i="20"/>
  <c r="AC70" i="20"/>
  <c r="AC100" i="20"/>
  <c r="AC54" i="20"/>
  <c r="AC9" i="20"/>
  <c r="AC24" i="20"/>
  <c r="AC39" i="20"/>
  <c r="AC69" i="20"/>
  <c r="AC99" i="20"/>
  <c r="AC53" i="20"/>
  <c r="AC8" i="20"/>
  <c r="AC23" i="20"/>
  <c r="AC38" i="20"/>
  <c r="AC68" i="20"/>
  <c r="AC98" i="20"/>
  <c r="X53" i="3" a="1"/>
  <c r="X53" i="3"/>
  <c r="X8" i="3" a="1"/>
  <c r="X8" i="3"/>
  <c r="X23" i="3" a="1"/>
  <c r="X23" i="3"/>
  <c r="X38" i="3"/>
  <c r="X68" i="3"/>
  <c r="X98" i="3"/>
  <c r="X83" i="3" a="1"/>
  <c r="X83" i="3"/>
  <c r="X54" i="3"/>
  <c r="X9" i="3"/>
  <c r="X24" i="3"/>
  <c r="X39" i="3"/>
  <c r="X69" i="3"/>
  <c r="X84" i="3"/>
  <c r="X55" i="3"/>
  <c r="X10" i="3"/>
  <c r="X25" i="3"/>
  <c r="X40" i="3"/>
  <c r="X70" i="3"/>
  <c r="X85" i="3"/>
  <c r="X56" i="3"/>
  <c r="X11" i="3"/>
  <c r="X26" i="3"/>
  <c r="X41" i="3"/>
  <c r="X71" i="3"/>
  <c r="X86" i="3"/>
  <c r="X57" i="3"/>
  <c r="X12" i="3"/>
  <c r="X27" i="3"/>
  <c r="X42" i="3"/>
  <c r="X72" i="3"/>
  <c r="X87" i="3"/>
  <c r="X58" i="3"/>
  <c r="X13" i="3"/>
  <c r="X28" i="3"/>
  <c r="X43" i="3"/>
  <c r="X73" i="3"/>
  <c r="X88" i="3"/>
  <c r="X59" i="3"/>
  <c r="X14" i="3"/>
  <c r="X29" i="3"/>
  <c r="X44" i="3"/>
  <c r="X74" i="3"/>
  <c r="X89" i="3"/>
  <c r="X60" i="3"/>
  <c r="X15" i="3"/>
  <c r="X30" i="3"/>
  <c r="X45" i="3"/>
  <c r="X75" i="3"/>
  <c r="X90" i="3"/>
  <c r="X61" i="3"/>
  <c r="X16" i="3"/>
  <c r="X31" i="3"/>
  <c r="X46" i="3"/>
  <c r="X76" i="3"/>
  <c r="X91" i="3"/>
  <c r="X62" i="3"/>
  <c r="X17" i="3"/>
  <c r="X32" i="3"/>
  <c r="X47" i="3"/>
  <c r="X77" i="3"/>
  <c r="X92" i="3"/>
  <c r="X63" i="3"/>
  <c r="X18" i="3"/>
  <c r="X33" i="3"/>
  <c r="X48" i="3"/>
  <c r="X78" i="3"/>
  <c r="X93" i="3"/>
  <c r="X64" i="3"/>
  <c r="X19" i="3"/>
  <c r="X34" i="3"/>
  <c r="X49" i="3"/>
  <c r="X79" i="3"/>
  <c r="X94" i="3"/>
  <c r="X65" i="3"/>
  <c r="X20" i="3"/>
  <c r="X35" i="3"/>
  <c r="X50" i="3"/>
  <c r="X80" i="3"/>
  <c r="X95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AA53" i="14" a="1"/>
  <c r="AA65" i="14"/>
  <c r="AA8" i="14" a="1"/>
  <c r="AA20" i="14"/>
  <c r="AA23" i="14" a="1"/>
  <c r="AA35" i="14"/>
  <c r="AA50" i="14"/>
  <c r="AA80" i="14"/>
  <c r="AA110" i="14"/>
  <c r="AA64" i="14"/>
  <c r="AA19" i="14"/>
  <c r="AA34" i="14"/>
  <c r="AA49" i="14"/>
  <c r="AA79" i="14"/>
  <c r="AA109" i="14"/>
  <c r="AA63" i="14"/>
  <c r="AA18" i="14"/>
  <c r="AA33" i="14"/>
  <c r="AA48" i="14"/>
  <c r="AA78" i="14"/>
  <c r="AA108" i="14"/>
  <c r="AA62" i="14"/>
  <c r="AA17" i="14"/>
  <c r="AA32" i="14"/>
  <c r="AA47" i="14"/>
  <c r="AA77" i="14"/>
  <c r="AA107" i="14"/>
  <c r="AA61" i="14"/>
  <c r="AA16" i="14"/>
  <c r="AA31" i="14"/>
  <c r="AA46" i="14"/>
  <c r="AA76" i="14"/>
  <c r="AA106" i="14"/>
  <c r="AA60" i="14"/>
  <c r="AA15" i="14"/>
  <c r="AA30" i="14"/>
  <c r="AA45" i="14"/>
  <c r="AA75" i="14"/>
  <c r="AA105" i="14"/>
  <c r="AA59" i="14"/>
  <c r="AA14" i="14"/>
  <c r="AA29" i="14"/>
  <c r="AA44" i="14"/>
  <c r="AA74" i="14"/>
  <c r="AA104" i="14"/>
  <c r="AA58" i="14"/>
  <c r="AA13" i="14"/>
  <c r="AA28" i="14"/>
  <c r="AA43" i="14"/>
  <c r="AA73" i="14"/>
  <c r="AA103" i="14"/>
  <c r="AA57" i="14"/>
  <c r="AA12" i="14"/>
  <c r="AA27" i="14"/>
  <c r="AA42" i="14"/>
  <c r="AA72" i="14"/>
  <c r="AA102" i="14"/>
  <c r="AA56" i="14"/>
  <c r="AA11" i="14"/>
  <c r="AA26" i="14"/>
  <c r="AA41" i="14"/>
  <c r="AA71" i="14"/>
  <c r="AA101" i="14"/>
  <c r="AA55" i="14"/>
  <c r="AA10" i="14"/>
  <c r="AA25" i="14"/>
  <c r="AA40" i="14"/>
  <c r="AA70" i="14"/>
  <c r="AA100" i="14"/>
  <c r="AA54" i="14"/>
  <c r="AA9" i="14"/>
  <c r="AA24" i="14"/>
  <c r="AA39" i="14"/>
  <c r="AA69" i="14"/>
  <c r="AA99" i="14"/>
  <c r="AA53" i="14"/>
  <c r="AA8" i="14"/>
  <c r="AA23" i="14"/>
  <c r="AA38" i="14"/>
  <c r="AA68" i="14"/>
  <c r="AA98" i="14"/>
  <c r="AB53" i="15" a="1"/>
  <c r="AB65" i="15"/>
  <c r="AB8" i="15" a="1"/>
  <c r="AB20" i="15"/>
  <c r="AB23" i="15" a="1"/>
  <c r="AB35" i="15"/>
  <c r="AB50" i="15"/>
  <c r="AB80" i="15"/>
  <c r="AB110" i="15"/>
  <c r="AB64" i="15"/>
  <c r="AB19" i="15"/>
  <c r="AB34" i="15"/>
  <c r="AB49" i="15"/>
  <c r="AB79" i="15"/>
  <c r="AB109" i="15"/>
  <c r="AB63" i="15"/>
  <c r="AB18" i="15"/>
  <c r="AB33" i="15"/>
  <c r="AB48" i="15"/>
  <c r="AB78" i="15"/>
  <c r="AB108" i="15"/>
  <c r="AB62" i="15"/>
  <c r="AB17" i="15"/>
  <c r="AB32" i="15"/>
  <c r="AB47" i="15"/>
  <c r="AB77" i="15"/>
  <c r="AB107" i="15"/>
  <c r="AB61" i="15"/>
  <c r="AB16" i="15"/>
  <c r="AB31" i="15"/>
  <c r="AB46" i="15"/>
  <c r="AB76" i="15"/>
  <c r="AB106" i="15"/>
  <c r="AB60" i="15"/>
  <c r="AB15" i="15"/>
  <c r="AB30" i="15"/>
  <c r="AB45" i="15"/>
  <c r="AB75" i="15"/>
  <c r="AB105" i="15"/>
  <c r="AB59" i="15"/>
  <c r="AB14" i="15"/>
  <c r="AB29" i="15"/>
  <c r="AB44" i="15"/>
  <c r="AB74" i="15"/>
  <c r="AB104" i="15"/>
  <c r="AB58" i="15"/>
  <c r="AB13" i="15"/>
  <c r="AB28" i="15"/>
  <c r="AB43" i="15"/>
  <c r="AB73" i="15"/>
  <c r="AB103" i="15"/>
  <c r="AB57" i="15"/>
  <c r="AB12" i="15"/>
  <c r="AB27" i="15"/>
  <c r="AB42" i="15"/>
  <c r="AB72" i="15"/>
  <c r="AB102" i="15"/>
  <c r="AB56" i="15"/>
  <c r="AB11" i="15"/>
  <c r="AB26" i="15"/>
  <c r="AB41" i="15"/>
  <c r="AB71" i="15"/>
  <c r="AB101" i="15"/>
  <c r="AB55" i="15"/>
  <c r="AB10" i="15"/>
  <c r="AB25" i="15"/>
  <c r="AB40" i="15"/>
  <c r="AB70" i="15"/>
  <c r="AB100" i="15"/>
  <c r="AB54" i="15"/>
  <c r="AB9" i="15"/>
  <c r="AB24" i="15"/>
  <c r="AB39" i="15"/>
  <c r="AB69" i="15"/>
  <c r="AB99" i="15"/>
  <c r="AB53" i="15"/>
  <c r="AB8" i="15"/>
  <c r="AB23" i="15"/>
  <c r="AB38" i="15"/>
  <c r="AB68" i="15"/>
  <c r="AB98" i="15"/>
  <c r="AB53" i="16" a="1"/>
  <c r="AB65" i="16"/>
  <c r="AB8" i="16" a="1"/>
  <c r="AB20" i="16"/>
  <c r="AB23" i="16" a="1"/>
  <c r="AB35" i="16"/>
  <c r="AB50" i="16"/>
  <c r="AB80" i="16"/>
  <c r="AB110" i="16"/>
  <c r="AB64" i="16"/>
  <c r="AB19" i="16"/>
  <c r="AB34" i="16"/>
  <c r="AB49" i="16"/>
  <c r="AB79" i="16"/>
  <c r="AB109" i="16"/>
  <c r="AB63" i="16"/>
  <c r="AB18" i="16"/>
  <c r="AB33" i="16"/>
  <c r="AB48" i="16"/>
  <c r="AB78" i="16"/>
  <c r="AB108" i="16"/>
  <c r="AB62" i="16"/>
  <c r="AB17" i="16"/>
  <c r="AB32" i="16"/>
  <c r="AB47" i="16"/>
  <c r="AB77" i="16"/>
  <c r="AB107" i="16"/>
  <c r="AB61" i="16"/>
  <c r="AB16" i="16"/>
  <c r="AB31" i="16"/>
  <c r="AB46" i="16"/>
  <c r="AB76" i="16"/>
  <c r="AB106" i="16"/>
  <c r="AB60" i="16"/>
  <c r="AB15" i="16"/>
  <c r="AB30" i="16"/>
  <c r="AB45" i="16"/>
  <c r="AB75" i="16"/>
  <c r="AB105" i="16"/>
  <c r="AB59" i="16"/>
  <c r="AB14" i="16"/>
  <c r="AB29" i="16"/>
  <c r="AB44" i="16"/>
  <c r="AB74" i="16"/>
  <c r="AB104" i="16"/>
  <c r="AB58" i="16"/>
  <c r="AB13" i="16"/>
  <c r="AB28" i="16"/>
  <c r="AB43" i="16"/>
  <c r="AB73" i="16"/>
  <c r="AB103" i="16"/>
  <c r="AB57" i="16"/>
  <c r="AB12" i="16"/>
  <c r="AB27" i="16"/>
  <c r="AB42" i="16"/>
  <c r="AB72" i="16"/>
  <c r="AB102" i="16"/>
  <c r="AB56" i="16"/>
  <c r="AB11" i="16"/>
  <c r="AB26" i="16"/>
  <c r="AB41" i="16"/>
  <c r="AB71" i="16"/>
  <c r="AB101" i="16"/>
  <c r="AB55" i="16"/>
  <c r="AB10" i="16"/>
  <c r="AB25" i="16"/>
  <c r="AB40" i="16"/>
  <c r="AB70" i="16"/>
  <c r="AB100" i="16"/>
  <c r="AB54" i="16"/>
  <c r="AB9" i="16"/>
  <c r="AB24" i="16"/>
  <c r="AB39" i="16"/>
  <c r="AB69" i="16"/>
  <c r="AB99" i="16"/>
  <c r="AB53" i="16"/>
  <c r="AB8" i="16"/>
  <c r="AB23" i="16"/>
  <c r="AB38" i="16"/>
  <c r="AB68" i="16"/>
  <c r="AB98" i="16"/>
  <c r="AB53" i="17" a="1"/>
  <c r="AB65" i="17"/>
  <c r="AB8" i="17" a="1"/>
  <c r="AB20" i="17"/>
  <c r="AB23" i="17" a="1"/>
  <c r="AB35" i="17"/>
  <c r="AB50" i="17"/>
  <c r="AB80" i="17"/>
  <c r="AB110" i="17"/>
  <c r="AB64" i="17"/>
  <c r="AB19" i="17"/>
  <c r="AB34" i="17"/>
  <c r="AB49" i="17"/>
  <c r="AB79" i="17"/>
  <c r="AB109" i="17"/>
  <c r="AB63" i="17"/>
  <c r="AB18" i="17"/>
  <c r="AB33" i="17"/>
  <c r="AB48" i="17"/>
  <c r="AB78" i="17"/>
  <c r="AB108" i="17"/>
  <c r="AB62" i="17"/>
  <c r="AB17" i="17"/>
  <c r="AB32" i="17"/>
  <c r="AB47" i="17"/>
  <c r="AB77" i="17"/>
  <c r="AB107" i="17"/>
  <c r="AB61" i="17"/>
  <c r="AB16" i="17"/>
  <c r="AB31" i="17"/>
  <c r="AB46" i="17"/>
  <c r="AB76" i="17"/>
  <c r="AB106" i="17"/>
  <c r="AB60" i="17"/>
  <c r="AB15" i="17"/>
  <c r="AB30" i="17"/>
  <c r="AB45" i="17"/>
  <c r="AB75" i="17"/>
  <c r="AB105" i="17"/>
  <c r="AB59" i="17"/>
  <c r="AB14" i="17"/>
  <c r="AB29" i="17"/>
  <c r="AB44" i="17"/>
  <c r="AB74" i="17"/>
  <c r="AB104" i="17"/>
  <c r="AB58" i="17"/>
  <c r="AB13" i="17"/>
  <c r="AB28" i="17"/>
  <c r="AB43" i="17"/>
  <c r="AB73" i="17"/>
  <c r="AB103" i="17"/>
  <c r="AB57" i="17"/>
  <c r="AB12" i="17"/>
  <c r="AB27" i="17"/>
  <c r="AB42" i="17"/>
  <c r="AB72" i="17"/>
  <c r="AB102" i="17"/>
  <c r="AB56" i="17"/>
  <c r="AB11" i="17"/>
  <c r="AB26" i="17"/>
  <c r="AB41" i="17"/>
  <c r="AB71" i="17"/>
  <c r="AB101" i="17"/>
  <c r="AB55" i="17"/>
  <c r="AB10" i="17"/>
  <c r="AB25" i="17"/>
  <c r="AB40" i="17"/>
  <c r="AB70" i="17"/>
  <c r="AB100" i="17"/>
  <c r="AB54" i="17"/>
  <c r="AB9" i="17"/>
  <c r="AB24" i="17"/>
  <c r="AB39" i="17"/>
  <c r="AB69" i="17"/>
  <c r="AB99" i="17"/>
  <c r="AB53" i="17"/>
  <c r="AB8" i="17"/>
  <c r="AB23" i="17"/>
  <c r="AB38" i="17"/>
  <c r="AB68" i="17"/>
  <c r="AB98" i="17"/>
  <c r="AB53" i="18" a="1"/>
  <c r="AB65" i="18"/>
  <c r="AB8" i="18" a="1"/>
  <c r="AB20" i="18"/>
  <c r="AB23" i="18" a="1"/>
  <c r="AB35" i="18"/>
  <c r="AB50" i="18"/>
  <c r="AB80" i="18"/>
  <c r="AB110" i="18"/>
  <c r="AB64" i="18"/>
  <c r="AB19" i="18"/>
  <c r="AB34" i="18"/>
  <c r="AB49" i="18"/>
  <c r="AB79" i="18"/>
  <c r="AB109" i="18"/>
  <c r="AB63" i="18"/>
  <c r="AB18" i="18"/>
  <c r="AB33" i="18"/>
  <c r="AB48" i="18"/>
  <c r="AB78" i="18"/>
  <c r="AB108" i="18"/>
  <c r="AB62" i="18"/>
  <c r="AB17" i="18"/>
  <c r="AB32" i="18"/>
  <c r="AB47" i="18"/>
  <c r="AB77" i="18"/>
  <c r="AB107" i="18"/>
  <c r="AB61" i="18"/>
  <c r="AB16" i="18"/>
  <c r="AB31" i="18"/>
  <c r="AB46" i="18"/>
  <c r="AB76" i="18"/>
  <c r="AB106" i="18"/>
  <c r="AB60" i="18"/>
  <c r="AB15" i="18"/>
  <c r="AB30" i="18"/>
  <c r="AB45" i="18"/>
  <c r="AB75" i="18"/>
  <c r="AB105" i="18"/>
  <c r="AB59" i="18"/>
  <c r="AB14" i="18"/>
  <c r="AB29" i="18"/>
  <c r="AB44" i="18"/>
  <c r="AB74" i="18"/>
  <c r="AB104" i="18"/>
  <c r="AB58" i="18"/>
  <c r="AB13" i="18"/>
  <c r="AB28" i="18"/>
  <c r="AB43" i="18"/>
  <c r="AB73" i="18"/>
  <c r="AB103" i="18"/>
  <c r="AB57" i="18"/>
  <c r="AB12" i="18"/>
  <c r="AB27" i="18"/>
  <c r="AB42" i="18"/>
  <c r="AB72" i="18"/>
  <c r="AB102" i="18"/>
  <c r="AB56" i="18"/>
  <c r="AB11" i="18"/>
  <c r="AB26" i="18"/>
  <c r="AB41" i="18"/>
  <c r="AB71" i="18"/>
  <c r="AB101" i="18"/>
  <c r="AB55" i="18"/>
  <c r="AB10" i="18"/>
  <c r="AB25" i="18"/>
  <c r="AB40" i="18"/>
  <c r="AB70" i="18"/>
  <c r="AB100" i="18"/>
  <c r="AB54" i="18"/>
  <c r="AB9" i="18"/>
  <c r="AB24" i="18"/>
  <c r="AB39" i="18"/>
  <c r="AB69" i="18"/>
  <c r="AB99" i="18"/>
  <c r="AB53" i="18"/>
  <c r="AB8" i="18"/>
  <c r="AB23" i="18"/>
  <c r="AB38" i="18"/>
  <c r="AB68" i="18"/>
  <c r="AB98" i="18"/>
  <c r="AB53" i="19" a="1"/>
  <c r="AB65" i="19"/>
  <c r="AB8" i="19" a="1"/>
  <c r="AB20" i="19"/>
  <c r="AB23" i="19" a="1"/>
  <c r="AB35" i="19"/>
  <c r="AB50" i="19"/>
  <c r="AB80" i="19"/>
  <c r="AB110" i="19"/>
  <c r="AB64" i="19"/>
  <c r="AB19" i="19"/>
  <c r="AB34" i="19"/>
  <c r="AB49" i="19"/>
  <c r="AB79" i="19"/>
  <c r="AB109" i="19"/>
  <c r="AB63" i="19"/>
  <c r="AB18" i="19"/>
  <c r="AB33" i="19"/>
  <c r="AB48" i="19"/>
  <c r="AB78" i="19"/>
  <c r="AB108" i="19"/>
  <c r="AB62" i="19"/>
  <c r="AB17" i="19"/>
  <c r="AB32" i="19"/>
  <c r="AB47" i="19"/>
  <c r="AB77" i="19"/>
  <c r="AB107" i="19"/>
  <c r="AB61" i="19"/>
  <c r="AB16" i="19"/>
  <c r="AB31" i="19"/>
  <c r="AB46" i="19"/>
  <c r="AB76" i="19"/>
  <c r="AB106" i="19"/>
  <c r="AB60" i="19"/>
  <c r="AB15" i="19"/>
  <c r="AB30" i="19"/>
  <c r="AB45" i="19"/>
  <c r="AB75" i="19"/>
  <c r="AB105" i="19"/>
  <c r="AB59" i="19"/>
  <c r="AB14" i="19"/>
  <c r="AB29" i="19"/>
  <c r="AB44" i="19"/>
  <c r="AB74" i="19"/>
  <c r="AB104" i="19"/>
  <c r="AB58" i="19"/>
  <c r="AB13" i="19"/>
  <c r="AB28" i="19"/>
  <c r="AB43" i="19"/>
  <c r="AB73" i="19"/>
  <c r="AB103" i="19"/>
  <c r="AB57" i="19"/>
  <c r="AB12" i="19"/>
  <c r="AB27" i="19"/>
  <c r="AB42" i="19"/>
  <c r="AB72" i="19"/>
  <c r="AB102" i="19"/>
  <c r="AB56" i="19"/>
  <c r="AB11" i="19"/>
  <c r="AB26" i="19"/>
  <c r="AB41" i="19"/>
  <c r="AB71" i="19"/>
  <c r="AB101" i="19"/>
  <c r="AB55" i="19"/>
  <c r="AB10" i="19"/>
  <c r="AB25" i="19"/>
  <c r="AB40" i="19"/>
  <c r="AB70" i="19"/>
  <c r="AB100" i="19"/>
  <c r="AB54" i="19"/>
  <c r="AB9" i="19"/>
  <c r="AB24" i="19"/>
  <c r="AB39" i="19"/>
  <c r="AB69" i="19"/>
  <c r="AB99" i="19"/>
  <c r="AB53" i="19"/>
  <c r="AB8" i="19"/>
  <c r="AB23" i="19"/>
  <c r="AB38" i="19"/>
  <c r="AB68" i="19"/>
  <c r="AB98" i="19"/>
  <c r="AB53" i="20" a="1"/>
  <c r="AB65" i="20"/>
  <c r="AB8" i="20" a="1"/>
  <c r="AB20" i="20"/>
  <c r="AB23" i="20" a="1"/>
  <c r="AB35" i="20"/>
  <c r="AB50" i="20"/>
  <c r="AB80" i="20"/>
  <c r="AB110" i="20"/>
  <c r="AB64" i="20"/>
  <c r="AB19" i="20"/>
  <c r="AB34" i="20"/>
  <c r="AB49" i="20"/>
  <c r="AB79" i="20"/>
  <c r="AB109" i="20"/>
  <c r="AB63" i="20"/>
  <c r="AB18" i="20"/>
  <c r="AB33" i="20"/>
  <c r="AB48" i="20"/>
  <c r="AB78" i="20"/>
  <c r="AB108" i="20"/>
  <c r="AB62" i="20"/>
  <c r="AB17" i="20"/>
  <c r="AB32" i="20"/>
  <c r="AB47" i="20"/>
  <c r="AB77" i="20"/>
  <c r="AB107" i="20"/>
  <c r="AB61" i="20"/>
  <c r="AB16" i="20"/>
  <c r="AB31" i="20"/>
  <c r="AB46" i="20"/>
  <c r="AB76" i="20"/>
  <c r="AB106" i="20"/>
  <c r="AB60" i="20"/>
  <c r="AB15" i="20"/>
  <c r="AB30" i="20"/>
  <c r="AB45" i="20"/>
  <c r="AB75" i="20"/>
  <c r="AB105" i="20"/>
  <c r="AB59" i="20"/>
  <c r="AB14" i="20"/>
  <c r="AB29" i="20"/>
  <c r="AB44" i="20"/>
  <c r="AB74" i="20"/>
  <c r="AB104" i="20"/>
  <c r="AB58" i="20"/>
  <c r="AB13" i="20"/>
  <c r="AB28" i="20"/>
  <c r="AB43" i="20"/>
  <c r="AB73" i="20"/>
  <c r="AB103" i="20"/>
  <c r="AB57" i="20"/>
  <c r="AB12" i="20"/>
  <c r="AB27" i="20"/>
  <c r="AB42" i="20"/>
  <c r="AB72" i="20"/>
  <c r="AB102" i="20"/>
  <c r="AB56" i="20"/>
  <c r="AB11" i="20"/>
  <c r="AB26" i="20"/>
  <c r="AB41" i="20"/>
  <c r="AB71" i="20"/>
  <c r="AB101" i="20"/>
  <c r="AB55" i="20"/>
  <c r="AB10" i="20"/>
  <c r="AB25" i="20"/>
  <c r="AB40" i="20"/>
  <c r="AB70" i="20"/>
  <c r="AB100" i="20"/>
  <c r="AB54" i="20"/>
  <c r="AB9" i="20"/>
  <c r="AB24" i="20"/>
  <c r="AB39" i="20"/>
  <c r="AB69" i="20"/>
  <c r="AB99" i="20"/>
  <c r="AB53" i="20"/>
  <c r="AB8" i="20"/>
  <c r="AB23" i="20"/>
  <c r="AB38" i="20"/>
  <c r="AB68" i="20"/>
  <c r="AB98" i="20"/>
  <c r="W53" i="3" a="1"/>
  <c r="W53" i="3"/>
  <c r="W8" i="3" a="1"/>
  <c r="W8" i="3"/>
  <c r="W23" i="3" a="1"/>
  <c r="W23" i="3"/>
  <c r="W38" i="3"/>
  <c r="W68" i="3"/>
  <c r="W98" i="3"/>
  <c r="W83" i="3" a="1"/>
  <c r="W83" i="3"/>
  <c r="W54" i="3"/>
  <c r="W9" i="3"/>
  <c r="W24" i="3"/>
  <c r="W39" i="3"/>
  <c r="W69" i="3"/>
  <c r="W84" i="3"/>
  <c r="W55" i="3"/>
  <c r="W10" i="3"/>
  <c r="W25" i="3"/>
  <c r="W40" i="3"/>
  <c r="W70" i="3"/>
  <c r="W85" i="3"/>
  <c r="W56" i="3"/>
  <c r="W11" i="3"/>
  <c r="W26" i="3"/>
  <c r="W41" i="3"/>
  <c r="W71" i="3"/>
  <c r="W86" i="3"/>
  <c r="W57" i="3"/>
  <c r="W12" i="3"/>
  <c r="W27" i="3"/>
  <c r="W42" i="3"/>
  <c r="W72" i="3"/>
  <c r="W87" i="3"/>
  <c r="W58" i="3"/>
  <c r="W13" i="3"/>
  <c r="W28" i="3"/>
  <c r="W43" i="3"/>
  <c r="W73" i="3"/>
  <c r="W88" i="3"/>
  <c r="W59" i="3"/>
  <c r="W14" i="3"/>
  <c r="W29" i="3"/>
  <c r="W44" i="3"/>
  <c r="W74" i="3"/>
  <c r="W89" i="3"/>
  <c r="W60" i="3"/>
  <c r="W15" i="3"/>
  <c r="W30" i="3"/>
  <c r="W45" i="3"/>
  <c r="W75" i="3"/>
  <c r="W90" i="3"/>
  <c r="W61" i="3"/>
  <c r="W16" i="3"/>
  <c r="W31" i="3"/>
  <c r="W46" i="3"/>
  <c r="W76" i="3"/>
  <c r="W91" i="3"/>
  <c r="W62" i="3"/>
  <c r="W17" i="3"/>
  <c r="W32" i="3"/>
  <c r="W47" i="3"/>
  <c r="W77" i="3"/>
  <c r="W92" i="3"/>
  <c r="W63" i="3"/>
  <c r="W18" i="3"/>
  <c r="W33" i="3"/>
  <c r="W48" i="3"/>
  <c r="W78" i="3"/>
  <c r="W93" i="3"/>
  <c r="W64" i="3"/>
  <c r="W19" i="3"/>
  <c r="W34" i="3"/>
  <c r="W49" i="3"/>
  <c r="W79" i="3"/>
  <c r="W94" i="3"/>
  <c r="W65" i="3"/>
  <c r="W20" i="3"/>
  <c r="W35" i="3"/>
  <c r="W50" i="3"/>
  <c r="W80" i="3"/>
  <c r="W95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Z53" i="14" a="1"/>
  <c r="Z65" i="14"/>
  <c r="Z8" i="14" a="1"/>
  <c r="Z20" i="14"/>
  <c r="Z23" i="14" a="1"/>
  <c r="Z35" i="14"/>
  <c r="Z50" i="14"/>
  <c r="Z80" i="14"/>
  <c r="Z110" i="14"/>
  <c r="Z64" i="14"/>
  <c r="Z19" i="14"/>
  <c r="Z34" i="14"/>
  <c r="Z49" i="14"/>
  <c r="Z79" i="14"/>
  <c r="Z109" i="14"/>
  <c r="Z63" i="14"/>
  <c r="Z18" i="14"/>
  <c r="Z33" i="14"/>
  <c r="Z48" i="14"/>
  <c r="Z78" i="14"/>
  <c r="Z108" i="14"/>
  <c r="Z62" i="14"/>
  <c r="Z17" i="14"/>
  <c r="Z32" i="14"/>
  <c r="Z47" i="14"/>
  <c r="Z77" i="14"/>
  <c r="Z107" i="14"/>
  <c r="Z61" i="14"/>
  <c r="Z16" i="14"/>
  <c r="Z31" i="14"/>
  <c r="Z46" i="14"/>
  <c r="Z76" i="14"/>
  <c r="Z106" i="14"/>
  <c r="Z60" i="14"/>
  <c r="Z15" i="14"/>
  <c r="Z30" i="14"/>
  <c r="Z45" i="14"/>
  <c r="Z75" i="14"/>
  <c r="Z105" i="14"/>
  <c r="Z59" i="14"/>
  <c r="Z14" i="14"/>
  <c r="Z29" i="14"/>
  <c r="Z44" i="14"/>
  <c r="Z74" i="14"/>
  <c r="Z104" i="14"/>
  <c r="Z58" i="14"/>
  <c r="Z13" i="14"/>
  <c r="Z28" i="14"/>
  <c r="Z43" i="14"/>
  <c r="Z73" i="14"/>
  <c r="Z103" i="14"/>
  <c r="Z57" i="14"/>
  <c r="Z12" i="14"/>
  <c r="Z27" i="14"/>
  <c r="Z42" i="14"/>
  <c r="Z72" i="14"/>
  <c r="Z102" i="14"/>
  <c r="Z56" i="14"/>
  <c r="Z11" i="14"/>
  <c r="Z26" i="14"/>
  <c r="Z41" i="14"/>
  <c r="Z71" i="14"/>
  <c r="Z101" i="14"/>
  <c r="Z55" i="14"/>
  <c r="Z10" i="14"/>
  <c r="Z25" i="14"/>
  <c r="Z40" i="14"/>
  <c r="Z70" i="14"/>
  <c r="Z100" i="14"/>
  <c r="Z54" i="14"/>
  <c r="Z9" i="14"/>
  <c r="Z24" i="14"/>
  <c r="Z39" i="14"/>
  <c r="Z69" i="14"/>
  <c r="Z99" i="14"/>
  <c r="Z53" i="14"/>
  <c r="Z8" i="14"/>
  <c r="Z23" i="14"/>
  <c r="Z38" i="14"/>
  <c r="Z68" i="14"/>
  <c r="Z98" i="14"/>
  <c r="AA53" i="15" a="1"/>
  <c r="AA65" i="15"/>
  <c r="AA8" i="15" a="1"/>
  <c r="AA20" i="15"/>
  <c r="AA23" i="15" a="1"/>
  <c r="AA35" i="15"/>
  <c r="AA50" i="15"/>
  <c r="AA80" i="15"/>
  <c r="AA110" i="15"/>
  <c r="AA64" i="15"/>
  <c r="AA19" i="15"/>
  <c r="AA34" i="15"/>
  <c r="AA49" i="15"/>
  <c r="AA79" i="15"/>
  <c r="AA109" i="15"/>
  <c r="AA63" i="15"/>
  <c r="AA18" i="15"/>
  <c r="AA33" i="15"/>
  <c r="AA48" i="15"/>
  <c r="AA78" i="15"/>
  <c r="AA108" i="15"/>
  <c r="AA62" i="15"/>
  <c r="AA17" i="15"/>
  <c r="AA32" i="15"/>
  <c r="AA47" i="15"/>
  <c r="AA77" i="15"/>
  <c r="AA107" i="15"/>
  <c r="AA61" i="15"/>
  <c r="AA16" i="15"/>
  <c r="AA31" i="15"/>
  <c r="AA46" i="15"/>
  <c r="AA76" i="15"/>
  <c r="AA106" i="15"/>
  <c r="AA60" i="15"/>
  <c r="AA15" i="15"/>
  <c r="AA30" i="15"/>
  <c r="AA45" i="15"/>
  <c r="AA75" i="15"/>
  <c r="AA105" i="15"/>
  <c r="AA59" i="15"/>
  <c r="AA14" i="15"/>
  <c r="AA29" i="15"/>
  <c r="AA44" i="15"/>
  <c r="AA74" i="15"/>
  <c r="AA104" i="15"/>
  <c r="AA58" i="15"/>
  <c r="AA13" i="15"/>
  <c r="AA28" i="15"/>
  <c r="AA43" i="15"/>
  <c r="AA73" i="15"/>
  <c r="AA103" i="15"/>
  <c r="AA57" i="15"/>
  <c r="AA12" i="15"/>
  <c r="AA27" i="15"/>
  <c r="AA42" i="15"/>
  <c r="AA72" i="15"/>
  <c r="AA102" i="15"/>
  <c r="AA56" i="15"/>
  <c r="AA11" i="15"/>
  <c r="AA26" i="15"/>
  <c r="AA41" i="15"/>
  <c r="AA71" i="15"/>
  <c r="AA101" i="15"/>
  <c r="AA55" i="15"/>
  <c r="AA10" i="15"/>
  <c r="AA25" i="15"/>
  <c r="AA40" i="15"/>
  <c r="AA70" i="15"/>
  <c r="AA100" i="15"/>
  <c r="AA54" i="15"/>
  <c r="AA9" i="15"/>
  <c r="AA24" i="15"/>
  <c r="AA39" i="15"/>
  <c r="AA69" i="15"/>
  <c r="AA99" i="15"/>
  <c r="AA53" i="15"/>
  <c r="AA8" i="15"/>
  <c r="AA23" i="15"/>
  <c r="AA38" i="15"/>
  <c r="AA68" i="15"/>
  <c r="AA98" i="15"/>
  <c r="AA53" i="16" a="1"/>
  <c r="AA65" i="16"/>
  <c r="AA8" i="16" a="1"/>
  <c r="AA20" i="16"/>
  <c r="AA23" i="16" a="1"/>
  <c r="AA35" i="16"/>
  <c r="AA50" i="16"/>
  <c r="AA80" i="16"/>
  <c r="AA110" i="16"/>
  <c r="AA64" i="16"/>
  <c r="AA19" i="16"/>
  <c r="AA34" i="16"/>
  <c r="AA49" i="16"/>
  <c r="AA79" i="16"/>
  <c r="AA109" i="16"/>
  <c r="AA63" i="16"/>
  <c r="AA18" i="16"/>
  <c r="AA33" i="16"/>
  <c r="AA48" i="16"/>
  <c r="AA78" i="16"/>
  <c r="AA108" i="16"/>
  <c r="AA62" i="16"/>
  <c r="AA17" i="16"/>
  <c r="AA32" i="16"/>
  <c r="AA47" i="16"/>
  <c r="AA77" i="16"/>
  <c r="AA107" i="16"/>
  <c r="AA61" i="16"/>
  <c r="AA16" i="16"/>
  <c r="AA31" i="16"/>
  <c r="AA46" i="16"/>
  <c r="AA76" i="16"/>
  <c r="AA106" i="16"/>
  <c r="AA60" i="16"/>
  <c r="AA15" i="16"/>
  <c r="AA30" i="16"/>
  <c r="AA45" i="16"/>
  <c r="AA75" i="16"/>
  <c r="AA105" i="16"/>
  <c r="AA59" i="16"/>
  <c r="AA14" i="16"/>
  <c r="AA29" i="16"/>
  <c r="AA44" i="16"/>
  <c r="AA74" i="16"/>
  <c r="AA104" i="16"/>
  <c r="AA58" i="16"/>
  <c r="AA13" i="16"/>
  <c r="AA28" i="16"/>
  <c r="AA43" i="16"/>
  <c r="AA73" i="16"/>
  <c r="AA103" i="16"/>
  <c r="AA57" i="16"/>
  <c r="AA12" i="16"/>
  <c r="AA27" i="16"/>
  <c r="AA42" i="16"/>
  <c r="AA72" i="16"/>
  <c r="AA102" i="16"/>
  <c r="AA56" i="16"/>
  <c r="AA11" i="16"/>
  <c r="AA26" i="16"/>
  <c r="AA41" i="16"/>
  <c r="AA71" i="16"/>
  <c r="AA101" i="16"/>
  <c r="AA55" i="16"/>
  <c r="AA10" i="16"/>
  <c r="AA25" i="16"/>
  <c r="AA40" i="16"/>
  <c r="AA70" i="16"/>
  <c r="AA100" i="16"/>
  <c r="AA54" i="16"/>
  <c r="AA9" i="16"/>
  <c r="AA24" i="16"/>
  <c r="AA39" i="16"/>
  <c r="AA69" i="16"/>
  <c r="AA99" i="16"/>
  <c r="AA53" i="16"/>
  <c r="AA8" i="16"/>
  <c r="AA23" i="16"/>
  <c r="AA38" i="16"/>
  <c r="AA68" i="16"/>
  <c r="AA98" i="16"/>
  <c r="AA53" i="17" a="1"/>
  <c r="AA65" i="17"/>
  <c r="AA8" i="17" a="1"/>
  <c r="AA20" i="17"/>
  <c r="AA23" i="17" a="1"/>
  <c r="AA35" i="17"/>
  <c r="AA50" i="17"/>
  <c r="AA80" i="17"/>
  <c r="AA110" i="17"/>
  <c r="AA64" i="17"/>
  <c r="AA19" i="17"/>
  <c r="AA34" i="17"/>
  <c r="AA49" i="17"/>
  <c r="AA79" i="17"/>
  <c r="AA109" i="17"/>
  <c r="AA63" i="17"/>
  <c r="AA18" i="17"/>
  <c r="AA33" i="17"/>
  <c r="AA48" i="17"/>
  <c r="AA78" i="17"/>
  <c r="AA108" i="17"/>
  <c r="AA62" i="17"/>
  <c r="AA17" i="17"/>
  <c r="AA32" i="17"/>
  <c r="AA47" i="17"/>
  <c r="AA77" i="17"/>
  <c r="AA107" i="17"/>
  <c r="AA61" i="17"/>
  <c r="AA16" i="17"/>
  <c r="AA31" i="17"/>
  <c r="AA46" i="17"/>
  <c r="AA76" i="17"/>
  <c r="AA106" i="17"/>
  <c r="AA60" i="17"/>
  <c r="AA15" i="17"/>
  <c r="AA30" i="17"/>
  <c r="AA45" i="17"/>
  <c r="AA75" i="17"/>
  <c r="AA105" i="17"/>
  <c r="AA59" i="17"/>
  <c r="AA14" i="17"/>
  <c r="AA29" i="17"/>
  <c r="AA44" i="17"/>
  <c r="AA74" i="17"/>
  <c r="AA104" i="17"/>
  <c r="AA58" i="17"/>
  <c r="AA13" i="17"/>
  <c r="AA28" i="17"/>
  <c r="AA43" i="17"/>
  <c r="AA73" i="17"/>
  <c r="AA103" i="17"/>
  <c r="AA57" i="17"/>
  <c r="AA12" i="17"/>
  <c r="AA27" i="17"/>
  <c r="AA42" i="17"/>
  <c r="AA72" i="17"/>
  <c r="AA102" i="17"/>
  <c r="AA56" i="17"/>
  <c r="AA11" i="17"/>
  <c r="AA26" i="17"/>
  <c r="AA41" i="17"/>
  <c r="AA71" i="17"/>
  <c r="AA101" i="17"/>
  <c r="AA55" i="17"/>
  <c r="AA10" i="17"/>
  <c r="AA25" i="17"/>
  <c r="AA40" i="17"/>
  <c r="AA70" i="17"/>
  <c r="AA100" i="17"/>
  <c r="AA54" i="17"/>
  <c r="AA9" i="17"/>
  <c r="AA24" i="17"/>
  <c r="AA39" i="17"/>
  <c r="AA69" i="17"/>
  <c r="AA99" i="17"/>
  <c r="AA53" i="17"/>
  <c r="AA8" i="17"/>
  <c r="AA23" i="17"/>
  <c r="AA38" i="17"/>
  <c r="AA68" i="17"/>
  <c r="AA98" i="17"/>
  <c r="AA53" i="18" a="1"/>
  <c r="AA65" i="18"/>
  <c r="AA8" i="18" a="1"/>
  <c r="AA20" i="18"/>
  <c r="AA23" i="18" a="1"/>
  <c r="AA35" i="18"/>
  <c r="AA50" i="18"/>
  <c r="AA80" i="18"/>
  <c r="AA110" i="18"/>
  <c r="AA64" i="18"/>
  <c r="AA19" i="18"/>
  <c r="AA34" i="18"/>
  <c r="AA49" i="18"/>
  <c r="AA79" i="18"/>
  <c r="AA109" i="18"/>
  <c r="AA63" i="18"/>
  <c r="AA18" i="18"/>
  <c r="AA33" i="18"/>
  <c r="AA48" i="18"/>
  <c r="AA78" i="18"/>
  <c r="AA108" i="18"/>
  <c r="AA62" i="18"/>
  <c r="AA17" i="18"/>
  <c r="AA32" i="18"/>
  <c r="AA47" i="18"/>
  <c r="AA77" i="18"/>
  <c r="AA107" i="18"/>
  <c r="AA61" i="18"/>
  <c r="AA16" i="18"/>
  <c r="AA31" i="18"/>
  <c r="AA46" i="18"/>
  <c r="AA76" i="18"/>
  <c r="AA106" i="18"/>
  <c r="AA60" i="18"/>
  <c r="AA15" i="18"/>
  <c r="AA30" i="18"/>
  <c r="AA45" i="18"/>
  <c r="AA75" i="18"/>
  <c r="AA105" i="18"/>
  <c r="AA59" i="18"/>
  <c r="AA14" i="18"/>
  <c r="AA29" i="18"/>
  <c r="AA44" i="18"/>
  <c r="AA74" i="18"/>
  <c r="AA104" i="18"/>
  <c r="AA58" i="18"/>
  <c r="AA13" i="18"/>
  <c r="AA28" i="18"/>
  <c r="AA43" i="18"/>
  <c r="AA73" i="18"/>
  <c r="AA103" i="18"/>
  <c r="AA57" i="18"/>
  <c r="AA12" i="18"/>
  <c r="AA27" i="18"/>
  <c r="AA42" i="18"/>
  <c r="AA72" i="18"/>
  <c r="AA102" i="18"/>
  <c r="AA56" i="18"/>
  <c r="AA11" i="18"/>
  <c r="AA26" i="18"/>
  <c r="AA41" i="18"/>
  <c r="AA71" i="18"/>
  <c r="AA101" i="18"/>
  <c r="AA55" i="18"/>
  <c r="AA10" i="18"/>
  <c r="AA25" i="18"/>
  <c r="AA40" i="18"/>
  <c r="AA70" i="18"/>
  <c r="AA100" i="18"/>
  <c r="AA54" i="18"/>
  <c r="AA9" i="18"/>
  <c r="AA24" i="18"/>
  <c r="AA39" i="18"/>
  <c r="AA69" i="18"/>
  <c r="AA99" i="18"/>
  <c r="AA53" i="18"/>
  <c r="AA8" i="18"/>
  <c r="AA23" i="18"/>
  <c r="AA38" i="18"/>
  <c r="AA68" i="18"/>
  <c r="AA98" i="18"/>
  <c r="AA53" i="19" a="1"/>
  <c r="AA65" i="19"/>
  <c r="AA8" i="19" a="1"/>
  <c r="AA20" i="19"/>
  <c r="AA23" i="19" a="1"/>
  <c r="AA35" i="19"/>
  <c r="AA50" i="19"/>
  <c r="AA80" i="19"/>
  <c r="AA110" i="19"/>
  <c r="AA64" i="19"/>
  <c r="AA19" i="19"/>
  <c r="AA34" i="19"/>
  <c r="AA49" i="19"/>
  <c r="AA79" i="19"/>
  <c r="AA109" i="19"/>
  <c r="AA63" i="19"/>
  <c r="AA18" i="19"/>
  <c r="AA33" i="19"/>
  <c r="AA48" i="19"/>
  <c r="AA78" i="19"/>
  <c r="AA108" i="19"/>
  <c r="AA62" i="19"/>
  <c r="AA17" i="19"/>
  <c r="AA32" i="19"/>
  <c r="AA47" i="19"/>
  <c r="AA77" i="19"/>
  <c r="AA107" i="19"/>
  <c r="AA61" i="19"/>
  <c r="AA16" i="19"/>
  <c r="AA31" i="19"/>
  <c r="AA46" i="19"/>
  <c r="AA76" i="19"/>
  <c r="AA106" i="19"/>
  <c r="AA60" i="19"/>
  <c r="AA15" i="19"/>
  <c r="AA30" i="19"/>
  <c r="AA45" i="19"/>
  <c r="AA75" i="19"/>
  <c r="AA105" i="19"/>
  <c r="AA59" i="19"/>
  <c r="AA14" i="19"/>
  <c r="AA29" i="19"/>
  <c r="AA44" i="19"/>
  <c r="AA74" i="19"/>
  <c r="AA104" i="19"/>
  <c r="AA58" i="19"/>
  <c r="AA13" i="19"/>
  <c r="AA28" i="19"/>
  <c r="AA43" i="19"/>
  <c r="AA73" i="19"/>
  <c r="AA103" i="19"/>
  <c r="AA57" i="19"/>
  <c r="AA12" i="19"/>
  <c r="AA27" i="19"/>
  <c r="AA42" i="19"/>
  <c r="AA72" i="19"/>
  <c r="AA102" i="19"/>
  <c r="AA56" i="19"/>
  <c r="AA11" i="19"/>
  <c r="AA26" i="19"/>
  <c r="AA41" i="19"/>
  <c r="AA71" i="19"/>
  <c r="AA101" i="19"/>
  <c r="AA55" i="19"/>
  <c r="AA10" i="19"/>
  <c r="AA25" i="19"/>
  <c r="AA40" i="19"/>
  <c r="AA70" i="19"/>
  <c r="AA100" i="19"/>
  <c r="AA54" i="19"/>
  <c r="AA9" i="19"/>
  <c r="AA24" i="19"/>
  <c r="AA39" i="19"/>
  <c r="AA69" i="19"/>
  <c r="AA99" i="19"/>
  <c r="AA53" i="19"/>
  <c r="AA8" i="19"/>
  <c r="AA23" i="19"/>
  <c r="AA38" i="19"/>
  <c r="AA68" i="19"/>
  <c r="AA98" i="19"/>
  <c r="AA53" i="20" a="1"/>
  <c r="AA65" i="20"/>
  <c r="AA8" i="20" a="1"/>
  <c r="AA20" i="20"/>
  <c r="AA23" i="20" a="1"/>
  <c r="AA35" i="20"/>
  <c r="AA50" i="20"/>
  <c r="AA80" i="20"/>
  <c r="AA110" i="20"/>
  <c r="AA64" i="20"/>
  <c r="AA19" i="20"/>
  <c r="AA34" i="20"/>
  <c r="AA49" i="20"/>
  <c r="AA79" i="20"/>
  <c r="AA109" i="20"/>
  <c r="AA63" i="20"/>
  <c r="AA18" i="20"/>
  <c r="AA33" i="20"/>
  <c r="AA48" i="20"/>
  <c r="AA78" i="20"/>
  <c r="AA108" i="20"/>
  <c r="AA62" i="20"/>
  <c r="AA17" i="20"/>
  <c r="AA32" i="20"/>
  <c r="AA47" i="20"/>
  <c r="AA77" i="20"/>
  <c r="AA107" i="20"/>
  <c r="AA61" i="20"/>
  <c r="AA16" i="20"/>
  <c r="AA31" i="20"/>
  <c r="AA46" i="20"/>
  <c r="AA76" i="20"/>
  <c r="AA106" i="20"/>
  <c r="AA60" i="20"/>
  <c r="AA15" i="20"/>
  <c r="AA30" i="20"/>
  <c r="AA45" i="20"/>
  <c r="AA75" i="20"/>
  <c r="AA105" i="20"/>
  <c r="AA59" i="20"/>
  <c r="AA14" i="20"/>
  <c r="AA29" i="20"/>
  <c r="AA44" i="20"/>
  <c r="AA74" i="20"/>
  <c r="AA104" i="20"/>
  <c r="AA58" i="20"/>
  <c r="AA13" i="20"/>
  <c r="AA28" i="20"/>
  <c r="AA43" i="20"/>
  <c r="AA73" i="20"/>
  <c r="AA103" i="20"/>
  <c r="AA57" i="20"/>
  <c r="AA12" i="20"/>
  <c r="AA27" i="20"/>
  <c r="AA42" i="20"/>
  <c r="AA72" i="20"/>
  <c r="AA102" i="20"/>
  <c r="AA56" i="20"/>
  <c r="AA11" i="20"/>
  <c r="AA26" i="20"/>
  <c r="AA41" i="20"/>
  <c r="AA71" i="20"/>
  <c r="AA101" i="20"/>
  <c r="AA55" i="20"/>
  <c r="AA10" i="20"/>
  <c r="AA25" i="20"/>
  <c r="AA40" i="20"/>
  <c r="AA70" i="20"/>
  <c r="AA100" i="20"/>
  <c r="AA54" i="20"/>
  <c r="AA9" i="20"/>
  <c r="AA24" i="20"/>
  <c r="AA39" i="20"/>
  <c r="AA69" i="20"/>
  <c r="AA99" i="20"/>
  <c r="AA53" i="20"/>
  <c r="AA8" i="20"/>
  <c r="AA23" i="20"/>
  <c r="AA38" i="20"/>
  <c r="AA68" i="20"/>
  <c r="AA98" i="20"/>
  <c r="V53" i="3" a="1"/>
  <c r="V53" i="3"/>
  <c r="V8" i="3" a="1"/>
  <c r="V8" i="3"/>
  <c r="V23" i="3" a="1"/>
  <c r="V23" i="3"/>
  <c r="V38" i="3"/>
  <c r="V68" i="3"/>
  <c r="V98" i="3"/>
  <c r="V83" i="3" a="1"/>
  <c r="V83" i="3"/>
  <c r="V54" i="3"/>
  <c r="V9" i="3"/>
  <c r="V24" i="3"/>
  <c r="V39" i="3"/>
  <c r="V69" i="3"/>
  <c r="V84" i="3"/>
  <c r="V55" i="3"/>
  <c r="V10" i="3"/>
  <c r="V25" i="3"/>
  <c r="V40" i="3"/>
  <c r="V70" i="3"/>
  <c r="V85" i="3"/>
  <c r="V56" i="3"/>
  <c r="V11" i="3"/>
  <c r="V26" i="3"/>
  <c r="V41" i="3"/>
  <c r="V71" i="3"/>
  <c r="V86" i="3"/>
  <c r="V57" i="3"/>
  <c r="V12" i="3"/>
  <c r="V27" i="3"/>
  <c r="V42" i="3"/>
  <c r="V72" i="3"/>
  <c r="V87" i="3"/>
  <c r="V58" i="3"/>
  <c r="V13" i="3"/>
  <c r="V28" i="3"/>
  <c r="V43" i="3"/>
  <c r="V73" i="3"/>
  <c r="V88" i="3"/>
  <c r="V59" i="3"/>
  <c r="V14" i="3"/>
  <c r="V29" i="3"/>
  <c r="V44" i="3"/>
  <c r="V74" i="3"/>
  <c r="V89" i="3"/>
  <c r="V60" i="3"/>
  <c r="V15" i="3"/>
  <c r="V30" i="3"/>
  <c r="V45" i="3"/>
  <c r="V75" i="3"/>
  <c r="V90" i="3"/>
  <c r="V61" i="3"/>
  <c r="V16" i="3"/>
  <c r="V31" i="3"/>
  <c r="V46" i="3"/>
  <c r="V76" i="3"/>
  <c r="V91" i="3"/>
  <c r="V62" i="3"/>
  <c r="V17" i="3"/>
  <c r="V32" i="3"/>
  <c r="V47" i="3"/>
  <c r="V77" i="3"/>
  <c r="V92" i="3"/>
  <c r="V63" i="3"/>
  <c r="V18" i="3"/>
  <c r="V33" i="3"/>
  <c r="V48" i="3"/>
  <c r="V78" i="3"/>
  <c r="V93" i="3"/>
  <c r="V64" i="3"/>
  <c r="V19" i="3"/>
  <c r="V34" i="3"/>
  <c r="V49" i="3"/>
  <c r="V79" i="3"/>
  <c r="V94" i="3"/>
  <c r="V65" i="3"/>
  <c r="V20" i="3"/>
  <c r="V35" i="3"/>
  <c r="V50" i="3"/>
  <c r="V80" i="3"/>
  <c r="V95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Y53" i="14" a="1"/>
  <c r="Y65" i="14"/>
  <c r="Y8" i="14" a="1"/>
  <c r="Y20" i="14"/>
  <c r="Y23" i="14" a="1"/>
  <c r="Y35" i="14"/>
  <c r="Y50" i="14"/>
  <c r="Y80" i="14"/>
  <c r="Y110" i="14"/>
  <c r="Y64" i="14"/>
  <c r="Y19" i="14"/>
  <c r="Y34" i="14"/>
  <c r="Y49" i="14"/>
  <c r="Y79" i="14"/>
  <c r="Y109" i="14"/>
  <c r="Y63" i="14"/>
  <c r="Y18" i="14"/>
  <c r="Y33" i="14"/>
  <c r="Y48" i="14"/>
  <c r="Y78" i="14"/>
  <c r="Y108" i="14"/>
  <c r="Y62" i="14"/>
  <c r="Y17" i="14"/>
  <c r="Y32" i="14"/>
  <c r="Y47" i="14"/>
  <c r="Y77" i="14"/>
  <c r="Y107" i="14"/>
  <c r="Y61" i="14"/>
  <c r="Y16" i="14"/>
  <c r="Y31" i="14"/>
  <c r="Y46" i="14"/>
  <c r="Y76" i="14"/>
  <c r="Y106" i="14"/>
  <c r="Y60" i="14"/>
  <c r="Y15" i="14"/>
  <c r="Y30" i="14"/>
  <c r="Y45" i="14"/>
  <c r="Y75" i="14"/>
  <c r="Y105" i="14"/>
  <c r="Y59" i="14"/>
  <c r="Y14" i="14"/>
  <c r="Y29" i="14"/>
  <c r="Y44" i="14"/>
  <c r="Y74" i="14"/>
  <c r="Y104" i="14"/>
  <c r="Y58" i="14"/>
  <c r="Y13" i="14"/>
  <c r="Y28" i="14"/>
  <c r="Y43" i="14"/>
  <c r="Y73" i="14"/>
  <c r="Y103" i="14"/>
  <c r="Y57" i="14"/>
  <c r="Y12" i="14"/>
  <c r="Y27" i="14"/>
  <c r="Y42" i="14"/>
  <c r="Y72" i="14"/>
  <c r="Y102" i="14"/>
  <c r="Y56" i="14"/>
  <c r="Y11" i="14"/>
  <c r="Y26" i="14"/>
  <c r="Y41" i="14"/>
  <c r="Y71" i="14"/>
  <c r="Y101" i="14"/>
  <c r="Y55" i="14"/>
  <c r="Y10" i="14"/>
  <c r="Y25" i="14"/>
  <c r="Y40" i="14"/>
  <c r="Y70" i="14"/>
  <c r="Y100" i="14"/>
  <c r="Y54" i="14"/>
  <c r="Y9" i="14"/>
  <c r="Y24" i="14"/>
  <c r="Y39" i="14"/>
  <c r="Y69" i="14"/>
  <c r="Y99" i="14"/>
  <c r="Y53" i="14"/>
  <c r="Y8" i="14"/>
  <c r="Y23" i="14"/>
  <c r="Y38" i="14"/>
  <c r="Y68" i="14"/>
  <c r="Y98" i="14"/>
  <c r="Z53" i="15" a="1"/>
  <c r="Z65" i="15"/>
  <c r="Z8" i="15" a="1"/>
  <c r="Z20" i="15"/>
  <c r="Z23" i="15" a="1"/>
  <c r="Z35" i="15"/>
  <c r="Z50" i="15"/>
  <c r="Z80" i="15"/>
  <c r="Z110" i="15"/>
  <c r="Z64" i="15"/>
  <c r="Z19" i="15"/>
  <c r="Z34" i="15"/>
  <c r="Z49" i="15"/>
  <c r="Z79" i="15"/>
  <c r="Z109" i="15"/>
  <c r="Z63" i="15"/>
  <c r="Z18" i="15"/>
  <c r="Z33" i="15"/>
  <c r="Z48" i="15"/>
  <c r="Z78" i="15"/>
  <c r="Z108" i="15"/>
  <c r="Z62" i="15"/>
  <c r="Z17" i="15"/>
  <c r="Z32" i="15"/>
  <c r="Z47" i="15"/>
  <c r="Z77" i="15"/>
  <c r="Z107" i="15"/>
  <c r="Z61" i="15"/>
  <c r="Z16" i="15"/>
  <c r="Z31" i="15"/>
  <c r="Z46" i="15"/>
  <c r="Z76" i="15"/>
  <c r="Z106" i="15"/>
  <c r="Z60" i="15"/>
  <c r="Z15" i="15"/>
  <c r="Z30" i="15"/>
  <c r="Z45" i="15"/>
  <c r="Z75" i="15"/>
  <c r="Z105" i="15"/>
  <c r="Z59" i="15"/>
  <c r="Z14" i="15"/>
  <c r="Z29" i="15"/>
  <c r="Z44" i="15"/>
  <c r="Z74" i="15"/>
  <c r="Z104" i="15"/>
  <c r="Z58" i="15"/>
  <c r="Z13" i="15"/>
  <c r="Z28" i="15"/>
  <c r="Z43" i="15"/>
  <c r="Z73" i="15"/>
  <c r="Z103" i="15"/>
  <c r="Z57" i="15"/>
  <c r="Z12" i="15"/>
  <c r="Z27" i="15"/>
  <c r="Z42" i="15"/>
  <c r="Z72" i="15"/>
  <c r="Z102" i="15"/>
  <c r="Z56" i="15"/>
  <c r="Z11" i="15"/>
  <c r="Z26" i="15"/>
  <c r="Z41" i="15"/>
  <c r="Z71" i="15"/>
  <c r="Z101" i="15"/>
  <c r="Z55" i="15"/>
  <c r="Z10" i="15"/>
  <c r="Z25" i="15"/>
  <c r="Z40" i="15"/>
  <c r="Z70" i="15"/>
  <c r="Z100" i="15"/>
  <c r="Z54" i="15"/>
  <c r="Z9" i="15"/>
  <c r="Z24" i="15"/>
  <c r="Z39" i="15"/>
  <c r="Z69" i="15"/>
  <c r="Z99" i="15"/>
  <c r="Z53" i="15"/>
  <c r="Z8" i="15"/>
  <c r="Z23" i="15"/>
  <c r="Z38" i="15"/>
  <c r="Z68" i="15"/>
  <c r="Z98" i="15"/>
  <c r="Z53" i="16" a="1"/>
  <c r="Z65" i="16"/>
  <c r="Z8" i="16" a="1"/>
  <c r="Z20" i="16"/>
  <c r="Z23" i="16" a="1"/>
  <c r="Z35" i="16"/>
  <c r="Z50" i="16"/>
  <c r="Z80" i="16"/>
  <c r="Z110" i="16"/>
  <c r="Z64" i="16"/>
  <c r="Z19" i="16"/>
  <c r="Z34" i="16"/>
  <c r="Z49" i="16"/>
  <c r="Z79" i="16"/>
  <c r="Z109" i="16"/>
  <c r="Z63" i="16"/>
  <c r="Z18" i="16"/>
  <c r="Z33" i="16"/>
  <c r="Z48" i="16"/>
  <c r="Z78" i="16"/>
  <c r="Z108" i="16"/>
  <c r="Z62" i="16"/>
  <c r="Z17" i="16"/>
  <c r="Z32" i="16"/>
  <c r="Z47" i="16"/>
  <c r="Z77" i="16"/>
  <c r="Z107" i="16"/>
  <c r="Z61" i="16"/>
  <c r="Z16" i="16"/>
  <c r="Z31" i="16"/>
  <c r="Z46" i="16"/>
  <c r="Z76" i="16"/>
  <c r="Z106" i="16"/>
  <c r="Z60" i="16"/>
  <c r="Z15" i="16"/>
  <c r="Z30" i="16"/>
  <c r="Z45" i="16"/>
  <c r="Z75" i="16"/>
  <c r="Z105" i="16"/>
  <c r="Z59" i="16"/>
  <c r="Z14" i="16"/>
  <c r="Z29" i="16"/>
  <c r="Z44" i="16"/>
  <c r="Z74" i="16"/>
  <c r="Z104" i="16"/>
  <c r="Z58" i="16"/>
  <c r="Z13" i="16"/>
  <c r="Z28" i="16"/>
  <c r="Z43" i="16"/>
  <c r="Z73" i="16"/>
  <c r="Z103" i="16"/>
  <c r="Z57" i="16"/>
  <c r="Z12" i="16"/>
  <c r="Z27" i="16"/>
  <c r="Z42" i="16"/>
  <c r="Z72" i="16"/>
  <c r="Z102" i="16"/>
  <c r="Z56" i="16"/>
  <c r="Z11" i="16"/>
  <c r="Z26" i="16"/>
  <c r="Z41" i="16"/>
  <c r="Z71" i="16"/>
  <c r="Z101" i="16"/>
  <c r="Z55" i="16"/>
  <c r="Z10" i="16"/>
  <c r="Z25" i="16"/>
  <c r="Z40" i="16"/>
  <c r="Z70" i="16"/>
  <c r="Z100" i="16"/>
  <c r="Z54" i="16"/>
  <c r="Z9" i="16"/>
  <c r="Z24" i="16"/>
  <c r="Z39" i="16"/>
  <c r="Z69" i="16"/>
  <c r="Z99" i="16"/>
  <c r="Z53" i="16"/>
  <c r="Z8" i="16"/>
  <c r="Z23" i="16"/>
  <c r="Z38" i="16"/>
  <c r="Z68" i="16"/>
  <c r="Z98" i="16"/>
  <c r="Z53" i="17" a="1"/>
  <c r="Z65" i="17"/>
  <c r="Z8" i="17" a="1"/>
  <c r="Z20" i="17"/>
  <c r="Z23" i="17" a="1"/>
  <c r="Z35" i="17"/>
  <c r="Z50" i="17"/>
  <c r="Z80" i="17"/>
  <c r="Z110" i="17"/>
  <c r="Z64" i="17"/>
  <c r="Z19" i="17"/>
  <c r="Z34" i="17"/>
  <c r="Z49" i="17"/>
  <c r="Z79" i="17"/>
  <c r="Z109" i="17"/>
  <c r="Z63" i="17"/>
  <c r="Z18" i="17"/>
  <c r="Z33" i="17"/>
  <c r="Z48" i="17"/>
  <c r="Z78" i="17"/>
  <c r="Z108" i="17"/>
  <c r="Z62" i="17"/>
  <c r="Z17" i="17"/>
  <c r="Z32" i="17"/>
  <c r="Z47" i="17"/>
  <c r="Z77" i="17"/>
  <c r="Z107" i="17"/>
  <c r="Z61" i="17"/>
  <c r="Z16" i="17"/>
  <c r="Z31" i="17"/>
  <c r="Z46" i="17"/>
  <c r="Z76" i="17"/>
  <c r="Z106" i="17"/>
  <c r="Z60" i="17"/>
  <c r="Z15" i="17"/>
  <c r="Z30" i="17"/>
  <c r="Z45" i="17"/>
  <c r="Z75" i="17"/>
  <c r="Z105" i="17"/>
  <c r="Z59" i="17"/>
  <c r="Z14" i="17"/>
  <c r="Z29" i="17"/>
  <c r="Z44" i="17"/>
  <c r="Z74" i="17"/>
  <c r="Z104" i="17"/>
  <c r="Z58" i="17"/>
  <c r="Z13" i="17"/>
  <c r="Z28" i="17"/>
  <c r="Z43" i="17"/>
  <c r="Z73" i="17"/>
  <c r="Z103" i="17"/>
  <c r="Z57" i="17"/>
  <c r="Z12" i="17"/>
  <c r="Z27" i="17"/>
  <c r="Z42" i="17"/>
  <c r="Z72" i="17"/>
  <c r="Z102" i="17"/>
  <c r="Z56" i="17"/>
  <c r="Z11" i="17"/>
  <c r="Z26" i="17"/>
  <c r="Z41" i="17"/>
  <c r="Z71" i="17"/>
  <c r="Z101" i="17"/>
  <c r="Z55" i="17"/>
  <c r="Z10" i="17"/>
  <c r="Z25" i="17"/>
  <c r="Z40" i="17"/>
  <c r="Z70" i="17"/>
  <c r="Z100" i="17"/>
  <c r="Z54" i="17"/>
  <c r="Z9" i="17"/>
  <c r="Z24" i="17"/>
  <c r="Z39" i="17"/>
  <c r="Z69" i="17"/>
  <c r="Z99" i="17"/>
  <c r="Z53" i="17"/>
  <c r="Z8" i="17"/>
  <c r="Z23" i="17"/>
  <c r="Z38" i="17"/>
  <c r="Z68" i="17"/>
  <c r="Z98" i="17"/>
  <c r="Z53" i="18" a="1"/>
  <c r="Z65" i="18"/>
  <c r="Z8" i="18" a="1"/>
  <c r="Z20" i="18"/>
  <c r="Z23" i="18" a="1"/>
  <c r="Z35" i="18"/>
  <c r="Z50" i="18"/>
  <c r="Z80" i="18"/>
  <c r="Z110" i="18"/>
  <c r="Z64" i="18"/>
  <c r="Z19" i="18"/>
  <c r="Z34" i="18"/>
  <c r="Z49" i="18"/>
  <c r="Z79" i="18"/>
  <c r="Z109" i="18"/>
  <c r="Z63" i="18"/>
  <c r="Z18" i="18"/>
  <c r="Z33" i="18"/>
  <c r="Z48" i="18"/>
  <c r="Z78" i="18"/>
  <c r="Z108" i="18"/>
  <c r="Z62" i="18"/>
  <c r="Z17" i="18"/>
  <c r="Z32" i="18"/>
  <c r="Z47" i="18"/>
  <c r="Z77" i="18"/>
  <c r="Z107" i="18"/>
  <c r="Z61" i="18"/>
  <c r="Z16" i="18"/>
  <c r="Z31" i="18"/>
  <c r="Z46" i="18"/>
  <c r="Z76" i="18"/>
  <c r="Z106" i="18"/>
  <c r="Z60" i="18"/>
  <c r="Z15" i="18"/>
  <c r="Z30" i="18"/>
  <c r="Z45" i="18"/>
  <c r="Z75" i="18"/>
  <c r="Z105" i="18"/>
  <c r="Z59" i="18"/>
  <c r="Z14" i="18"/>
  <c r="Z29" i="18"/>
  <c r="Z44" i="18"/>
  <c r="Z74" i="18"/>
  <c r="Z104" i="18"/>
  <c r="Z58" i="18"/>
  <c r="Z13" i="18"/>
  <c r="Z28" i="18"/>
  <c r="Z43" i="18"/>
  <c r="Z73" i="18"/>
  <c r="Z103" i="18"/>
  <c r="Z57" i="18"/>
  <c r="Z12" i="18"/>
  <c r="Z27" i="18"/>
  <c r="Z42" i="18"/>
  <c r="Z72" i="18"/>
  <c r="Z102" i="18"/>
  <c r="Z56" i="18"/>
  <c r="Z11" i="18"/>
  <c r="Z26" i="18"/>
  <c r="Z41" i="18"/>
  <c r="Z71" i="18"/>
  <c r="Z101" i="18"/>
  <c r="Z55" i="18"/>
  <c r="Z10" i="18"/>
  <c r="Z25" i="18"/>
  <c r="Z40" i="18"/>
  <c r="Z70" i="18"/>
  <c r="Z100" i="18"/>
  <c r="Z54" i="18"/>
  <c r="Z9" i="18"/>
  <c r="Z24" i="18"/>
  <c r="Z39" i="18"/>
  <c r="Z69" i="18"/>
  <c r="Z99" i="18"/>
  <c r="Z53" i="18"/>
  <c r="Z8" i="18"/>
  <c r="Z23" i="18"/>
  <c r="Z38" i="18"/>
  <c r="Z68" i="18"/>
  <c r="Z98" i="18"/>
  <c r="Z53" i="19" a="1"/>
  <c r="Z65" i="19"/>
  <c r="Z8" i="19" a="1"/>
  <c r="Z20" i="19"/>
  <c r="Z23" i="19" a="1"/>
  <c r="Z35" i="19"/>
  <c r="Z50" i="19"/>
  <c r="Z80" i="19"/>
  <c r="Z110" i="19"/>
  <c r="Z64" i="19"/>
  <c r="Z19" i="19"/>
  <c r="Z34" i="19"/>
  <c r="Z49" i="19"/>
  <c r="Z79" i="19"/>
  <c r="Z109" i="19"/>
  <c r="Z63" i="19"/>
  <c r="Z18" i="19"/>
  <c r="Z33" i="19"/>
  <c r="Z48" i="19"/>
  <c r="Z78" i="19"/>
  <c r="Z108" i="19"/>
  <c r="Z62" i="19"/>
  <c r="Z17" i="19"/>
  <c r="Z32" i="19"/>
  <c r="Z47" i="19"/>
  <c r="Z77" i="19"/>
  <c r="Z107" i="19"/>
  <c r="Z61" i="19"/>
  <c r="Z16" i="19"/>
  <c r="Z31" i="19"/>
  <c r="Z46" i="19"/>
  <c r="Z76" i="19"/>
  <c r="Z106" i="19"/>
  <c r="Z60" i="19"/>
  <c r="Z15" i="19"/>
  <c r="Z30" i="19"/>
  <c r="Z45" i="19"/>
  <c r="Z75" i="19"/>
  <c r="Z105" i="19"/>
  <c r="Z59" i="19"/>
  <c r="Z14" i="19"/>
  <c r="Z29" i="19"/>
  <c r="Z44" i="19"/>
  <c r="Z74" i="19"/>
  <c r="Z104" i="19"/>
  <c r="Z58" i="19"/>
  <c r="Z13" i="19"/>
  <c r="Z28" i="19"/>
  <c r="Z43" i="19"/>
  <c r="Z73" i="19"/>
  <c r="Z103" i="19"/>
  <c r="Z57" i="19"/>
  <c r="Z12" i="19"/>
  <c r="Z27" i="19"/>
  <c r="Z42" i="19"/>
  <c r="Z72" i="19"/>
  <c r="Z102" i="19"/>
  <c r="Z56" i="19"/>
  <c r="Z11" i="19"/>
  <c r="Z26" i="19"/>
  <c r="Z41" i="19"/>
  <c r="Z71" i="19"/>
  <c r="Z101" i="19"/>
  <c r="Z55" i="19"/>
  <c r="Z10" i="19"/>
  <c r="Z25" i="19"/>
  <c r="Z40" i="19"/>
  <c r="Z70" i="19"/>
  <c r="Z100" i="19"/>
  <c r="Z54" i="19"/>
  <c r="Z9" i="19"/>
  <c r="Z24" i="19"/>
  <c r="Z39" i="19"/>
  <c r="Z69" i="19"/>
  <c r="Z99" i="19"/>
  <c r="Z53" i="19"/>
  <c r="Z8" i="19"/>
  <c r="Z23" i="19"/>
  <c r="Z38" i="19"/>
  <c r="Z68" i="19"/>
  <c r="Z98" i="19"/>
  <c r="Z53" i="20" a="1"/>
  <c r="Z65" i="20"/>
  <c r="Z8" i="20" a="1"/>
  <c r="Z20" i="20"/>
  <c r="Z23" i="20" a="1"/>
  <c r="Z35" i="20"/>
  <c r="Z50" i="20"/>
  <c r="Z80" i="20"/>
  <c r="Z110" i="20"/>
  <c r="Z64" i="20"/>
  <c r="Z19" i="20"/>
  <c r="Z34" i="20"/>
  <c r="Z49" i="20"/>
  <c r="Z79" i="20"/>
  <c r="Z109" i="20"/>
  <c r="Z63" i="20"/>
  <c r="Z18" i="20"/>
  <c r="Z33" i="20"/>
  <c r="Z48" i="20"/>
  <c r="Z78" i="20"/>
  <c r="Z108" i="20"/>
  <c r="Z62" i="20"/>
  <c r="Z17" i="20"/>
  <c r="Z32" i="20"/>
  <c r="Z47" i="20"/>
  <c r="Z77" i="20"/>
  <c r="Z107" i="20"/>
  <c r="Z61" i="20"/>
  <c r="Z16" i="20"/>
  <c r="Z31" i="20"/>
  <c r="Z46" i="20"/>
  <c r="Z76" i="20"/>
  <c r="Z106" i="20"/>
  <c r="Z60" i="20"/>
  <c r="Z15" i="20"/>
  <c r="Z30" i="20"/>
  <c r="Z45" i="20"/>
  <c r="Z75" i="20"/>
  <c r="Z105" i="20"/>
  <c r="Z59" i="20"/>
  <c r="Z14" i="20"/>
  <c r="Z29" i="20"/>
  <c r="Z44" i="20"/>
  <c r="Z74" i="20"/>
  <c r="Z104" i="20"/>
  <c r="Z58" i="20"/>
  <c r="Z13" i="20"/>
  <c r="Z28" i="20"/>
  <c r="Z43" i="20"/>
  <c r="Z73" i="20"/>
  <c r="Z103" i="20"/>
  <c r="Z57" i="20"/>
  <c r="Z12" i="20"/>
  <c r="Z27" i="20"/>
  <c r="Z42" i="20"/>
  <c r="Z72" i="20"/>
  <c r="Z102" i="20"/>
  <c r="Z56" i="20"/>
  <c r="Z11" i="20"/>
  <c r="Z26" i="20"/>
  <c r="Z41" i="20"/>
  <c r="Z71" i="20"/>
  <c r="Z101" i="20"/>
  <c r="Z55" i="20"/>
  <c r="Z10" i="20"/>
  <c r="Z25" i="20"/>
  <c r="Z40" i="20"/>
  <c r="Z70" i="20"/>
  <c r="Z100" i="20"/>
  <c r="Z54" i="20"/>
  <c r="Z9" i="20"/>
  <c r="Z24" i="20"/>
  <c r="Z39" i="20"/>
  <c r="Z69" i="20"/>
  <c r="Z99" i="20"/>
  <c r="Z53" i="20"/>
  <c r="Z8" i="20"/>
  <c r="Z23" i="20"/>
  <c r="Z38" i="20"/>
  <c r="Z68" i="20"/>
  <c r="Z98" i="20"/>
  <c r="U53" i="3" a="1"/>
  <c r="U53" i="3"/>
  <c r="U8" i="3" a="1"/>
  <c r="U8" i="3"/>
  <c r="U23" i="3" a="1"/>
  <c r="U23" i="3"/>
  <c r="U38" i="3"/>
  <c r="U68" i="3"/>
  <c r="U98" i="3"/>
  <c r="U83" i="3" a="1"/>
  <c r="U83" i="3"/>
  <c r="U54" i="3"/>
  <c r="U9" i="3"/>
  <c r="U24" i="3"/>
  <c r="U39" i="3"/>
  <c r="U69" i="3"/>
  <c r="U84" i="3"/>
  <c r="U55" i="3"/>
  <c r="U10" i="3"/>
  <c r="U25" i="3"/>
  <c r="U40" i="3"/>
  <c r="U70" i="3"/>
  <c r="U85" i="3"/>
  <c r="U56" i="3"/>
  <c r="U11" i="3"/>
  <c r="U26" i="3"/>
  <c r="U41" i="3"/>
  <c r="U71" i="3"/>
  <c r="U86" i="3"/>
  <c r="U57" i="3"/>
  <c r="U12" i="3"/>
  <c r="U27" i="3"/>
  <c r="U42" i="3"/>
  <c r="U72" i="3"/>
  <c r="U87" i="3"/>
  <c r="U58" i="3"/>
  <c r="U13" i="3"/>
  <c r="U28" i="3"/>
  <c r="U43" i="3"/>
  <c r="U73" i="3"/>
  <c r="U88" i="3"/>
  <c r="U59" i="3"/>
  <c r="U14" i="3"/>
  <c r="U29" i="3"/>
  <c r="U44" i="3"/>
  <c r="U74" i="3"/>
  <c r="U89" i="3"/>
  <c r="U60" i="3"/>
  <c r="U15" i="3"/>
  <c r="U30" i="3"/>
  <c r="U45" i="3"/>
  <c r="U75" i="3"/>
  <c r="U90" i="3"/>
  <c r="U61" i="3"/>
  <c r="U16" i="3"/>
  <c r="U31" i="3"/>
  <c r="U46" i="3"/>
  <c r="U76" i="3"/>
  <c r="U91" i="3"/>
  <c r="U62" i="3"/>
  <c r="U17" i="3"/>
  <c r="U32" i="3"/>
  <c r="U47" i="3"/>
  <c r="U77" i="3"/>
  <c r="U92" i="3"/>
  <c r="U63" i="3"/>
  <c r="U18" i="3"/>
  <c r="U33" i="3"/>
  <c r="U48" i="3"/>
  <c r="U78" i="3"/>
  <c r="U93" i="3"/>
  <c r="U64" i="3"/>
  <c r="U19" i="3"/>
  <c r="U34" i="3"/>
  <c r="U49" i="3"/>
  <c r="U79" i="3"/>
  <c r="U94" i="3"/>
  <c r="U65" i="3"/>
  <c r="U20" i="3"/>
  <c r="U35" i="3"/>
  <c r="U50" i="3"/>
  <c r="U80" i="3"/>
  <c r="U95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X53" i="14" a="1"/>
  <c r="X65" i="14"/>
  <c r="X8" i="14" a="1"/>
  <c r="X20" i="14"/>
  <c r="X23" i="14" a="1"/>
  <c r="X35" i="14"/>
  <c r="X50" i="14"/>
  <c r="X80" i="14"/>
  <c r="X110" i="14"/>
  <c r="X64" i="14"/>
  <c r="X19" i="14"/>
  <c r="X34" i="14"/>
  <c r="X49" i="14"/>
  <c r="X79" i="14"/>
  <c r="X109" i="14"/>
  <c r="X63" i="14"/>
  <c r="X18" i="14"/>
  <c r="X33" i="14"/>
  <c r="X48" i="14"/>
  <c r="X78" i="14"/>
  <c r="X108" i="14"/>
  <c r="X62" i="14"/>
  <c r="X17" i="14"/>
  <c r="X32" i="14"/>
  <c r="X47" i="14"/>
  <c r="X77" i="14"/>
  <c r="X107" i="14"/>
  <c r="X61" i="14"/>
  <c r="X16" i="14"/>
  <c r="X31" i="14"/>
  <c r="X46" i="14"/>
  <c r="X76" i="14"/>
  <c r="X106" i="14"/>
  <c r="X60" i="14"/>
  <c r="X15" i="14"/>
  <c r="X30" i="14"/>
  <c r="X45" i="14"/>
  <c r="X75" i="14"/>
  <c r="X105" i="14"/>
  <c r="X59" i="14"/>
  <c r="X14" i="14"/>
  <c r="X29" i="14"/>
  <c r="X44" i="14"/>
  <c r="X74" i="14"/>
  <c r="X104" i="14"/>
  <c r="X58" i="14"/>
  <c r="X13" i="14"/>
  <c r="X28" i="14"/>
  <c r="X43" i="14"/>
  <c r="X73" i="14"/>
  <c r="X103" i="14"/>
  <c r="X57" i="14"/>
  <c r="X12" i="14"/>
  <c r="X27" i="14"/>
  <c r="X42" i="14"/>
  <c r="X72" i="14"/>
  <c r="X102" i="14"/>
  <c r="X56" i="14"/>
  <c r="X11" i="14"/>
  <c r="X26" i="14"/>
  <c r="X41" i="14"/>
  <c r="X71" i="14"/>
  <c r="X101" i="14"/>
  <c r="X55" i="14"/>
  <c r="X10" i="14"/>
  <c r="X25" i="14"/>
  <c r="X40" i="14"/>
  <c r="X70" i="14"/>
  <c r="X100" i="14"/>
  <c r="X54" i="14"/>
  <c r="X9" i="14"/>
  <c r="X24" i="14"/>
  <c r="X39" i="14"/>
  <c r="X69" i="14"/>
  <c r="X99" i="14"/>
  <c r="X53" i="14"/>
  <c r="X8" i="14"/>
  <c r="X23" i="14"/>
  <c r="X38" i="14"/>
  <c r="X68" i="14"/>
  <c r="X98" i="14"/>
  <c r="Y53" i="15" a="1"/>
  <c r="Y65" i="15"/>
  <c r="Y8" i="15" a="1"/>
  <c r="Y20" i="15"/>
  <c r="Y23" i="15" a="1"/>
  <c r="Y35" i="15"/>
  <c r="Y50" i="15"/>
  <c r="Y80" i="15"/>
  <c r="Y110" i="15"/>
  <c r="Y64" i="15"/>
  <c r="Y19" i="15"/>
  <c r="Y34" i="15"/>
  <c r="Y49" i="15"/>
  <c r="Y79" i="15"/>
  <c r="Y109" i="15"/>
  <c r="Y63" i="15"/>
  <c r="Y18" i="15"/>
  <c r="Y33" i="15"/>
  <c r="Y48" i="15"/>
  <c r="Y78" i="15"/>
  <c r="Y108" i="15"/>
  <c r="Y62" i="15"/>
  <c r="Y17" i="15"/>
  <c r="Y32" i="15"/>
  <c r="Y47" i="15"/>
  <c r="Y77" i="15"/>
  <c r="Y107" i="15"/>
  <c r="Y61" i="15"/>
  <c r="Y16" i="15"/>
  <c r="Y31" i="15"/>
  <c r="Y46" i="15"/>
  <c r="Y76" i="15"/>
  <c r="Y106" i="15"/>
  <c r="Y60" i="15"/>
  <c r="Y15" i="15"/>
  <c r="Y30" i="15"/>
  <c r="Y45" i="15"/>
  <c r="Y75" i="15"/>
  <c r="Y105" i="15"/>
  <c r="Y59" i="15"/>
  <c r="Y14" i="15"/>
  <c r="Y29" i="15"/>
  <c r="Y44" i="15"/>
  <c r="Y74" i="15"/>
  <c r="Y104" i="15"/>
  <c r="Y58" i="15"/>
  <c r="Y13" i="15"/>
  <c r="Y28" i="15"/>
  <c r="Y43" i="15"/>
  <c r="Y73" i="15"/>
  <c r="Y103" i="15"/>
  <c r="Y57" i="15"/>
  <c r="Y12" i="15"/>
  <c r="Y27" i="15"/>
  <c r="Y42" i="15"/>
  <c r="Y72" i="15"/>
  <c r="Y102" i="15"/>
  <c r="Y56" i="15"/>
  <c r="Y11" i="15"/>
  <c r="Y26" i="15"/>
  <c r="Y41" i="15"/>
  <c r="Y71" i="15"/>
  <c r="Y101" i="15"/>
  <c r="Y55" i="15"/>
  <c r="Y10" i="15"/>
  <c r="Y25" i="15"/>
  <c r="Y40" i="15"/>
  <c r="Y70" i="15"/>
  <c r="Y100" i="15"/>
  <c r="Y54" i="15"/>
  <c r="Y9" i="15"/>
  <c r="Y24" i="15"/>
  <c r="Y39" i="15"/>
  <c r="Y69" i="15"/>
  <c r="Y99" i="15"/>
  <c r="Y53" i="15"/>
  <c r="Y8" i="15"/>
  <c r="Y23" i="15"/>
  <c r="Y38" i="15"/>
  <c r="Y68" i="15"/>
  <c r="Y98" i="15"/>
  <c r="Y53" i="16" a="1"/>
  <c r="Y65" i="16"/>
  <c r="Y8" i="16" a="1"/>
  <c r="Y20" i="16"/>
  <c r="Y23" i="16" a="1"/>
  <c r="Y35" i="16"/>
  <c r="Y50" i="16"/>
  <c r="Y80" i="16"/>
  <c r="Y110" i="16"/>
  <c r="Y64" i="16"/>
  <c r="Y19" i="16"/>
  <c r="Y34" i="16"/>
  <c r="Y49" i="16"/>
  <c r="Y79" i="16"/>
  <c r="Y109" i="16"/>
  <c r="Y63" i="16"/>
  <c r="Y18" i="16"/>
  <c r="Y33" i="16"/>
  <c r="Y48" i="16"/>
  <c r="Y78" i="16"/>
  <c r="Y108" i="16"/>
  <c r="Y62" i="16"/>
  <c r="Y17" i="16"/>
  <c r="Y32" i="16"/>
  <c r="Y47" i="16"/>
  <c r="Y77" i="16"/>
  <c r="Y107" i="16"/>
  <c r="Y61" i="16"/>
  <c r="Y16" i="16"/>
  <c r="Y31" i="16"/>
  <c r="Y46" i="16"/>
  <c r="Y76" i="16"/>
  <c r="Y106" i="16"/>
  <c r="Y60" i="16"/>
  <c r="Y15" i="16"/>
  <c r="Y30" i="16"/>
  <c r="Y45" i="16"/>
  <c r="Y75" i="16"/>
  <c r="Y105" i="16"/>
  <c r="Y59" i="16"/>
  <c r="Y14" i="16"/>
  <c r="Y29" i="16"/>
  <c r="Y44" i="16"/>
  <c r="Y74" i="16"/>
  <c r="Y104" i="16"/>
  <c r="Y58" i="16"/>
  <c r="Y13" i="16"/>
  <c r="Y28" i="16"/>
  <c r="Y43" i="16"/>
  <c r="Y73" i="16"/>
  <c r="Y103" i="16"/>
  <c r="Y57" i="16"/>
  <c r="Y12" i="16"/>
  <c r="Y27" i="16"/>
  <c r="Y42" i="16"/>
  <c r="Y72" i="16"/>
  <c r="Y102" i="16"/>
  <c r="Y56" i="16"/>
  <c r="Y11" i="16"/>
  <c r="Y26" i="16"/>
  <c r="Y41" i="16"/>
  <c r="Y71" i="16"/>
  <c r="Y101" i="16"/>
  <c r="Y55" i="16"/>
  <c r="Y10" i="16"/>
  <c r="Y25" i="16"/>
  <c r="Y40" i="16"/>
  <c r="Y70" i="16"/>
  <c r="Y100" i="16"/>
  <c r="Y54" i="16"/>
  <c r="Y9" i="16"/>
  <c r="Y24" i="16"/>
  <c r="Y39" i="16"/>
  <c r="Y69" i="16"/>
  <c r="Y99" i="16"/>
  <c r="Y53" i="16"/>
  <c r="Y8" i="16"/>
  <c r="Y23" i="16"/>
  <c r="Y38" i="16"/>
  <c r="Y68" i="16"/>
  <c r="Y98" i="16"/>
  <c r="Y53" i="17" a="1"/>
  <c r="Y65" i="17"/>
  <c r="Y8" i="17" a="1"/>
  <c r="Y20" i="17"/>
  <c r="Y23" i="17" a="1"/>
  <c r="Y35" i="17"/>
  <c r="Y50" i="17"/>
  <c r="Y80" i="17"/>
  <c r="Y110" i="17"/>
  <c r="Y64" i="17"/>
  <c r="Y19" i="17"/>
  <c r="Y34" i="17"/>
  <c r="Y49" i="17"/>
  <c r="Y79" i="17"/>
  <c r="Y109" i="17"/>
  <c r="Y63" i="17"/>
  <c r="Y18" i="17"/>
  <c r="Y33" i="17"/>
  <c r="Y48" i="17"/>
  <c r="Y78" i="17"/>
  <c r="Y108" i="17"/>
  <c r="Y62" i="17"/>
  <c r="Y17" i="17"/>
  <c r="Y32" i="17"/>
  <c r="Y47" i="17"/>
  <c r="Y77" i="17"/>
  <c r="Y107" i="17"/>
  <c r="Y61" i="17"/>
  <c r="Y16" i="17"/>
  <c r="Y31" i="17"/>
  <c r="Y46" i="17"/>
  <c r="Y76" i="17"/>
  <c r="Y106" i="17"/>
  <c r="Y60" i="17"/>
  <c r="Y15" i="17"/>
  <c r="Y30" i="17"/>
  <c r="Y45" i="17"/>
  <c r="Y75" i="17"/>
  <c r="Y105" i="17"/>
  <c r="Y59" i="17"/>
  <c r="Y14" i="17"/>
  <c r="Y29" i="17"/>
  <c r="Y44" i="17"/>
  <c r="Y74" i="17"/>
  <c r="Y104" i="17"/>
  <c r="Y58" i="17"/>
  <c r="Y13" i="17"/>
  <c r="Y28" i="17"/>
  <c r="Y43" i="17"/>
  <c r="Y73" i="17"/>
  <c r="Y103" i="17"/>
  <c r="Y57" i="17"/>
  <c r="Y12" i="17"/>
  <c r="Y27" i="17"/>
  <c r="Y42" i="17"/>
  <c r="Y72" i="17"/>
  <c r="Y102" i="17"/>
  <c r="Y56" i="17"/>
  <c r="Y11" i="17"/>
  <c r="Y26" i="17"/>
  <c r="Y41" i="17"/>
  <c r="Y71" i="17"/>
  <c r="Y101" i="17"/>
  <c r="Y55" i="17"/>
  <c r="Y10" i="17"/>
  <c r="Y25" i="17"/>
  <c r="Y40" i="17"/>
  <c r="Y70" i="17"/>
  <c r="Y100" i="17"/>
  <c r="Y54" i="17"/>
  <c r="Y9" i="17"/>
  <c r="Y24" i="17"/>
  <c r="Y39" i="17"/>
  <c r="Y69" i="17"/>
  <c r="Y99" i="17"/>
  <c r="Y53" i="17"/>
  <c r="Y8" i="17"/>
  <c r="Y23" i="17"/>
  <c r="Y38" i="17"/>
  <c r="Y68" i="17"/>
  <c r="Y98" i="17"/>
  <c r="Y53" i="18" a="1"/>
  <c r="Y65" i="18"/>
  <c r="Y8" i="18" a="1"/>
  <c r="Y20" i="18"/>
  <c r="Y23" i="18" a="1"/>
  <c r="Y35" i="18"/>
  <c r="Y50" i="18"/>
  <c r="Y80" i="18"/>
  <c r="Y110" i="18"/>
  <c r="Y64" i="18"/>
  <c r="Y19" i="18"/>
  <c r="Y34" i="18"/>
  <c r="Y49" i="18"/>
  <c r="Y79" i="18"/>
  <c r="Y109" i="18"/>
  <c r="Y63" i="18"/>
  <c r="Y18" i="18"/>
  <c r="Y33" i="18"/>
  <c r="Y48" i="18"/>
  <c r="Y78" i="18"/>
  <c r="Y108" i="18"/>
  <c r="Y62" i="18"/>
  <c r="Y17" i="18"/>
  <c r="Y32" i="18"/>
  <c r="Y47" i="18"/>
  <c r="Y77" i="18"/>
  <c r="Y107" i="18"/>
  <c r="Y61" i="18"/>
  <c r="Y16" i="18"/>
  <c r="Y31" i="18"/>
  <c r="Y46" i="18"/>
  <c r="Y76" i="18"/>
  <c r="Y106" i="18"/>
  <c r="Y60" i="18"/>
  <c r="Y15" i="18"/>
  <c r="Y30" i="18"/>
  <c r="Y45" i="18"/>
  <c r="Y75" i="18"/>
  <c r="Y105" i="18"/>
  <c r="Y59" i="18"/>
  <c r="Y14" i="18"/>
  <c r="Y29" i="18"/>
  <c r="Y44" i="18"/>
  <c r="Y74" i="18"/>
  <c r="Y104" i="18"/>
  <c r="Y58" i="18"/>
  <c r="Y13" i="18"/>
  <c r="Y28" i="18"/>
  <c r="Y43" i="18"/>
  <c r="Y73" i="18"/>
  <c r="Y103" i="18"/>
  <c r="Y57" i="18"/>
  <c r="Y12" i="18"/>
  <c r="Y27" i="18"/>
  <c r="Y42" i="18"/>
  <c r="Y72" i="18"/>
  <c r="Y102" i="18"/>
  <c r="Y56" i="18"/>
  <c r="Y11" i="18"/>
  <c r="Y26" i="18"/>
  <c r="Y41" i="18"/>
  <c r="Y71" i="18"/>
  <c r="Y101" i="18"/>
  <c r="Y55" i="18"/>
  <c r="Y10" i="18"/>
  <c r="Y25" i="18"/>
  <c r="Y40" i="18"/>
  <c r="Y70" i="18"/>
  <c r="Y100" i="18"/>
  <c r="Y54" i="18"/>
  <c r="Y9" i="18"/>
  <c r="Y24" i="18"/>
  <c r="Y39" i="18"/>
  <c r="Y69" i="18"/>
  <c r="Y99" i="18"/>
  <c r="Y53" i="18"/>
  <c r="Y8" i="18"/>
  <c r="Y23" i="18"/>
  <c r="Y38" i="18"/>
  <c r="Y68" i="18"/>
  <c r="Y98" i="18"/>
  <c r="Y53" i="19" a="1"/>
  <c r="Y65" i="19"/>
  <c r="Y8" i="19" a="1"/>
  <c r="Y20" i="19"/>
  <c r="Y23" i="19" a="1"/>
  <c r="Y35" i="19"/>
  <c r="Y50" i="19"/>
  <c r="Y80" i="19"/>
  <c r="Y110" i="19"/>
  <c r="Y64" i="19"/>
  <c r="Y19" i="19"/>
  <c r="Y34" i="19"/>
  <c r="Y49" i="19"/>
  <c r="Y79" i="19"/>
  <c r="Y109" i="19"/>
  <c r="Y63" i="19"/>
  <c r="Y18" i="19"/>
  <c r="Y33" i="19"/>
  <c r="Y48" i="19"/>
  <c r="Y78" i="19"/>
  <c r="Y108" i="19"/>
  <c r="Y62" i="19"/>
  <c r="Y17" i="19"/>
  <c r="Y32" i="19"/>
  <c r="Y47" i="19"/>
  <c r="Y77" i="19"/>
  <c r="Y107" i="19"/>
  <c r="Y61" i="19"/>
  <c r="Y16" i="19"/>
  <c r="Y31" i="19"/>
  <c r="Y46" i="19"/>
  <c r="Y76" i="19"/>
  <c r="Y106" i="19"/>
  <c r="Y60" i="19"/>
  <c r="Y15" i="19"/>
  <c r="Y30" i="19"/>
  <c r="Y45" i="19"/>
  <c r="Y75" i="19"/>
  <c r="Y105" i="19"/>
  <c r="Y59" i="19"/>
  <c r="Y14" i="19"/>
  <c r="Y29" i="19"/>
  <c r="Y44" i="19"/>
  <c r="Y74" i="19"/>
  <c r="Y104" i="19"/>
  <c r="Y58" i="19"/>
  <c r="Y13" i="19"/>
  <c r="Y28" i="19"/>
  <c r="Y43" i="19"/>
  <c r="Y73" i="19"/>
  <c r="Y103" i="19"/>
  <c r="Y57" i="19"/>
  <c r="Y12" i="19"/>
  <c r="Y27" i="19"/>
  <c r="Y42" i="19"/>
  <c r="Y72" i="19"/>
  <c r="Y102" i="19"/>
  <c r="Y56" i="19"/>
  <c r="Y11" i="19"/>
  <c r="Y26" i="19"/>
  <c r="Y41" i="19"/>
  <c r="Y71" i="19"/>
  <c r="Y101" i="19"/>
  <c r="Y55" i="19"/>
  <c r="Y10" i="19"/>
  <c r="Y25" i="19"/>
  <c r="Y40" i="19"/>
  <c r="Y70" i="19"/>
  <c r="Y100" i="19"/>
  <c r="Y54" i="19"/>
  <c r="Y9" i="19"/>
  <c r="Y24" i="19"/>
  <c r="Y39" i="19"/>
  <c r="Y69" i="19"/>
  <c r="Y99" i="19"/>
  <c r="Y53" i="19"/>
  <c r="Y8" i="19"/>
  <c r="Y23" i="19"/>
  <c r="Y38" i="19"/>
  <c r="Y68" i="19"/>
  <c r="Y98" i="19"/>
  <c r="Y53" i="20" a="1"/>
  <c r="Y65" i="20"/>
  <c r="Y8" i="20" a="1"/>
  <c r="Y20" i="20"/>
  <c r="Y23" i="20" a="1"/>
  <c r="Y35" i="20"/>
  <c r="Y50" i="20"/>
  <c r="Y80" i="20"/>
  <c r="Y110" i="20"/>
  <c r="Y64" i="20"/>
  <c r="Y19" i="20"/>
  <c r="Y34" i="20"/>
  <c r="Y49" i="20"/>
  <c r="Y79" i="20"/>
  <c r="Y109" i="20"/>
  <c r="Y63" i="20"/>
  <c r="Y18" i="20"/>
  <c r="Y33" i="20"/>
  <c r="Y48" i="20"/>
  <c r="Y78" i="20"/>
  <c r="Y108" i="20"/>
  <c r="Y62" i="20"/>
  <c r="Y17" i="20"/>
  <c r="Y32" i="20"/>
  <c r="Y47" i="20"/>
  <c r="Y77" i="20"/>
  <c r="Y107" i="20"/>
  <c r="Y61" i="20"/>
  <c r="Y16" i="20"/>
  <c r="Y31" i="20"/>
  <c r="Y46" i="20"/>
  <c r="Y76" i="20"/>
  <c r="Y106" i="20"/>
  <c r="Y60" i="20"/>
  <c r="Y15" i="20"/>
  <c r="Y30" i="20"/>
  <c r="Y45" i="20"/>
  <c r="Y75" i="20"/>
  <c r="Y105" i="20"/>
  <c r="Y59" i="20"/>
  <c r="Y14" i="20"/>
  <c r="Y29" i="20"/>
  <c r="Y44" i="20"/>
  <c r="Y74" i="20"/>
  <c r="Y104" i="20"/>
  <c r="Y58" i="20"/>
  <c r="Y13" i="20"/>
  <c r="Y28" i="20"/>
  <c r="Y43" i="20"/>
  <c r="Y73" i="20"/>
  <c r="Y103" i="20"/>
  <c r="Y57" i="20"/>
  <c r="Y12" i="20"/>
  <c r="Y27" i="20"/>
  <c r="Y42" i="20"/>
  <c r="Y72" i="20"/>
  <c r="Y102" i="20"/>
  <c r="Y56" i="20"/>
  <c r="Y11" i="20"/>
  <c r="Y26" i="20"/>
  <c r="Y41" i="20"/>
  <c r="Y71" i="20"/>
  <c r="Y101" i="20"/>
  <c r="Y55" i="20"/>
  <c r="Y10" i="20"/>
  <c r="Y25" i="20"/>
  <c r="Y40" i="20"/>
  <c r="Y70" i="20"/>
  <c r="Y100" i="20"/>
  <c r="Y54" i="20"/>
  <c r="Y9" i="20"/>
  <c r="Y24" i="20"/>
  <c r="Y39" i="20"/>
  <c r="Y69" i="20"/>
  <c r="Y99" i="20"/>
  <c r="Y53" i="20"/>
  <c r="Y8" i="20"/>
  <c r="Y23" i="20"/>
  <c r="Y38" i="20"/>
  <c r="Y68" i="20"/>
  <c r="Y98" i="20"/>
  <c r="T53" i="3" a="1"/>
  <c r="T53" i="3"/>
  <c r="T8" i="3" a="1"/>
  <c r="T8" i="3"/>
  <c r="T23" i="3" a="1"/>
  <c r="T23" i="3"/>
  <c r="T38" i="3"/>
  <c r="T68" i="3"/>
  <c r="T98" i="3"/>
  <c r="T83" i="3" a="1"/>
  <c r="T83" i="3"/>
  <c r="T54" i="3"/>
  <c r="T9" i="3"/>
  <c r="T24" i="3"/>
  <c r="T39" i="3"/>
  <c r="T69" i="3"/>
  <c r="T84" i="3"/>
  <c r="T55" i="3"/>
  <c r="T10" i="3"/>
  <c r="T25" i="3"/>
  <c r="T40" i="3"/>
  <c r="T70" i="3"/>
  <c r="T85" i="3"/>
  <c r="T56" i="3"/>
  <c r="T11" i="3"/>
  <c r="T26" i="3"/>
  <c r="T41" i="3"/>
  <c r="T71" i="3"/>
  <c r="T86" i="3"/>
  <c r="T57" i="3"/>
  <c r="T12" i="3"/>
  <c r="T27" i="3"/>
  <c r="T42" i="3"/>
  <c r="T72" i="3"/>
  <c r="T87" i="3"/>
  <c r="T58" i="3"/>
  <c r="T13" i="3"/>
  <c r="T28" i="3"/>
  <c r="T43" i="3"/>
  <c r="T73" i="3"/>
  <c r="T88" i="3"/>
  <c r="T59" i="3"/>
  <c r="T14" i="3"/>
  <c r="T29" i="3"/>
  <c r="T44" i="3"/>
  <c r="T74" i="3"/>
  <c r="T89" i="3"/>
  <c r="T60" i="3"/>
  <c r="T15" i="3"/>
  <c r="T30" i="3"/>
  <c r="T45" i="3"/>
  <c r="T75" i="3"/>
  <c r="T90" i="3"/>
  <c r="T61" i="3"/>
  <c r="T16" i="3"/>
  <c r="T31" i="3"/>
  <c r="T46" i="3"/>
  <c r="T76" i="3"/>
  <c r="T91" i="3"/>
  <c r="T62" i="3"/>
  <c r="T17" i="3"/>
  <c r="T32" i="3"/>
  <c r="T47" i="3"/>
  <c r="T77" i="3"/>
  <c r="T92" i="3"/>
  <c r="T63" i="3"/>
  <c r="T18" i="3"/>
  <c r="T33" i="3"/>
  <c r="T48" i="3"/>
  <c r="T78" i="3"/>
  <c r="T93" i="3"/>
  <c r="T64" i="3"/>
  <c r="T19" i="3"/>
  <c r="T34" i="3"/>
  <c r="T49" i="3"/>
  <c r="T79" i="3"/>
  <c r="T94" i="3"/>
  <c r="T65" i="3"/>
  <c r="T20" i="3"/>
  <c r="T35" i="3"/>
  <c r="T50" i="3"/>
  <c r="T80" i="3"/>
  <c r="T95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W53" i="14" a="1"/>
  <c r="W65" i="14"/>
  <c r="W8" i="14" a="1"/>
  <c r="W20" i="14"/>
  <c r="W23" i="14" a="1"/>
  <c r="W35" i="14"/>
  <c r="W50" i="14"/>
  <c r="W80" i="14"/>
  <c r="W110" i="14"/>
  <c r="W64" i="14"/>
  <c r="W19" i="14"/>
  <c r="W34" i="14"/>
  <c r="W49" i="14"/>
  <c r="W79" i="14"/>
  <c r="W109" i="14"/>
  <c r="W63" i="14"/>
  <c r="W18" i="14"/>
  <c r="W33" i="14"/>
  <c r="W48" i="14"/>
  <c r="W78" i="14"/>
  <c r="W108" i="14"/>
  <c r="W62" i="14"/>
  <c r="W17" i="14"/>
  <c r="W32" i="14"/>
  <c r="W47" i="14"/>
  <c r="W77" i="14"/>
  <c r="W107" i="14"/>
  <c r="W61" i="14"/>
  <c r="W16" i="14"/>
  <c r="W31" i="14"/>
  <c r="W46" i="14"/>
  <c r="W76" i="14"/>
  <c r="W106" i="14"/>
  <c r="W60" i="14"/>
  <c r="W15" i="14"/>
  <c r="W30" i="14"/>
  <c r="W45" i="14"/>
  <c r="W75" i="14"/>
  <c r="W105" i="14"/>
  <c r="W59" i="14"/>
  <c r="W14" i="14"/>
  <c r="W29" i="14"/>
  <c r="W44" i="14"/>
  <c r="W74" i="14"/>
  <c r="W104" i="14"/>
  <c r="W58" i="14"/>
  <c r="W13" i="14"/>
  <c r="W28" i="14"/>
  <c r="W43" i="14"/>
  <c r="W73" i="14"/>
  <c r="W103" i="14"/>
  <c r="W57" i="14"/>
  <c r="W12" i="14"/>
  <c r="W27" i="14"/>
  <c r="W42" i="14"/>
  <c r="W72" i="14"/>
  <c r="W102" i="14"/>
  <c r="W56" i="14"/>
  <c r="W11" i="14"/>
  <c r="W26" i="14"/>
  <c r="W41" i="14"/>
  <c r="W71" i="14"/>
  <c r="W101" i="14"/>
  <c r="W55" i="14"/>
  <c r="W10" i="14"/>
  <c r="W25" i="14"/>
  <c r="W40" i="14"/>
  <c r="W70" i="14"/>
  <c r="W100" i="14"/>
  <c r="W54" i="14"/>
  <c r="W9" i="14"/>
  <c r="W24" i="14"/>
  <c r="W39" i="14"/>
  <c r="W69" i="14"/>
  <c r="W99" i="14"/>
  <c r="W53" i="14"/>
  <c r="W8" i="14"/>
  <c r="W23" i="14"/>
  <c r="W38" i="14"/>
  <c r="W68" i="14"/>
  <c r="W98" i="14"/>
  <c r="X53" i="15" a="1"/>
  <c r="X65" i="15"/>
  <c r="X8" i="15" a="1"/>
  <c r="X20" i="15"/>
  <c r="X23" i="15" a="1"/>
  <c r="X35" i="15"/>
  <c r="X50" i="15"/>
  <c r="X80" i="15"/>
  <c r="X110" i="15"/>
  <c r="X64" i="15"/>
  <c r="X19" i="15"/>
  <c r="X34" i="15"/>
  <c r="X49" i="15"/>
  <c r="X79" i="15"/>
  <c r="X109" i="15"/>
  <c r="X63" i="15"/>
  <c r="X18" i="15"/>
  <c r="X33" i="15"/>
  <c r="X48" i="15"/>
  <c r="X78" i="15"/>
  <c r="X108" i="15"/>
  <c r="X62" i="15"/>
  <c r="X17" i="15"/>
  <c r="X32" i="15"/>
  <c r="X47" i="15"/>
  <c r="X77" i="15"/>
  <c r="X107" i="15"/>
  <c r="X61" i="15"/>
  <c r="X16" i="15"/>
  <c r="X31" i="15"/>
  <c r="X46" i="15"/>
  <c r="X76" i="15"/>
  <c r="X106" i="15"/>
  <c r="X60" i="15"/>
  <c r="X15" i="15"/>
  <c r="X30" i="15"/>
  <c r="X45" i="15"/>
  <c r="X75" i="15"/>
  <c r="X105" i="15"/>
  <c r="X59" i="15"/>
  <c r="X14" i="15"/>
  <c r="X29" i="15"/>
  <c r="X44" i="15"/>
  <c r="X74" i="15"/>
  <c r="X104" i="15"/>
  <c r="X58" i="15"/>
  <c r="X13" i="15"/>
  <c r="X28" i="15"/>
  <c r="X43" i="15"/>
  <c r="X73" i="15"/>
  <c r="X103" i="15"/>
  <c r="X57" i="15"/>
  <c r="X12" i="15"/>
  <c r="X27" i="15"/>
  <c r="X42" i="15"/>
  <c r="X72" i="15"/>
  <c r="X102" i="15"/>
  <c r="X56" i="15"/>
  <c r="X11" i="15"/>
  <c r="X26" i="15"/>
  <c r="X41" i="15"/>
  <c r="X71" i="15"/>
  <c r="X101" i="15"/>
  <c r="X55" i="15"/>
  <c r="X10" i="15"/>
  <c r="X25" i="15"/>
  <c r="X40" i="15"/>
  <c r="X70" i="15"/>
  <c r="X100" i="15"/>
  <c r="X54" i="15"/>
  <c r="X9" i="15"/>
  <c r="X24" i="15"/>
  <c r="X39" i="15"/>
  <c r="X69" i="15"/>
  <c r="X99" i="15"/>
  <c r="X53" i="15"/>
  <c r="X8" i="15"/>
  <c r="X23" i="15"/>
  <c r="X38" i="15"/>
  <c r="X68" i="15"/>
  <c r="X98" i="15"/>
  <c r="X53" i="16" a="1"/>
  <c r="X65" i="16"/>
  <c r="X8" i="16" a="1"/>
  <c r="X20" i="16"/>
  <c r="X23" i="16" a="1"/>
  <c r="X35" i="16"/>
  <c r="X50" i="16"/>
  <c r="X80" i="16"/>
  <c r="X110" i="16"/>
  <c r="X64" i="16"/>
  <c r="X19" i="16"/>
  <c r="X34" i="16"/>
  <c r="X49" i="16"/>
  <c r="X79" i="16"/>
  <c r="X109" i="16"/>
  <c r="X63" i="16"/>
  <c r="X18" i="16"/>
  <c r="X33" i="16"/>
  <c r="X48" i="16"/>
  <c r="X78" i="16"/>
  <c r="X108" i="16"/>
  <c r="X62" i="16"/>
  <c r="X17" i="16"/>
  <c r="X32" i="16"/>
  <c r="X47" i="16"/>
  <c r="X77" i="16"/>
  <c r="X107" i="16"/>
  <c r="X61" i="16"/>
  <c r="X16" i="16"/>
  <c r="X31" i="16"/>
  <c r="X46" i="16"/>
  <c r="X76" i="16"/>
  <c r="X106" i="16"/>
  <c r="X60" i="16"/>
  <c r="X15" i="16"/>
  <c r="X30" i="16"/>
  <c r="X45" i="16"/>
  <c r="X75" i="16"/>
  <c r="X105" i="16"/>
  <c r="X59" i="16"/>
  <c r="X14" i="16"/>
  <c r="X29" i="16"/>
  <c r="X44" i="16"/>
  <c r="X74" i="16"/>
  <c r="X104" i="16"/>
  <c r="X58" i="16"/>
  <c r="X13" i="16"/>
  <c r="X28" i="16"/>
  <c r="X43" i="16"/>
  <c r="X73" i="16"/>
  <c r="X103" i="16"/>
  <c r="X57" i="16"/>
  <c r="X12" i="16"/>
  <c r="X27" i="16"/>
  <c r="X42" i="16"/>
  <c r="X72" i="16"/>
  <c r="X102" i="16"/>
  <c r="X56" i="16"/>
  <c r="X11" i="16"/>
  <c r="X26" i="16"/>
  <c r="X41" i="16"/>
  <c r="X71" i="16"/>
  <c r="X101" i="16"/>
  <c r="X55" i="16"/>
  <c r="X10" i="16"/>
  <c r="X25" i="16"/>
  <c r="X40" i="16"/>
  <c r="X70" i="16"/>
  <c r="X100" i="16"/>
  <c r="X54" i="16"/>
  <c r="X9" i="16"/>
  <c r="X24" i="16"/>
  <c r="X39" i="16"/>
  <c r="X69" i="16"/>
  <c r="X99" i="16"/>
  <c r="X53" i="16"/>
  <c r="X8" i="16"/>
  <c r="X23" i="16"/>
  <c r="X38" i="16"/>
  <c r="X68" i="16"/>
  <c r="X98" i="16"/>
  <c r="X53" i="17" a="1"/>
  <c r="X65" i="17"/>
  <c r="X8" i="17" a="1"/>
  <c r="X20" i="17"/>
  <c r="X23" i="17" a="1"/>
  <c r="X35" i="17"/>
  <c r="X50" i="17"/>
  <c r="X80" i="17"/>
  <c r="X110" i="17"/>
  <c r="X64" i="17"/>
  <c r="X19" i="17"/>
  <c r="X34" i="17"/>
  <c r="X49" i="17"/>
  <c r="X79" i="17"/>
  <c r="X109" i="17"/>
  <c r="X63" i="17"/>
  <c r="X18" i="17"/>
  <c r="X33" i="17"/>
  <c r="X48" i="17"/>
  <c r="X78" i="17"/>
  <c r="X108" i="17"/>
  <c r="X62" i="17"/>
  <c r="X17" i="17"/>
  <c r="X32" i="17"/>
  <c r="X47" i="17"/>
  <c r="X77" i="17"/>
  <c r="X107" i="17"/>
  <c r="X61" i="17"/>
  <c r="X16" i="17"/>
  <c r="X31" i="17"/>
  <c r="X46" i="17"/>
  <c r="X76" i="17"/>
  <c r="X106" i="17"/>
  <c r="X60" i="17"/>
  <c r="X15" i="17"/>
  <c r="X30" i="17"/>
  <c r="X45" i="17"/>
  <c r="X75" i="17"/>
  <c r="X105" i="17"/>
  <c r="X59" i="17"/>
  <c r="X14" i="17"/>
  <c r="X29" i="17"/>
  <c r="X44" i="17"/>
  <c r="X74" i="17"/>
  <c r="X104" i="17"/>
  <c r="X58" i="17"/>
  <c r="X13" i="17"/>
  <c r="X28" i="17"/>
  <c r="X43" i="17"/>
  <c r="X73" i="17"/>
  <c r="X103" i="17"/>
  <c r="X57" i="17"/>
  <c r="X12" i="17"/>
  <c r="X27" i="17"/>
  <c r="X42" i="17"/>
  <c r="X72" i="17"/>
  <c r="X102" i="17"/>
  <c r="X56" i="17"/>
  <c r="X11" i="17"/>
  <c r="X26" i="17"/>
  <c r="X41" i="17"/>
  <c r="X71" i="17"/>
  <c r="X101" i="17"/>
  <c r="X55" i="17"/>
  <c r="X10" i="17"/>
  <c r="X25" i="17"/>
  <c r="X40" i="17"/>
  <c r="X70" i="17"/>
  <c r="X100" i="17"/>
  <c r="X54" i="17"/>
  <c r="X9" i="17"/>
  <c r="X24" i="17"/>
  <c r="X39" i="17"/>
  <c r="X69" i="17"/>
  <c r="X99" i="17"/>
  <c r="X53" i="17"/>
  <c r="X8" i="17"/>
  <c r="X23" i="17"/>
  <c r="X38" i="17"/>
  <c r="X68" i="17"/>
  <c r="X98" i="17"/>
  <c r="X53" i="18" a="1"/>
  <c r="X65" i="18"/>
  <c r="X8" i="18" a="1"/>
  <c r="X20" i="18"/>
  <c r="X23" i="18" a="1"/>
  <c r="X35" i="18"/>
  <c r="X50" i="18"/>
  <c r="X80" i="18"/>
  <c r="X110" i="18"/>
  <c r="X64" i="18"/>
  <c r="X19" i="18"/>
  <c r="X34" i="18"/>
  <c r="X49" i="18"/>
  <c r="X79" i="18"/>
  <c r="X109" i="18"/>
  <c r="X63" i="18"/>
  <c r="X18" i="18"/>
  <c r="X33" i="18"/>
  <c r="X48" i="18"/>
  <c r="X78" i="18"/>
  <c r="X108" i="18"/>
  <c r="X62" i="18"/>
  <c r="X17" i="18"/>
  <c r="X32" i="18"/>
  <c r="X47" i="18"/>
  <c r="X77" i="18"/>
  <c r="X107" i="18"/>
  <c r="X61" i="18"/>
  <c r="X16" i="18"/>
  <c r="X31" i="18"/>
  <c r="X46" i="18"/>
  <c r="X76" i="18"/>
  <c r="X106" i="18"/>
  <c r="X60" i="18"/>
  <c r="X15" i="18"/>
  <c r="X30" i="18"/>
  <c r="X45" i="18"/>
  <c r="X75" i="18"/>
  <c r="X105" i="18"/>
  <c r="X59" i="18"/>
  <c r="X14" i="18"/>
  <c r="X29" i="18"/>
  <c r="X44" i="18"/>
  <c r="X74" i="18"/>
  <c r="X104" i="18"/>
  <c r="X58" i="18"/>
  <c r="X13" i="18"/>
  <c r="X28" i="18"/>
  <c r="X43" i="18"/>
  <c r="X73" i="18"/>
  <c r="X103" i="18"/>
  <c r="X57" i="18"/>
  <c r="X12" i="18"/>
  <c r="X27" i="18"/>
  <c r="X42" i="18"/>
  <c r="X72" i="18"/>
  <c r="X102" i="18"/>
  <c r="X56" i="18"/>
  <c r="X11" i="18"/>
  <c r="X26" i="18"/>
  <c r="X41" i="18"/>
  <c r="X71" i="18"/>
  <c r="X101" i="18"/>
  <c r="X55" i="18"/>
  <c r="X10" i="18"/>
  <c r="X25" i="18"/>
  <c r="X40" i="18"/>
  <c r="X70" i="18"/>
  <c r="X100" i="18"/>
  <c r="X54" i="18"/>
  <c r="X9" i="18"/>
  <c r="X24" i="18"/>
  <c r="X39" i="18"/>
  <c r="X69" i="18"/>
  <c r="X99" i="18"/>
  <c r="X53" i="18"/>
  <c r="X8" i="18"/>
  <c r="X23" i="18"/>
  <c r="X38" i="18"/>
  <c r="X68" i="18"/>
  <c r="X98" i="18"/>
  <c r="X53" i="19" a="1"/>
  <c r="X65" i="19"/>
  <c r="X8" i="19" a="1"/>
  <c r="X20" i="19"/>
  <c r="X23" i="19" a="1"/>
  <c r="X35" i="19"/>
  <c r="X50" i="19"/>
  <c r="X80" i="19"/>
  <c r="X110" i="19"/>
  <c r="X64" i="19"/>
  <c r="X19" i="19"/>
  <c r="X34" i="19"/>
  <c r="X49" i="19"/>
  <c r="X79" i="19"/>
  <c r="X109" i="19"/>
  <c r="X63" i="19"/>
  <c r="X18" i="19"/>
  <c r="X33" i="19"/>
  <c r="X48" i="19"/>
  <c r="X78" i="19"/>
  <c r="X108" i="19"/>
  <c r="X62" i="19"/>
  <c r="X17" i="19"/>
  <c r="X32" i="19"/>
  <c r="X47" i="19"/>
  <c r="X77" i="19"/>
  <c r="X107" i="19"/>
  <c r="X61" i="19"/>
  <c r="X16" i="19"/>
  <c r="X31" i="19"/>
  <c r="X46" i="19"/>
  <c r="X76" i="19"/>
  <c r="X106" i="19"/>
  <c r="X60" i="19"/>
  <c r="X15" i="19"/>
  <c r="X30" i="19"/>
  <c r="X45" i="19"/>
  <c r="X75" i="19"/>
  <c r="X105" i="19"/>
  <c r="X59" i="19"/>
  <c r="X14" i="19"/>
  <c r="X29" i="19"/>
  <c r="X44" i="19"/>
  <c r="X74" i="19"/>
  <c r="X104" i="19"/>
  <c r="X58" i="19"/>
  <c r="X13" i="19"/>
  <c r="X28" i="19"/>
  <c r="X43" i="19"/>
  <c r="X73" i="19"/>
  <c r="X103" i="19"/>
  <c r="X57" i="19"/>
  <c r="X12" i="19"/>
  <c r="X27" i="19"/>
  <c r="X42" i="19"/>
  <c r="X72" i="19"/>
  <c r="X102" i="19"/>
  <c r="X56" i="19"/>
  <c r="X11" i="19"/>
  <c r="X26" i="19"/>
  <c r="X41" i="19"/>
  <c r="X71" i="19"/>
  <c r="X101" i="19"/>
  <c r="X55" i="19"/>
  <c r="X10" i="19"/>
  <c r="X25" i="19"/>
  <c r="X40" i="19"/>
  <c r="X70" i="19"/>
  <c r="X100" i="19"/>
  <c r="X54" i="19"/>
  <c r="X9" i="19"/>
  <c r="X24" i="19"/>
  <c r="X39" i="19"/>
  <c r="X69" i="19"/>
  <c r="X99" i="19"/>
  <c r="X53" i="19"/>
  <c r="X8" i="19"/>
  <c r="X23" i="19"/>
  <c r="X38" i="19"/>
  <c r="X68" i="19"/>
  <c r="X98" i="19"/>
  <c r="X53" i="20" a="1"/>
  <c r="X65" i="20"/>
  <c r="X8" i="20" a="1"/>
  <c r="X20" i="20"/>
  <c r="X23" i="20" a="1"/>
  <c r="X35" i="20"/>
  <c r="X50" i="20"/>
  <c r="X80" i="20"/>
  <c r="X110" i="20"/>
  <c r="X64" i="20"/>
  <c r="X19" i="20"/>
  <c r="X34" i="20"/>
  <c r="X49" i="20"/>
  <c r="X79" i="20"/>
  <c r="X109" i="20"/>
  <c r="X63" i="20"/>
  <c r="X18" i="20"/>
  <c r="X33" i="20"/>
  <c r="X48" i="20"/>
  <c r="X78" i="20"/>
  <c r="X108" i="20"/>
  <c r="X62" i="20"/>
  <c r="X17" i="20"/>
  <c r="X32" i="20"/>
  <c r="X47" i="20"/>
  <c r="X77" i="20"/>
  <c r="X107" i="20"/>
  <c r="X61" i="20"/>
  <c r="X16" i="20"/>
  <c r="X31" i="20"/>
  <c r="X46" i="20"/>
  <c r="X76" i="20"/>
  <c r="X106" i="20"/>
  <c r="X60" i="20"/>
  <c r="X15" i="20"/>
  <c r="X30" i="20"/>
  <c r="X45" i="20"/>
  <c r="X75" i="20"/>
  <c r="X105" i="20"/>
  <c r="X59" i="20"/>
  <c r="X14" i="20"/>
  <c r="X29" i="20"/>
  <c r="X44" i="20"/>
  <c r="X74" i="20"/>
  <c r="X104" i="20"/>
  <c r="X58" i="20"/>
  <c r="X13" i="20"/>
  <c r="X28" i="20"/>
  <c r="X43" i="20"/>
  <c r="X73" i="20"/>
  <c r="X103" i="20"/>
  <c r="X57" i="20"/>
  <c r="X12" i="20"/>
  <c r="X27" i="20"/>
  <c r="X42" i="20"/>
  <c r="X72" i="20"/>
  <c r="X102" i="20"/>
  <c r="X56" i="20"/>
  <c r="X11" i="20"/>
  <c r="X26" i="20"/>
  <c r="X41" i="20"/>
  <c r="X71" i="20"/>
  <c r="X101" i="20"/>
  <c r="X55" i="20"/>
  <c r="X10" i="20"/>
  <c r="X25" i="20"/>
  <c r="X40" i="20"/>
  <c r="X70" i="20"/>
  <c r="X100" i="20"/>
  <c r="X54" i="20"/>
  <c r="X9" i="20"/>
  <c r="X24" i="20"/>
  <c r="X39" i="20"/>
  <c r="X69" i="20"/>
  <c r="X99" i="20"/>
  <c r="X53" i="20"/>
  <c r="X8" i="20"/>
  <c r="X23" i="20"/>
  <c r="X38" i="20"/>
  <c r="X68" i="20"/>
  <c r="X98" i="20"/>
  <c r="S53" i="3" a="1"/>
  <c r="S53" i="3"/>
  <c r="S8" i="3" a="1"/>
  <c r="S8" i="3"/>
  <c r="S23" i="3" a="1"/>
  <c r="S23" i="3"/>
  <c r="S38" i="3"/>
  <c r="S68" i="3"/>
  <c r="S98" i="3"/>
  <c r="S83" i="3" a="1"/>
  <c r="S83" i="3"/>
  <c r="S54" i="3"/>
  <c r="S9" i="3"/>
  <c r="S24" i="3"/>
  <c r="S39" i="3"/>
  <c r="S69" i="3"/>
  <c r="S84" i="3"/>
  <c r="S55" i="3"/>
  <c r="S10" i="3"/>
  <c r="S25" i="3"/>
  <c r="S40" i="3"/>
  <c r="S70" i="3"/>
  <c r="S85" i="3"/>
  <c r="S56" i="3"/>
  <c r="S11" i="3"/>
  <c r="S26" i="3"/>
  <c r="S41" i="3"/>
  <c r="S71" i="3"/>
  <c r="S86" i="3"/>
  <c r="S57" i="3"/>
  <c r="S12" i="3"/>
  <c r="S27" i="3"/>
  <c r="S42" i="3"/>
  <c r="S72" i="3"/>
  <c r="S87" i="3"/>
  <c r="S58" i="3"/>
  <c r="S13" i="3"/>
  <c r="S28" i="3"/>
  <c r="S43" i="3"/>
  <c r="S73" i="3"/>
  <c r="S88" i="3"/>
  <c r="S59" i="3"/>
  <c r="S14" i="3"/>
  <c r="S29" i="3"/>
  <c r="S44" i="3"/>
  <c r="S74" i="3"/>
  <c r="S89" i="3"/>
  <c r="S60" i="3"/>
  <c r="S15" i="3"/>
  <c r="S30" i="3"/>
  <c r="S45" i="3"/>
  <c r="S75" i="3"/>
  <c r="S90" i="3"/>
  <c r="S61" i="3"/>
  <c r="S16" i="3"/>
  <c r="S31" i="3"/>
  <c r="S46" i="3"/>
  <c r="S76" i="3"/>
  <c r="S91" i="3"/>
  <c r="S62" i="3"/>
  <c r="S17" i="3"/>
  <c r="S32" i="3"/>
  <c r="S47" i="3"/>
  <c r="S77" i="3"/>
  <c r="S92" i="3"/>
  <c r="S63" i="3"/>
  <c r="S18" i="3"/>
  <c r="S33" i="3"/>
  <c r="S48" i="3"/>
  <c r="S78" i="3"/>
  <c r="S93" i="3"/>
  <c r="S64" i="3"/>
  <c r="S19" i="3"/>
  <c r="S34" i="3"/>
  <c r="S49" i="3"/>
  <c r="S79" i="3"/>
  <c r="S94" i="3"/>
  <c r="S65" i="3"/>
  <c r="S20" i="3"/>
  <c r="S35" i="3"/>
  <c r="S50" i="3"/>
  <c r="S80" i="3"/>
  <c r="S95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V53" i="14" a="1"/>
  <c r="V65" i="14"/>
  <c r="V8" i="14" a="1"/>
  <c r="V20" i="14"/>
  <c r="V23" i="14" a="1"/>
  <c r="V35" i="14"/>
  <c r="V50" i="14"/>
  <c r="V80" i="14"/>
  <c r="V110" i="14"/>
  <c r="V64" i="14"/>
  <c r="V19" i="14"/>
  <c r="V34" i="14"/>
  <c r="V49" i="14"/>
  <c r="V79" i="14"/>
  <c r="V109" i="14"/>
  <c r="V63" i="14"/>
  <c r="V18" i="14"/>
  <c r="V33" i="14"/>
  <c r="V48" i="14"/>
  <c r="V78" i="14"/>
  <c r="V108" i="14"/>
  <c r="V62" i="14"/>
  <c r="V17" i="14"/>
  <c r="V32" i="14"/>
  <c r="V47" i="14"/>
  <c r="V77" i="14"/>
  <c r="V107" i="14"/>
  <c r="V61" i="14"/>
  <c r="V16" i="14"/>
  <c r="V31" i="14"/>
  <c r="V46" i="14"/>
  <c r="V76" i="14"/>
  <c r="V106" i="14"/>
  <c r="V60" i="14"/>
  <c r="V15" i="14"/>
  <c r="V30" i="14"/>
  <c r="V45" i="14"/>
  <c r="V75" i="14"/>
  <c r="V105" i="14"/>
  <c r="V59" i="14"/>
  <c r="V14" i="14"/>
  <c r="V29" i="14"/>
  <c r="V44" i="14"/>
  <c r="V74" i="14"/>
  <c r="V104" i="14"/>
  <c r="V58" i="14"/>
  <c r="V13" i="14"/>
  <c r="V28" i="14"/>
  <c r="V43" i="14"/>
  <c r="V73" i="14"/>
  <c r="V103" i="14"/>
  <c r="V57" i="14"/>
  <c r="V12" i="14"/>
  <c r="V27" i="14"/>
  <c r="V42" i="14"/>
  <c r="V72" i="14"/>
  <c r="V102" i="14"/>
  <c r="V56" i="14"/>
  <c r="V11" i="14"/>
  <c r="V26" i="14"/>
  <c r="V41" i="14"/>
  <c r="V71" i="14"/>
  <c r="V101" i="14"/>
  <c r="V55" i="14"/>
  <c r="V10" i="14"/>
  <c r="V25" i="14"/>
  <c r="V40" i="14"/>
  <c r="V70" i="14"/>
  <c r="V100" i="14"/>
  <c r="V54" i="14"/>
  <c r="V9" i="14"/>
  <c r="V24" i="14"/>
  <c r="V39" i="14"/>
  <c r="V69" i="14"/>
  <c r="V99" i="14"/>
  <c r="V53" i="14"/>
  <c r="V8" i="14"/>
  <c r="V23" i="14"/>
  <c r="V38" i="14"/>
  <c r="V68" i="14"/>
  <c r="V98" i="14"/>
  <c r="W53" i="15" a="1"/>
  <c r="W65" i="15"/>
  <c r="W8" i="15" a="1"/>
  <c r="W20" i="15"/>
  <c r="W23" i="15" a="1"/>
  <c r="W35" i="15"/>
  <c r="W50" i="15"/>
  <c r="W80" i="15"/>
  <c r="W110" i="15"/>
  <c r="W64" i="15"/>
  <c r="W19" i="15"/>
  <c r="W34" i="15"/>
  <c r="W49" i="15"/>
  <c r="W79" i="15"/>
  <c r="W109" i="15"/>
  <c r="W63" i="15"/>
  <c r="W18" i="15"/>
  <c r="W33" i="15"/>
  <c r="W48" i="15"/>
  <c r="W78" i="15"/>
  <c r="W108" i="15"/>
  <c r="W62" i="15"/>
  <c r="W17" i="15"/>
  <c r="W32" i="15"/>
  <c r="W47" i="15"/>
  <c r="W77" i="15"/>
  <c r="W107" i="15"/>
  <c r="W61" i="15"/>
  <c r="W16" i="15"/>
  <c r="W31" i="15"/>
  <c r="W46" i="15"/>
  <c r="W76" i="15"/>
  <c r="W106" i="15"/>
  <c r="W60" i="15"/>
  <c r="W15" i="15"/>
  <c r="W30" i="15"/>
  <c r="W45" i="15"/>
  <c r="W75" i="15"/>
  <c r="W105" i="15"/>
  <c r="W59" i="15"/>
  <c r="W14" i="15"/>
  <c r="W29" i="15"/>
  <c r="W44" i="15"/>
  <c r="W74" i="15"/>
  <c r="W104" i="15"/>
  <c r="W58" i="15"/>
  <c r="W13" i="15"/>
  <c r="W28" i="15"/>
  <c r="W43" i="15"/>
  <c r="W73" i="15"/>
  <c r="W103" i="15"/>
  <c r="W57" i="15"/>
  <c r="W12" i="15"/>
  <c r="W27" i="15"/>
  <c r="W42" i="15"/>
  <c r="W72" i="15"/>
  <c r="W102" i="15"/>
  <c r="W56" i="15"/>
  <c r="W11" i="15"/>
  <c r="W26" i="15"/>
  <c r="W41" i="15"/>
  <c r="W71" i="15"/>
  <c r="W101" i="15"/>
  <c r="W55" i="15"/>
  <c r="W10" i="15"/>
  <c r="W25" i="15"/>
  <c r="W40" i="15"/>
  <c r="W70" i="15"/>
  <c r="W100" i="15"/>
  <c r="W54" i="15"/>
  <c r="W9" i="15"/>
  <c r="W24" i="15"/>
  <c r="W39" i="15"/>
  <c r="W69" i="15"/>
  <c r="W99" i="15"/>
  <c r="W53" i="15"/>
  <c r="W8" i="15"/>
  <c r="W23" i="15"/>
  <c r="W38" i="15"/>
  <c r="W68" i="15"/>
  <c r="W98" i="15"/>
  <c r="W53" i="16" a="1"/>
  <c r="W65" i="16"/>
  <c r="W8" i="16" a="1"/>
  <c r="W20" i="16"/>
  <c r="W23" i="16" a="1"/>
  <c r="W35" i="16"/>
  <c r="W50" i="16"/>
  <c r="W80" i="16"/>
  <c r="W110" i="16"/>
  <c r="W64" i="16"/>
  <c r="W19" i="16"/>
  <c r="W34" i="16"/>
  <c r="W49" i="16"/>
  <c r="W79" i="16"/>
  <c r="W109" i="16"/>
  <c r="W63" i="16"/>
  <c r="W18" i="16"/>
  <c r="W33" i="16"/>
  <c r="W48" i="16"/>
  <c r="W78" i="16"/>
  <c r="W108" i="16"/>
  <c r="W62" i="16"/>
  <c r="W17" i="16"/>
  <c r="W32" i="16"/>
  <c r="W47" i="16"/>
  <c r="W77" i="16"/>
  <c r="W107" i="16"/>
  <c r="W61" i="16"/>
  <c r="W16" i="16"/>
  <c r="W31" i="16"/>
  <c r="W46" i="16"/>
  <c r="W76" i="16"/>
  <c r="W106" i="16"/>
  <c r="W60" i="16"/>
  <c r="W15" i="16"/>
  <c r="W30" i="16"/>
  <c r="W45" i="16"/>
  <c r="W75" i="16"/>
  <c r="W105" i="16"/>
  <c r="W59" i="16"/>
  <c r="W14" i="16"/>
  <c r="W29" i="16"/>
  <c r="W44" i="16"/>
  <c r="W74" i="16"/>
  <c r="W104" i="16"/>
  <c r="W58" i="16"/>
  <c r="W13" i="16"/>
  <c r="W28" i="16"/>
  <c r="W43" i="16"/>
  <c r="W73" i="16"/>
  <c r="W103" i="16"/>
  <c r="W57" i="16"/>
  <c r="W12" i="16"/>
  <c r="W27" i="16"/>
  <c r="W42" i="16"/>
  <c r="W72" i="16"/>
  <c r="W102" i="16"/>
  <c r="W56" i="16"/>
  <c r="W11" i="16"/>
  <c r="W26" i="16"/>
  <c r="W41" i="16"/>
  <c r="W71" i="16"/>
  <c r="W101" i="16"/>
  <c r="W55" i="16"/>
  <c r="W10" i="16"/>
  <c r="W25" i="16"/>
  <c r="W40" i="16"/>
  <c r="W70" i="16"/>
  <c r="W100" i="16"/>
  <c r="W54" i="16"/>
  <c r="W9" i="16"/>
  <c r="W24" i="16"/>
  <c r="W39" i="16"/>
  <c r="W69" i="16"/>
  <c r="W99" i="16"/>
  <c r="W53" i="16"/>
  <c r="W8" i="16"/>
  <c r="W23" i="16"/>
  <c r="W38" i="16"/>
  <c r="W68" i="16"/>
  <c r="W98" i="16"/>
  <c r="W53" i="17" a="1"/>
  <c r="W65" i="17"/>
  <c r="W8" i="17" a="1"/>
  <c r="W20" i="17"/>
  <c r="W23" i="17" a="1"/>
  <c r="W35" i="17"/>
  <c r="W50" i="17"/>
  <c r="W80" i="17"/>
  <c r="W110" i="17"/>
  <c r="W64" i="17"/>
  <c r="W19" i="17"/>
  <c r="W34" i="17"/>
  <c r="W49" i="17"/>
  <c r="W79" i="17"/>
  <c r="W109" i="17"/>
  <c r="W63" i="17"/>
  <c r="W18" i="17"/>
  <c r="W33" i="17"/>
  <c r="W48" i="17"/>
  <c r="W78" i="17"/>
  <c r="W108" i="17"/>
  <c r="W62" i="17"/>
  <c r="W17" i="17"/>
  <c r="W32" i="17"/>
  <c r="W47" i="17"/>
  <c r="W77" i="17"/>
  <c r="W107" i="17"/>
  <c r="W61" i="17"/>
  <c r="W16" i="17"/>
  <c r="W31" i="17"/>
  <c r="W46" i="17"/>
  <c r="W76" i="17"/>
  <c r="W106" i="17"/>
  <c r="W60" i="17"/>
  <c r="W15" i="17"/>
  <c r="W30" i="17"/>
  <c r="W45" i="17"/>
  <c r="W75" i="17"/>
  <c r="W105" i="17"/>
  <c r="W59" i="17"/>
  <c r="W14" i="17"/>
  <c r="W29" i="17"/>
  <c r="W44" i="17"/>
  <c r="W74" i="17"/>
  <c r="W104" i="17"/>
  <c r="W58" i="17"/>
  <c r="W13" i="17"/>
  <c r="W28" i="17"/>
  <c r="W43" i="17"/>
  <c r="W73" i="17"/>
  <c r="W103" i="17"/>
  <c r="W57" i="17"/>
  <c r="W12" i="17"/>
  <c r="W27" i="17"/>
  <c r="W42" i="17"/>
  <c r="W72" i="17"/>
  <c r="W102" i="17"/>
  <c r="W56" i="17"/>
  <c r="W11" i="17"/>
  <c r="W26" i="17"/>
  <c r="W41" i="17"/>
  <c r="W71" i="17"/>
  <c r="W101" i="17"/>
  <c r="W55" i="17"/>
  <c r="W10" i="17"/>
  <c r="W25" i="17"/>
  <c r="W40" i="17"/>
  <c r="W70" i="17"/>
  <c r="W100" i="17"/>
  <c r="W54" i="17"/>
  <c r="W9" i="17"/>
  <c r="W24" i="17"/>
  <c r="W39" i="17"/>
  <c r="W69" i="17"/>
  <c r="W99" i="17"/>
  <c r="W53" i="17"/>
  <c r="W8" i="17"/>
  <c r="W23" i="17"/>
  <c r="W38" i="17"/>
  <c r="W68" i="17"/>
  <c r="W98" i="17"/>
  <c r="W53" i="18" a="1"/>
  <c r="W65" i="18"/>
  <c r="W8" i="18" a="1"/>
  <c r="W20" i="18"/>
  <c r="W23" i="18" a="1"/>
  <c r="W35" i="18"/>
  <c r="W50" i="18"/>
  <c r="W80" i="18"/>
  <c r="W110" i="18"/>
  <c r="W64" i="18"/>
  <c r="W19" i="18"/>
  <c r="W34" i="18"/>
  <c r="W49" i="18"/>
  <c r="W79" i="18"/>
  <c r="W109" i="18"/>
  <c r="W63" i="18"/>
  <c r="W18" i="18"/>
  <c r="W33" i="18"/>
  <c r="W48" i="18"/>
  <c r="W78" i="18"/>
  <c r="W108" i="18"/>
  <c r="W62" i="18"/>
  <c r="W17" i="18"/>
  <c r="W32" i="18"/>
  <c r="W47" i="18"/>
  <c r="W77" i="18"/>
  <c r="W107" i="18"/>
  <c r="W61" i="18"/>
  <c r="W16" i="18"/>
  <c r="W31" i="18"/>
  <c r="W46" i="18"/>
  <c r="W76" i="18"/>
  <c r="W106" i="18"/>
  <c r="W60" i="18"/>
  <c r="W15" i="18"/>
  <c r="W30" i="18"/>
  <c r="W45" i="18"/>
  <c r="W75" i="18"/>
  <c r="W105" i="18"/>
  <c r="W59" i="18"/>
  <c r="W14" i="18"/>
  <c r="W29" i="18"/>
  <c r="W44" i="18"/>
  <c r="W74" i="18"/>
  <c r="W104" i="18"/>
  <c r="W58" i="18"/>
  <c r="W13" i="18"/>
  <c r="W28" i="18"/>
  <c r="W43" i="18"/>
  <c r="W73" i="18"/>
  <c r="W103" i="18"/>
  <c r="W57" i="18"/>
  <c r="W12" i="18"/>
  <c r="W27" i="18"/>
  <c r="W42" i="18"/>
  <c r="W72" i="18"/>
  <c r="W102" i="18"/>
  <c r="W56" i="18"/>
  <c r="W11" i="18"/>
  <c r="W26" i="18"/>
  <c r="W41" i="18"/>
  <c r="W71" i="18"/>
  <c r="W101" i="18"/>
  <c r="W55" i="18"/>
  <c r="W10" i="18"/>
  <c r="W25" i="18"/>
  <c r="W40" i="18"/>
  <c r="W70" i="18"/>
  <c r="W100" i="18"/>
  <c r="W54" i="18"/>
  <c r="W9" i="18"/>
  <c r="W24" i="18"/>
  <c r="W39" i="18"/>
  <c r="W69" i="18"/>
  <c r="W99" i="18"/>
  <c r="W53" i="18"/>
  <c r="W8" i="18"/>
  <c r="W23" i="18"/>
  <c r="W38" i="18"/>
  <c r="W68" i="18"/>
  <c r="W98" i="18"/>
  <c r="W53" i="19" a="1"/>
  <c r="W65" i="19"/>
  <c r="W8" i="19" a="1"/>
  <c r="W20" i="19"/>
  <c r="W23" i="19" a="1"/>
  <c r="W35" i="19"/>
  <c r="W50" i="19"/>
  <c r="W80" i="19"/>
  <c r="W110" i="19"/>
  <c r="W64" i="19"/>
  <c r="W19" i="19"/>
  <c r="W34" i="19"/>
  <c r="W49" i="19"/>
  <c r="W79" i="19"/>
  <c r="W109" i="19"/>
  <c r="W63" i="19"/>
  <c r="W18" i="19"/>
  <c r="W33" i="19"/>
  <c r="W48" i="19"/>
  <c r="W78" i="19"/>
  <c r="W108" i="19"/>
  <c r="W62" i="19"/>
  <c r="W17" i="19"/>
  <c r="W32" i="19"/>
  <c r="W47" i="19"/>
  <c r="W77" i="19"/>
  <c r="W107" i="19"/>
  <c r="W61" i="19"/>
  <c r="W16" i="19"/>
  <c r="W31" i="19"/>
  <c r="W46" i="19"/>
  <c r="W76" i="19"/>
  <c r="W106" i="19"/>
  <c r="W60" i="19"/>
  <c r="W15" i="19"/>
  <c r="W30" i="19"/>
  <c r="W45" i="19"/>
  <c r="W75" i="19"/>
  <c r="W105" i="19"/>
  <c r="W59" i="19"/>
  <c r="W14" i="19"/>
  <c r="W29" i="19"/>
  <c r="W44" i="19"/>
  <c r="W74" i="19"/>
  <c r="W104" i="19"/>
  <c r="W58" i="19"/>
  <c r="W13" i="19"/>
  <c r="W28" i="19"/>
  <c r="W43" i="19"/>
  <c r="W73" i="19"/>
  <c r="W103" i="19"/>
  <c r="W57" i="19"/>
  <c r="W12" i="19"/>
  <c r="W27" i="19"/>
  <c r="W42" i="19"/>
  <c r="W72" i="19"/>
  <c r="W102" i="19"/>
  <c r="W56" i="19"/>
  <c r="W11" i="19"/>
  <c r="W26" i="19"/>
  <c r="W41" i="19"/>
  <c r="W71" i="19"/>
  <c r="W101" i="19"/>
  <c r="W55" i="19"/>
  <c r="W10" i="19"/>
  <c r="W25" i="19"/>
  <c r="W40" i="19"/>
  <c r="W70" i="19"/>
  <c r="W100" i="19"/>
  <c r="W54" i="19"/>
  <c r="W9" i="19"/>
  <c r="W24" i="19"/>
  <c r="W39" i="19"/>
  <c r="W69" i="19"/>
  <c r="W99" i="19"/>
  <c r="W53" i="19"/>
  <c r="W8" i="19"/>
  <c r="W23" i="19"/>
  <c r="W38" i="19"/>
  <c r="W68" i="19"/>
  <c r="W98" i="19"/>
  <c r="W53" i="20" a="1"/>
  <c r="W65" i="20"/>
  <c r="W8" i="20" a="1"/>
  <c r="W20" i="20"/>
  <c r="W23" i="20" a="1"/>
  <c r="W35" i="20"/>
  <c r="W50" i="20"/>
  <c r="W80" i="20"/>
  <c r="W110" i="20"/>
  <c r="W64" i="20"/>
  <c r="W19" i="20"/>
  <c r="W34" i="20"/>
  <c r="W49" i="20"/>
  <c r="W79" i="20"/>
  <c r="W109" i="20"/>
  <c r="W63" i="20"/>
  <c r="W18" i="20"/>
  <c r="W33" i="20"/>
  <c r="W48" i="20"/>
  <c r="W78" i="20"/>
  <c r="W108" i="20"/>
  <c r="W62" i="20"/>
  <c r="W17" i="20"/>
  <c r="W32" i="20"/>
  <c r="W47" i="20"/>
  <c r="W77" i="20"/>
  <c r="W107" i="20"/>
  <c r="W61" i="20"/>
  <c r="W16" i="20"/>
  <c r="W31" i="20"/>
  <c r="W46" i="20"/>
  <c r="W76" i="20"/>
  <c r="W106" i="20"/>
  <c r="W60" i="20"/>
  <c r="W15" i="20"/>
  <c r="W30" i="20"/>
  <c r="W45" i="20"/>
  <c r="W75" i="20"/>
  <c r="W105" i="20"/>
  <c r="W59" i="20"/>
  <c r="W14" i="20"/>
  <c r="W29" i="20"/>
  <c r="W44" i="20"/>
  <c r="W74" i="20"/>
  <c r="W104" i="20"/>
  <c r="W58" i="20"/>
  <c r="W13" i="20"/>
  <c r="W28" i="20"/>
  <c r="W43" i="20"/>
  <c r="W73" i="20"/>
  <c r="W103" i="20"/>
  <c r="W57" i="20"/>
  <c r="W12" i="20"/>
  <c r="W27" i="20"/>
  <c r="W42" i="20"/>
  <c r="W72" i="20"/>
  <c r="W102" i="20"/>
  <c r="W56" i="20"/>
  <c r="W11" i="20"/>
  <c r="W26" i="20"/>
  <c r="W41" i="20"/>
  <c r="W71" i="20"/>
  <c r="W101" i="20"/>
  <c r="W55" i="20"/>
  <c r="W10" i="20"/>
  <c r="W25" i="20"/>
  <c r="W40" i="20"/>
  <c r="W70" i="20"/>
  <c r="W100" i="20"/>
  <c r="W54" i="20"/>
  <c r="W9" i="20"/>
  <c r="W24" i="20"/>
  <c r="W39" i="20"/>
  <c r="W69" i="20"/>
  <c r="W99" i="20"/>
  <c r="W53" i="20"/>
  <c r="W8" i="20"/>
  <c r="W23" i="20"/>
  <c r="W38" i="20"/>
  <c r="W68" i="20"/>
  <c r="W98" i="20"/>
  <c r="R53" i="3" a="1"/>
  <c r="R53" i="3"/>
  <c r="R8" i="3" a="1"/>
  <c r="R8" i="3"/>
  <c r="R23" i="3" a="1"/>
  <c r="R23" i="3"/>
  <c r="R38" i="3"/>
  <c r="R68" i="3"/>
  <c r="R98" i="3"/>
  <c r="R83" i="3" a="1"/>
  <c r="R83" i="3"/>
  <c r="R54" i="3"/>
  <c r="R9" i="3"/>
  <c r="R24" i="3"/>
  <c r="R39" i="3"/>
  <c r="R69" i="3"/>
  <c r="R84" i="3"/>
  <c r="R55" i="3"/>
  <c r="R10" i="3"/>
  <c r="R25" i="3"/>
  <c r="R40" i="3"/>
  <c r="R70" i="3"/>
  <c r="R85" i="3"/>
  <c r="R56" i="3"/>
  <c r="R11" i="3"/>
  <c r="R26" i="3"/>
  <c r="R41" i="3"/>
  <c r="R71" i="3"/>
  <c r="R86" i="3"/>
  <c r="R57" i="3"/>
  <c r="R12" i="3"/>
  <c r="R27" i="3"/>
  <c r="R42" i="3"/>
  <c r="R72" i="3"/>
  <c r="R87" i="3"/>
  <c r="R58" i="3"/>
  <c r="R13" i="3"/>
  <c r="R28" i="3"/>
  <c r="R43" i="3"/>
  <c r="R73" i="3"/>
  <c r="R88" i="3"/>
  <c r="R59" i="3"/>
  <c r="R14" i="3"/>
  <c r="R29" i="3"/>
  <c r="R44" i="3"/>
  <c r="R74" i="3"/>
  <c r="R89" i="3"/>
  <c r="R60" i="3"/>
  <c r="R15" i="3"/>
  <c r="R30" i="3"/>
  <c r="R45" i="3"/>
  <c r="R75" i="3"/>
  <c r="R90" i="3"/>
  <c r="R61" i="3"/>
  <c r="R16" i="3"/>
  <c r="R31" i="3"/>
  <c r="R46" i="3"/>
  <c r="R76" i="3"/>
  <c r="R91" i="3"/>
  <c r="R62" i="3"/>
  <c r="R17" i="3"/>
  <c r="R32" i="3"/>
  <c r="R47" i="3"/>
  <c r="R77" i="3"/>
  <c r="R92" i="3"/>
  <c r="R63" i="3"/>
  <c r="R18" i="3"/>
  <c r="R33" i="3"/>
  <c r="R48" i="3"/>
  <c r="R78" i="3"/>
  <c r="R93" i="3"/>
  <c r="R64" i="3"/>
  <c r="R19" i="3"/>
  <c r="R34" i="3"/>
  <c r="R49" i="3"/>
  <c r="R79" i="3"/>
  <c r="R94" i="3"/>
  <c r="R65" i="3"/>
  <c r="R20" i="3"/>
  <c r="R35" i="3"/>
  <c r="R50" i="3"/>
  <c r="R80" i="3"/>
  <c r="R95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U53" i="14" a="1"/>
  <c r="U65" i="14"/>
  <c r="U8" i="14" a="1"/>
  <c r="U20" i="14"/>
  <c r="U23" i="14" a="1"/>
  <c r="U35" i="14"/>
  <c r="U50" i="14"/>
  <c r="U80" i="14"/>
  <c r="U110" i="14"/>
  <c r="U64" i="14"/>
  <c r="U19" i="14"/>
  <c r="U34" i="14"/>
  <c r="U49" i="14"/>
  <c r="U79" i="14"/>
  <c r="U109" i="14"/>
  <c r="U63" i="14"/>
  <c r="U18" i="14"/>
  <c r="U33" i="14"/>
  <c r="U48" i="14"/>
  <c r="U78" i="14"/>
  <c r="U108" i="14"/>
  <c r="U62" i="14"/>
  <c r="U17" i="14"/>
  <c r="U32" i="14"/>
  <c r="U47" i="14"/>
  <c r="U77" i="14"/>
  <c r="U107" i="14"/>
  <c r="U61" i="14"/>
  <c r="U16" i="14"/>
  <c r="U31" i="14"/>
  <c r="U46" i="14"/>
  <c r="U76" i="14"/>
  <c r="U106" i="14"/>
  <c r="U60" i="14"/>
  <c r="U15" i="14"/>
  <c r="U30" i="14"/>
  <c r="U45" i="14"/>
  <c r="U75" i="14"/>
  <c r="U105" i="14"/>
  <c r="U59" i="14"/>
  <c r="U14" i="14"/>
  <c r="U29" i="14"/>
  <c r="U44" i="14"/>
  <c r="U74" i="14"/>
  <c r="U104" i="14"/>
  <c r="U58" i="14"/>
  <c r="U13" i="14"/>
  <c r="U28" i="14"/>
  <c r="U43" i="14"/>
  <c r="U73" i="14"/>
  <c r="U103" i="14"/>
  <c r="U57" i="14"/>
  <c r="U12" i="14"/>
  <c r="U27" i="14"/>
  <c r="U42" i="14"/>
  <c r="U72" i="14"/>
  <c r="U102" i="14"/>
  <c r="U56" i="14"/>
  <c r="U11" i="14"/>
  <c r="U26" i="14"/>
  <c r="U41" i="14"/>
  <c r="U71" i="14"/>
  <c r="U101" i="14"/>
  <c r="U55" i="14"/>
  <c r="U10" i="14"/>
  <c r="U25" i="14"/>
  <c r="U40" i="14"/>
  <c r="U70" i="14"/>
  <c r="U100" i="14"/>
  <c r="U54" i="14"/>
  <c r="U9" i="14"/>
  <c r="U24" i="14"/>
  <c r="U39" i="14"/>
  <c r="U69" i="14"/>
  <c r="U99" i="14"/>
  <c r="U53" i="14"/>
  <c r="U8" i="14"/>
  <c r="U23" i="14"/>
  <c r="U38" i="14"/>
  <c r="U68" i="14"/>
  <c r="U98" i="14"/>
  <c r="V53" i="15" a="1"/>
  <c r="V65" i="15"/>
  <c r="V8" i="15" a="1"/>
  <c r="V20" i="15"/>
  <c r="V23" i="15" a="1"/>
  <c r="V35" i="15"/>
  <c r="V50" i="15"/>
  <c r="V80" i="15"/>
  <c r="V110" i="15"/>
  <c r="V64" i="15"/>
  <c r="V19" i="15"/>
  <c r="V34" i="15"/>
  <c r="V49" i="15"/>
  <c r="V79" i="15"/>
  <c r="V109" i="15"/>
  <c r="V63" i="15"/>
  <c r="V18" i="15"/>
  <c r="V33" i="15"/>
  <c r="V48" i="15"/>
  <c r="V78" i="15"/>
  <c r="V108" i="15"/>
  <c r="V62" i="15"/>
  <c r="V17" i="15"/>
  <c r="V32" i="15"/>
  <c r="V47" i="15"/>
  <c r="V77" i="15"/>
  <c r="V107" i="15"/>
  <c r="V61" i="15"/>
  <c r="V16" i="15"/>
  <c r="V31" i="15"/>
  <c r="V46" i="15"/>
  <c r="V76" i="15"/>
  <c r="V106" i="15"/>
  <c r="V60" i="15"/>
  <c r="V15" i="15"/>
  <c r="V30" i="15"/>
  <c r="V45" i="15"/>
  <c r="V75" i="15"/>
  <c r="V105" i="15"/>
  <c r="V59" i="15"/>
  <c r="V14" i="15"/>
  <c r="V29" i="15"/>
  <c r="V44" i="15"/>
  <c r="V74" i="15"/>
  <c r="V104" i="15"/>
  <c r="V58" i="15"/>
  <c r="V13" i="15"/>
  <c r="V28" i="15"/>
  <c r="V43" i="15"/>
  <c r="V73" i="15"/>
  <c r="V103" i="15"/>
  <c r="V57" i="15"/>
  <c r="V12" i="15"/>
  <c r="V27" i="15"/>
  <c r="V42" i="15"/>
  <c r="V72" i="15"/>
  <c r="V102" i="15"/>
  <c r="V56" i="15"/>
  <c r="V11" i="15"/>
  <c r="V26" i="15"/>
  <c r="V41" i="15"/>
  <c r="V71" i="15"/>
  <c r="V101" i="15"/>
  <c r="V55" i="15"/>
  <c r="V10" i="15"/>
  <c r="V25" i="15"/>
  <c r="V40" i="15"/>
  <c r="V70" i="15"/>
  <c r="V100" i="15"/>
  <c r="V54" i="15"/>
  <c r="V9" i="15"/>
  <c r="V24" i="15"/>
  <c r="V39" i="15"/>
  <c r="V69" i="15"/>
  <c r="V99" i="15"/>
  <c r="V53" i="15"/>
  <c r="V8" i="15"/>
  <c r="V23" i="15"/>
  <c r="V38" i="15"/>
  <c r="V68" i="15"/>
  <c r="V98" i="15"/>
  <c r="V53" i="16" a="1"/>
  <c r="V65" i="16"/>
  <c r="V8" i="16" a="1"/>
  <c r="V20" i="16"/>
  <c r="V23" i="16" a="1"/>
  <c r="V35" i="16"/>
  <c r="V50" i="16"/>
  <c r="V80" i="16"/>
  <c r="V110" i="16"/>
  <c r="V64" i="16"/>
  <c r="V19" i="16"/>
  <c r="V34" i="16"/>
  <c r="V49" i="16"/>
  <c r="V79" i="16"/>
  <c r="V109" i="16"/>
  <c r="V63" i="16"/>
  <c r="V18" i="16"/>
  <c r="V33" i="16"/>
  <c r="V48" i="16"/>
  <c r="V78" i="16"/>
  <c r="V108" i="16"/>
  <c r="V62" i="16"/>
  <c r="V17" i="16"/>
  <c r="V32" i="16"/>
  <c r="V47" i="16"/>
  <c r="V77" i="16"/>
  <c r="V107" i="16"/>
  <c r="V61" i="16"/>
  <c r="V16" i="16"/>
  <c r="V31" i="16"/>
  <c r="V46" i="16"/>
  <c r="V76" i="16"/>
  <c r="V106" i="16"/>
  <c r="V60" i="16"/>
  <c r="V15" i="16"/>
  <c r="V30" i="16"/>
  <c r="V45" i="16"/>
  <c r="V75" i="16"/>
  <c r="V105" i="16"/>
  <c r="V59" i="16"/>
  <c r="V14" i="16"/>
  <c r="V29" i="16"/>
  <c r="V44" i="16"/>
  <c r="V74" i="16"/>
  <c r="V104" i="16"/>
  <c r="V58" i="16"/>
  <c r="V13" i="16"/>
  <c r="V28" i="16"/>
  <c r="V43" i="16"/>
  <c r="V73" i="16"/>
  <c r="V103" i="16"/>
  <c r="V57" i="16"/>
  <c r="V12" i="16"/>
  <c r="V27" i="16"/>
  <c r="V42" i="16"/>
  <c r="V72" i="16"/>
  <c r="V102" i="16"/>
  <c r="V56" i="16"/>
  <c r="V11" i="16"/>
  <c r="V26" i="16"/>
  <c r="V41" i="16"/>
  <c r="V71" i="16"/>
  <c r="V101" i="16"/>
  <c r="V55" i="16"/>
  <c r="V10" i="16"/>
  <c r="V25" i="16"/>
  <c r="V40" i="16"/>
  <c r="V70" i="16"/>
  <c r="V100" i="16"/>
  <c r="V54" i="16"/>
  <c r="V9" i="16"/>
  <c r="V24" i="16"/>
  <c r="V39" i="16"/>
  <c r="V69" i="16"/>
  <c r="V99" i="16"/>
  <c r="V53" i="16"/>
  <c r="V8" i="16"/>
  <c r="V23" i="16"/>
  <c r="V38" i="16"/>
  <c r="V68" i="16"/>
  <c r="V98" i="16"/>
  <c r="V53" i="17" a="1"/>
  <c r="V65" i="17"/>
  <c r="V8" i="17" a="1"/>
  <c r="V20" i="17"/>
  <c r="V23" i="17" a="1"/>
  <c r="V35" i="17"/>
  <c r="V50" i="17"/>
  <c r="V80" i="17"/>
  <c r="V110" i="17"/>
  <c r="V64" i="17"/>
  <c r="V19" i="17"/>
  <c r="V34" i="17"/>
  <c r="V49" i="17"/>
  <c r="V79" i="17"/>
  <c r="V109" i="17"/>
  <c r="V63" i="17"/>
  <c r="V18" i="17"/>
  <c r="V33" i="17"/>
  <c r="V48" i="17"/>
  <c r="V78" i="17"/>
  <c r="V108" i="17"/>
  <c r="V62" i="17"/>
  <c r="V17" i="17"/>
  <c r="V32" i="17"/>
  <c r="V47" i="17"/>
  <c r="V77" i="17"/>
  <c r="V107" i="17"/>
  <c r="V61" i="17"/>
  <c r="V16" i="17"/>
  <c r="V31" i="17"/>
  <c r="V46" i="17"/>
  <c r="V76" i="17"/>
  <c r="V106" i="17"/>
  <c r="V60" i="17"/>
  <c r="V15" i="17"/>
  <c r="V30" i="17"/>
  <c r="V45" i="17"/>
  <c r="V75" i="17"/>
  <c r="V105" i="17"/>
  <c r="V59" i="17"/>
  <c r="V14" i="17"/>
  <c r="V29" i="17"/>
  <c r="V44" i="17"/>
  <c r="V74" i="17"/>
  <c r="V104" i="17"/>
  <c r="V58" i="17"/>
  <c r="V13" i="17"/>
  <c r="V28" i="17"/>
  <c r="V43" i="17"/>
  <c r="V73" i="17"/>
  <c r="V103" i="17"/>
  <c r="V57" i="17"/>
  <c r="V12" i="17"/>
  <c r="V27" i="17"/>
  <c r="V42" i="17"/>
  <c r="V72" i="17"/>
  <c r="V102" i="17"/>
  <c r="V56" i="17"/>
  <c r="V11" i="17"/>
  <c r="V26" i="17"/>
  <c r="V41" i="17"/>
  <c r="V71" i="17"/>
  <c r="V101" i="17"/>
  <c r="V55" i="17"/>
  <c r="V10" i="17"/>
  <c r="V25" i="17"/>
  <c r="V40" i="17"/>
  <c r="V70" i="17"/>
  <c r="V100" i="17"/>
  <c r="V54" i="17"/>
  <c r="V9" i="17"/>
  <c r="V24" i="17"/>
  <c r="V39" i="17"/>
  <c r="V69" i="17"/>
  <c r="V99" i="17"/>
  <c r="V53" i="17"/>
  <c r="V8" i="17"/>
  <c r="V23" i="17"/>
  <c r="V38" i="17"/>
  <c r="V68" i="17"/>
  <c r="V98" i="17"/>
  <c r="V53" i="18" a="1"/>
  <c r="V65" i="18"/>
  <c r="V8" i="18" a="1"/>
  <c r="V20" i="18"/>
  <c r="V23" i="18" a="1"/>
  <c r="V35" i="18"/>
  <c r="V50" i="18"/>
  <c r="V80" i="18"/>
  <c r="V110" i="18"/>
  <c r="V64" i="18"/>
  <c r="V19" i="18"/>
  <c r="V34" i="18"/>
  <c r="V49" i="18"/>
  <c r="V79" i="18"/>
  <c r="V109" i="18"/>
  <c r="V63" i="18"/>
  <c r="V18" i="18"/>
  <c r="V33" i="18"/>
  <c r="V48" i="18"/>
  <c r="V78" i="18"/>
  <c r="V108" i="18"/>
  <c r="V62" i="18"/>
  <c r="V17" i="18"/>
  <c r="V32" i="18"/>
  <c r="V47" i="18"/>
  <c r="V77" i="18"/>
  <c r="V107" i="18"/>
  <c r="V61" i="18"/>
  <c r="V16" i="18"/>
  <c r="V31" i="18"/>
  <c r="V46" i="18"/>
  <c r="V76" i="18"/>
  <c r="V106" i="18"/>
  <c r="V60" i="18"/>
  <c r="V15" i="18"/>
  <c r="V30" i="18"/>
  <c r="V45" i="18"/>
  <c r="V75" i="18"/>
  <c r="V105" i="18"/>
  <c r="V59" i="18"/>
  <c r="V14" i="18"/>
  <c r="V29" i="18"/>
  <c r="V44" i="18"/>
  <c r="V74" i="18"/>
  <c r="V104" i="18"/>
  <c r="V58" i="18"/>
  <c r="V13" i="18"/>
  <c r="V28" i="18"/>
  <c r="V43" i="18"/>
  <c r="V73" i="18"/>
  <c r="V103" i="18"/>
  <c r="V57" i="18"/>
  <c r="V12" i="18"/>
  <c r="V27" i="18"/>
  <c r="V42" i="18"/>
  <c r="V72" i="18"/>
  <c r="V102" i="18"/>
  <c r="V56" i="18"/>
  <c r="V11" i="18"/>
  <c r="V26" i="18"/>
  <c r="V41" i="18"/>
  <c r="V71" i="18"/>
  <c r="V101" i="18"/>
  <c r="V55" i="18"/>
  <c r="V10" i="18"/>
  <c r="V25" i="18"/>
  <c r="V40" i="18"/>
  <c r="V70" i="18"/>
  <c r="V100" i="18"/>
  <c r="V54" i="18"/>
  <c r="V9" i="18"/>
  <c r="V24" i="18"/>
  <c r="V39" i="18"/>
  <c r="V69" i="18"/>
  <c r="V99" i="18"/>
  <c r="V53" i="18"/>
  <c r="V8" i="18"/>
  <c r="V23" i="18"/>
  <c r="V38" i="18"/>
  <c r="V68" i="18"/>
  <c r="V98" i="18"/>
  <c r="V53" i="19" a="1"/>
  <c r="V65" i="19"/>
  <c r="V8" i="19" a="1"/>
  <c r="V20" i="19"/>
  <c r="V23" i="19" a="1"/>
  <c r="V35" i="19"/>
  <c r="V50" i="19"/>
  <c r="V80" i="19"/>
  <c r="V110" i="19"/>
  <c r="V64" i="19"/>
  <c r="V19" i="19"/>
  <c r="V34" i="19"/>
  <c r="V49" i="19"/>
  <c r="V79" i="19"/>
  <c r="V109" i="19"/>
  <c r="V63" i="19"/>
  <c r="V18" i="19"/>
  <c r="V33" i="19"/>
  <c r="V48" i="19"/>
  <c r="V78" i="19"/>
  <c r="V108" i="19"/>
  <c r="V62" i="19"/>
  <c r="V17" i="19"/>
  <c r="V32" i="19"/>
  <c r="V47" i="19"/>
  <c r="V77" i="19"/>
  <c r="V107" i="19"/>
  <c r="V61" i="19"/>
  <c r="V16" i="19"/>
  <c r="V31" i="19"/>
  <c r="V46" i="19"/>
  <c r="V76" i="19"/>
  <c r="V106" i="19"/>
  <c r="V60" i="19"/>
  <c r="V15" i="19"/>
  <c r="V30" i="19"/>
  <c r="V45" i="19"/>
  <c r="V75" i="19"/>
  <c r="V105" i="19"/>
  <c r="V59" i="19"/>
  <c r="V14" i="19"/>
  <c r="V29" i="19"/>
  <c r="V44" i="19"/>
  <c r="V74" i="19"/>
  <c r="V104" i="19"/>
  <c r="V58" i="19"/>
  <c r="V13" i="19"/>
  <c r="V28" i="19"/>
  <c r="V43" i="19"/>
  <c r="V73" i="19"/>
  <c r="V103" i="19"/>
  <c r="V57" i="19"/>
  <c r="V12" i="19"/>
  <c r="V27" i="19"/>
  <c r="V42" i="19"/>
  <c r="V72" i="19"/>
  <c r="V102" i="19"/>
  <c r="V56" i="19"/>
  <c r="V11" i="19"/>
  <c r="V26" i="19"/>
  <c r="V41" i="19"/>
  <c r="V71" i="19"/>
  <c r="V101" i="19"/>
  <c r="V55" i="19"/>
  <c r="V10" i="19"/>
  <c r="V25" i="19"/>
  <c r="V40" i="19"/>
  <c r="V70" i="19"/>
  <c r="V100" i="19"/>
  <c r="V54" i="19"/>
  <c r="V9" i="19"/>
  <c r="V24" i="19"/>
  <c r="V39" i="19"/>
  <c r="V69" i="19"/>
  <c r="V99" i="19"/>
  <c r="V53" i="19"/>
  <c r="V8" i="19"/>
  <c r="V23" i="19"/>
  <c r="V38" i="19"/>
  <c r="V68" i="19"/>
  <c r="V98" i="19"/>
  <c r="V53" i="20" a="1"/>
  <c r="V65" i="20"/>
  <c r="V8" i="20" a="1"/>
  <c r="V20" i="20"/>
  <c r="V23" i="20" a="1"/>
  <c r="V35" i="20"/>
  <c r="V50" i="20"/>
  <c r="V80" i="20"/>
  <c r="V110" i="20"/>
  <c r="V64" i="20"/>
  <c r="V19" i="20"/>
  <c r="V34" i="20"/>
  <c r="V49" i="20"/>
  <c r="V79" i="20"/>
  <c r="V109" i="20"/>
  <c r="V63" i="20"/>
  <c r="V18" i="20"/>
  <c r="V33" i="20"/>
  <c r="V48" i="20"/>
  <c r="V78" i="20"/>
  <c r="V108" i="20"/>
  <c r="V62" i="20"/>
  <c r="V17" i="20"/>
  <c r="V32" i="20"/>
  <c r="V47" i="20"/>
  <c r="V77" i="20"/>
  <c r="V107" i="20"/>
  <c r="V61" i="20"/>
  <c r="V16" i="20"/>
  <c r="V31" i="20"/>
  <c r="V46" i="20"/>
  <c r="V76" i="20"/>
  <c r="V106" i="20"/>
  <c r="V60" i="20"/>
  <c r="V15" i="20"/>
  <c r="V30" i="20"/>
  <c r="V45" i="20"/>
  <c r="V75" i="20"/>
  <c r="V105" i="20"/>
  <c r="V59" i="20"/>
  <c r="V14" i="20"/>
  <c r="V29" i="20"/>
  <c r="V44" i="20"/>
  <c r="V74" i="20"/>
  <c r="V104" i="20"/>
  <c r="V58" i="20"/>
  <c r="V13" i="20"/>
  <c r="V28" i="20"/>
  <c r="V43" i="20"/>
  <c r="V73" i="20"/>
  <c r="V103" i="20"/>
  <c r="V57" i="20"/>
  <c r="V12" i="20"/>
  <c r="V27" i="20"/>
  <c r="V42" i="20"/>
  <c r="V72" i="20"/>
  <c r="V102" i="20"/>
  <c r="V56" i="20"/>
  <c r="V11" i="20"/>
  <c r="V26" i="20"/>
  <c r="V41" i="20"/>
  <c r="V71" i="20"/>
  <c r="V101" i="20"/>
  <c r="V55" i="20"/>
  <c r="V10" i="20"/>
  <c r="V25" i="20"/>
  <c r="V40" i="20"/>
  <c r="V70" i="20"/>
  <c r="V100" i="20"/>
  <c r="V54" i="20"/>
  <c r="V9" i="20"/>
  <c r="V24" i="20"/>
  <c r="V39" i="20"/>
  <c r="V69" i="20"/>
  <c r="V99" i="20"/>
  <c r="V53" i="20"/>
  <c r="V8" i="20"/>
  <c r="V23" i="20"/>
  <c r="V38" i="20"/>
  <c r="V68" i="20"/>
  <c r="V98" i="20"/>
  <c r="Q53" i="3" a="1"/>
  <c r="Q53" i="3"/>
  <c r="Q8" i="3" a="1"/>
  <c r="Q8" i="3"/>
  <c r="Q23" i="3" a="1"/>
  <c r="Q23" i="3"/>
  <c r="Q38" i="3"/>
  <c r="Q68" i="3"/>
  <c r="Q98" i="3"/>
  <c r="Q83" i="3" a="1"/>
  <c r="Q83" i="3"/>
  <c r="Q54" i="3"/>
  <c r="Q9" i="3"/>
  <c r="Q24" i="3"/>
  <c r="Q39" i="3"/>
  <c r="Q69" i="3"/>
  <c r="Q84" i="3"/>
  <c r="Q55" i="3"/>
  <c r="Q10" i="3"/>
  <c r="Q25" i="3"/>
  <c r="Q40" i="3"/>
  <c r="Q70" i="3"/>
  <c r="Q85" i="3"/>
  <c r="Q56" i="3"/>
  <c r="Q11" i="3"/>
  <c r="Q26" i="3"/>
  <c r="Q41" i="3"/>
  <c r="Q71" i="3"/>
  <c r="Q86" i="3"/>
  <c r="Q57" i="3"/>
  <c r="Q12" i="3"/>
  <c r="Q27" i="3"/>
  <c r="Q42" i="3"/>
  <c r="Q72" i="3"/>
  <c r="Q87" i="3"/>
  <c r="Q58" i="3"/>
  <c r="Q13" i="3"/>
  <c r="Q28" i="3"/>
  <c r="Q43" i="3"/>
  <c r="Q73" i="3"/>
  <c r="Q88" i="3"/>
  <c r="Q59" i="3"/>
  <c r="Q14" i="3"/>
  <c r="Q29" i="3"/>
  <c r="Q44" i="3"/>
  <c r="Q74" i="3"/>
  <c r="Q89" i="3"/>
  <c r="Q60" i="3"/>
  <c r="Q15" i="3"/>
  <c r="Q30" i="3"/>
  <c r="Q45" i="3"/>
  <c r="Q75" i="3"/>
  <c r="Q90" i="3"/>
  <c r="Q61" i="3"/>
  <c r="Q16" i="3"/>
  <c r="Q31" i="3"/>
  <c r="Q46" i="3"/>
  <c r="Q76" i="3"/>
  <c r="Q91" i="3"/>
  <c r="Q62" i="3"/>
  <c r="Q17" i="3"/>
  <c r="Q32" i="3"/>
  <c r="Q47" i="3"/>
  <c r="Q77" i="3"/>
  <c r="Q92" i="3"/>
  <c r="Q63" i="3"/>
  <c r="Q18" i="3"/>
  <c r="Q33" i="3"/>
  <c r="Q48" i="3"/>
  <c r="Q78" i="3"/>
  <c r="Q93" i="3"/>
  <c r="Q64" i="3"/>
  <c r="Q19" i="3"/>
  <c r="Q34" i="3"/>
  <c r="Q49" i="3"/>
  <c r="Q79" i="3"/>
  <c r="Q94" i="3"/>
  <c r="Q65" i="3"/>
  <c r="Q20" i="3"/>
  <c r="Q35" i="3"/>
  <c r="Q50" i="3"/>
  <c r="Q80" i="3"/>
  <c r="Q95" i="3"/>
  <c r="R110" i="3"/>
  <c r="R99" i="3"/>
  <c r="R100" i="3"/>
  <c r="R101" i="3"/>
  <c r="R102" i="3"/>
  <c r="R103" i="3"/>
  <c r="R104" i="3"/>
  <c r="R105" i="3"/>
  <c r="R106" i="3"/>
  <c r="R107" i="3"/>
  <c r="R108" i="3"/>
  <c r="R109" i="3"/>
  <c r="T53" i="14" a="1"/>
  <c r="T65" i="14"/>
  <c r="T8" i="14" a="1"/>
  <c r="T20" i="14"/>
  <c r="T23" i="14" a="1"/>
  <c r="T35" i="14"/>
  <c r="T50" i="14"/>
  <c r="T80" i="14"/>
  <c r="T110" i="14"/>
  <c r="T64" i="14"/>
  <c r="T19" i="14"/>
  <c r="T34" i="14"/>
  <c r="T49" i="14"/>
  <c r="T79" i="14"/>
  <c r="T109" i="14"/>
  <c r="T63" i="14"/>
  <c r="T18" i="14"/>
  <c r="T33" i="14"/>
  <c r="T48" i="14"/>
  <c r="T78" i="14"/>
  <c r="T108" i="14"/>
  <c r="T62" i="14"/>
  <c r="T17" i="14"/>
  <c r="T32" i="14"/>
  <c r="T47" i="14"/>
  <c r="T77" i="14"/>
  <c r="T107" i="14"/>
  <c r="T61" i="14"/>
  <c r="T16" i="14"/>
  <c r="T31" i="14"/>
  <c r="T46" i="14"/>
  <c r="T76" i="14"/>
  <c r="T106" i="14"/>
  <c r="T60" i="14"/>
  <c r="T15" i="14"/>
  <c r="T30" i="14"/>
  <c r="T45" i="14"/>
  <c r="T75" i="14"/>
  <c r="T105" i="14"/>
  <c r="T59" i="14"/>
  <c r="T14" i="14"/>
  <c r="T29" i="14"/>
  <c r="T44" i="14"/>
  <c r="T74" i="14"/>
  <c r="T104" i="14"/>
  <c r="T58" i="14"/>
  <c r="T13" i="14"/>
  <c r="T28" i="14"/>
  <c r="T43" i="14"/>
  <c r="T73" i="14"/>
  <c r="T103" i="14"/>
  <c r="T57" i="14"/>
  <c r="T12" i="14"/>
  <c r="T27" i="14"/>
  <c r="T42" i="14"/>
  <c r="T72" i="14"/>
  <c r="T102" i="14"/>
  <c r="T56" i="14"/>
  <c r="T11" i="14"/>
  <c r="T26" i="14"/>
  <c r="T41" i="14"/>
  <c r="T71" i="14"/>
  <c r="T101" i="14"/>
  <c r="T55" i="14"/>
  <c r="T10" i="14"/>
  <c r="T25" i="14"/>
  <c r="T40" i="14"/>
  <c r="T70" i="14"/>
  <c r="T100" i="14"/>
  <c r="T54" i="14"/>
  <c r="T9" i="14"/>
  <c r="T24" i="14"/>
  <c r="T39" i="14"/>
  <c r="T69" i="14"/>
  <c r="T99" i="14"/>
  <c r="T53" i="14"/>
  <c r="T8" i="14"/>
  <c r="T23" i="14"/>
  <c r="T38" i="14"/>
  <c r="T68" i="14"/>
  <c r="T98" i="14"/>
  <c r="U53" i="15" a="1"/>
  <c r="U65" i="15"/>
  <c r="U8" i="15" a="1"/>
  <c r="U20" i="15"/>
  <c r="U23" i="15" a="1"/>
  <c r="U35" i="15"/>
  <c r="U50" i="15"/>
  <c r="U80" i="15"/>
  <c r="U110" i="15"/>
  <c r="U64" i="15"/>
  <c r="U19" i="15"/>
  <c r="U34" i="15"/>
  <c r="U49" i="15"/>
  <c r="U79" i="15"/>
  <c r="U109" i="15"/>
  <c r="U63" i="15"/>
  <c r="U18" i="15"/>
  <c r="U33" i="15"/>
  <c r="U48" i="15"/>
  <c r="U78" i="15"/>
  <c r="U108" i="15"/>
  <c r="U62" i="15"/>
  <c r="U17" i="15"/>
  <c r="U32" i="15"/>
  <c r="U47" i="15"/>
  <c r="U77" i="15"/>
  <c r="U107" i="15"/>
  <c r="U61" i="15"/>
  <c r="U16" i="15"/>
  <c r="U31" i="15"/>
  <c r="U46" i="15"/>
  <c r="U76" i="15"/>
  <c r="U106" i="15"/>
  <c r="U60" i="15"/>
  <c r="U15" i="15"/>
  <c r="U30" i="15"/>
  <c r="U45" i="15"/>
  <c r="U75" i="15"/>
  <c r="U105" i="15"/>
  <c r="U59" i="15"/>
  <c r="U14" i="15"/>
  <c r="U29" i="15"/>
  <c r="U44" i="15"/>
  <c r="U74" i="15"/>
  <c r="U104" i="15"/>
  <c r="U58" i="15"/>
  <c r="U13" i="15"/>
  <c r="U28" i="15"/>
  <c r="U43" i="15"/>
  <c r="U73" i="15"/>
  <c r="U103" i="15"/>
  <c r="U57" i="15"/>
  <c r="U12" i="15"/>
  <c r="U27" i="15"/>
  <c r="U42" i="15"/>
  <c r="U72" i="15"/>
  <c r="U102" i="15"/>
  <c r="U56" i="15"/>
  <c r="U11" i="15"/>
  <c r="U26" i="15"/>
  <c r="U41" i="15"/>
  <c r="U71" i="15"/>
  <c r="U101" i="15"/>
  <c r="U55" i="15"/>
  <c r="U10" i="15"/>
  <c r="U25" i="15"/>
  <c r="U40" i="15"/>
  <c r="U70" i="15"/>
  <c r="U100" i="15"/>
  <c r="U54" i="15"/>
  <c r="U9" i="15"/>
  <c r="U24" i="15"/>
  <c r="U39" i="15"/>
  <c r="U69" i="15"/>
  <c r="U99" i="15"/>
  <c r="U53" i="15"/>
  <c r="U8" i="15"/>
  <c r="U23" i="15"/>
  <c r="U38" i="15"/>
  <c r="U68" i="15"/>
  <c r="U98" i="15"/>
  <c r="U53" i="16" a="1"/>
  <c r="U65" i="16"/>
  <c r="U8" i="16" a="1"/>
  <c r="U20" i="16"/>
  <c r="U23" i="16" a="1"/>
  <c r="U35" i="16"/>
  <c r="U50" i="16"/>
  <c r="U80" i="16"/>
  <c r="U110" i="16"/>
  <c r="U64" i="16"/>
  <c r="U19" i="16"/>
  <c r="U34" i="16"/>
  <c r="U49" i="16"/>
  <c r="U79" i="16"/>
  <c r="U109" i="16"/>
  <c r="U63" i="16"/>
  <c r="U18" i="16"/>
  <c r="U33" i="16"/>
  <c r="U48" i="16"/>
  <c r="U78" i="16"/>
  <c r="U108" i="16"/>
  <c r="U62" i="16"/>
  <c r="U17" i="16"/>
  <c r="U32" i="16"/>
  <c r="U47" i="16"/>
  <c r="U77" i="16"/>
  <c r="U107" i="16"/>
  <c r="U61" i="16"/>
  <c r="U16" i="16"/>
  <c r="U31" i="16"/>
  <c r="U46" i="16"/>
  <c r="U76" i="16"/>
  <c r="U106" i="16"/>
  <c r="U60" i="16"/>
  <c r="U15" i="16"/>
  <c r="U30" i="16"/>
  <c r="U45" i="16"/>
  <c r="U75" i="16"/>
  <c r="U105" i="16"/>
  <c r="U59" i="16"/>
  <c r="U14" i="16"/>
  <c r="U29" i="16"/>
  <c r="U44" i="16"/>
  <c r="U74" i="16"/>
  <c r="U104" i="16"/>
  <c r="U58" i="16"/>
  <c r="U13" i="16"/>
  <c r="U28" i="16"/>
  <c r="U43" i="16"/>
  <c r="U73" i="16"/>
  <c r="U103" i="16"/>
  <c r="U57" i="16"/>
  <c r="U12" i="16"/>
  <c r="U27" i="16"/>
  <c r="U42" i="16"/>
  <c r="U72" i="16"/>
  <c r="U102" i="16"/>
  <c r="U56" i="16"/>
  <c r="U11" i="16"/>
  <c r="U26" i="16"/>
  <c r="U41" i="16"/>
  <c r="U71" i="16"/>
  <c r="U101" i="16"/>
  <c r="U55" i="16"/>
  <c r="U10" i="16"/>
  <c r="U25" i="16"/>
  <c r="U40" i="16"/>
  <c r="U70" i="16"/>
  <c r="U100" i="16"/>
  <c r="U54" i="16"/>
  <c r="U9" i="16"/>
  <c r="U24" i="16"/>
  <c r="U39" i="16"/>
  <c r="U69" i="16"/>
  <c r="U99" i="16"/>
  <c r="U53" i="16"/>
  <c r="U8" i="16"/>
  <c r="U23" i="16"/>
  <c r="U38" i="16"/>
  <c r="U68" i="16"/>
  <c r="U98" i="16"/>
  <c r="U53" i="17" a="1"/>
  <c r="U65" i="17"/>
  <c r="U8" i="17" a="1"/>
  <c r="U20" i="17"/>
  <c r="U23" i="17" a="1"/>
  <c r="U35" i="17"/>
  <c r="U50" i="17"/>
  <c r="U80" i="17"/>
  <c r="U110" i="17"/>
  <c r="U64" i="17"/>
  <c r="U19" i="17"/>
  <c r="U34" i="17"/>
  <c r="U49" i="17"/>
  <c r="U79" i="17"/>
  <c r="U109" i="17"/>
  <c r="U63" i="17"/>
  <c r="U18" i="17"/>
  <c r="U33" i="17"/>
  <c r="U48" i="17"/>
  <c r="U78" i="17"/>
  <c r="U108" i="17"/>
  <c r="U62" i="17"/>
  <c r="U17" i="17"/>
  <c r="U32" i="17"/>
  <c r="U47" i="17"/>
  <c r="U77" i="17"/>
  <c r="U107" i="17"/>
  <c r="U61" i="17"/>
  <c r="U16" i="17"/>
  <c r="U31" i="17"/>
  <c r="U46" i="17"/>
  <c r="U76" i="17"/>
  <c r="U106" i="17"/>
  <c r="U60" i="17"/>
  <c r="U15" i="17"/>
  <c r="U30" i="17"/>
  <c r="U45" i="17"/>
  <c r="U75" i="17"/>
  <c r="U105" i="17"/>
  <c r="U59" i="17"/>
  <c r="U14" i="17"/>
  <c r="U29" i="17"/>
  <c r="U44" i="17"/>
  <c r="U74" i="17"/>
  <c r="U104" i="17"/>
  <c r="U58" i="17"/>
  <c r="U13" i="17"/>
  <c r="U28" i="17"/>
  <c r="U43" i="17"/>
  <c r="U73" i="17"/>
  <c r="U103" i="17"/>
  <c r="U57" i="17"/>
  <c r="U12" i="17"/>
  <c r="U27" i="17"/>
  <c r="U42" i="17"/>
  <c r="U72" i="17"/>
  <c r="U102" i="17"/>
  <c r="U56" i="17"/>
  <c r="U11" i="17"/>
  <c r="U26" i="17"/>
  <c r="U41" i="17"/>
  <c r="U71" i="17"/>
  <c r="U101" i="17"/>
  <c r="U55" i="17"/>
  <c r="U10" i="17"/>
  <c r="U25" i="17"/>
  <c r="U40" i="17"/>
  <c r="U70" i="17"/>
  <c r="U100" i="17"/>
  <c r="U54" i="17"/>
  <c r="U9" i="17"/>
  <c r="U24" i="17"/>
  <c r="U39" i="17"/>
  <c r="U69" i="17"/>
  <c r="U99" i="17"/>
  <c r="U53" i="17"/>
  <c r="U8" i="17"/>
  <c r="U23" i="17"/>
  <c r="U38" i="17"/>
  <c r="U68" i="17"/>
  <c r="U98" i="17"/>
  <c r="U53" i="18" a="1"/>
  <c r="U65" i="18"/>
  <c r="U8" i="18" a="1"/>
  <c r="U20" i="18"/>
  <c r="U23" i="18" a="1"/>
  <c r="U35" i="18"/>
  <c r="U50" i="18"/>
  <c r="U80" i="18"/>
  <c r="U110" i="18"/>
  <c r="U64" i="18"/>
  <c r="U19" i="18"/>
  <c r="U34" i="18"/>
  <c r="U49" i="18"/>
  <c r="U79" i="18"/>
  <c r="U109" i="18"/>
  <c r="U63" i="18"/>
  <c r="U18" i="18"/>
  <c r="U33" i="18"/>
  <c r="U48" i="18"/>
  <c r="U78" i="18"/>
  <c r="U108" i="18"/>
  <c r="U62" i="18"/>
  <c r="U17" i="18"/>
  <c r="U32" i="18"/>
  <c r="U47" i="18"/>
  <c r="U77" i="18"/>
  <c r="U107" i="18"/>
  <c r="U61" i="18"/>
  <c r="U16" i="18"/>
  <c r="U31" i="18"/>
  <c r="U46" i="18"/>
  <c r="U76" i="18"/>
  <c r="U106" i="18"/>
  <c r="U60" i="18"/>
  <c r="U15" i="18"/>
  <c r="U30" i="18"/>
  <c r="U45" i="18"/>
  <c r="U75" i="18"/>
  <c r="U105" i="18"/>
  <c r="U59" i="18"/>
  <c r="U14" i="18"/>
  <c r="U29" i="18"/>
  <c r="U44" i="18"/>
  <c r="U74" i="18"/>
  <c r="U104" i="18"/>
  <c r="U58" i="18"/>
  <c r="U13" i="18"/>
  <c r="U28" i="18"/>
  <c r="U43" i="18"/>
  <c r="U73" i="18"/>
  <c r="U103" i="18"/>
  <c r="U57" i="18"/>
  <c r="U12" i="18"/>
  <c r="U27" i="18"/>
  <c r="U42" i="18"/>
  <c r="U72" i="18"/>
  <c r="U102" i="18"/>
  <c r="U56" i="18"/>
  <c r="U11" i="18"/>
  <c r="U26" i="18"/>
  <c r="U41" i="18"/>
  <c r="U71" i="18"/>
  <c r="U101" i="18"/>
  <c r="U55" i="18"/>
  <c r="U10" i="18"/>
  <c r="U25" i="18"/>
  <c r="U40" i="18"/>
  <c r="U70" i="18"/>
  <c r="U100" i="18"/>
  <c r="U54" i="18"/>
  <c r="U9" i="18"/>
  <c r="U24" i="18"/>
  <c r="U39" i="18"/>
  <c r="U69" i="18"/>
  <c r="U99" i="18"/>
  <c r="U53" i="18"/>
  <c r="U8" i="18"/>
  <c r="U23" i="18"/>
  <c r="U38" i="18"/>
  <c r="U68" i="18"/>
  <c r="U98" i="18"/>
  <c r="U53" i="19" a="1"/>
  <c r="U65" i="19"/>
  <c r="U8" i="19" a="1"/>
  <c r="U20" i="19"/>
  <c r="U23" i="19" a="1"/>
  <c r="U35" i="19"/>
  <c r="U50" i="19"/>
  <c r="U80" i="19"/>
  <c r="U110" i="19"/>
  <c r="U64" i="19"/>
  <c r="U19" i="19"/>
  <c r="U34" i="19"/>
  <c r="U49" i="19"/>
  <c r="U79" i="19"/>
  <c r="U109" i="19"/>
  <c r="U63" i="19"/>
  <c r="U18" i="19"/>
  <c r="U33" i="19"/>
  <c r="U48" i="19"/>
  <c r="U78" i="19"/>
  <c r="U108" i="19"/>
  <c r="U62" i="19"/>
  <c r="U17" i="19"/>
  <c r="U32" i="19"/>
  <c r="U47" i="19"/>
  <c r="U77" i="19"/>
  <c r="U107" i="19"/>
  <c r="U61" i="19"/>
  <c r="U16" i="19"/>
  <c r="U31" i="19"/>
  <c r="U46" i="19"/>
  <c r="U76" i="19"/>
  <c r="U106" i="19"/>
  <c r="U60" i="19"/>
  <c r="U15" i="19"/>
  <c r="U30" i="19"/>
  <c r="U45" i="19"/>
  <c r="U75" i="19"/>
  <c r="U105" i="19"/>
  <c r="U59" i="19"/>
  <c r="U14" i="19"/>
  <c r="U29" i="19"/>
  <c r="U44" i="19"/>
  <c r="U74" i="19"/>
  <c r="U104" i="19"/>
  <c r="U58" i="19"/>
  <c r="U13" i="19"/>
  <c r="U28" i="19"/>
  <c r="U43" i="19"/>
  <c r="U73" i="19"/>
  <c r="U103" i="19"/>
  <c r="U57" i="19"/>
  <c r="U12" i="19"/>
  <c r="U27" i="19"/>
  <c r="U42" i="19"/>
  <c r="U72" i="19"/>
  <c r="U102" i="19"/>
  <c r="U56" i="19"/>
  <c r="U11" i="19"/>
  <c r="U26" i="19"/>
  <c r="U41" i="19"/>
  <c r="U71" i="19"/>
  <c r="U101" i="19"/>
  <c r="U55" i="19"/>
  <c r="U10" i="19"/>
  <c r="U25" i="19"/>
  <c r="U40" i="19"/>
  <c r="U70" i="19"/>
  <c r="U100" i="19"/>
  <c r="U54" i="19"/>
  <c r="U9" i="19"/>
  <c r="U24" i="19"/>
  <c r="U39" i="19"/>
  <c r="U69" i="19"/>
  <c r="U99" i="19"/>
  <c r="U53" i="19"/>
  <c r="U8" i="19"/>
  <c r="U23" i="19"/>
  <c r="U38" i="19"/>
  <c r="U68" i="19"/>
  <c r="U98" i="19"/>
  <c r="U53" i="20" a="1"/>
  <c r="U65" i="20"/>
  <c r="U8" i="20" a="1"/>
  <c r="U20" i="20"/>
  <c r="U23" i="20" a="1"/>
  <c r="U35" i="20"/>
  <c r="U50" i="20"/>
  <c r="U80" i="20"/>
  <c r="U110" i="20"/>
  <c r="U64" i="20"/>
  <c r="U19" i="20"/>
  <c r="U34" i="20"/>
  <c r="U49" i="20"/>
  <c r="U79" i="20"/>
  <c r="U109" i="20"/>
  <c r="U63" i="20"/>
  <c r="U18" i="20"/>
  <c r="U33" i="20"/>
  <c r="U48" i="20"/>
  <c r="U78" i="20"/>
  <c r="U108" i="20"/>
  <c r="U62" i="20"/>
  <c r="U17" i="20"/>
  <c r="U32" i="20"/>
  <c r="U47" i="20"/>
  <c r="U77" i="20"/>
  <c r="U107" i="20"/>
  <c r="U61" i="20"/>
  <c r="U16" i="20"/>
  <c r="U31" i="20"/>
  <c r="U46" i="20"/>
  <c r="U76" i="20"/>
  <c r="U106" i="20"/>
  <c r="U60" i="20"/>
  <c r="U15" i="20"/>
  <c r="U30" i="20"/>
  <c r="U45" i="20"/>
  <c r="U75" i="20"/>
  <c r="U105" i="20"/>
  <c r="U59" i="20"/>
  <c r="U14" i="20"/>
  <c r="U29" i="20"/>
  <c r="U44" i="20"/>
  <c r="U74" i="20"/>
  <c r="U104" i="20"/>
  <c r="U58" i="20"/>
  <c r="U13" i="20"/>
  <c r="U28" i="20"/>
  <c r="U43" i="20"/>
  <c r="U73" i="20"/>
  <c r="U103" i="20"/>
  <c r="U57" i="20"/>
  <c r="U12" i="20"/>
  <c r="U27" i="20"/>
  <c r="U42" i="20"/>
  <c r="U72" i="20"/>
  <c r="U102" i="20"/>
  <c r="U56" i="20"/>
  <c r="U11" i="20"/>
  <c r="U26" i="20"/>
  <c r="U41" i="20"/>
  <c r="U71" i="20"/>
  <c r="U101" i="20"/>
  <c r="U55" i="20"/>
  <c r="U10" i="20"/>
  <c r="U25" i="20"/>
  <c r="U40" i="20"/>
  <c r="U70" i="20"/>
  <c r="U100" i="20"/>
  <c r="U54" i="20"/>
  <c r="U9" i="20"/>
  <c r="U24" i="20"/>
  <c r="U39" i="20"/>
  <c r="U69" i="20"/>
  <c r="U99" i="20"/>
  <c r="U53" i="20"/>
  <c r="U8" i="20"/>
  <c r="U23" i="20"/>
  <c r="U38" i="20"/>
  <c r="U68" i="20"/>
  <c r="U98" i="20"/>
  <c r="O53" i="3" a="1"/>
  <c r="O53" i="3"/>
  <c r="O68" i="3"/>
  <c r="O98" i="3"/>
  <c r="O83" i="3" a="1"/>
  <c r="O83" i="3"/>
  <c r="O54" i="3"/>
  <c r="O69" i="3"/>
  <c r="O84" i="3"/>
  <c r="O55" i="3"/>
  <c r="O70" i="3"/>
  <c r="O85" i="3"/>
  <c r="O56" i="3"/>
  <c r="O71" i="3"/>
  <c r="O86" i="3"/>
  <c r="O57" i="3"/>
  <c r="O72" i="3"/>
  <c r="O87" i="3"/>
  <c r="O58" i="3"/>
  <c r="O73" i="3"/>
  <c r="O88" i="3"/>
  <c r="O59" i="3"/>
  <c r="O74" i="3"/>
  <c r="O89" i="3"/>
  <c r="O60" i="3"/>
  <c r="O75" i="3"/>
  <c r="O90" i="3"/>
  <c r="O61" i="3"/>
  <c r="O76" i="3"/>
  <c r="O91" i="3"/>
  <c r="O62" i="3"/>
  <c r="O77" i="3"/>
  <c r="O92" i="3"/>
  <c r="O63" i="3"/>
  <c r="O78" i="3"/>
  <c r="O93" i="3"/>
  <c r="O64" i="3"/>
  <c r="O79" i="3"/>
  <c r="O94" i="3"/>
  <c r="O65" i="3"/>
  <c r="O80" i="3"/>
  <c r="O95" i="3"/>
  <c r="P53" i="3" a="1"/>
  <c r="P53" i="3"/>
  <c r="P8" i="3" a="1"/>
  <c r="P8" i="3"/>
  <c r="P23" i="3" a="1"/>
  <c r="P23" i="3"/>
  <c r="P38" i="3"/>
  <c r="P68" i="3"/>
  <c r="P98" i="3"/>
  <c r="P83" i="3" a="1"/>
  <c r="P83" i="3"/>
  <c r="P54" i="3"/>
  <c r="P9" i="3"/>
  <c r="P24" i="3"/>
  <c r="P39" i="3"/>
  <c r="P69" i="3"/>
  <c r="P84" i="3"/>
  <c r="P55" i="3"/>
  <c r="P10" i="3"/>
  <c r="P25" i="3"/>
  <c r="P40" i="3"/>
  <c r="P70" i="3"/>
  <c r="P85" i="3"/>
  <c r="P56" i="3"/>
  <c r="P11" i="3"/>
  <c r="P26" i="3"/>
  <c r="P41" i="3"/>
  <c r="P71" i="3"/>
  <c r="P86" i="3"/>
  <c r="P57" i="3"/>
  <c r="P12" i="3"/>
  <c r="P27" i="3"/>
  <c r="P42" i="3"/>
  <c r="P72" i="3"/>
  <c r="P87" i="3"/>
  <c r="P58" i="3"/>
  <c r="P13" i="3"/>
  <c r="P28" i="3"/>
  <c r="P43" i="3"/>
  <c r="P73" i="3"/>
  <c r="P88" i="3"/>
  <c r="P59" i="3"/>
  <c r="P14" i="3"/>
  <c r="P29" i="3"/>
  <c r="P44" i="3"/>
  <c r="P74" i="3"/>
  <c r="P89" i="3"/>
  <c r="P60" i="3"/>
  <c r="P15" i="3"/>
  <c r="P30" i="3"/>
  <c r="P45" i="3"/>
  <c r="P75" i="3"/>
  <c r="P90" i="3"/>
  <c r="P61" i="3"/>
  <c r="P16" i="3"/>
  <c r="P31" i="3"/>
  <c r="P46" i="3"/>
  <c r="P76" i="3"/>
  <c r="P91" i="3"/>
  <c r="P62" i="3"/>
  <c r="P17" i="3"/>
  <c r="P32" i="3"/>
  <c r="P47" i="3"/>
  <c r="P77" i="3"/>
  <c r="P92" i="3"/>
  <c r="P63" i="3"/>
  <c r="P18" i="3"/>
  <c r="P33" i="3"/>
  <c r="P48" i="3"/>
  <c r="P78" i="3"/>
  <c r="P93" i="3"/>
  <c r="P64" i="3"/>
  <c r="P19" i="3"/>
  <c r="P34" i="3"/>
  <c r="P49" i="3"/>
  <c r="P79" i="3"/>
  <c r="P94" i="3"/>
  <c r="P65" i="3"/>
  <c r="P20" i="3"/>
  <c r="P35" i="3"/>
  <c r="P50" i="3"/>
  <c r="P80" i="3"/>
  <c r="P95" i="3"/>
  <c r="Q109" i="3"/>
  <c r="Q108" i="3"/>
  <c r="Q107" i="3"/>
  <c r="Q106" i="3"/>
  <c r="Q105" i="3"/>
  <c r="Q104" i="3"/>
  <c r="Q103" i="3"/>
  <c r="Q102" i="3"/>
  <c r="Q101" i="3"/>
  <c r="Q100" i="3"/>
  <c r="Q99" i="3"/>
  <c r="Q110" i="3"/>
  <c r="S53" i="14" a="1"/>
  <c r="S65" i="14"/>
  <c r="S8" i="14" a="1"/>
  <c r="S20" i="14"/>
  <c r="S23" i="14" a="1"/>
  <c r="S35" i="14"/>
  <c r="S50" i="14"/>
  <c r="S80" i="14"/>
  <c r="S110" i="14"/>
  <c r="S64" i="14"/>
  <c r="S19" i="14"/>
  <c r="S34" i="14"/>
  <c r="S49" i="14"/>
  <c r="S79" i="14"/>
  <c r="S109" i="14"/>
  <c r="S63" i="14"/>
  <c r="S18" i="14"/>
  <c r="S33" i="14"/>
  <c r="S48" i="14"/>
  <c r="S78" i="14"/>
  <c r="S108" i="14"/>
  <c r="S62" i="14"/>
  <c r="S17" i="14"/>
  <c r="S32" i="14"/>
  <c r="S47" i="14"/>
  <c r="S77" i="14"/>
  <c r="S107" i="14"/>
  <c r="S61" i="14"/>
  <c r="S16" i="14"/>
  <c r="S31" i="14"/>
  <c r="S46" i="14"/>
  <c r="S76" i="14"/>
  <c r="S106" i="14"/>
  <c r="S60" i="14"/>
  <c r="S15" i="14"/>
  <c r="S30" i="14"/>
  <c r="S45" i="14"/>
  <c r="S75" i="14"/>
  <c r="S105" i="14"/>
  <c r="S59" i="14"/>
  <c r="S14" i="14"/>
  <c r="S29" i="14"/>
  <c r="S44" i="14"/>
  <c r="S74" i="14"/>
  <c r="S104" i="14"/>
  <c r="S58" i="14"/>
  <c r="S13" i="14"/>
  <c r="S28" i="14"/>
  <c r="S43" i="14"/>
  <c r="S73" i="14"/>
  <c r="S103" i="14"/>
  <c r="S57" i="14"/>
  <c r="S12" i="14"/>
  <c r="S27" i="14"/>
  <c r="S42" i="14"/>
  <c r="S72" i="14"/>
  <c r="S102" i="14"/>
  <c r="S56" i="14"/>
  <c r="S11" i="14"/>
  <c r="S26" i="14"/>
  <c r="S41" i="14"/>
  <c r="S71" i="14"/>
  <c r="S101" i="14"/>
  <c r="S55" i="14"/>
  <c r="S10" i="14"/>
  <c r="S25" i="14"/>
  <c r="S40" i="14"/>
  <c r="S70" i="14"/>
  <c r="S100" i="14"/>
  <c r="S54" i="14"/>
  <c r="S9" i="14"/>
  <c r="S24" i="14"/>
  <c r="S39" i="14"/>
  <c r="S69" i="14"/>
  <c r="S99" i="14"/>
  <c r="S53" i="14"/>
  <c r="S8" i="14"/>
  <c r="S23" i="14"/>
  <c r="S38" i="14"/>
  <c r="S68" i="14"/>
  <c r="S98" i="14"/>
  <c r="T53" i="15" a="1"/>
  <c r="T65" i="15"/>
  <c r="T8" i="15" a="1"/>
  <c r="T20" i="15"/>
  <c r="T23" i="15" a="1"/>
  <c r="T35" i="15"/>
  <c r="T50" i="15"/>
  <c r="T80" i="15"/>
  <c r="T110" i="15"/>
  <c r="T64" i="15"/>
  <c r="T19" i="15"/>
  <c r="T34" i="15"/>
  <c r="T49" i="15"/>
  <c r="T79" i="15"/>
  <c r="T109" i="15"/>
  <c r="T63" i="15"/>
  <c r="T18" i="15"/>
  <c r="T33" i="15"/>
  <c r="T48" i="15"/>
  <c r="T78" i="15"/>
  <c r="T108" i="15"/>
  <c r="T62" i="15"/>
  <c r="T17" i="15"/>
  <c r="T32" i="15"/>
  <c r="T47" i="15"/>
  <c r="T77" i="15"/>
  <c r="T107" i="15"/>
  <c r="T61" i="15"/>
  <c r="T16" i="15"/>
  <c r="T31" i="15"/>
  <c r="T46" i="15"/>
  <c r="T76" i="15"/>
  <c r="T106" i="15"/>
  <c r="T60" i="15"/>
  <c r="T15" i="15"/>
  <c r="T30" i="15"/>
  <c r="T45" i="15"/>
  <c r="T75" i="15"/>
  <c r="T105" i="15"/>
  <c r="T59" i="15"/>
  <c r="T14" i="15"/>
  <c r="T29" i="15"/>
  <c r="T44" i="15"/>
  <c r="T74" i="15"/>
  <c r="T104" i="15"/>
  <c r="T58" i="15"/>
  <c r="T13" i="15"/>
  <c r="T28" i="15"/>
  <c r="T43" i="15"/>
  <c r="T73" i="15"/>
  <c r="T103" i="15"/>
  <c r="T57" i="15"/>
  <c r="T12" i="15"/>
  <c r="T27" i="15"/>
  <c r="T42" i="15"/>
  <c r="T72" i="15"/>
  <c r="T102" i="15"/>
  <c r="T56" i="15"/>
  <c r="T11" i="15"/>
  <c r="T26" i="15"/>
  <c r="T41" i="15"/>
  <c r="T71" i="15"/>
  <c r="T101" i="15"/>
  <c r="T55" i="15"/>
  <c r="T10" i="15"/>
  <c r="T25" i="15"/>
  <c r="T40" i="15"/>
  <c r="T70" i="15"/>
  <c r="T100" i="15"/>
  <c r="T54" i="15"/>
  <c r="T9" i="15"/>
  <c r="T24" i="15"/>
  <c r="T39" i="15"/>
  <c r="T69" i="15"/>
  <c r="T99" i="15"/>
  <c r="T53" i="15"/>
  <c r="T8" i="15"/>
  <c r="T23" i="15"/>
  <c r="T38" i="15"/>
  <c r="T68" i="15"/>
  <c r="T98" i="15"/>
  <c r="T53" i="16" a="1"/>
  <c r="T65" i="16"/>
  <c r="T8" i="16" a="1"/>
  <c r="T20" i="16"/>
  <c r="T23" i="16" a="1"/>
  <c r="T35" i="16"/>
  <c r="T50" i="16"/>
  <c r="T80" i="16"/>
  <c r="T110" i="16"/>
  <c r="T64" i="16"/>
  <c r="T19" i="16"/>
  <c r="T34" i="16"/>
  <c r="T49" i="16"/>
  <c r="T79" i="16"/>
  <c r="T109" i="16"/>
  <c r="T63" i="16"/>
  <c r="T18" i="16"/>
  <c r="T33" i="16"/>
  <c r="T48" i="16"/>
  <c r="T78" i="16"/>
  <c r="T108" i="16"/>
  <c r="T62" i="16"/>
  <c r="T17" i="16"/>
  <c r="T32" i="16"/>
  <c r="T47" i="16"/>
  <c r="T77" i="16"/>
  <c r="T107" i="16"/>
  <c r="T61" i="16"/>
  <c r="T16" i="16"/>
  <c r="T31" i="16"/>
  <c r="T46" i="16"/>
  <c r="T76" i="16"/>
  <c r="T106" i="16"/>
  <c r="T60" i="16"/>
  <c r="T15" i="16"/>
  <c r="T30" i="16"/>
  <c r="T45" i="16"/>
  <c r="T75" i="16"/>
  <c r="T105" i="16"/>
  <c r="T59" i="16"/>
  <c r="T14" i="16"/>
  <c r="T29" i="16"/>
  <c r="T44" i="16"/>
  <c r="T74" i="16"/>
  <c r="T104" i="16"/>
  <c r="T58" i="16"/>
  <c r="T13" i="16"/>
  <c r="T28" i="16"/>
  <c r="T43" i="16"/>
  <c r="T73" i="16"/>
  <c r="T103" i="16"/>
  <c r="T57" i="16"/>
  <c r="T12" i="16"/>
  <c r="T27" i="16"/>
  <c r="T42" i="16"/>
  <c r="T72" i="16"/>
  <c r="T102" i="16"/>
  <c r="T56" i="16"/>
  <c r="T11" i="16"/>
  <c r="T26" i="16"/>
  <c r="T41" i="16"/>
  <c r="T71" i="16"/>
  <c r="T101" i="16"/>
  <c r="T55" i="16"/>
  <c r="T10" i="16"/>
  <c r="T25" i="16"/>
  <c r="T40" i="16"/>
  <c r="T70" i="16"/>
  <c r="T100" i="16"/>
  <c r="T54" i="16"/>
  <c r="T9" i="16"/>
  <c r="T24" i="16"/>
  <c r="T39" i="16"/>
  <c r="T69" i="16"/>
  <c r="T99" i="16"/>
  <c r="T53" i="16"/>
  <c r="T8" i="16"/>
  <c r="T23" i="16"/>
  <c r="T38" i="16"/>
  <c r="T68" i="16"/>
  <c r="T98" i="16"/>
  <c r="T53" i="17" a="1"/>
  <c r="T65" i="17"/>
  <c r="T8" i="17" a="1"/>
  <c r="T20" i="17"/>
  <c r="T23" i="17" a="1"/>
  <c r="T35" i="17"/>
  <c r="T50" i="17"/>
  <c r="T80" i="17"/>
  <c r="T110" i="17"/>
  <c r="T64" i="17"/>
  <c r="T19" i="17"/>
  <c r="T34" i="17"/>
  <c r="T49" i="17"/>
  <c r="T79" i="17"/>
  <c r="T109" i="17"/>
  <c r="T63" i="17"/>
  <c r="T18" i="17"/>
  <c r="T33" i="17"/>
  <c r="T48" i="17"/>
  <c r="T78" i="17"/>
  <c r="T108" i="17"/>
  <c r="T62" i="17"/>
  <c r="T17" i="17"/>
  <c r="T32" i="17"/>
  <c r="T47" i="17"/>
  <c r="T77" i="17"/>
  <c r="T107" i="17"/>
  <c r="T61" i="17"/>
  <c r="T16" i="17"/>
  <c r="T31" i="17"/>
  <c r="T46" i="17"/>
  <c r="T76" i="17"/>
  <c r="T106" i="17"/>
  <c r="T60" i="17"/>
  <c r="T15" i="17"/>
  <c r="T30" i="17"/>
  <c r="T45" i="17"/>
  <c r="T75" i="17"/>
  <c r="T105" i="17"/>
  <c r="T59" i="17"/>
  <c r="T14" i="17"/>
  <c r="T29" i="17"/>
  <c r="T44" i="17"/>
  <c r="T74" i="17"/>
  <c r="T104" i="17"/>
  <c r="T58" i="17"/>
  <c r="T13" i="17"/>
  <c r="T28" i="17"/>
  <c r="T43" i="17"/>
  <c r="T73" i="17"/>
  <c r="T103" i="17"/>
  <c r="T57" i="17"/>
  <c r="T12" i="17"/>
  <c r="T27" i="17"/>
  <c r="T42" i="17"/>
  <c r="T72" i="17"/>
  <c r="T102" i="17"/>
  <c r="T56" i="17"/>
  <c r="T11" i="17"/>
  <c r="T26" i="17"/>
  <c r="T41" i="17"/>
  <c r="T71" i="17"/>
  <c r="T101" i="17"/>
  <c r="T55" i="17"/>
  <c r="T10" i="17"/>
  <c r="T25" i="17"/>
  <c r="T40" i="17"/>
  <c r="T70" i="17"/>
  <c r="T100" i="17"/>
  <c r="T54" i="17"/>
  <c r="T9" i="17"/>
  <c r="T24" i="17"/>
  <c r="T39" i="17"/>
  <c r="T69" i="17"/>
  <c r="T99" i="17"/>
  <c r="T53" i="17"/>
  <c r="T8" i="17"/>
  <c r="T23" i="17"/>
  <c r="T38" i="17"/>
  <c r="T68" i="17"/>
  <c r="T98" i="17"/>
  <c r="T53" i="18" a="1"/>
  <c r="T65" i="18"/>
  <c r="T8" i="18" a="1"/>
  <c r="T20" i="18"/>
  <c r="T23" i="18" a="1"/>
  <c r="T35" i="18"/>
  <c r="T50" i="18"/>
  <c r="T80" i="18"/>
  <c r="T110" i="18"/>
  <c r="T64" i="18"/>
  <c r="T19" i="18"/>
  <c r="T34" i="18"/>
  <c r="T49" i="18"/>
  <c r="T79" i="18"/>
  <c r="T109" i="18"/>
  <c r="T63" i="18"/>
  <c r="T18" i="18"/>
  <c r="T33" i="18"/>
  <c r="T48" i="18"/>
  <c r="T78" i="18"/>
  <c r="T108" i="18"/>
  <c r="T62" i="18"/>
  <c r="T17" i="18"/>
  <c r="T32" i="18"/>
  <c r="T47" i="18"/>
  <c r="T77" i="18"/>
  <c r="T107" i="18"/>
  <c r="T61" i="18"/>
  <c r="T16" i="18"/>
  <c r="T31" i="18"/>
  <c r="T46" i="18"/>
  <c r="T76" i="18"/>
  <c r="T106" i="18"/>
  <c r="T60" i="18"/>
  <c r="T15" i="18"/>
  <c r="T30" i="18"/>
  <c r="T45" i="18"/>
  <c r="T75" i="18"/>
  <c r="T105" i="18"/>
  <c r="T59" i="18"/>
  <c r="T14" i="18"/>
  <c r="T29" i="18"/>
  <c r="T44" i="18"/>
  <c r="T74" i="18"/>
  <c r="T104" i="18"/>
  <c r="T58" i="18"/>
  <c r="T13" i="18"/>
  <c r="T28" i="18"/>
  <c r="T43" i="18"/>
  <c r="T73" i="18"/>
  <c r="T103" i="18"/>
  <c r="T57" i="18"/>
  <c r="T12" i="18"/>
  <c r="T27" i="18"/>
  <c r="T42" i="18"/>
  <c r="T72" i="18"/>
  <c r="T102" i="18"/>
  <c r="T56" i="18"/>
  <c r="T11" i="18"/>
  <c r="T26" i="18"/>
  <c r="T41" i="18"/>
  <c r="T71" i="18"/>
  <c r="T101" i="18"/>
  <c r="T55" i="18"/>
  <c r="T10" i="18"/>
  <c r="T25" i="18"/>
  <c r="T40" i="18"/>
  <c r="T70" i="18"/>
  <c r="T100" i="18"/>
  <c r="T54" i="18"/>
  <c r="T9" i="18"/>
  <c r="T24" i="18"/>
  <c r="T39" i="18"/>
  <c r="T69" i="18"/>
  <c r="T99" i="18"/>
  <c r="T53" i="18"/>
  <c r="T8" i="18"/>
  <c r="T23" i="18"/>
  <c r="T38" i="18"/>
  <c r="T68" i="18"/>
  <c r="T98" i="18"/>
  <c r="T53" i="19" a="1"/>
  <c r="T65" i="19"/>
  <c r="T8" i="19" a="1"/>
  <c r="T20" i="19"/>
  <c r="T23" i="19" a="1"/>
  <c r="T35" i="19"/>
  <c r="T50" i="19"/>
  <c r="T80" i="19"/>
  <c r="T110" i="19"/>
  <c r="T64" i="19"/>
  <c r="T19" i="19"/>
  <c r="T34" i="19"/>
  <c r="T49" i="19"/>
  <c r="T79" i="19"/>
  <c r="T109" i="19"/>
  <c r="T63" i="19"/>
  <c r="T18" i="19"/>
  <c r="T33" i="19"/>
  <c r="T48" i="19"/>
  <c r="T78" i="19"/>
  <c r="T108" i="19"/>
  <c r="T62" i="19"/>
  <c r="T17" i="19"/>
  <c r="T32" i="19"/>
  <c r="T47" i="19"/>
  <c r="T77" i="19"/>
  <c r="T107" i="19"/>
  <c r="T61" i="19"/>
  <c r="T16" i="19"/>
  <c r="T31" i="19"/>
  <c r="T46" i="19"/>
  <c r="T76" i="19"/>
  <c r="T106" i="19"/>
  <c r="T60" i="19"/>
  <c r="T15" i="19"/>
  <c r="T30" i="19"/>
  <c r="T45" i="19"/>
  <c r="T75" i="19"/>
  <c r="T105" i="19"/>
  <c r="T59" i="19"/>
  <c r="T14" i="19"/>
  <c r="T29" i="19"/>
  <c r="T44" i="19"/>
  <c r="T74" i="19"/>
  <c r="T104" i="19"/>
  <c r="T58" i="19"/>
  <c r="T13" i="19"/>
  <c r="T28" i="19"/>
  <c r="T43" i="19"/>
  <c r="T73" i="19"/>
  <c r="T103" i="19"/>
  <c r="T57" i="19"/>
  <c r="T12" i="19"/>
  <c r="T27" i="19"/>
  <c r="T42" i="19"/>
  <c r="T72" i="19"/>
  <c r="T102" i="19"/>
  <c r="T56" i="19"/>
  <c r="T11" i="19"/>
  <c r="T26" i="19"/>
  <c r="T41" i="19"/>
  <c r="T71" i="19"/>
  <c r="T101" i="19"/>
  <c r="T55" i="19"/>
  <c r="T10" i="19"/>
  <c r="T25" i="19"/>
  <c r="T40" i="19"/>
  <c r="T70" i="19"/>
  <c r="T100" i="19"/>
  <c r="T54" i="19"/>
  <c r="T9" i="19"/>
  <c r="T24" i="19"/>
  <c r="T39" i="19"/>
  <c r="T69" i="19"/>
  <c r="T99" i="19"/>
  <c r="T53" i="19"/>
  <c r="T8" i="19"/>
  <c r="T23" i="19"/>
  <c r="T38" i="19"/>
  <c r="T68" i="19"/>
  <c r="T98" i="19"/>
  <c r="T53" i="20" a="1"/>
  <c r="T65" i="20"/>
  <c r="T8" i="20" a="1"/>
  <c r="T20" i="20"/>
  <c r="T23" i="20" a="1"/>
  <c r="T35" i="20"/>
  <c r="T50" i="20"/>
  <c r="T80" i="20"/>
  <c r="T110" i="20"/>
  <c r="T64" i="20"/>
  <c r="T19" i="20"/>
  <c r="T34" i="20"/>
  <c r="T49" i="20"/>
  <c r="T79" i="20"/>
  <c r="T109" i="20"/>
  <c r="T63" i="20"/>
  <c r="T18" i="20"/>
  <c r="T33" i="20"/>
  <c r="T48" i="20"/>
  <c r="T78" i="20"/>
  <c r="T108" i="20"/>
  <c r="T62" i="20"/>
  <c r="T17" i="20"/>
  <c r="T32" i="20"/>
  <c r="T47" i="20"/>
  <c r="T77" i="20"/>
  <c r="T107" i="20"/>
  <c r="T61" i="20"/>
  <c r="T16" i="20"/>
  <c r="T31" i="20"/>
  <c r="T46" i="20"/>
  <c r="T76" i="20"/>
  <c r="T106" i="20"/>
  <c r="T60" i="20"/>
  <c r="T15" i="20"/>
  <c r="T30" i="20"/>
  <c r="T45" i="20"/>
  <c r="T75" i="20"/>
  <c r="T105" i="20"/>
  <c r="T59" i="20"/>
  <c r="T14" i="20"/>
  <c r="T29" i="20"/>
  <c r="T44" i="20"/>
  <c r="T74" i="20"/>
  <c r="T104" i="20"/>
  <c r="T58" i="20"/>
  <c r="T13" i="20"/>
  <c r="T28" i="20"/>
  <c r="T43" i="20"/>
  <c r="T73" i="20"/>
  <c r="T103" i="20"/>
  <c r="T57" i="20"/>
  <c r="T12" i="20"/>
  <c r="T27" i="20"/>
  <c r="T42" i="20"/>
  <c r="T72" i="20"/>
  <c r="T102" i="20"/>
  <c r="T56" i="20"/>
  <c r="T11" i="20"/>
  <c r="T26" i="20"/>
  <c r="T41" i="20"/>
  <c r="T71" i="20"/>
  <c r="T101" i="20"/>
  <c r="T55" i="20"/>
  <c r="T10" i="20"/>
  <c r="T25" i="20"/>
  <c r="T40" i="20"/>
  <c r="T70" i="20"/>
  <c r="T100" i="20"/>
  <c r="T54" i="20"/>
  <c r="T9" i="20"/>
  <c r="T24" i="20"/>
  <c r="T39" i="20"/>
  <c r="T69" i="20"/>
  <c r="T99" i="20"/>
  <c r="T53" i="20"/>
  <c r="T8" i="20"/>
  <c r="T23" i="20"/>
  <c r="T38" i="20"/>
  <c r="T68" i="20"/>
  <c r="T98" i="20"/>
  <c r="N53" i="3" a="1"/>
  <c r="N53" i="3"/>
  <c r="N68" i="3"/>
  <c r="N98" i="3"/>
  <c r="N83" i="3" a="1"/>
  <c r="N83" i="3"/>
  <c r="N54" i="3"/>
  <c r="N69" i="3"/>
  <c r="N84" i="3"/>
  <c r="N55" i="3"/>
  <c r="N70" i="3"/>
  <c r="N85" i="3"/>
  <c r="N56" i="3"/>
  <c r="N71" i="3"/>
  <c r="N86" i="3"/>
  <c r="N57" i="3"/>
  <c r="N72" i="3"/>
  <c r="N87" i="3"/>
  <c r="N58" i="3"/>
  <c r="N73" i="3"/>
  <c r="N88" i="3"/>
  <c r="N59" i="3"/>
  <c r="N74" i="3"/>
  <c r="N89" i="3"/>
  <c r="N60" i="3"/>
  <c r="N75" i="3"/>
  <c r="N90" i="3"/>
  <c r="N61" i="3"/>
  <c r="N76" i="3"/>
  <c r="N91" i="3"/>
  <c r="N62" i="3"/>
  <c r="N77" i="3"/>
  <c r="N92" i="3"/>
  <c r="N63" i="3"/>
  <c r="N78" i="3"/>
  <c r="N93" i="3"/>
  <c r="N64" i="3"/>
  <c r="N79" i="3"/>
  <c r="N94" i="3"/>
  <c r="N65" i="3"/>
  <c r="N80" i="3"/>
  <c r="N95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R53" i="14" a="1"/>
  <c r="R65" i="14"/>
  <c r="R8" i="14" a="1"/>
  <c r="R20" i="14"/>
  <c r="R23" i="14" a="1"/>
  <c r="R35" i="14"/>
  <c r="R50" i="14"/>
  <c r="R80" i="14"/>
  <c r="R110" i="14"/>
  <c r="R64" i="14"/>
  <c r="R19" i="14"/>
  <c r="R34" i="14"/>
  <c r="R49" i="14"/>
  <c r="R79" i="14"/>
  <c r="R109" i="14"/>
  <c r="R63" i="14"/>
  <c r="R18" i="14"/>
  <c r="R33" i="14"/>
  <c r="R48" i="14"/>
  <c r="R78" i="14"/>
  <c r="R108" i="14"/>
  <c r="R62" i="14"/>
  <c r="R17" i="14"/>
  <c r="R32" i="14"/>
  <c r="R47" i="14"/>
  <c r="R77" i="14"/>
  <c r="R107" i="14"/>
  <c r="R61" i="14"/>
  <c r="R16" i="14"/>
  <c r="R31" i="14"/>
  <c r="R46" i="14"/>
  <c r="R76" i="14"/>
  <c r="R106" i="14"/>
  <c r="R60" i="14"/>
  <c r="R15" i="14"/>
  <c r="R30" i="14"/>
  <c r="R45" i="14"/>
  <c r="R75" i="14"/>
  <c r="R105" i="14"/>
  <c r="R59" i="14"/>
  <c r="R14" i="14"/>
  <c r="R29" i="14"/>
  <c r="R44" i="14"/>
  <c r="R74" i="14"/>
  <c r="R104" i="14"/>
  <c r="R58" i="14"/>
  <c r="R13" i="14"/>
  <c r="R28" i="14"/>
  <c r="R43" i="14"/>
  <c r="R73" i="14"/>
  <c r="R103" i="14"/>
  <c r="R57" i="14"/>
  <c r="R12" i="14"/>
  <c r="R27" i="14"/>
  <c r="R42" i="14"/>
  <c r="R72" i="14"/>
  <c r="R102" i="14"/>
  <c r="R56" i="14"/>
  <c r="R11" i="14"/>
  <c r="R26" i="14"/>
  <c r="R41" i="14"/>
  <c r="R71" i="14"/>
  <c r="R101" i="14"/>
  <c r="R55" i="14"/>
  <c r="R10" i="14"/>
  <c r="R25" i="14"/>
  <c r="R40" i="14"/>
  <c r="R70" i="14"/>
  <c r="R100" i="14"/>
  <c r="R54" i="14"/>
  <c r="R9" i="14"/>
  <c r="R24" i="14"/>
  <c r="R39" i="14"/>
  <c r="R69" i="14"/>
  <c r="R99" i="14"/>
  <c r="R53" i="14"/>
  <c r="R8" i="14"/>
  <c r="R23" i="14"/>
  <c r="R38" i="14"/>
  <c r="R68" i="14"/>
  <c r="R98" i="14"/>
  <c r="S53" i="15" a="1"/>
  <c r="S65" i="15"/>
  <c r="S8" i="15" a="1"/>
  <c r="S20" i="15"/>
  <c r="S23" i="15" a="1"/>
  <c r="S35" i="15"/>
  <c r="S50" i="15"/>
  <c r="S80" i="15"/>
  <c r="S110" i="15"/>
  <c r="S64" i="15"/>
  <c r="S19" i="15"/>
  <c r="S34" i="15"/>
  <c r="S49" i="15"/>
  <c r="S79" i="15"/>
  <c r="S109" i="15"/>
  <c r="S63" i="15"/>
  <c r="S18" i="15"/>
  <c r="S33" i="15"/>
  <c r="S48" i="15"/>
  <c r="S78" i="15"/>
  <c r="S108" i="15"/>
  <c r="S62" i="15"/>
  <c r="S17" i="15"/>
  <c r="S32" i="15"/>
  <c r="S47" i="15"/>
  <c r="S77" i="15"/>
  <c r="S107" i="15"/>
  <c r="S61" i="15"/>
  <c r="S16" i="15"/>
  <c r="S31" i="15"/>
  <c r="S46" i="15"/>
  <c r="S76" i="15"/>
  <c r="S106" i="15"/>
  <c r="S60" i="15"/>
  <c r="S15" i="15"/>
  <c r="S30" i="15"/>
  <c r="S45" i="15"/>
  <c r="S75" i="15"/>
  <c r="S105" i="15"/>
  <c r="S59" i="15"/>
  <c r="S14" i="15"/>
  <c r="S29" i="15"/>
  <c r="S44" i="15"/>
  <c r="S74" i="15"/>
  <c r="S104" i="15"/>
  <c r="S58" i="15"/>
  <c r="S13" i="15"/>
  <c r="S28" i="15"/>
  <c r="S43" i="15"/>
  <c r="S73" i="15"/>
  <c r="S103" i="15"/>
  <c r="S57" i="15"/>
  <c r="S12" i="15"/>
  <c r="S27" i="15"/>
  <c r="S42" i="15"/>
  <c r="S72" i="15"/>
  <c r="S102" i="15"/>
  <c r="S56" i="15"/>
  <c r="S11" i="15"/>
  <c r="S26" i="15"/>
  <c r="S41" i="15"/>
  <c r="S71" i="15"/>
  <c r="S101" i="15"/>
  <c r="S55" i="15"/>
  <c r="S10" i="15"/>
  <c r="S25" i="15"/>
  <c r="S40" i="15"/>
  <c r="S70" i="15"/>
  <c r="S100" i="15"/>
  <c r="S54" i="15"/>
  <c r="S9" i="15"/>
  <c r="S24" i="15"/>
  <c r="S39" i="15"/>
  <c r="S69" i="15"/>
  <c r="S99" i="15"/>
  <c r="S53" i="15"/>
  <c r="S8" i="15"/>
  <c r="S23" i="15"/>
  <c r="S38" i="15"/>
  <c r="S68" i="15"/>
  <c r="S98" i="15"/>
  <c r="S53" i="16" a="1"/>
  <c r="S65" i="16"/>
  <c r="S8" i="16" a="1"/>
  <c r="S20" i="16"/>
  <c r="S23" i="16" a="1"/>
  <c r="S35" i="16"/>
  <c r="S50" i="16"/>
  <c r="S80" i="16"/>
  <c r="S110" i="16"/>
  <c r="S64" i="16"/>
  <c r="S19" i="16"/>
  <c r="S34" i="16"/>
  <c r="S49" i="16"/>
  <c r="S79" i="16"/>
  <c r="S109" i="16"/>
  <c r="S63" i="16"/>
  <c r="S18" i="16"/>
  <c r="S33" i="16"/>
  <c r="S48" i="16"/>
  <c r="S78" i="16"/>
  <c r="S108" i="16"/>
  <c r="S62" i="16"/>
  <c r="S17" i="16"/>
  <c r="S32" i="16"/>
  <c r="S47" i="16"/>
  <c r="S77" i="16"/>
  <c r="S107" i="16"/>
  <c r="S61" i="16"/>
  <c r="S16" i="16"/>
  <c r="S31" i="16"/>
  <c r="S46" i="16"/>
  <c r="S76" i="16"/>
  <c r="S106" i="16"/>
  <c r="S60" i="16"/>
  <c r="S15" i="16"/>
  <c r="S30" i="16"/>
  <c r="S45" i="16"/>
  <c r="S75" i="16"/>
  <c r="S105" i="16"/>
  <c r="S59" i="16"/>
  <c r="S14" i="16"/>
  <c r="S29" i="16"/>
  <c r="S44" i="16"/>
  <c r="S74" i="16"/>
  <c r="S104" i="16"/>
  <c r="S58" i="16"/>
  <c r="S13" i="16"/>
  <c r="S28" i="16"/>
  <c r="S43" i="16"/>
  <c r="S73" i="16"/>
  <c r="S103" i="16"/>
  <c r="S57" i="16"/>
  <c r="S12" i="16"/>
  <c r="S27" i="16"/>
  <c r="S42" i="16"/>
  <c r="S72" i="16"/>
  <c r="S102" i="16"/>
  <c r="S56" i="16"/>
  <c r="S11" i="16"/>
  <c r="S26" i="16"/>
  <c r="S41" i="16"/>
  <c r="S71" i="16"/>
  <c r="S101" i="16"/>
  <c r="S55" i="16"/>
  <c r="S10" i="16"/>
  <c r="S25" i="16"/>
  <c r="S40" i="16"/>
  <c r="S70" i="16"/>
  <c r="S100" i="16"/>
  <c r="S54" i="16"/>
  <c r="S9" i="16"/>
  <c r="S24" i="16"/>
  <c r="S39" i="16"/>
  <c r="S69" i="16"/>
  <c r="S99" i="16"/>
  <c r="S53" i="16"/>
  <c r="S8" i="16"/>
  <c r="S23" i="16"/>
  <c r="S38" i="16"/>
  <c r="S68" i="16"/>
  <c r="S98" i="16"/>
  <c r="S53" i="17" a="1"/>
  <c r="S65" i="17"/>
  <c r="S8" i="17" a="1"/>
  <c r="S20" i="17"/>
  <c r="S23" i="17" a="1"/>
  <c r="S35" i="17"/>
  <c r="S50" i="17"/>
  <c r="S80" i="17"/>
  <c r="S110" i="17"/>
  <c r="S64" i="17"/>
  <c r="S19" i="17"/>
  <c r="S34" i="17"/>
  <c r="S49" i="17"/>
  <c r="S79" i="17"/>
  <c r="S109" i="17"/>
  <c r="S63" i="17"/>
  <c r="S18" i="17"/>
  <c r="S33" i="17"/>
  <c r="S48" i="17"/>
  <c r="S78" i="17"/>
  <c r="S108" i="17"/>
  <c r="S62" i="17"/>
  <c r="S17" i="17"/>
  <c r="S32" i="17"/>
  <c r="S47" i="17"/>
  <c r="S77" i="17"/>
  <c r="S107" i="17"/>
  <c r="S61" i="17"/>
  <c r="S16" i="17"/>
  <c r="S31" i="17"/>
  <c r="S46" i="17"/>
  <c r="S76" i="17"/>
  <c r="S106" i="17"/>
  <c r="S60" i="17"/>
  <c r="S15" i="17"/>
  <c r="S30" i="17"/>
  <c r="S45" i="17"/>
  <c r="S75" i="17"/>
  <c r="S105" i="17"/>
  <c r="S59" i="17"/>
  <c r="S14" i="17"/>
  <c r="S29" i="17"/>
  <c r="S44" i="17"/>
  <c r="S74" i="17"/>
  <c r="S104" i="17"/>
  <c r="S58" i="17"/>
  <c r="S13" i="17"/>
  <c r="S28" i="17"/>
  <c r="S43" i="17"/>
  <c r="S73" i="17"/>
  <c r="S103" i="17"/>
  <c r="S57" i="17"/>
  <c r="S12" i="17"/>
  <c r="S27" i="17"/>
  <c r="S42" i="17"/>
  <c r="S72" i="17"/>
  <c r="S102" i="17"/>
  <c r="S56" i="17"/>
  <c r="S11" i="17"/>
  <c r="S26" i="17"/>
  <c r="S41" i="17"/>
  <c r="S71" i="17"/>
  <c r="S101" i="17"/>
  <c r="S55" i="17"/>
  <c r="S10" i="17"/>
  <c r="S25" i="17"/>
  <c r="S40" i="17"/>
  <c r="S70" i="17"/>
  <c r="S100" i="17"/>
  <c r="S54" i="17"/>
  <c r="S9" i="17"/>
  <c r="S24" i="17"/>
  <c r="S39" i="17"/>
  <c r="S69" i="17"/>
  <c r="S99" i="17"/>
  <c r="S53" i="17"/>
  <c r="S8" i="17"/>
  <c r="S23" i="17"/>
  <c r="S38" i="17"/>
  <c r="S68" i="17"/>
  <c r="S98" i="17"/>
  <c r="S53" i="18" a="1"/>
  <c r="S65" i="18"/>
  <c r="S8" i="18" a="1"/>
  <c r="S20" i="18"/>
  <c r="S23" i="18" a="1"/>
  <c r="S35" i="18"/>
  <c r="S50" i="18"/>
  <c r="S80" i="18"/>
  <c r="S110" i="18"/>
  <c r="S64" i="18"/>
  <c r="S19" i="18"/>
  <c r="S34" i="18"/>
  <c r="S49" i="18"/>
  <c r="S79" i="18"/>
  <c r="S109" i="18"/>
  <c r="S63" i="18"/>
  <c r="S18" i="18"/>
  <c r="S33" i="18"/>
  <c r="S48" i="18"/>
  <c r="S78" i="18"/>
  <c r="S108" i="18"/>
  <c r="S62" i="18"/>
  <c r="S17" i="18"/>
  <c r="S32" i="18"/>
  <c r="S47" i="18"/>
  <c r="S77" i="18"/>
  <c r="S107" i="18"/>
  <c r="S61" i="18"/>
  <c r="S16" i="18"/>
  <c r="S31" i="18"/>
  <c r="S46" i="18"/>
  <c r="S76" i="18"/>
  <c r="S106" i="18"/>
  <c r="S60" i="18"/>
  <c r="S15" i="18"/>
  <c r="S30" i="18"/>
  <c r="S45" i="18"/>
  <c r="S75" i="18"/>
  <c r="S105" i="18"/>
  <c r="S59" i="18"/>
  <c r="S14" i="18"/>
  <c r="S29" i="18"/>
  <c r="S44" i="18"/>
  <c r="S74" i="18"/>
  <c r="S104" i="18"/>
  <c r="S58" i="18"/>
  <c r="S13" i="18"/>
  <c r="S28" i="18"/>
  <c r="S43" i="18"/>
  <c r="S73" i="18"/>
  <c r="S103" i="18"/>
  <c r="S57" i="18"/>
  <c r="S12" i="18"/>
  <c r="S27" i="18"/>
  <c r="S42" i="18"/>
  <c r="S72" i="18"/>
  <c r="S102" i="18"/>
  <c r="S56" i="18"/>
  <c r="S11" i="18"/>
  <c r="S26" i="18"/>
  <c r="S41" i="18"/>
  <c r="S71" i="18"/>
  <c r="S101" i="18"/>
  <c r="S55" i="18"/>
  <c r="S10" i="18"/>
  <c r="S25" i="18"/>
  <c r="S40" i="18"/>
  <c r="S70" i="18"/>
  <c r="S100" i="18"/>
  <c r="S54" i="18"/>
  <c r="S9" i="18"/>
  <c r="S24" i="18"/>
  <c r="S39" i="18"/>
  <c r="S69" i="18"/>
  <c r="S99" i="18"/>
  <c r="S53" i="18"/>
  <c r="S8" i="18"/>
  <c r="S23" i="18"/>
  <c r="S38" i="18"/>
  <c r="S68" i="18"/>
  <c r="S98" i="18"/>
  <c r="S53" i="19" a="1"/>
  <c r="S65" i="19"/>
  <c r="S8" i="19" a="1"/>
  <c r="S20" i="19"/>
  <c r="S23" i="19" a="1"/>
  <c r="S35" i="19"/>
  <c r="S50" i="19"/>
  <c r="S80" i="19"/>
  <c r="S110" i="19"/>
  <c r="S64" i="19"/>
  <c r="S19" i="19"/>
  <c r="S34" i="19"/>
  <c r="S49" i="19"/>
  <c r="S79" i="19"/>
  <c r="S109" i="19"/>
  <c r="S63" i="19"/>
  <c r="S18" i="19"/>
  <c r="S33" i="19"/>
  <c r="S48" i="19"/>
  <c r="S78" i="19"/>
  <c r="S108" i="19"/>
  <c r="S62" i="19"/>
  <c r="S17" i="19"/>
  <c r="S32" i="19"/>
  <c r="S47" i="19"/>
  <c r="S77" i="19"/>
  <c r="S107" i="19"/>
  <c r="S61" i="19"/>
  <c r="S16" i="19"/>
  <c r="S31" i="19"/>
  <c r="S46" i="19"/>
  <c r="S76" i="19"/>
  <c r="S106" i="19"/>
  <c r="S60" i="19"/>
  <c r="S15" i="19"/>
  <c r="S30" i="19"/>
  <c r="S45" i="19"/>
  <c r="S75" i="19"/>
  <c r="S105" i="19"/>
  <c r="S59" i="19"/>
  <c r="S14" i="19"/>
  <c r="S29" i="19"/>
  <c r="S44" i="19"/>
  <c r="S74" i="19"/>
  <c r="S104" i="19"/>
  <c r="S58" i="19"/>
  <c r="S13" i="19"/>
  <c r="S28" i="19"/>
  <c r="S43" i="19"/>
  <c r="S73" i="19"/>
  <c r="S103" i="19"/>
  <c r="S57" i="19"/>
  <c r="S12" i="19"/>
  <c r="S27" i="19"/>
  <c r="S42" i="19"/>
  <c r="S72" i="19"/>
  <c r="S102" i="19"/>
  <c r="S56" i="19"/>
  <c r="S11" i="19"/>
  <c r="S26" i="19"/>
  <c r="S41" i="19"/>
  <c r="S71" i="19"/>
  <c r="S101" i="19"/>
  <c r="S55" i="19"/>
  <c r="S10" i="19"/>
  <c r="S25" i="19"/>
  <c r="S40" i="19"/>
  <c r="S70" i="19"/>
  <c r="S100" i="19"/>
  <c r="S54" i="19"/>
  <c r="S9" i="19"/>
  <c r="S24" i="19"/>
  <c r="S39" i="19"/>
  <c r="S69" i="19"/>
  <c r="S99" i="19"/>
  <c r="S53" i="19"/>
  <c r="S8" i="19"/>
  <c r="S23" i="19"/>
  <c r="S38" i="19"/>
  <c r="S68" i="19"/>
  <c r="S98" i="19"/>
  <c r="S53" i="20" a="1"/>
  <c r="S65" i="20"/>
  <c r="S8" i="20" a="1"/>
  <c r="S20" i="20"/>
  <c r="S23" i="20" a="1"/>
  <c r="S35" i="20"/>
  <c r="S50" i="20"/>
  <c r="S80" i="20"/>
  <c r="S110" i="20"/>
  <c r="S64" i="20"/>
  <c r="S19" i="20"/>
  <c r="S34" i="20"/>
  <c r="S49" i="20"/>
  <c r="S79" i="20"/>
  <c r="S109" i="20"/>
  <c r="S63" i="20"/>
  <c r="S18" i="20"/>
  <c r="S33" i="20"/>
  <c r="S48" i="20"/>
  <c r="S78" i="20"/>
  <c r="S108" i="20"/>
  <c r="S62" i="20"/>
  <c r="S17" i="20"/>
  <c r="S32" i="20"/>
  <c r="S47" i="20"/>
  <c r="S77" i="20"/>
  <c r="S107" i="20"/>
  <c r="S61" i="20"/>
  <c r="S16" i="20"/>
  <c r="S31" i="20"/>
  <c r="S46" i="20"/>
  <c r="S76" i="20"/>
  <c r="S106" i="20"/>
  <c r="S60" i="20"/>
  <c r="S15" i="20"/>
  <c r="S30" i="20"/>
  <c r="S45" i="20"/>
  <c r="S75" i="20"/>
  <c r="S105" i="20"/>
  <c r="S59" i="20"/>
  <c r="S14" i="20"/>
  <c r="S29" i="20"/>
  <c r="S44" i="20"/>
  <c r="S74" i="20"/>
  <c r="S104" i="20"/>
  <c r="S58" i="20"/>
  <c r="S13" i="20"/>
  <c r="S28" i="20"/>
  <c r="S43" i="20"/>
  <c r="S73" i="20"/>
  <c r="S103" i="20"/>
  <c r="S57" i="20"/>
  <c r="S12" i="20"/>
  <c r="S27" i="20"/>
  <c r="S42" i="20"/>
  <c r="S72" i="20"/>
  <c r="S102" i="20"/>
  <c r="S56" i="20"/>
  <c r="S11" i="20"/>
  <c r="S26" i="20"/>
  <c r="S41" i="20"/>
  <c r="S71" i="20"/>
  <c r="S101" i="20"/>
  <c r="S55" i="20"/>
  <c r="S10" i="20"/>
  <c r="S25" i="20"/>
  <c r="S40" i="20"/>
  <c r="S70" i="20"/>
  <c r="S100" i="20"/>
  <c r="S54" i="20"/>
  <c r="S9" i="20"/>
  <c r="S24" i="20"/>
  <c r="S39" i="20"/>
  <c r="S69" i="20"/>
  <c r="S99" i="20"/>
  <c r="S53" i="20"/>
  <c r="S8" i="20"/>
  <c r="S23" i="20"/>
  <c r="S38" i="20"/>
  <c r="S68" i="20"/>
  <c r="S98" i="20"/>
  <c r="M53" i="3" a="1"/>
  <c r="M53" i="3"/>
  <c r="M68" i="3"/>
  <c r="M98" i="3"/>
  <c r="M83" i="3" a="1"/>
  <c r="M83" i="3"/>
  <c r="M54" i="3"/>
  <c r="M69" i="3"/>
  <c r="M84" i="3"/>
  <c r="M55" i="3"/>
  <c r="M70" i="3"/>
  <c r="M85" i="3"/>
  <c r="M56" i="3"/>
  <c r="M71" i="3"/>
  <c r="M86" i="3"/>
  <c r="M57" i="3"/>
  <c r="M72" i="3"/>
  <c r="M87" i="3"/>
  <c r="M58" i="3"/>
  <c r="M73" i="3"/>
  <c r="M88" i="3"/>
  <c r="M59" i="3"/>
  <c r="M74" i="3"/>
  <c r="M89" i="3"/>
  <c r="M60" i="3"/>
  <c r="M75" i="3"/>
  <c r="M90" i="3"/>
  <c r="M61" i="3"/>
  <c r="M76" i="3"/>
  <c r="M91" i="3"/>
  <c r="M62" i="3"/>
  <c r="M77" i="3"/>
  <c r="M92" i="3"/>
  <c r="M63" i="3"/>
  <c r="M78" i="3"/>
  <c r="M93" i="3"/>
  <c r="M64" i="3"/>
  <c r="M79" i="3"/>
  <c r="M94" i="3"/>
  <c r="M65" i="3"/>
  <c r="M80" i="3"/>
  <c r="M95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Q53" i="14" a="1"/>
  <c r="Q65" i="14"/>
  <c r="Q8" i="14" a="1"/>
  <c r="Q20" i="14"/>
  <c r="Q23" i="14" a="1"/>
  <c r="Q35" i="14"/>
  <c r="Q50" i="14"/>
  <c r="Q80" i="14"/>
  <c r="Q110" i="14"/>
  <c r="Q64" i="14"/>
  <c r="Q19" i="14"/>
  <c r="Q34" i="14"/>
  <c r="Q49" i="14"/>
  <c r="Q79" i="14"/>
  <c r="Q109" i="14"/>
  <c r="Q63" i="14"/>
  <c r="Q18" i="14"/>
  <c r="Q33" i="14"/>
  <c r="Q48" i="14"/>
  <c r="Q78" i="14"/>
  <c r="Q108" i="14"/>
  <c r="Q62" i="14"/>
  <c r="Q17" i="14"/>
  <c r="Q32" i="14"/>
  <c r="Q47" i="14"/>
  <c r="Q77" i="14"/>
  <c r="Q107" i="14"/>
  <c r="Q61" i="14"/>
  <c r="Q16" i="14"/>
  <c r="Q31" i="14"/>
  <c r="Q46" i="14"/>
  <c r="Q76" i="14"/>
  <c r="Q106" i="14"/>
  <c r="Q60" i="14"/>
  <c r="Q15" i="14"/>
  <c r="Q30" i="14"/>
  <c r="Q45" i="14"/>
  <c r="Q75" i="14"/>
  <c r="Q105" i="14"/>
  <c r="Q59" i="14"/>
  <c r="Q14" i="14"/>
  <c r="Q29" i="14"/>
  <c r="Q44" i="14"/>
  <c r="Q74" i="14"/>
  <c r="Q104" i="14"/>
  <c r="Q58" i="14"/>
  <c r="Q13" i="14"/>
  <c r="Q28" i="14"/>
  <c r="Q43" i="14"/>
  <c r="Q73" i="14"/>
  <c r="Q103" i="14"/>
  <c r="Q57" i="14"/>
  <c r="Q12" i="14"/>
  <c r="Q27" i="14"/>
  <c r="Q42" i="14"/>
  <c r="Q72" i="14"/>
  <c r="Q102" i="14"/>
  <c r="Q56" i="14"/>
  <c r="Q11" i="14"/>
  <c r="Q26" i="14"/>
  <c r="Q41" i="14"/>
  <c r="Q71" i="14"/>
  <c r="Q101" i="14"/>
  <c r="Q55" i="14"/>
  <c r="Q10" i="14"/>
  <c r="Q25" i="14"/>
  <c r="Q40" i="14"/>
  <c r="Q70" i="14"/>
  <c r="Q100" i="14"/>
  <c r="Q54" i="14"/>
  <c r="Q9" i="14"/>
  <c r="Q24" i="14"/>
  <c r="Q39" i="14"/>
  <c r="Q69" i="14"/>
  <c r="Q99" i="14"/>
  <c r="Q53" i="14"/>
  <c r="Q8" i="14"/>
  <c r="Q23" i="14"/>
  <c r="Q38" i="14"/>
  <c r="Q68" i="14"/>
  <c r="Q98" i="14"/>
  <c r="R53" i="15" a="1"/>
  <c r="R65" i="15"/>
  <c r="R8" i="15" a="1"/>
  <c r="R20" i="15"/>
  <c r="R23" i="15" a="1"/>
  <c r="R35" i="15"/>
  <c r="R50" i="15"/>
  <c r="R80" i="15"/>
  <c r="R110" i="15"/>
  <c r="R64" i="15"/>
  <c r="R19" i="15"/>
  <c r="R34" i="15"/>
  <c r="R49" i="15"/>
  <c r="R79" i="15"/>
  <c r="R109" i="15"/>
  <c r="R63" i="15"/>
  <c r="R18" i="15"/>
  <c r="R33" i="15"/>
  <c r="R48" i="15"/>
  <c r="R78" i="15"/>
  <c r="R108" i="15"/>
  <c r="R62" i="15"/>
  <c r="R17" i="15"/>
  <c r="R32" i="15"/>
  <c r="R47" i="15"/>
  <c r="R77" i="15"/>
  <c r="R107" i="15"/>
  <c r="R61" i="15"/>
  <c r="R16" i="15"/>
  <c r="R31" i="15"/>
  <c r="R46" i="15"/>
  <c r="R76" i="15"/>
  <c r="R106" i="15"/>
  <c r="R60" i="15"/>
  <c r="R15" i="15"/>
  <c r="R30" i="15"/>
  <c r="R45" i="15"/>
  <c r="R75" i="15"/>
  <c r="R105" i="15"/>
  <c r="R59" i="15"/>
  <c r="R14" i="15"/>
  <c r="R29" i="15"/>
  <c r="R44" i="15"/>
  <c r="R74" i="15"/>
  <c r="R104" i="15"/>
  <c r="R58" i="15"/>
  <c r="R13" i="15"/>
  <c r="R28" i="15"/>
  <c r="R43" i="15"/>
  <c r="R73" i="15"/>
  <c r="R103" i="15"/>
  <c r="R57" i="15"/>
  <c r="R12" i="15"/>
  <c r="R27" i="15"/>
  <c r="R42" i="15"/>
  <c r="R72" i="15"/>
  <c r="R102" i="15"/>
  <c r="R56" i="15"/>
  <c r="R11" i="15"/>
  <c r="R26" i="15"/>
  <c r="R41" i="15"/>
  <c r="R71" i="15"/>
  <c r="R101" i="15"/>
  <c r="R55" i="15"/>
  <c r="R10" i="15"/>
  <c r="R25" i="15"/>
  <c r="R40" i="15"/>
  <c r="R70" i="15"/>
  <c r="R100" i="15"/>
  <c r="R54" i="15"/>
  <c r="R9" i="15"/>
  <c r="R24" i="15"/>
  <c r="R39" i="15"/>
  <c r="R69" i="15"/>
  <c r="R99" i="15"/>
  <c r="R53" i="15"/>
  <c r="R8" i="15"/>
  <c r="R23" i="15"/>
  <c r="R38" i="15"/>
  <c r="R68" i="15"/>
  <c r="R98" i="15"/>
  <c r="R53" i="16" a="1"/>
  <c r="R65" i="16"/>
  <c r="R8" i="16" a="1"/>
  <c r="R20" i="16"/>
  <c r="R23" i="16" a="1"/>
  <c r="R35" i="16"/>
  <c r="R50" i="16"/>
  <c r="R80" i="16"/>
  <c r="R110" i="16"/>
  <c r="R64" i="16"/>
  <c r="R19" i="16"/>
  <c r="R34" i="16"/>
  <c r="R49" i="16"/>
  <c r="R79" i="16"/>
  <c r="R109" i="16"/>
  <c r="R63" i="16"/>
  <c r="R18" i="16"/>
  <c r="R33" i="16"/>
  <c r="R48" i="16"/>
  <c r="R78" i="16"/>
  <c r="R108" i="16"/>
  <c r="R62" i="16"/>
  <c r="R17" i="16"/>
  <c r="R32" i="16"/>
  <c r="R47" i="16"/>
  <c r="R77" i="16"/>
  <c r="R107" i="16"/>
  <c r="R61" i="16"/>
  <c r="R16" i="16"/>
  <c r="R31" i="16"/>
  <c r="R46" i="16"/>
  <c r="R76" i="16"/>
  <c r="R106" i="16"/>
  <c r="R60" i="16"/>
  <c r="R15" i="16"/>
  <c r="R30" i="16"/>
  <c r="R45" i="16"/>
  <c r="R75" i="16"/>
  <c r="R105" i="16"/>
  <c r="R59" i="16"/>
  <c r="R14" i="16"/>
  <c r="R29" i="16"/>
  <c r="R44" i="16"/>
  <c r="R74" i="16"/>
  <c r="R104" i="16"/>
  <c r="R58" i="16"/>
  <c r="R13" i="16"/>
  <c r="R28" i="16"/>
  <c r="R43" i="16"/>
  <c r="R73" i="16"/>
  <c r="R103" i="16"/>
  <c r="R57" i="16"/>
  <c r="R12" i="16"/>
  <c r="R27" i="16"/>
  <c r="R42" i="16"/>
  <c r="R72" i="16"/>
  <c r="R102" i="16"/>
  <c r="R56" i="16"/>
  <c r="R11" i="16"/>
  <c r="R26" i="16"/>
  <c r="R41" i="16"/>
  <c r="R71" i="16"/>
  <c r="R101" i="16"/>
  <c r="R55" i="16"/>
  <c r="R10" i="16"/>
  <c r="R25" i="16"/>
  <c r="R40" i="16"/>
  <c r="R70" i="16"/>
  <c r="R100" i="16"/>
  <c r="R54" i="16"/>
  <c r="R9" i="16"/>
  <c r="R24" i="16"/>
  <c r="R39" i="16"/>
  <c r="R69" i="16"/>
  <c r="R99" i="16"/>
  <c r="R53" i="16"/>
  <c r="R8" i="16"/>
  <c r="R23" i="16"/>
  <c r="R38" i="16"/>
  <c r="R68" i="16"/>
  <c r="R98" i="16"/>
  <c r="R53" i="17" a="1"/>
  <c r="R65" i="17"/>
  <c r="R8" i="17" a="1"/>
  <c r="R20" i="17"/>
  <c r="R23" i="17" a="1"/>
  <c r="R35" i="17"/>
  <c r="R50" i="17"/>
  <c r="R80" i="17"/>
  <c r="R110" i="17"/>
  <c r="R64" i="17"/>
  <c r="R19" i="17"/>
  <c r="R34" i="17"/>
  <c r="R49" i="17"/>
  <c r="R79" i="17"/>
  <c r="R109" i="17"/>
  <c r="R63" i="17"/>
  <c r="R18" i="17"/>
  <c r="R33" i="17"/>
  <c r="R48" i="17"/>
  <c r="R78" i="17"/>
  <c r="R108" i="17"/>
  <c r="R62" i="17"/>
  <c r="R17" i="17"/>
  <c r="R32" i="17"/>
  <c r="R47" i="17"/>
  <c r="R77" i="17"/>
  <c r="R107" i="17"/>
  <c r="R61" i="17"/>
  <c r="R16" i="17"/>
  <c r="R31" i="17"/>
  <c r="R46" i="17"/>
  <c r="R76" i="17"/>
  <c r="R106" i="17"/>
  <c r="R60" i="17"/>
  <c r="R15" i="17"/>
  <c r="R30" i="17"/>
  <c r="R45" i="17"/>
  <c r="R75" i="17"/>
  <c r="R105" i="17"/>
  <c r="R59" i="17"/>
  <c r="R14" i="17"/>
  <c r="R29" i="17"/>
  <c r="R44" i="17"/>
  <c r="R74" i="17"/>
  <c r="R104" i="17"/>
  <c r="R58" i="17"/>
  <c r="R13" i="17"/>
  <c r="R28" i="17"/>
  <c r="R43" i="17"/>
  <c r="R73" i="17"/>
  <c r="R103" i="17"/>
  <c r="R57" i="17"/>
  <c r="R12" i="17"/>
  <c r="R27" i="17"/>
  <c r="R42" i="17"/>
  <c r="R72" i="17"/>
  <c r="R102" i="17"/>
  <c r="R56" i="17"/>
  <c r="R11" i="17"/>
  <c r="R26" i="17"/>
  <c r="R41" i="17"/>
  <c r="R71" i="17"/>
  <c r="R101" i="17"/>
  <c r="R55" i="17"/>
  <c r="R10" i="17"/>
  <c r="R25" i="17"/>
  <c r="R40" i="17"/>
  <c r="R70" i="17"/>
  <c r="R100" i="17"/>
  <c r="R54" i="17"/>
  <c r="R9" i="17"/>
  <c r="R24" i="17"/>
  <c r="R39" i="17"/>
  <c r="R69" i="17"/>
  <c r="R99" i="17"/>
  <c r="R53" i="17"/>
  <c r="R8" i="17"/>
  <c r="R23" i="17"/>
  <c r="R38" i="17"/>
  <c r="R68" i="17"/>
  <c r="R98" i="17"/>
  <c r="R53" i="18" a="1"/>
  <c r="R65" i="18"/>
  <c r="R8" i="18" a="1"/>
  <c r="R20" i="18"/>
  <c r="R23" i="18" a="1"/>
  <c r="R35" i="18"/>
  <c r="R50" i="18"/>
  <c r="R80" i="18"/>
  <c r="R110" i="18"/>
  <c r="R64" i="18"/>
  <c r="R19" i="18"/>
  <c r="R34" i="18"/>
  <c r="R49" i="18"/>
  <c r="R79" i="18"/>
  <c r="R109" i="18"/>
  <c r="R63" i="18"/>
  <c r="R18" i="18"/>
  <c r="R33" i="18"/>
  <c r="R48" i="18"/>
  <c r="R78" i="18"/>
  <c r="R108" i="18"/>
  <c r="R62" i="18"/>
  <c r="R17" i="18"/>
  <c r="R32" i="18"/>
  <c r="R47" i="18"/>
  <c r="R77" i="18"/>
  <c r="R107" i="18"/>
  <c r="R61" i="18"/>
  <c r="R16" i="18"/>
  <c r="R31" i="18"/>
  <c r="R46" i="18"/>
  <c r="R76" i="18"/>
  <c r="R106" i="18"/>
  <c r="R60" i="18"/>
  <c r="R15" i="18"/>
  <c r="R30" i="18"/>
  <c r="R45" i="18"/>
  <c r="R75" i="18"/>
  <c r="R105" i="18"/>
  <c r="R59" i="18"/>
  <c r="R14" i="18"/>
  <c r="R29" i="18"/>
  <c r="R44" i="18"/>
  <c r="R74" i="18"/>
  <c r="R104" i="18"/>
  <c r="R58" i="18"/>
  <c r="R13" i="18"/>
  <c r="R28" i="18"/>
  <c r="R43" i="18"/>
  <c r="R73" i="18"/>
  <c r="R103" i="18"/>
  <c r="R57" i="18"/>
  <c r="R12" i="18"/>
  <c r="R27" i="18"/>
  <c r="R42" i="18"/>
  <c r="R72" i="18"/>
  <c r="R102" i="18"/>
  <c r="R56" i="18"/>
  <c r="R11" i="18"/>
  <c r="R26" i="18"/>
  <c r="R41" i="18"/>
  <c r="R71" i="18"/>
  <c r="R101" i="18"/>
  <c r="R55" i="18"/>
  <c r="R10" i="18"/>
  <c r="R25" i="18"/>
  <c r="R40" i="18"/>
  <c r="R70" i="18"/>
  <c r="R100" i="18"/>
  <c r="R54" i="18"/>
  <c r="R9" i="18"/>
  <c r="R24" i="18"/>
  <c r="R39" i="18"/>
  <c r="R69" i="18"/>
  <c r="R99" i="18"/>
  <c r="R53" i="18"/>
  <c r="R8" i="18"/>
  <c r="R23" i="18"/>
  <c r="R38" i="18"/>
  <c r="R68" i="18"/>
  <c r="R98" i="18"/>
  <c r="R53" i="19" a="1"/>
  <c r="R65" i="19"/>
  <c r="R8" i="19" a="1"/>
  <c r="R20" i="19"/>
  <c r="R23" i="19" a="1"/>
  <c r="R35" i="19"/>
  <c r="R50" i="19"/>
  <c r="R80" i="19"/>
  <c r="R110" i="19"/>
  <c r="R64" i="19"/>
  <c r="R19" i="19"/>
  <c r="R34" i="19"/>
  <c r="R49" i="19"/>
  <c r="R79" i="19"/>
  <c r="R109" i="19"/>
  <c r="R63" i="19"/>
  <c r="R18" i="19"/>
  <c r="R33" i="19"/>
  <c r="R48" i="19"/>
  <c r="R78" i="19"/>
  <c r="R108" i="19"/>
  <c r="R62" i="19"/>
  <c r="R17" i="19"/>
  <c r="R32" i="19"/>
  <c r="R47" i="19"/>
  <c r="R77" i="19"/>
  <c r="R107" i="19"/>
  <c r="R61" i="19"/>
  <c r="R16" i="19"/>
  <c r="R31" i="19"/>
  <c r="R46" i="19"/>
  <c r="R76" i="19"/>
  <c r="R106" i="19"/>
  <c r="R60" i="19"/>
  <c r="R15" i="19"/>
  <c r="R30" i="19"/>
  <c r="R45" i="19"/>
  <c r="R75" i="19"/>
  <c r="R105" i="19"/>
  <c r="R59" i="19"/>
  <c r="R14" i="19"/>
  <c r="R29" i="19"/>
  <c r="R44" i="19"/>
  <c r="R74" i="19"/>
  <c r="R104" i="19"/>
  <c r="R58" i="19"/>
  <c r="R13" i="19"/>
  <c r="R28" i="19"/>
  <c r="R43" i="19"/>
  <c r="R73" i="19"/>
  <c r="R103" i="19"/>
  <c r="R57" i="19"/>
  <c r="R12" i="19"/>
  <c r="R27" i="19"/>
  <c r="R42" i="19"/>
  <c r="R72" i="19"/>
  <c r="R102" i="19"/>
  <c r="R56" i="19"/>
  <c r="R11" i="19"/>
  <c r="R26" i="19"/>
  <c r="R41" i="19"/>
  <c r="R71" i="19"/>
  <c r="R101" i="19"/>
  <c r="R55" i="19"/>
  <c r="R10" i="19"/>
  <c r="R25" i="19"/>
  <c r="R40" i="19"/>
  <c r="R70" i="19"/>
  <c r="R100" i="19"/>
  <c r="R54" i="19"/>
  <c r="R9" i="19"/>
  <c r="R24" i="19"/>
  <c r="R39" i="19"/>
  <c r="R69" i="19"/>
  <c r="R99" i="19"/>
  <c r="R53" i="19"/>
  <c r="R8" i="19"/>
  <c r="R23" i="19"/>
  <c r="R38" i="19"/>
  <c r="R68" i="19"/>
  <c r="R98" i="19"/>
  <c r="R53" i="20" a="1"/>
  <c r="R65" i="20"/>
  <c r="R8" i="20" a="1"/>
  <c r="R20" i="20"/>
  <c r="R23" i="20" a="1"/>
  <c r="R35" i="20"/>
  <c r="R50" i="20"/>
  <c r="R80" i="20"/>
  <c r="R110" i="20"/>
  <c r="R64" i="20"/>
  <c r="R19" i="20"/>
  <c r="R34" i="20"/>
  <c r="R49" i="20"/>
  <c r="R79" i="20"/>
  <c r="R109" i="20"/>
  <c r="R63" i="20"/>
  <c r="R18" i="20"/>
  <c r="R33" i="20"/>
  <c r="R48" i="20"/>
  <c r="R78" i="20"/>
  <c r="R108" i="20"/>
  <c r="R62" i="20"/>
  <c r="R17" i="20"/>
  <c r="R32" i="20"/>
  <c r="R47" i="20"/>
  <c r="R77" i="20"/>
  <c r="R107" i="20"/>
  <c r="R61" i="20"/>
  <c r="R16" i="20"/>
  <c r="R31" i="20"/>
  <c r="R46" i="20"/>
  <c r="R76" i="20"/>
  <c r="R106" i="20"/>
  <c r="R60" i="20"/>
  <c r="R15" i="20"/>
  <c r="R30" i="20"/>
  <c r="R45" i="20"/>
  <c r="R75" i="20"/>
  <c r="R105" i="20"/>
  <c r="R59" i="20"/>
  <c r="R14" i="20"/>
  <c r="R29" i="20"/>
  <c r="R44" i="20"/>
  <c r="R74" i="20"/>
  <c r="R104" i="20"/>
  <c r="R58" i="20"/>
  <c r="R13" i="20"/>
  <c r="R28" i="20"/>
  <c r="R43" i="20"/>
  <c r="R73" i="20"/>
  <c r="R103" i="20"/>
  <c r="R57" i="20"/>
  <c r="R12" i="20"/>
  <c r="R27" i="20"/>
  <c r="R42" i="20"/>
  <c r="R72" i="20"/>
  <c r="R102" i="20"/>
  <c r="R56" i="20"/>
  <c r="R11" i="20"/>
  <c r="R26" i="20"/>
  <c r="R41" i="20"/>
  <c r="R71" i="20"/>
  <c r="R101" i="20"/>
  <c r="R55" i="20"/>
  <c r="R10" i="20"/>
  <c r="R25" i="20"/>
  <c r="R40" i="20"/>
  <c r="R70" i="20"/>
  <c r="R100" i="20"/>
  <c r="R54" i="20"/>
  <c r="R9" i="20"/>
  <c r="R24" i="20"/>
  <c r="R39" i="20"/>
  <c r="R69" i="20"/>
  <c r="R99" i="20"/>
  <c r="R53" i="20"/>
  <c r="R8" i="20"/>
  <c r="R23" i="20"/>
  <c r="R38" i="20"/>
  <c r="R68" i="20"/>
  <c r="R98" i="20"/>
  <c r="L53" i="3" a="1"/>
  <c r="L53" i="3"/>
  <c r="L68" i="3"/>
  <c r="L98" i="3"/>
  <c r="L83" i="3" a="1"/>
  <c r="L83" i="3"/>
  <c r="L54" i="3"/>
  <c r="L69" i="3"/>
  <c r="L84" i="3"/>
  <c r="L55" i="3"/>
  <c r="L70" i="3"/>
  <c r="L85" i="3"/>
  <c r="L56" i="3"/>
  <c r="L71" i="3"/>
  <c r="L86" i="3"/>
  <c r="L57" i="3"/>
  <c r="L72" i="3"/>
  <c r="L87" i="3"/>
  <c r="L58" i="3"/>
  <c r="L73" i="3"/>
  <c r="L88" i="3"/>
  <c r="L59" i="3"/>
  <c r="L74" i="3"/>
  <c r="L89" i="3"/>
  <c r="L60" i="3"/>
  <c r="L75" i="3"/>
  <c r="L90" i="3"/>
  <c r="L61" i="3"/>
  <c r="L76" i="3"/>
  <c r="L91" i="3"/>
  <c r="L62" i="3"/>
  <c r="L77" i="3"/>
  <c r="L92" i="3"/>
  <c r="L63" i="3"/>
  <c r="L78" i="3"/>
  <c r="L93" i="3"/>
  <c r="L64" i="3"/>
  <c r="L79" i="3"/>
  <c r="L94" i="3"/>
  <c r="L65" i="3"/>
  <c r="L80" i="3"/>
  <c r="L95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P53" i="14" a="1"/>
  <c r="P65" i="14"/>
  <c r="P8" i="14" a="1"/>
  <c r="P20" i="14"/>
  <c r="P23" i="14" a="1"/>
  <c r="P35" i="14"/>
  <c r="P50" i="14"/>
  <c r="P80" i="14"/>
  <c r="P110" i="14"/>
  <c r="P64" i="14"/>
  <c r="P19" i="14"/>
  <c r="P34" i="14"/>
  <c r="P49" i="14"/>
  <c r="P79" i="14"/>
  <c r="P109" i="14"/>
  <c r="P63" i="14"/>
  <c r="P18" i="14"/>
  <c r="P33" i="14"/>
  <c r="P48" i="14"/>
  <c r="P78" i="14"/>
  <c r="P108" i="14"/>
  <c r="P62" i="14"/>
  <c r="P17" i="14"/>
  <c r="P32" i="14"/>
  <c r="P47" i="14"/>
  <c r="P77" i="14"/>
  <c r="P107" i="14"/>
  <c r="P61" i="14"/>
  <c r="P16" i="14"/>
  <c r="P31" i="14"/>
  <c r="P46" i="14"/>
  <c r="P76" i="14"/>
  <c r="P106" i="14"/>
  <c r="P60" i="14"/>
  <c r="P15" i="14"/>
  <c r="P30" i="14"/>
  <c r="P45" i="14"/>
  <c r="P75" i="14"/>
  <c r="P105" i="14"/>
  <c r="P59" i="14"/>
  <c r="P14" i="14"/>
  <c r="P29" i="14"/>
  <c r="P44" i="14"/>
  <c r="P74" i="14"/>
  <c r="P104" i="14"/>
  <c r="P58" i="14"/>
  <c r="P13" i="14"/>
  <c r="P28" i="14"/>
  <c r="P43" i="14"/>
  <c r="P73" i="14"/>
  <c r="P103" i="14"/>
  <c r="P57" i="14"/>
  <c r="P12" i="14"/>
  <c r="P27" i="14"/>
  <c r="P42" i="14"/>
  <c r="P72" i="14"/>
  <c r="P102" i="14"/>
  <c r="P56" i="14"/>
  <c r="P11" i="14"/>
  <c r="P26" i="14"/>
  <c r="P41" i="14"/>
  <c r="P71" i="14"/>
  <c r="P101" i="14"/>
  <c r="P55" i="14"/>
  <c r="P10" i="14"/>
  <c r="P25" i="14"/>
  <c r="P40" i="14"/>
  <c r="P70" i="14"/>
  <c r="P100" i="14"/>
  <c r="P54" i="14"/>
  <c r="P9" i="14"/>
  <c r="P24" i="14"/>
  <c r="P39" i="14"/>
  <c r="P69" i="14"/>
  <c r="P99" i="14"/>
  <c r="P53" i="14"/>
  <c r="P8" i="14"/>
  <c r="P23" i="14"/>
  <c r="P38" i="14"/>
  <c r="P68" i="14"/>
  <c r="P98" i="14"/>
  <c r="Q53" i="15" a="1"/>
  <c r="Q65" i="15"/>
  <c r="Q8" i="15" a="1"/>
  <c r="Q20" i="15"/>
  <c r="Q23" i="15" a="1"/>
  <c r="Q35" i="15"/>
  <c r="Q50" i="15"/>
  <c r="Q80" i="15"/>
  <c r="Q110" i="15"/>
  <c r="Q64" i="15"/>
  <c r="Q19" i="15"/>
  <c r="Q34" i="15"/>
  <c r="Q49" i="15"/>
  <c r="Q79" i="15"/>
  <c r="Q109" i="15"/>
  <c r="Q63" i="15"/>
  <c r="Q18" i="15"/>
  <c r="Q33" i="15"/>
  <c r="Q48" i="15"/>
  <c r="Q78" i="15"/>
  <c r="Q108" i="15"/>
  <c r="Q62" i="15"/>
  <c r="Q17" i="15"/>
  <c r="Q32" i="15"/>
  <c r="Q47" i="15"/>
  <c r="Q77" i="15"/>
  <c r="Q107" i="15"/>
  <c r="Q61" i="15"/>
  <c r="Q16" i="15"/>
  <c r="Q31" i="15"/>
  <c r="Q46" i="15"/>
  <c r="Q76" i="15"/>
  <c r="Q106" i="15"/>
  <c r="Q60" i="15"/>
  <c r="Q15" i="15"/>
  <c r="Q30" i="15"/>
  <c r="Q45" i="15"/>
  <c r="Q75" i="15"/>
  <c r="Q105" i="15"/>
  <c r="Q59" i="15"/>
  <c r="Q14" i="15"/>
  <c r="Q29" i="15"/>
  <c r="Q44" i="15"/>
  <c r="Q74" i="15"/>
  <c r="Q104" i="15"/>
  <c r="Q58" i="15"/>
  <c r="Q13" i="15"/>
  <c r="Q28" i="15"/>
  <c r="Q43" i="15"/>
  <c r="Q73" i="15"/>
  <c r="Q103" i="15"/>
  <c r="Q57" i="15"/>
  <c r="Q12" i="15"/>
  <c r="Q27" i="15"/>
  <c r="Q42" i="15"/>
  <c r="Q72" i="15"/>
  <c r="Q102" i="15"/>
  <c r="Q56" i="15"/>
  <c r="Q11" i="15"/>
  <c r="Q26" i="15"/>
  <c r="Q41" i="15"/>
  <c r="Q71" i="15"/>
  <c r="Q101" i="15"/>
  <c r="Q55" i="15"/>
  <c r="Q10" i="15"/>
  <c r="Q25" i="15"/>
  <c r="Q40" i="15"/>
  <c r="Q70" i="15"/>
  <c r="Q100" i="15"/>
  <c r="Q54" i="15"/>
  <c r="Q9" i="15"/>
  <c r="Q24" i="15"/>
  <c r="Q39" i="15"/>
  <c r="Q69" i="15"/>
  <c r="Q99" i="15"/>
  <c r="Q53" i="15"/>
  <c r="Q8" i="15"/>
  <c r="Q23" i="15"/>
  <c r="Q38" i="15"/>
  <c r="Q68" i="15"/>
  <c r="Q98" i="15"/>
  <c r="Q53" i="16" a="1"/>
  <c r="Q65" i="16"/>
  <c r="Q8" i="16" a="1"/>
  <c r="Q20" i="16"/>
  <c r="Q23" i="16" a="1"/>
  <c r="Q35" i="16"/>
  <c r="Q50" i="16"/>
  <c r="Q80" i="16"/>
  <c r="Q110" i="16"/>
  <c r="Q64" i="16"/>
  <c r="Q19" i="16"/>
  <c r="Q34" i="16"/>
  <c r="Q49" i="16"/>
  <c r="Q79" i="16"/>
  <c r="Q109" i="16"/>
  <c r="Q63" i="16"/>
  <c r="Q18" i="16"/>
  <c r="Q33" i="16"/>
  <c r="Q48" i="16"/>
  <c r="Q78" i="16"/>
  <c r="Q108" i="16"/>
  <c r="Q62" i="16"/>
  <c r="Q17" i="16"/>
  <c r="Q32" i="16"/>
  <c r="Q47" i="16"/>
  <c r="Q77" i="16"/>
  <c r="Q107" i="16"/>
  <c r="Q61" i="16"/>
  <c r="Q16" i="16"/>
  <c r="Q31" i="16"/>
  <c r="Q46" i="16"/>
  <c r="Q76" i="16"/>
  <c r="Q106" i="16"/>
  <c r="Q60" i="16"/>
  <c r="Q15" i="16"/>
  <c r="Q30" i="16"/>
  <c r="Q45" i="16"/>
  <c r="Q75" i="16"/>
  <c r="Q105" i="16"/>
  <c r="Q59" i="16"/>
  <c r="Q14" i="16"/>
  <c r="Q29" i="16"/>
  <c r="Q44" i="16"/>
  <c r="Q74" i="16"/>
  <c r="Q104" i="16"/>
  <c r="Q58" i="16"/>
  <c r="Q13" i="16"/>
  <c r="Q28" i="16"/>
  <c r="Q43" i="16"/>
  <c r="Q73" i="16"/>
  <c r="Q103" i="16"/>
  <c r="Q57" i="16"/>
  <c r="Q12" i="16"/>
  <c r="Q27" i="16"/>
  <c r="Q42" i="16"/>
  <c r="Q72" i="16"/>
  <c r="Q102" i="16"/>
  <c r="Q56" i="16"/>
  <c r="Q11" i="16"/>
  <c r="Q26" i="16"/>
  <c r="Q41" i="16"/>
  <c r="Q71" i="16"/>
  <c r="Q101" i="16"/>
  <c r="Q55" i="16"/>
  <c r="Q10" i="16"/>
  <c r="Q25" i="16"/>
  <c r="Q40" i="16"/>
  <c r="Q70" i="16"/>
  <c r="Q100" i="16"/>
  <c r="Q54" i="16"/>
  <c r="Q9" i="16"/>
  <c r="Q24" i="16"/>
  <c r="Q39" i="16"/>
  <c r="Q69" i="16"/>
  <c r="Q99" i="16"/>
  <c r="Q53" i="16"/>
  <c r="Q8" i="16"/>
  <c r="Q23" i="16"/>
  <c r="Q38" i="16"/>
  <c r="Q68" i="16"/>
  <c r="Q98" i="16"/>
  <c r="Q53" i="17" a="1"/>
  <c r="Q65" i="17"/>
  <c r="Q8" i="17" a="1"/>
  <c r="Q20" i="17"/>
  <c r="Q23" i="17" a="1"/>
  <c r="Q35" i="17"/>
  <c r="Q50" i="17"/>
  <c r="Q80" i="17"/>
  <c r="Q110" i="17"/>
  <c r="Q64" i="17"/>
  <c r="Q19" i="17"/>
  <c r="Q34" i="17"/>
  <c r="Q49" i="17"/>
  <c r="Q79" i="17"/>
  <c r="Q109" i="17"/>
  <c r="Q63" i="17"/>
  <c r="Q18" i="17"/>
  <c r="Q33" i="17"/>
  <c r="Q48" i="17"/>
  <c r="Q78" i="17"/>
  <c r="Q108" i="17"/>
  <c r="Q62" i="17"/>
  <c r="Q17" i="17"/>
  <c r="Q32" i="17"/>
  <c r="Q47" i="17"/>
  <c r="Q77" i="17"/>
  <c r="Q107" i="17"/>
  <c r="Q61" i="17"/>
  <c r="Q16" i="17"/>
  <c r="Q31" i="17"/>
  <c r="Q46" i="17"/>
  <c r="Q76" i="17"/>
  <c r="Q106" i="17"/>
  <c r="Q60" i="17"/>
  <c r="Q15" i="17"/>
  <c r="Q30" i="17"/>
  <c r="Q45" i="17"/>
  <c r="Q75" i="17"/>
  <c r="Q105" i="17"/>
  <c r="Q59" i="17"/>
  <c r="Q14" i="17"/>
  <c r="Q29" i="17"/>
  <c r="Q44" i="17"/>
  <c r="Q74" i="17"/>
  <c r="Q104" i="17"/>
  <c r="Q58" i="17"/>
  <c r="Q13" i="17"/>
  <c r="Q28" i="17"/>
  <c r="Q43" i="17"/>
  <c r="Q73" i="17"/>
  <c r="Q103" i="17"/>
  <c r="Q57" i="17"/>
  <c r="Q12" i="17"/>
  <c r="Q27" i="17"/>
  <c r="Q42" i="17"/>
  <c r="Q72" i="17"/>
  <c r="Q102" i="17"/>
  <c r="Q56" i="17"/>
  <c r="Q11" i="17"/>
  <c r="Q26" i="17"/>
  <c r="Q41" i="17"/>
  <c r="Q71" i="17"/>
  <c r="Q101" i="17"/>
  <c r="Q55" i="17"/>
  <c r="Q10" i="17"/>
  <c r="Q25" i="17"/>
  <c r="Q40" i="17"/>
  <c r="Q70" i="17"/>
  <c r="Q100" i="17"/>
  <c r="Q54" i="17"/>
  <c r="Q9" i="17"/>
  <c r="Q24" i="17"/>
  <c r="Q39" i="17"/>
  <c r="Q69" i="17"/>
  <c r="Q99" i="17"/>
  <c r="Q53" i="17"/>
  <c r="Q8" i="17"/>
  <c r="Q23" i="17"/>
  <c r="Q38" i="17"/>
  <c r="Q68" i="17"/>
  <c r="Q98" i="17"/>
  <c r="Q53" i="18" a="1"/>
  <c r="Q65" i="18"/>
  <c r="Q8" i="18" a="1"/>
  <c r="Q20" i="18"/>
  <c r="Q23" i="18" a="1"/>
  <c r="Q35" i="18"/>
  <c r="Q50" i="18"/>
  <c r="Q80" i="18"/>
  <c r="Q110" i="18"/>
  <c r="Q64" i="18"/>
  <c r="Q19" i="18"/>
  <c r="Q34" i="18"/>
  <c r="Q49" i="18"/>
  <c r="Q79" i="18"/>
  <c r="Q109" i="18"/>
  <c r="Q63" i="18"/>
  <c r="Q18" i="18"/>
  <c r="Q33" i="18"/>
  <c r="Q48" i="18"/>
  <c r="Q78" i="18"/>
  <c r="Q108" i="18"/>
  <c r="Q62" i="18"/>
  <c r="Q17" i="18"/>
  <c r="Q32" i="18"/>
  <c r="Q47" i="18"/>
  <c r="Q77" i="18"/>
  <c r="Q107" i="18"/>
  <c r="Q61" i="18"/>
  <c r="Q16" i="18"/>
  <c r="Q31" i="18"/>
  <c r="Q46" i="18"/>
  <c r="Q76" i="18"/>
  <c r="Q106" i="18"/>
  <c r="Q60" i="18"/>
  <c r="Q15" i="18"/>
  <c r="Q30" i="18"/>
  <c r="Q45" i="18"/>
  <c r="Q75" i="18"/>
  <c r="Q105" i="18"/>
  <c r="Q59" i="18"/>
  <c r="Q14" i="18"/>
  <c r="Q29" i="18"/>
  <c r="Q44" i="18"/>
  <c r="Q74" i="18"/>
  <c r="Q104" i="18"/>
  <c r="Q58" i="18"/>
  <c r="Q13" i="18"/>
  <c r="Q28" i="18"/>
  <c r="Q43" i="18"/>
  <c r="Q73" i="18"/>
  <c r="Q103" i="18"/>
  <c r="Q57" i="18"/>
  <c r="Q12" i="18"/>
  <c r="Q27" i="18"/>
  <c r="Q42" i="18"/>
  <c r="Q72" i="18"/>
  <c r="Q102" i="18"/>
  <c r="Q56" i="18"/>
  <c r="Q11" i="18"/>
  <c r="Q26" i="18"/>
  <c r="Q41" i="18"/>
  <c r="Q71" i="18"/>
  <c r="Q101" i="18"/>
  <c r="Q55" i="18"/>
  <c r="Q10" i="18"/>
  <c r="Q25" i="18"/>
  <c r="Q40" i="18"/>
  <c r="Q70" i="18"/>
  <c r="Q100" i="18"/>
  <c r="Q54" i="18"/>
  <c r="Q9" i="18"/>
  <c r="Q24" i="18"/>
  <c r="Q39" i="18"/>
  <c r="Q69" i="18"/>
  <c r="Q99" i="18"/>
  <c r="Q53" i="18"/>
  <c r="Q8" i="18"/>
  <c r="Q23" i="18"/>
  <c r="Q38" i="18"/>
  <c r="Q68" i="18"/>
  <c r="Q98" i="18"/>
  <c r="Q53" i="19" a="1"/>
  <c r="Q65" i="19"/>
  <c r="Q8" i="19" a="1"/>
  <c r="Q20" i="19"/>
  <c r="Q23" i="19" a="1"/>
  <c r="Q35" i="19"/>
  <c r="Q50" i="19"/>
  <c r="Q80" i="19"/>
  <c r="Q110" i="19"/>
  <c r="Q64" i="19"/>
  <c r="Q19" i="19"/>
  <c r="Q34" i="19"/>
  <c r="Q49" i="19"/>
  <c r="Q79" i="19"/>
  <c r="Q109" i="19"/>
  <c r="Q63" i="19"/>
  <c r="Q18" i="19"/>
  <c r="Q33" i="19"/>
  <c r="Q48" i="19"/>
  <c r="Q78" i="19"/>
  <c r="Q108" i="19"/>
  <c r="Q62" i="19"/>
  <c r="Q17" i="19"/>
  <c r="Q32" i="19"/>
  <c r="Q47" i="19"/>
  <c r="Q77" i="19"/>
  <c r="Q107" i="19"/>
  <c r="Q61" i="19"/>
  <c r="Q16" i="19"/>
  <c r="Q31" i="19"/>
  <c r="Q46" i="19"/>
  <c r="Q76" i="19"/>
  <c r="Q106" i="19"/>
  <c r="Q60" i="19"/>
  <c r="Q15" i="19"/>
  <c r="Q30" i="19"/>
  <c r="Q45" i="19"/>
  <c r="Q75" i="19"/>
  <c r="Q105" i="19"/>
  <c r="Q59" i="19"/>
  <c r="Q14" i="19"/>
  <c r="Q29" i="19"/>
  <c r="Q44" i="19"/>
  <c r="Q74" i="19"/>
  <c r="Q104" i="19"/>
  <c r="Q58" i="19"/>
  <c r="Q13" i="19"/>
  <c r="Q28" i="19"/>
  <c r="Q43" i="19"/>
  <c r="Q73" i="19"/>
  <c r="Q103" i="19"/>
  <c r="Q57" i="19"/>
  <c r="Q12" i="19"/>
  <c r="Q27" i="19"/>
  <c r="Q42" i="19"/>
  <c r="Q72" i="19"/>
  <c r="Q102" i="19"/>
  <c r="Q56" i="19"/>
  <c r="Q11" i="19"/>
  <c r="Q26" i="19"/>
  <c r="Q41" i="19"/>
  <c r="Q71" i="19"/>
  <c r="Q101" i="19"/>
  <c r="Q55" i="19"/>
  <c r="Q10" i="19"/>
  <c r="Q25" i="19"/>
  <c r="Q40" i="19"/>
  <c r="Q70" i="19"/>
  <c r="Q100" i="19"/>
  <c r="Q54" i="19"/>
  <c r="Q9" i="19"/>
  <c r="Q24" i="19"/>
  <c r="Q39" i="19"/>
  <c r="Q69" i="19"/>
  <c r="Q99" i="19"/>
  <c r="Q53" i="19"/>
  <c r="Q8" i="19"/>
  <c r="Q23" i="19"/>
  <c r="Q38" i="19"/>
  <c r="Q68" i="19"/>
  <c r="Q98" i="19"/>
  <c r="Q53" i="20" a="1"/>
  <c r="Q65" i="20"/>
  <c r="Q8" i="20" a="1"/>
  <c r="Q20" i="20"/>
  <c r="Q23" i="20" a="1"/>
  <c r="Q35" i="20"/>
  <c r="Q50" i="20"/>
  <c r="Q80" i="20"/>
  <c r="Q110" i="20"/>
  <c r="Q64" i="20"/>
  <c r="Q19" i="20"/>
  <c r="Q34" i="20"/>
  <c r="Q49" i="20"/>
  <c r="Q79" i="20"/>
  <c r="Q109" i="20"/>
  <c r="Q63" i="20"/>
  <c r="Q18" i="20"/>
  <c r="Q33" i="20"/>
  <c r="Q48" i="20"/>
  <c r="Q78" i="20"/>
  <c r="Q108" i="20"/>
  <c r="Q62" i="20"/>
  <c r="Q17" i="20"/>
  <c r="Q32" i="20"/>
  <c r="Q47" i="20"/>
  <c r="Q77" i="20"/>
  <c r="Q107" i="20"/>
  <c r="Q61" i="20"/>
  <c r="Q16" i="20"/>
  <c r="Q31" i="20"/>
  <c r="Q46" i="20"/>
  <c r="Q76" i="20"/>
  <c r="Q106" i="20"/>
  <c r="Q60" i="20"/>
  <c r="Q15" i="20"/>
  <c r="Q30" i="20"/>
  <c r="Q45" i="20"/>
  <c r="Q75" i="20"/>
  <c r="Q105" i="20"/>
  <c r="Q59" i="20"/>
  <c r="Q14" i="20"/>
  <c r="Q29" i="20"/>
  <c r="Q44" i="20"/>
  <c r="Q74" i="20"/>
  <c r="Q104" i="20"/>
  <c r="Q58" i="20"/>
  <c r="Q13" i="20"/>
  <c r="Q28" i="20"/>
  <c r="Q43" i="20"/>
  <c r="Q73" i="20"/>
  <c r="Q103" i="20"/>
  <c r="Q57" i="20"/>
  <c r="Q12" i="20"/>
  <c r="Q27" i="20"/>
  <c r="Q42" i="20"/>
  <c r="Q72" i="20"/>
  <c r="Q102" i="20"/>
  <c r="Q56" i="20"/>
  <c r="Q11" i="20"/>
  <c r="Q26" i="20"/>
  <c r="Q41" i="20"/>
  <c r="Q71" i="20"/>
  <c r="Q101" i="20"/>
  <c r="Q55" i="20"/>
  <c r="Q10" i="20"/>
  <c r="Q25" i="20"/>
  <c r="Q40" i="20"/>
  <c r="Q70" i="20"/>
  <c r="Q100" i="20"/>
  <c r="Q54" i="20"/>
  <c r="Q9" i="20"/>
  <c r="Q24" i="20"/>
  <c r="Q39" i="20"/>
  <c r="Q69" i="20"/>
  <c r="Q99" i="20"/>
  <c r="Q53" i="20"/>
  <c r="Q8" i="20"/>
  <c r="Q23" i="20"/>
  <c r="Q38" i="20"/>
  <c r="Q68" i="20"/>
  <c r="Q98" i="20"/>
  <c r="K53" i="3" a="1"/>
  <c r="K53" i="3"/>
  <c r="K68" i="3"/>
  <c r="K98" i="3"/>
  <c r="K83" i="3" a="1"/>
  <c r="K83" i="3"/>
  <c r="K54" i="3"/>
  <c r="K69" i="3"/>
  <c r="K84" i="3"/>
  <c r="K55" i="3"/>
  <c r="K70" i="3"/>
  <c r="K85" i="3"/>
  <c r="K56" i="3"/>
  <c r="K71" i="3"/>
  <c r="K86" i="3"/>
  <c r="K57" i="3"/>
  <c r="K72" i="3"/>
  <c r="K87" i="3"/>
  <c r="K58" i="3"/>
  <c r="K73" i="3"/>
  <c r="K88" i="3"/>
  <c r="K59" i="3"/>
  <c r="K74" i="3"/>
  <c r="K89" i="3"/>
  <c r="K60" i="3"/>
  <c r="K75" i="3"/>
  <c r="K90" i="3"/>
  <c r="K61" i="3"/>
  <c r="K76" i="3"/>
  <c r="K91" i="3"/>
  <c r="K62" i="3"/>
  <c r="K77" i="3"/>
  <c r="K92" i="3"/>
  <c r="K63" i="3"/>
  <c r="K78" i="3"/>
  <c r="K93" i="3"/>
  <c r="K64" i="3"/>
  <c r="K79" i="3"/>
  <c r="K94" i="3"/>
  <c r="K65" i="3"/>
  <c r="K80" i="3"/>
  <c r="K95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O53" i="14" a="1"/>
  <c r="O65" i="14"/>
  <c r="O8" i="14" a="1"/>
  <c r="O20" i="14"/>
  <c r="O23" i="14" a="1"/>
  <c r="O35" i="14"/>
  <c r="O50" i="14"/>
  <c r="O80" i="14"/>
  <c r="O110" i="14"/>
  <c r="O64" i="14"/>
  <c r="O19" i="14"/>
  <c r="O34" i="14"/>
  <c r="O49" i="14"/>
  <c r="O79" i="14"/>
  <c r="O109" i="14"/>
  <c r="O63" i="14"/>
  <c r="O18" i="14"/>
  <c r="O33" i="14"/>
  <c r="O48" i="14"/>
  <c r="O78" i="14"/>
  <c r="O108" i="14"/>
  <c r="O62" i="14"/>
  <c r="O17" i="14"/>
  <c r="O32" i="14"/>
  <c r="O47" i="14"/>
  <c r="O77" i="14"/>
  <c r="O107" i="14"/>
  <c r="O61" i="14"/>
  <c r="O16" i="14"/>
  <c r="O31" i="14"/>
  <c r="O46" i="14"/>
  <c r="O76" i="14"/>
  <c r="O106" i="14"/>
  <c r="O60" i="14"/>
  <c r="O15" i="14"/>
  <c r="O30" i="14"/>
  <c r="O45" i="14"/>
  <c r="O75" i="14"/>
  <c r="O105" i="14"/>
  <c r="O59" i="14"/>
  <c r="O14" i="14"/>
  <c r="O29" i="14"/>
  <c r="O44" i="14"/>
  <c r="O74" i="14"/>
  <c r="O104" i="14"/>
  <c r="O58" i="14"/>
  <c r="O13" i="14"/>
  <c r="O28" i="14"/>
  <c r="O43" i="14"/>
  <c r="O73" i="14"/>
  <c r="O103" i="14"/>
  <c r="O57" i="14"/>
  <c r="O12" i="14"/>
  <c r="O27" i="14"/>
  <c r="O42" i="14"/>
  <c r="O72" i="14"/>
  <c r="O102" i="14"/>
  <c r="O56" i="14"/>
  <c r="O11" i="14"/>
  <c r="O26" i="14"/>
  <c r="O41" i="14"/>
  <c r="O71" i="14"/>
  <c r="O101" i="14"/>
  <c r="O55" i="14"/>
  <c r="O10" i="14"/>
  <c r="O25" i="14"/>
  <c r="O40" i="14"/>
  <c r="O70" i="14"/>
  <c r="O100" i="14"/>
  <c r="O54" i="14"/>
  <c r="O9" i="14"/>
  <c r="O24" i="14"/>
  <c r="O39" i="14"/>
  <c r="O69" i="14"/>
  <c r="O99" i="14"/>
  <c r="O53" i="14"/>
  <c r="O8" i="14"/>
  <c r="O23" i="14"/>
  <c r="O38" i="14"/>
  <c r="O68" i="14"/>
  <c r="O98" i="14"/>
  <c r="P53" i="15" a="1"/>
  <c r="P65" i="15"/>
  <c r="P8" i="15" a="1"/>
  <c r="P20" i="15"/>
  <c r="P23" i="15" a="1"/>
  <c r="P35" i="15"/>
  <c r="P50" i="15"/>
  <c r="P80" i="15"/>
  <c r="P110" i="15"/>
  <c r="P64" i="15"/>
  <c r="P19" i="15"/>
  <c r="P34" i="15"/>
  <c r="P49" i="15"/>
  <c r="P79" i="15"/>
  <c r="P109" i="15"/>
  <c r="P63" i="15"/>
  <c r="P18" i="15"/>
  <c r="P33" i="15"/>
  <c r="P48" i="15"/>
  <c r="P78" i="15"/>
  <c r="P108" i="15"/>
  <c r="P62" i="15"/>
  <c r="P17" i="15"/>
  <c r="P32" i="15"/>
  <c r="P47" i="15"/>
  <c r="P77" i="15"/>
  <c r="P107" i="15"/>
  <c r="P61" i="15"/>
  <c r="P16" i="15"/>
  <c r="P31" i="15"/>
  <c r="P46" i="15"/>
  <c r="P76" i="15"/>
  <c r="P106" i="15"/>
  <c r="P60" i="15"/>
  <c r="P15" i="15"/>
  <c r="P30" i="15"/>
  <c r="P45" i="15"/>
  <c r="P75" i="15"/>
  <c r="P105" i="15"/>
  <c r="P59" i="15"/>
  <c r="P14" i="15"/>
  <c r="P29" i="15"/>
  <c r="P44" i="15"/>
  <c r="P74" i="15"/>
  <c r="P104" i="15"/>
  <c r="P58" i="15"/>
  <c r="P13" i="15"/>
  <c r="P28" i="15"/>
  <c r="P43" i="15"/>
  <c r="P73" i="15"/>
  <c r="P103" i="15"/>
  <c r="P57" i="15"/>
  <c r="P12" i="15"/>
  <c r="P27" i="15"/>
  <c r="P42" i="15"/>
  <c r="P72" i="15"/>
  <c r="P102" i="15"/>
  <c r="P56" i="15"/>
  <c r="P11" i="15"/>
  <c r="P26" i="15"/>
  <c r="P41" i="15"/>
  <c r="P71" i="15"/>
  <c r="P101" i="15"/>
  <c r="P55" i="15"/>
  <c r="P10" i="15"/>
  <c r="P25" i="15"/>
  <c r="P40" i="15"/>
  <c r="P70" i="15"/>
  <c r="P100" i="15"/>
  <c r="P54" i="15"/>
  <c r="P9" i="15"/>
  <c r="P24" i="15"/>
  <c r="P39" i="15"/>
  <c r="P69" i="15"/>
  <c r="P99" i="15"/>
  <c r="P53" i="15"/>
  <c r="P8" i="15"/>
  <c r="P23" i="15"/>
  <c r="P38" i="15"/>
  <c r="P68" i="15"/>
  <c r="P98" i="15"/>
  <c r="P53" i="16" a="1"/>
  <c r="P65" i="16"/>
  <c r="P8" i="16" a="1"/>
  <c r="P20" i="16"/>
  <c r="P23" i="16" a="1"/>
  <c r="P35" i="16"/>
  <c r="P50" i="16"/>
  <c r="P80" i="16"/>
  <c r="P110" i="16"/>
  <c r="P64" i="16"/>
  <c r="P19" i="16"/>
  <c r="P34" i="16"/>
  <c r="P49" i="16"/>
  <c r="P79" i="16"/>
  <c r="P109" i="16"/>
  <c r="P63" i="16"/>
  <c r="P18" i="16"/>
  <c r="P33" i="16"/>
  <c r="P48" i="16"/>
  <c r="P78" i="16"/>
  <c r="P108" i="16"/>
  <c r="P62" i="16"/>
  <c r="P17" i="16"/>
  <c r="P32" i="16"/>
  <c r="P47" i="16"/>
  <c r="P77" i="16"/>
  <c r="P107" i="16"/>
  <c r="P61" i="16"/>
  <c r="P16" i="16"/>
  <c r="P31" i="16"/>
  <c r="P46" i="16"/>
  <c r="P76" i="16"/>
  <c r="P106" i="16"/>
  <c r="P60" i="16"/>
  <c r="P15" i="16"/>
  <c r="P30" i="16"/>
  <c r="P45" i="16"/>
  <c r="P75" i="16"/>
  <c r="P105" i="16"/>
  <c r="P59" i="16"/>
  <c r="P14" i="16"/>
  <c r="P29" i="16"/>
  <c r="P44" i="16"/>
  <c r="P74" i="16"/>
  <c r="P104" i="16"/>
  <c r="P58" i="16"/>
  <c r="P13" i="16"/>
  <c r="P28" i="16"/>
  <c r="P43" i="16"/>
  <c r="P73" i="16"/>
  <c r="P103" i="16"/>
  <c r="P57" i="16"/>
  <c r="P12" i="16"/>
  <c r="P27" i="16"/>
  <c r="P42" i="16"/>
  <c r="P72" i="16"/>
  <c r="P102" i="16"/>
  <c r="P56" i="16"/>
  <c r="P11" i="16"/>
  <c r="P26" i="16"/>
  <c r="P41" i="16"/>
  <c r="P71" i="16"/>
  <c r="P101" i="16"/>
  <c r="P55" i="16"/>
  <c r="P10" i="16"/>
  <c r="P25" i="16"/>
  <c r="P40" i="16"/>
  <c r="P70" i="16"/>
  <c r="P100" i="16"/>
  <c r="P54" i="16"/>
  <c r="P9" i="16"/>
  <c r="P24" i="16"/>
  <c r="P39" i="16"/>
  <c r="P69" i="16"/>
  <c r="P99" i="16"/>
  <c r="P53" i="16"/>
  <c r="P8" i="16"/>
  <c r="P23" i="16"/>
  <c r="P38" i="16"/>
  <c r="P68" i="16"/>
  <c r="P98" i="16"/>
  <c r="P53" i="17" a="1"/>
  <c r="P65" i="17"/>
  <c r="P8" i="17" a="1"/>
  <c r="P20" i="17"/>
  <c r="P23" i="17" a="1"/>
  <c r="P35" i="17"/>
  <c r="P50" i="17"/>
  <c r="P80" i="17"/>
  <c r="P110" i="17"/>
  <c r="P64" i="17"/>
  <c r="P19" i="17"/>
  <c r="P34" i="17"/>
  <c r="P49" i="17"/>
  <c r="P79" i="17"/>
  <c r="P109" i="17"/>
  <c r="P63" i="17"/>
  <c r="P18" i="17"/>
  <c r="P33" i="17"/>
  <c r="P48" i="17"/>
  <c r="P78" i="17"/>
  <c r="P108" i="17"/>
  <c r="P62" i="17"/>
  <c r="P17" i="17"/>
  <c r="P32" i="17"/>
  <c r="P47" i="17"/>
  <c r="P77" i="17"/>
  <c r="P107" i="17"/>
  <c r="P61" i="17"/>
  <c r="P16" i="17"/>
  <c r="P31" i="17"/>
  <c r="P46" i="17"/>
  <c r="P76" i="17"/>
  <c r="P106" i="17"/>
  <c r="P60" i="17"/>
  <c r="P15" i="17"/>
  <c r="P30" i="17"/>
  <c r="P45" i="17"/>
  <c r="P75" i="17"/>
  <c r="P105" i="17"/>
  <c r="P59" i="17"/>
  <c r="P14" i="17"/>
  <c r="P29" i="17"/>
  <c r="P44" i="17"/>
  <c r="P74" i="17"/>
  <c r="P104" i="17"/>
  <c r="P58" i="17"/>
  <c r="P13" i="17"/>
  <c r="P28" i="17"/>
  <c r="P43" i="17"/>
  <c r="P73" i="17"/>
  <c r="P103" i="17"/>
  <c r="P57" i="17"/>
  <c r="P12" i="17"/>
  <c r="P27" i="17"/>
  <c r="P42" i="17"/>
  <c r="P72" i="17"/>
  <c r="P102" i="17"/>
  <c r="P56" i="17"/>
  <c r="P11" i="17"/>
  <c r="P26" i="17"/>
  <c r="P41" i="17"/>
  <c r="P71" i="17"/>
  <c r="P101" i="17"/>
  <c r="P55" i="17"/>
  <c r="P10" i="17"/>
  <c r="P25" i="17"/>
  <c r="P40" i="17"/>
  <c r="P70" i="17"/>
  <c r="P100" i="17"/>
  <c r="P54" i="17"/>
  <c r="P9" i="17"/>
  <c r="P24" i="17"/>
  <c r="P39" i="17"/>
  <c r="P69" i="17"/>
  <c r="P99" i="17"/>
  <c r="P53" i="17"/>
  <c r="P8" i="17"/>
  <c r="P23" i="17"/>
  <c r="P38" i="17"/>
  <c r="P68" i="17"/>
  <c r="P98" i="17"/>
  <c r="P53" i="18" a="1"/>
  <c r="P65" i="18"/>
  <c r="P8" i="18" a="1"/>
  <c r="P20" i="18"/>
  <c r="P23" i="18" a="1"/>
  <c r="P35" i="18"/>
  <c r="P50" i="18"/>
  <c r="P80" i="18"/>
  <c r="P110" i="18"/>
  <c r="P64" i="18"/>
  <c r="P19" i="18"/>
  <c r="P34" i="18"/>
  <c r="P49" i="18"/>
  <c r="P79" i="18"/>
  <c r="P109" i="18"/>
  <c r="P63" i="18"/>
  <c r="P18" i="18"/>
  <c r="P33" i="18"/>
  <c r="P48" i="18"/>
  <c r="P78" i="18"/>
  <c r="P108" i="18"/>
  <c r="P62" i="18"/>
  <c r="P17" i="18"/>
  <c r="P32" i="18"/>
  <c r="P47" i="18"/>
  <c r="P77" i="18"/>
  <c r="P107" i="18"/>
  <c r="P61" i="18"/>
  <c r="P16" i="18"/>
  <c r="P31" i="18"/>
  <c r="P46" i="18"/>
  <c r="P76" i="18"/>
  <c r="P106" i="18"/>
  <c r="P60" i="18"/>
  <c r="P15" i="18"/>
  <c r="P30" i="18"/>
  <c r="P45" i="18"/>
  <c r="P75" i="18"/>
  <c r="P105" i="18"/>
  <c r="P59" i="18"/>
  <c r="P14" i="18"/>
  <c r="P29" i="18"/>
  <c r="P44" i="18"/>
  <c r="P74" i="18"/>
  <c r="P104" i="18"/>
  <c r="P58" i="18"/>
  <c r="P13" i="18"/>
  <c r="P28" i="18"/>
  <c r="P43" i="18"/>
  <c r="P73" i="18"/>
  <c r="P103" i="18"/>
  <c r="P57" i="18"/>
  <c r="P12" i="18"/>
  <c r="P27" i="18"/>
  <c r="P42" i="18"/>
  <c r="P72" i="18"/>
  <c r="P102" i="18"/>
  <c r="P56" i="18"/>
  <c r="P11" i="18"/>
  <c r="P26" i="18"/>
  <c r="P41" i="18"/>
  <c r="P71" i="18"/>
  <c r="P101" i="18"/>
  <c r="P55" i="18"/>
  <c r="P10" i="18"/>
  <c r="P25" i="18"/>
  <c r="P40" i="18"/>
  <c r="P70" i="18"/>
  <c r="P100" i="18"/>
  <c r="P54" i="18"/>
  <c r="P9" i="18"/>
  <c r="P24" i="18"/>
  <c r="P39" i="18"/>
  <c r="P69" i="18"/>
  <c r="P99" i="18"/>
  <c r="P53" i="18"/>
  <c r="P8" i="18"/>
  <c r="P23" i="18"/>
  <c r="P38" i="18"/>
  <c r="P68" i="18"/>
  <c r="P98" i="18"/>
  <c r="P53" i="19" a="1"/>
  <c r="P65" i="19"/>
  <c r="P8" i="19" a="1"/>
  <c r="P20" i="19"/>
  <c r="P23" i="19" a="1"/>
  <c r="P35" i="19"/>
  <c r="P50" i="19"/>
  <c r="P80" i="19"/>
  <c r="P110" i="19"/>
  <c r="P64" i="19"/>
  <c r="P19" i="19"/>
  <c r="P34" i="19"/>
  <c r="P49" i="19"/>
  <c r="P79" i="19"/>
  <c r="P109" i="19"/>
  <c r="P63" i="19"/>
  <c r="P18" i="19"/>
  <c r="P33" i="19"/>
  <c r="P48" i="19"/>
  <c r="P78" i="19"/>
  <c r="P108" i="19"/>
  <c r="P62" i="19"/>
  <c r="P17" i="19"/>
  <c r="P32" i="19"/>
  <c r="P47" i="19"/>
  <c r="P77" i="19"/>
  <c r="P107" i="19"/>
  <c r="P61" i="19"/>
  <c r="P16" i="19"/>
  <c r="P31" i="19"/>
  <c r="P46" i="19"/>
  <c r="P76" i="19"/>
  <c r="P106" i="19"/>
  <c r="P60" i="19"/>
  <c r="P15" i="19"/>
  <c r="P30" i="19"/>
  <c r="P45" i="19"/>
  <c r="P75" i="19"/>
  <c r="P105" i="19"/>
  <c r="P59" i="19"/>
  <c r="P14" i="19"/>
  <c r="P29" i="19"/>
  <c r="P44" i="19"/>
  <c r="P74" i="19"/>
  <c r="P104" i="19"/>
  <c r="P58" i="19"/>
  <c r="P13" i="19"/>
  <c r="P28" i="19"/>
  <c r="P43" i="19"/>
  <c r="P73" i="19"/>
  <c r="P103" i="19"/>
  <c r="P57" i="19"/>
  <c r="P12" i="19"/>
  <c r="P27" i="19"/>
  <c r="P42" i="19"/>
  <c r="P72" i="19"/>
  <c r="P102" i="19"/>
  <c r="P56" i="19"/>
  <c r="P11" i="19"/>
  <c r="P26" i="19"/>
  <c r="P41" i="19"/>
  <c r="P71" i="19"/>
  <c r="P101" i="19"/>
  <c r="P55" i="19"/>
  <c r="P10" i="19"/>
  <c r="P25" i="19"/>
  <c r="P40" i="19"/>
  <c r="P70" i="19"/>
  <c r="P100" i="19"/>
  <c r="P54" i="19"/>
  <c r="P9" i="19"/>
  <c r="P24" i="19"/>
  <c r="P39" i="19"/>
  <c r="P69" i="19"/>
  <c r="P99" i="19"/>
  <c r="P53" i="19"/>
  <c r="P8" i="19"/>
  <c r="P23" i="19"/>
  <c r="P38" i="19"/>
  <c r="P68" i="19"/>
  <c r="P98" i="19"/>
  <c r="P53" i="20" a="1"/>
  <c r="P65" i="20"/>
  <c r="P8" i="20" a="1"/>
  <c r="P20" i="20"/>
  <c r="P23" i="20" a="1"/>
  <c r="P35" i="20"/>
  <c r="P50" i="20"/>
  <c r="P80" i="20"/>
  <c r="P110" i="20"/>
  <c r="P64" i="20"/>
  <c r="P19" i="20"/>
  <c r="P34" i="20"/>
  <c r="P49" i="20"/>
  <c r="P79" i="20"/>
  <c r="P109" i="20"/>
  <c r="P63" i="20"/>
  <c r="P18" i="20"/>
  <c r="P33" i="20"/>
  <c r="P48" i="20"/>
  <c r="P78" i="20"/>
  <c r="P108" i="20"/>
  <c r="P62" i="20"/>
  <c r="P17" i="20"/>
  <c r="P32" i="20"/>
  <c r="P47" i="20"/>
  <c r="P77" i="20"/>
  <c r="P107" i="20"/>
  <c r="P61" i="20"/>
  <c r="P16" i="20"/>
  <c r="P31" i="20"/>
  <c r="P46" i="20"/>
  <c r="P76" i="20"/>
  <c r="P106" i="20"/>
  <c r="P60" i="20"/>
  <c r="P15" i="20"/>
  <c r="P30" i="20"/>
  <c r="P45" i="20"/>
  <c r="P75" i="20"/>
  <c r="P105" i="20"/>
  <c r="P59" i="20"/>
  <c r="P14" i="20"/>
  <c r="P29" i="20"/>
  <c r="P44" i="20"/>
  <c r="P74" i="20"/>
  <c r="P104" i="20"/>
  <c r="P58" i="20"/>
  <c r="P13" i="20"/>
  <c r="P28" i="20"/>
  <c r="P43" i="20"/>
  <c r="P73" i="20"/>
  <c r="P103" i="20"/>
  <c r="P57" i="20"/>
  <c r="P12" i="20"/>
  <c r="P27" i="20"/>
  <c r="P42" i="20"/>
  <c r="P72" i="20"/>
  <c r="P102" i="20"/>
  <c r="P56" i="20"/>
  <c r="P11" i="20"/>
  <c r="P26" i="20"/>
  <c r="P41" i="20"/>
  <c r="P71" i="20"/>
  <c r="P101" i="20"/>
  <c r="P55" i="20"/>
  <c r="P10" i="20"/>
  <c r="P25" i="20"/>
  <c r="P40" i="20"/>
  <c r="P70" i="20"/>
  <c r="P100" i="20"/>
  <c r="P54" i="20"/>
  <c r="P9" i="20"/>
  <c r="P24" i="20"/>
  <c r="P39" i="20"/>
  <c r="P69" i="20"/>
  <c r="P99" i="20"/>
  <c r="P53" i="20"/>
  <c r="P8" i="20"/>
  <c r="P23" i="20"/>
  <c r="P38" i="20"/>
  <c r="P68" i="20"/>
  <c r="P98" i="20"/>
  <c r="J53" i="3" a="1"/>
  <c r="J53" i="3"/>
  <c r="J68" i="3"/>
  <c r="J98" i="3"/>
  <c r="J83" i="3" a="1"/>
  <c r="J83" i="3"/>
  <c r="J54" i="3"/>
  <c r="J69" i="3"/>
  <c r="J84" i="3"/>
  <c r="J55" i="3"/>
  <c r="J70" i="3"/>
  <c r="J85" i="3"/>
  <c r="J56" i="3"/>
  <c r="J71" i="3"/>
  <c r="J86" i="3"/>
  <c r="J57" i="3"/>
  <c r="J72" i="3"/>
  <c r="J87" i="3"/>
  <c r="J58" i="3"/>
  <c r="J73" i="3"/>
  <c r="J88" i="3"/>
  <c r="J59" i="3"/>
  <c r="J74" i="3"/>
  <c r="J89" i="3"/>
  <c r="J60" i="3"/>
  <c r="J75" i="3"/>
  <c r="J90" i="3"/>
  <c r="J61" i="3"/>
  <c r="J76" i="3"/>
  <c r="J91" i="3"/>
  <c r="J62" i="3"/>
  <c r="J77" i="3"/>
  <c r="J92" i="3"/>
  <c r="J63" i="3"/>
  <c r="J78" i="3"/>
  <c r="J93" i="3"/>
  <c r="J64" i="3"/>
  <c r="J79" i="3"/>
  <c r="J94" i="3"/>
  <c r="J65" i="3"/>
  <c r="J80" i="3"/>
  <c r="J95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N53" i="14" a="1"/>
  <c r="N65" i="14"/>
  <c r="N8" i="14" a="1"/>
  <c r="N20" i="14"/>
  <c r="N23" i="14" a="1"/>
  <c r="N35" i="14"/>
  <c r="N50" i="14"/>
  <c r="N80" i="14"/>
  <c r="N110" i="14"/>
  <c r="N64" i="14"/>
  <c r="N19" i="14"/>
  <c r="N34" i="14"/>
  <c r="N49" i="14"/>
  <c r="N79" i="14"/>
  <c r="N109" i="14"/>
  <c r="N63" i="14"/>
  <c r="N18" i="14"/>
  <c r="N33" i="14"/>
  <c r="N48" i="14"/>
  <c r="N78" i="14"/>
  <c r="N108" i="14"/>
  <c r="N62" i="14"/>
  <c r="N17" i="14"/>
  <c r="N32" i="14"/>
  <c r="N47" i="14"/>
  <c r="N77" i="14"/>
  <c r="N107" i="14"/>
  <c r="N61" i="14"/>
  <c r="N16" i="14"/>
  <c r="N31" i="14"/>
  <c r="N46" i="14"/>
  <c r="N76" i="14"/>
  <c r="N106" i="14"/>
  <c r="N60" i="14"/>
  <c r="N15" i="14"/>
  <c r="N30" i="14"/>
  <c r="N45" i="14"/>
  <c r="N75" i="14"/>
  <c r="N105" i="14"/>
  <c r="N59" i="14"/>
  <c r="N14" i="14"/>
  <c r="N29" i="14"/>
  <c r="N44" i="14"/>
  <c r="N74" i="14"/>
  <c r="N104" i="14"/>
  <c r="N58" i="14"/>
  <c r="N13" i="14"/>
  <c r="N28" i="14"/>
  <c r="N43" i="14"/>
  <c r="N73" i="14"/>
  <c r="N103" i="14"/>
  <c r="N57" i="14"/>
  <c r="N12" i="14"/>
  <c r="N27" i="14"/>
  <c r="N42" i="14"/>
  <c r="N72" i="14"/>
  <c r="N102" i="14"/>
  <c r="N56" i="14"/>
  <c r="N11" i="14"/>
  <c r="N26" i="14"/>
  <c r="N41" i="14"/>
  <c r="N71" i="14"/>
  <c r="N101" i="14"/>
  <c r="N55" i="14"/>
  <c r="N10" i="14"/>
  <c r="N25" i="14"/>
  <c r="N40" i="14"/>
  <c r="N70" i="14"/>
  <c r="N100" i="14"/>
  <c r="N54" i="14"/>
  <c r="N9" i="14"/>
  <c r="N24" i="14"/>
  <c r="N39" i="14"/>
  <c r="N69" i="14"/>
  <c r="N99" i="14"/>
  <c r="N53" i="14"/>
  <c r="N8" i="14"/>
  <c r="N23" i="14"/>
  <c r="N38" i="14"/>
  <c r="N68" i="14"/>
  <c r="N98" i="14"/>
  <c r="O53" i="15" a="1"/>
  <c r="O65" i="15"/>
  <c r="O8" i="15" a="1"/>
  <c r="O20" i="15"/>
  <c r="O23" i="15" a="1"/>
  <c r="O35" i="15"/>
  <c r="O50" i="15"/>
  <c r="O80" i="15"/>
  <c r="O110" i="15"/>
  <c r="O64" i="15"/>
  <c r="O19" i="15"/>
  <c r="O34" i="15"/>
  <c r="O49" i="15"/>
  <c r="O79" i="15"/>
  <c r="O109" i="15"/>
  <c r="O63" i="15"/>
  <c r="O18" i="15"/>
  <c r="O33" i="15"/>
  <c r="O48" i="15"/>
  <c r="O78" i="15"/>
  <c r="O108" i="15"/>
  <c r="O62" i="15"/>
  <c r="O17" i="15"/>
  <c r="O32" i="15"/>
  <c r="O47" i="15"/>
  <c r="O77" i="15"/>
  <c r="O107" i="15"/>
  <c r="O61" i="15"/>
  <c r="O16" i="15"/>
  <c r="O31" i="15"/>
  <c r="O46" i="15"/>
  <c r="O76" i="15"/>
  <c r="O106" i="15"/>
  <c r="O60" i="15"/>
  <c r="O15" i="15"/>
  <c r="O30" i="15"/>
  <c r="O45" i="15"/>
  <c r="O75" i="15"/>
  <c r="O105" i="15"/>
  <c r="O59" i="15"/>
  <c r="O14" i="15"/>
  <c r="O29" i="15"/>
  <c r="O44" i="15"/>
  <c r="O74" i="15"/>
  <c r="O104" i="15"/>
  <c r="O58" i="15"/>
  <c r="O13" i="15"/>
  <c r="O28" i="15"/>
  <c r="O43" i="15"/>
  <c r="O73" i="15"/>
  <c r="O103" i="15"/>
  <c r="O57" i="15"/>
  <c r="O12" i="15"/>
  <c r="O27" i="15"/>
  <c r="O42" i="15"/>
  <c r="O72" i="15"/>
  <c r="O102" i="15"/>
  <c r="O56" i="15"/>
  <c r="O11" i="15"/>
  <c r="O26" i="15"/>
  <c r="O41" i="15"/>
  <c r="O71" i="15"/>
  <c r="O101" i="15"/>
  <c r="O55" i="15"/>
  <c r="O10" i="15"/>
  <c r="O25" i="15"/>
  <c r="O40" i="15"/>
  <c r="O70" i="15"/>
  <c r="O100" i="15"/>
  <c r="O54" i="15"/>
  <c r="O9" i="15"/>
  <c r="O24" i="15"/>
  <c r="O39" i="15"/>
  <c r="O69" i="15"/>
  <c r="O99" i="15"/>
  <c r="O53" i="15"/>
  <c r="O8" i="15"/>
  <c r="O23" i="15"/>
  <c r="O38" i="15"/>
  <c r="O68" i="15"/>
  <c r="O98" i="15"/>
  <c r="O53" i="16" a="1"/>
  <c r="O65" i="16"/>
  <c r="O8" i="16" a="1"/>
  <c r="O20" i="16"/>
  <c r="O23" i="16" a="1"/>
  <c r="O35" i="16"/>
  <c r="O50" i="16"/>
  <c r="O80" i="16"/>
  <c r="O110" i="16"/>
  <c r="O64" i="16"/>
  <c r="O19" i="16"/>
  <c r="O34" i="16"/>
  <c r="O49" i="16"/>
  <c r="O79" i="16"/>
  <c r="O109" i="16"/>
  <c r="O63" i="16"/>
  <c r="O18" i="16"/>
  <c r="O33" i="16"/>
  <c r="O48" i="16"/>
  <c r="O78" i="16"/>
  <c r="O108" i="16"/>
  <c r="O62" i="16"/>
  <c r="O17" i="16"/>
  <c r="O32" i="16"/>
  <c r="O47" i="16"/>
  <c r="O77" i="16"/>
  <c r="O107" i="16"/>
  <c r="O61" i="16"/>
  <c r="O16" i="16"/>
  <c r="O31" i="16"/>
  <c r="O46" i="16"/>
  <c r="O76" i="16"/>
  <c r="O106" i="16"/>
  <c r="O60" i="16"/>
  <c r="O15" i="16"/>
  <c r="O30" i="16"/>
  <c r="O45" i="16"/>
  <c r="O75" i="16"/>
  <c r="O105" i="16"/>
  <c r="O59" i="16"/>
  <c r="O14" i="16"/>
  <c r="O29" i="16"/>
  <c r="O44" i="16"/>
  <c r="O74" i="16"/>
  <c r="O104" i="16"/>
  <c r="O58" i="16"/>
  <c r="O13" i="16"/>
  <c r="O28" i="16"/>
  <c r="O43" i="16"/>
  <c r="O73" i="16"/>
  <c r="O103" i="16"/>
  <c r="O57" i="16"/>
  <c r="O12" i="16"/>
  <c r="O27" i="16"/>
  <c r="O42" i="16"/>
  <c r="O72" i="16"/>
  <c r="O102" i="16"/>
  <c r="O56" i="16"/>
  <c r="O11" i="16"/>
  <c r="O26" i="16"/>
  <c r="O41" i="16"/>
  <c r="O71" i="16"/>
  <c r="O101" i="16"/>
  <c r="O55" i="16"/>
  <c r="O10" i="16"/>
  <c r="O25" i="16"/>
  <c r="O40" i="16"/>
  <c r="O70" i="16"/>
  <c r="O100" i="16"/>
  <c r="O54" i="16"/>
  <c r="O9" i="16"/>
  <c r="O24" i="16"/>
  <c r="O39" i="16"/>
  <c r="O69" i="16"/>
  <c r="O99" i="16"/>
  <c r="O53" i="16"/>
  <c r="O8" i="16"/>
  <c r="O23" i="16"/>
  <c r="O38" i="16"/>
  <c r="O68" i="16"/>
  <c r="O98" i="16"/>
  <c r="O53" i="17" a="1"/>
  <c r="O65" i="17"/>
  <c r="O8" i="17" a="1"/>
  <c r="O20" i="17"/>
  <c r="O23" i="17" a="1"/>
  <c r="O35" i="17"/>
  <c r="O50" i="17"/>
  <c r="O80" i="17"/>
  <c r="O110" i="17"/>
  <c r="O64" i="17"/>
  <c r="O19" i="17"/>
  <c r="O34" i="17"/>
  <c r="O49" i="17"/>
  <c r="O79" i="17"/>
  <c r="O109" i="17"/>
  <c r="O63" i="17"/>
  <c r="O18" i="17"/>
  <c r="O33" i="17"/>
  <c r="O48" i="17"/>
  <c r="O78" i="17"/>
  <c r="O108" i="17"/>
  <c r="O62" i="17"/>
  <c r="O17" i="17"/>
  <c r="O32" i="17"/>
  <c r="O47" i="17"/>
  <c r="O77" i="17"/>
  <c r="O107" i="17"/>
  <c r="O61" i="17"/>
  <c r="O16" i="17"/>
  <c r="O31" i="17"/>
  <c r="O46" i="17"/>
  <c r="O76" i="17"/>
  <c r="O106" i="17"/>
  <c r="O60" i="17"/>
  <c r="O15" i="17"/>
  <c r="O30" i="17"/>
  <c r="O45" i="17"/>
  <c r="O75" i="17"/>
  <c r="O105" i="17"/>
  <c r="O59" i="17"/>
  <c r="O14" i="17"/>
  <c r="O29" i="17"/>
  <c r="O44" i="17"/>
  <c r="O74" i="17"/>
  <c r="O104" i="17"/>
  <c r="O58" i="17"/>
  <c r="O13" i="17"/>
  <c r="O28" i="17"/>
  <c r="O43" i="17"/>
  <c r="O73" i="17"/>
  <c r="O103" i="17"/>
  <c r="O57" i="17"/>
  <c r="O12" i="17"/>
  <c r="O27" i="17"/>
  <c r="O42" i="17"/>
  <c r="O72" i="17"/>
  <c r="O102" i="17"/>
  <c r="O56" i="17"/>
  <c r="O11" i="17"/>
  <c r="O26" i="17"/>
  <c r="O41" i="17"/>
  <c r="O71" i="17"/>
  <c r="O101" i="17"/>
  <c r="O55" i="17"/>
  <c r="O10" i="17"/>
  <c r="O25" i="17"/>
  <c r="O40" i="17"/>
  <c r="O70" i="17"/>
  <c r="O100" i="17"/>
  <c r="O54" i="17"/>
  <c r="O9" i="17"/>
  <c r="O24" i="17"/>
  <c r="O39" i="17"/>
  <c r="O69" i="17"/>
  <c r="O99" i="17"/>
  <c r="O53" i="17"/>
  <c r="O8" i="17"/>
  <c r="O23" i="17"/>
  <c r="O38" i="17"/>
  <c r="O68" i="17"/>
  <c r="O98" i="17"/>
  <c r="O53" i="18" a="1"/>
  <c r="O65" i="18"/>
  <c r="O8" i="18" a="1"/>
  <c r="O20" i="18"/>
  <c r="O23" i="18" a="1"/>
  <c r="O35" i="18"/>
  <c r="O50" i="18"/>
  <c r="O80" i="18"/>
  <c r="O110" i="18"/>
  <c r="O64" i="18"/>
  <c r="O19" i="18"/>
  <c r="O34" i="18"/>
  <c r="O49" i="18"/>
  <c r="O79" i="18"/>
  <c r="O109" i="18"/>
  <c r="O63" i="18"/>
  <c r="O18" i="18"/>
  <c r="O33" i="18"/>
  <c r="O48" i="18"/>
  <c r="O78" i="18"/>
  <c r="O108" i="18"/>
  <c r="O62" i="18"/>
  <c r="O17" i="18"/>
  <c r="O32" i="18"/>
  <c r="O47" i="18"/>
  <c r="O77" i="18"/>
  <c r="O107" i="18"/>
  <c r="O61" i="18"/>
  <c r="O16" i="18"/>
  <c r="O31" i="18"/>
  <c r="O46" i="18"/>
  <c r="O76" i="18"/>
  <c r="O106" i="18"/>
  <c r="O60" i="18"/>
  <c r="O15" i="18"/>
  <c r="O30" i="18"/>
  <c r="O45" i="18"/>
  <c r="O75" i="18"/>
  <c r="O105" i="18"/>
  <c r="O59" i="18"/>
  <c r="O14" i="18"/>
  <c r="O29" i="18"/>
  <c r="O44" i="18"/>
  <c r="O74" i="18"/>
  <c r="O104" i="18"/>
  <c r="O58" i="18"/>
  <c r="O13" i="18"/>
  <c r="O28" i="18"/>
  <c r="O43" i="18"/>
  <c r="O73" i="18"/>
  <c r="O103" i="18"/>
  <c r="O57" i="18"/>
  <c r="O12" i="18"/>
  <c r="O27" i="18"/>
  <c r="O42" i="18"/>
  <c r="O72" i="18"/>
  <c r="O102" i="18"/>
  <c r="O56" i="18"/>
  <c r="O11" i="18"/>
  <c r="O26" i="18"/>
  <c r="O41" i="18"/>
  <c r="O71" i="18"/>
  <c r="O101" i="18"/>
  <c r="O55" i="18"/>
  <c r="O10" i="18"/>
  <c r="O25" i="18"/>
  <c r="O40" i="18"/>
  <c r="O70" i="18"/>
  <c r="O100" i="18"/>
  <c r="O54" i="18"/>
  <c r="O9" i="18"/>
  <c r="O24" i="18"/>
  <c r="O39" i="18"/>
  <c r="O69" i="18"/>
  <c r="O99" i="18"/>
  <c r="O53" i="18"/>
  <c r="O8" i="18"/>
  <c r="O23" i="18"/>
  <c r="O38" i="18"/>
  <c r="O68" i="18"/>
  <c r="O98" i="18"/>
  <c r="O53" i="19" a="1"/>
  <c r="O65" i="19"/>
  <c r="O8" i="19" a="1"/>
  <c r="O20" i="19"/>
  <c r="O23" i="19" a="1"/>
  <c r="O35" i="19"/>
  <c r="O50" i="19"/>
  <c r="O80" i="19"/>
  <c r="O110" i="19"/>
  <c r="O64" i="19"/>
  <c r="O19" i="19"/>
  <c r="O34" i="19"/>
  <c r="O49" i="19"/>
  <c r="O79" i="19"/>
  <c r="O109" i="19"/>
  <c r="O63" i="19"/>
  <c r="O18" i="19"/>
  <c r="O33" i="19"/>
  <c r="O48" i="19"/>
  <c r="O78" i="19"/>
  <c r="O108" i="19"/>
  <c r="O62" i="19"/>
  <c r="O17" i="19"/>
  <c r="O32" i="19"/>
  <c r="O47" i="19"/>
  <c r="O77" i="19"/>
  <c r="O107" i="19"/>
  <c r="O61" i="19"/>
  <c r="O16" i="19"/>
  <c r="O31" i="19"/>
  <c r="O46" i="19"/>
  <c r="O76" i="19"/>
  <c r="O106" i="19"/>
  <c r="O60" i="19"/>
  <c r="O15" i="19"/>
  <c r="O30" i="19"/>
  <c r="O45" i="19"/>
  <c r="O75" i="19"/>
  <c r="O105" i="19"/>
  <c r="O59" i="19"/>
  <c r="O14" i="19"/>
  <c r="O29" i="19"/>
  <c r="O44" i="19"/>
  <c r="O74" i="19"/>
  <c r="O104" i="19"/>
  <c r="O58" i="19"/>
  <c r="O13" i="19"/>
  <c r="O28" i="19"/>
  <c r="O43" i="19"/>
  <c r="O73" i="19"/>
  <c r="O103" i="19"/>
  <c r="O57" i="19"/>
  <c r="O12" i="19"/>
  <c r="O27" i="19"/>
  <c r="O42" i="19"/>
  <c r="O72" i="19"/>
  <c r="O102" i="19"/>
  <c r="O56" i="19"/>
  <c r="O11" i="19"/>
  <c r="O26" i="19"/>
  <c r="O41" i="19"/>
  <c r="O71" i="19"/>
  <c r="O101" i="19"/>
  <c r="O55" i="19"/>
  <c r="O10" i="19"/>
  <c r="O25" i="19"/>
  <c r="O40" i="19"/>
  <c r="O70" i="19"/>
  <c r="O100" i="19"/>
  <c r="O54" i="19"/>
  <c r="O9" i="19"/>
  <c r="O24" i="19"/>
  <c r="O39" i="19"/>
  <c r="O69" i="19"/>
  <c r="O99" i="19"/>
  <c r="O53" i="19"/>
  <c r="O8" i="19"/>
  <c r="O23" i="19"/>
  <c r="O38" i="19"/>
  <c r="O68" i="19"/>
  <c r="O98" i="19"/>
  <c r="O53" i="20" a="1"/>
  <c r="O65" i="20"/>
  <c r="O8" i="20" a="1"/>
  <c r="O20" i="20"/>
  <c r="O23" i="20" a="1"/>
  <c r="O35" i="20"/>
  <c r="O50" i="20"/>
  <c r="O80" i="20"/>
  <c r="O110" i="20"/>
  <c r="O64" i="20"/>
  <c r="O19" i="20"/>
  <c r="O34" i="20"/>
  <c r="O49" i="20"/>
  <c r="O79" i="20"/>
  <c r="O109" i="20"/>
  <c r="O63" i="20"/>
  <c r="O18" i="20"/>
  <c r="O33" i="20"/>
  <c r="O48" i="20"/>
  <c r="O78" i="20"/>
  <c r="O108" i="20"/>
  <c r="O62" i="20"/>
  <c r="O17" i="20"/>
  <c r="O32" i="20"/>
  <c r="O47" i="20"/>
  <c r="O77" i="20"/>
  <c r="O107" i="20"/>
  <c r="O61" i="20"/>
  <c r="O16" i="20"/>
  <c r="O31" i="20"/>
  <c r="O46" i="20"/>
  <c r="O76" i="20"/>
  <c r="O106" i="20"/>
  <c r="O60" i="20"/>
  <c r="O15" i="20"/>
  <c r="O30" i="20"/>
  <c r="O45" i="20"/>
  <c r="O75" i="20"/>
  <c r="O105" i="20"/>
  <c r="O59" i="20"/>
  <c r="O14" i="20"/>
  <c r="O29" i="20"/>
  <c r="O44" i="20"/>
  <c r="O74" i="20"/>
  <c r="O104" i="20"/>
  <c r="O58" i="20"/>
  <c r="O13" i="20"/>
  <c r="O28" i="20"/>
  <c r="O43" i="20"/>
  <c r="O73" i="20"/>
  <c r="O103" i="20"/>
  <c r="O57" i="20"/>
  <c r="O12" i="20"/>
  <c r="O27" i="20"/>
  <c r="O42" i="20"/>
  <c r="O72" i="20"/>
  <c r="O102" i="20"/>
  <c r="O56" i="20"/>
  <c r="O11" i="20"/>
  <c r="O26" i="20"/>
  <c r="O41" i="20"/>
  <c r="O71" i="20"/>
  <c r="O101" i="20"/>
  <c r="O55" i="20"/>
  <c r="O10" i="20"/>
  <c r="O25" i="20"/>
  <c r="O40" i="20"/>
  <c r="O70" i="20"/>
  <c r="O100" i="20"/>
  <c r="O54" i="20"/>
  <c r="O9" i="20"/>
  <c r="O24" i="20"/>
  <c r="O39" i="20"/>
  <c r="O69" i="20"/>
  <c r="O99" i="20"/>
  <c r="O53" i="20"/>
  <c r="O8" i="20"/>
  <c r="O23" i="20"/>
  <c r="O38" i="20"/>
  <c r="O68" i="20"/>
  <c r="O98" i="20"/>
  <c r="J110" i="3"/>
  <c r="J109" i="3"/>
  <c r="J108" i="3"/>
  <c r="J107" i="3"/>
  <c r="J106" i="3"/>
  <c r="J105" i="3"/>
  <c r="J104" i="3"/>
  <c r="J103" i="3"/>
  <c r="J102" i="3"/>
  <c r="J101" i="3"/>
  <c r="J100" i="3"/>
  <c r="J99" i="3"/>
  <c r="M53" i="14" a="1"/>
  <c r="M65" i="14"/>
  <c r="M8" i="14" a="1"/>
  <c r="M20" i="14"/>
  <c r="M23" i="14" a="1"/>
  <c r="M35" i="14"/>
  <c r="M50" i="14"/>
  <c r="M80" i="14"/>
  <c r="M110" i="14"/>
  <c r="M64" i="14"/>
  <c r="M19" i="14"/>
  <c r="M34" i="14"/>
  <c r="M49" i="14"/>
  <c r="M79" i="14"/>
  <c r="M109" i="14"/>
  <c r="M63" i="14"/>
  <c r="M18" i="14"/>
  <c r="M33" i="14"/>
  <c r="M48" i="14"/>
  <c r="M78" i="14"/>
  <c r="M108" i="14"/>
  <c r="M62" i="14"/>
  <c r="M17" i="14"/>
  <c r="M32" i="14"/>
  <c r="M47" i="14"/>
  <c r="M77" i="14"/>
  <c r="M107" i="14"/>
  <c r="M61" i="14"/>
  <c r="M16" i="14"/>
  <c r="M31" i="14"/>
  <c r="M46" i="14"/>
  <c r="M76" i="14"/>
  <c r="M106" i="14"/>
  <c r="M60" i="14"/>
  <c r="M15" i="14"/>
  <c r="M30" i="14"/>
  <c r="M45" i="14"/>
  <c r="M75" i="14"/>
  <c r="M105" i="14"/>
  <c r="M59" i="14"/>
  <c r="M14" i="14"/>
  <c r="M29" i="14"/>
  <c r="M44" i="14"/>
  <c r="M74" i="14"/>
  <c r="M104" i="14"/>
  <c r="M58" i="14"/>
  <c r="M13" i="14"/>
  <c r="M28" i="14"/>
  <c r="M43" i="14"/>
  <c r="M73" i="14"/>
  <c r="M103" i="14"/>
  <c r="M57" i="14"/>
  <c r="M12" i="14"/>
  <c r="M27" i="14"/>
  <c r="M42" i="14"/>
  <c r="M72" i="14"/>
  <c r="M102" i="14"/>
  <c r="M56" i="14"/>
  <c r="M11" i="14"/>
  <c r="M26" i="14"/>
  <c r="M41" i="14"/>
  <c r="M71" i="14"/>
  <c r="M101" i="14"/>
  <c r="M55" i="14"/>
  <c r="M10" i="14"/>
  <c r="M25" i="14"/>
  <c r="M40" i="14"/>
  <c r="M70" i="14"/>
  <c r="M100" i="14"/>
  <c r="M54" i="14"/>
  <c r="M9" i="14"/>
  <c r="M24" i="14"/>
  <c r="M39" i="14"/>
  <c r="M69" i="14"/>
  <c r="M99" i="14"/>
  <c r="M53" i="14"/>
  <c r="M8" i="14"/>
  <c r="M23" i="14"/>
  <c r="M38" i="14"/>
  <c r="M68" i="14"/>
  <c r="M98" i="14"/>
  <c r="N53" i="15" a="1"/>
  <c r="N65" i="15"/>
  <c r="N8" i="15" a="1"/>
  <c r="N20" i="15"/>
  <c r="N23" i="15" a="1"/>
  <c r="N35" i="15"/>
  <c r="N50" i="15"/>
  <c r="N80" i="15"/>
  <c r="N110" i="15"/>
  <c r="N64" i="15"/>
  <c r="N19" i="15"/>
  <c r="N34" i="15"/>
  <c r="N49" i="15"/>
  <c r="N79" i="15"/>
  <c r="N109" i="15"/>
  <c r="N63" i="15"/>
  <c r="N18" i="15"/>
  <c r="N33" i="15"/>
  <c r="N48" i="15"/>
  <c r="N78" i="15"/>
  <c r="N108" i="15"/>
  <c r="N62" i="15"/>
  <c r="N17" i="15"/>
  <c r="N32" i="15"/>
  <c r="N47" i="15"/>
  <c r="N77" i="15"/>
  <c r="N107" i="15"/>
  <c r="N61" i="15"/>
  <c r="N16" i="15"/>
  <c r="N31" i="15"/>
  <c r="N46" i="15"/>
  <c r="N76" i="15"/>
  <c r="N106" i="15"/>
  <c r="N60" i="15"/>
  <c r="N15" i="15"/>
  <c r="N30" i="15"/>
  <c r="N45" i="15"/>
  <c r="N75" i="15"/>
  <c r="N105" i="15"/>
  <c r="N59" i="15"/>
  <c r="N14" i="15"/>
  <c r="N29" i="15"/>
  <c r="N44" i="15"/>
  <c r="N74" i="15"/>
  <c r="N104" i="15"/>
  <c r="N58" i="15"/>
  <c r="N13" i="15"/>
  <c r="N28" i="15"/>
  <c r="N43" i="15"/>
  <c r="N73" i="15"/>
  <c r="N103" i="15"/>
  <c r="N57" i="15"/>
  <c r="N12" i="15"/>
  <c r="N27" i="15"/>
  <c r="N42" i="15"/>
  <c r="N72" i="15"/>
  <c r="N102" i="15"/>
  <c r="N56" i="15"/>
  <c r="N11" i="15"/>
  <c r="N26" i="15"/>
  <c r="N41" i="15"/>
  <c r="N71" i="15"/>
  <c r="N101" i="15"/>
  <c r="N55" i="15"/>
  <c r="N10" i="15"/>
  <c r="N25" i="15"/>
  <c r="N40" i="15"/>
  <c r="N70" i="15"/>
  <c r="N100" i="15"/>
  <c r="N54" i="15"/>
  <c r="N9" i="15"/>
  <c r="N24" i="15"/>
  <c r="N39" i="15"/>
  <c r="N69" i="15"/>
  <c r="N99" i="15"/>
  <c r="N53" i="15"/>
  <c r="N8" i="15"/>
  <c r="N23" i="15"/>
  <c r="N38" i="15"/>
  <c r="N68" i="15"/>
  <c r="N98" i="15"/>
  <c r="N53" i="16" a="1"/>
  <c r="N65" i="16"/>
  <c r="N8" i="16" a="1"/>
  <c r="N20" i="16"/>
  <c r="N23" i="16" a="1"/>
  <c r="N35" i="16"/>
  <c r="N50" i="16"/>
  <c r="N80" i="16"/>
  <c r="N110" i="16"/>
  <c r="N64" i="16"/>
  <c r="N19" i="16"/>
  <c r="N34" i="16"/>
  <c r="N49" i="16"/>
  <c r="N79" i="16"/>
  <c r="N109" i="16"/>
  <c r="N63" i="16"/>
  <c r="N18" i="16"/>
  <c r="N33" i="16"/>
  <c r="N48" i="16"/>
  <c r="N78" i="16"/>
  <c r="N108" i="16"/>
  <c r="N62" i="16"/>
  <c r="N17" i="16"/>
  <c r="N32" i="16"/>
  <c r="N47" i="16"/>
  <c r="N77" i="16"/>
  <c r="N107" i="16"/>
  <c r="N61" i="16"/>
  <c r="N16" i="16"/>
  <c r="N31" i="16"/>
  <c r="N46" i="16"/>
  <c r="N76" i="16"/>
  <c r="N106" i="16"/>
  <c r="N60" i="16"/>
  <c r="N15" i="16"/>
  <c r="N30" i="16"/>
  <c r="N45" i="16"/>
  <c r="N75" i="16"/>
  <c r="N105" i="16"/>
  <c r="N59" i="16"/>
  <c r="N14" i="16"/>
  <c r="N29" i="16"/>
  <c r="N44" i="16"/>
  <c r="N74" i="16"/>
  <c r="N104" i="16"/>
  <c r="N58" i="16"/>
  <c r="N13" i="16"/>
  <c r="N28" i="16"/>
  <c r="N43" i="16"/>
  <c r="N73" i="16"/>
  <c r="N103" i="16"/>
  <c r="N57" i="16"/>
  <c r="N12" i="16"/>
  <c r="N27" i="16"/>
  <c r="N42" i="16"/>
  <c r="N72" i="16"/>
  <c r="N102" i="16"/>
  <c r="N56" i="16"/>
  <c r="N11" i="16"/>
  <c r="N26" i="16"/>
  <c r="N41" i="16"/>
  <c r="N71" i="16"/>
  <c r="N101" i="16"/>
  <c r="N55" i="16"/>
  <c r="N10" i="16"/>
  <c r="N25" i="16"/>
  <c r="N40" i="16"/>
  <c r="N70" i="16"/>
  <c r="N100" i="16"/>
  <c r="N54" i="16"/>
  <c r="N9" i="16"/>
  <c r="N24" i="16"/>
  <c r="N39" i="16"/>
  <c r="N69" i="16"/>
  <c r="N99" i="16"/>
  <c r="N53" i="16"/>
  <c r="N8" i="16"/>
  <c r="N23" i="16"/>
  <c r="N38" i="16"/>
  <c r="N68" i="16"/>
  <c r="N98" i="16"/>
  <c r="N53" i="17" a="1"/>
  <c r="N65" i="17"/>
  <c r="N8" i="17" a="1"/>
  <c r="N20" i="17"/>
  <c r="N23" i="17" a="1"/>
  <c r="N35" i="17"/>
  <c r="N50" i="17"/>
  <c r="N80" i="17"/>
  <c r="N110" i="17"/>
  <c r="N64" i="17"/>
  <c r="N19" i="17"/>
  <c r="N34" i="17"/>
  <c r="N49" i="17"/>
  <c r="N79" i="17"/>
  <c r="N109" i="17"/>
  <c r="N63" i="17"/>
  <c r="N18" i="17"/>
  <c r="N33" i="17"/>
  <c r="N48" i="17"/>
  <c r="N78" i="17"/>
  <c r="N108" i="17"/>
  <c r="N62" i="17"/>
  <c r="N17" i="17"/>
  <c r="N32" i="17"/>
  <c r="N47" i="17"/>
  <c r="N77" i="17"/>
  <c r="N107" i="17"/>
  <c r="N61" i="17"/>
  <c r="N16" i="17"/>
  <c r="N31" i="17"/>
  <c r="N46" i="17"/>
  <c r="N76" i="17"/>
  <c r="N106" i="17"/>
  <c r="N60" i="17"/>
  <c r="N15" i="17"/>
  <c r="N30" i="17"/>
  <c r="N45" i="17"/>
  <c r="N75" i="17"/>
  <c r="N105" i="17"/>
  <c r="N59" i="17"/>
  <c r="N14" i="17"/>
  <c r="N29" i="17"/>
  <c r="N44" i="17"/>
  <c r="N74" i="17"/>
  <c r="N104" i="17"/>
  <c r="N58" i="17"/>
  <c r="N13" i="17"/>
  <c r="N28" i="17"/>
  <c r="N43" i="17"/>
  <c r="N73" i="17"/>
  <c r="N103" i="17"/>
  <c r="N57" i="17"/>
  <c r="N12" i="17"/>
  <c r="N27" i="17"/>
  <c r="N42" i="17"/>
  <c r="N72" i="17"/>
  <c r="N102" i="17"/>
  <c r="N56" i="17"/>
  <c r="N11" i="17"/>
  <c r="N26" i="17"/>
  <c r="N41" i="17"/>
  <c r="N71" i="17"/>
  <c r="N101" i="17"/>
  <c r="N55" i="17"/>
  <c r="N10" i="17"/>
  <c r="N25" i="17"/>
  <c r="N40" i="17"/>
  <c r="N70" i="17"/>
  <c r="N100" i="17"/>
  <c r="N54" i="17"/>
  <c r="N9" i="17"/>
  <c r="N24" i="17"/>
  <c r="N39" i="17"/>
  <c r="N69" i="17"/>
  <c r="N99" i="17"/>
  <c r="N53" i="17"/>
  <c r="N8" i="17"/>
  <c r="N23" i="17"/>
  <c r="N38" i="17"/>
  <c r="N68" i="17"/>
  <c r="N98" i="17"/>
  <c r="N53" i="18" a="1"/>
  <c r="N65" i="18"/>
  <c r="N8" i="18" a="1"/>
  <c r="N20" i="18"/>
  <c r="N23" i="18" a="1"/>
  <c r="N35" i="18"/>
  <c r="N50" i="18"/>
  <c r="N80" i="18"/>
  <c r="N110" i="18"/>
  <c r="N64" i="18"/>
  <c r="N19" i="18"/>
  <c r="N34" i="18"/>
  <c r="N49" i="18"/>
  <c r="N79" i="18"/>
  <c r="N109" i="18"/>
  <c r="N63" i="18"/>
  <c r="N18" i="18"/>
  <c r="N33" i="18"/>
  <c r="N48" i="18"/>
  <c r="N78" i="18"/>
  <c r="N108" i="18"/>
  <c r="N62" i="18"/>
  <c r="N17" i="18"/>
  <c r="N32" i="18"/>
  <c r="N47" i="18"/>
  <c r="N77" i="18"/>
  <c r="N107" i="18"/>
  <c r="N61" i="18"/>
  <c r="N16" i="18"/>
  <c r="N31" i="18"/>
  <c r="N46" i="18"/>
  <c r="N76" i="18"/>
  <c r="N106" i="18"/>
  <c r="N60" i="18"/>
  <c r="N15" i="18"/>
  <c r="N30" i="18"/>
  <c r="N45" i="18"/>
  <c r="N75" i="18"/>
  <c r="N105" i="18"/>
  <c r="N59" i="18"/>
  <c r="N14" i="18"/>
  <c r="N29" i="18"/>
  <c r="N44" i="18"/>
  <c r="N74" i="18"/>
  <c r="N104" i="18"/>
  <c r="N58" i="18"/>
  <c r="N13" i="18"/>
  <c r="N28" i="18"/>
  <c r="N43" i="18"/>
  <c r="N73" i="18"/>
  <c r="N103" i="18"/>
  <c r="N57" i="18"/>
  <c r="N12" i="18"/>
  <c r="N27" i="18"/>
  <c r="N42" i="18"/>
  <c r="N72" i="18"/>
  <c r="N102" i="18"/>
  <c r="N56" i="18"/>
  <c r="N11" i="18"/>
  <c r="N26" i="18"/>
  <c r="N41" i="18"/>
  <c r="N71" i="18"/>
  <c r="N101" i="18"/>
  <c r="N55" i="18"/>
  <c r="N10" i="18"/>
  <c r="N25" i="18"/>
  <c r="N40" i="18"/>
  <c r="N70" i="18"/>
  <c r="N100" i="18"/>
  <c r="N54" i="18"/>
  <c r="N9" i="18"/>
  <c r="N24" i="18"/>
  <c r="N39" i="18"/>
  <c r="N69" i="18"/>
  <c r="N99" i="18"/>
  <c r="N53" i="18"/>
  <c r="N8" i="18"/>
  <c r="N23" i="18"/>
  <c r="N38" i="18"/>
  <c r="N68" i="18"/>
  <c r="N98" i="18"/>
  <c r="N53" i="19" a="1"/>
  <c r="N65" i="19"/>
  <c r="N8" i="19" a="1"/>
  <c r="N20" i="19"/>
  <c r="N23" i="19" a="1"/>
  <c r="N35" i="19"/>
  <c r="N50" i="19"/>
  <c r="N80" i="19"/>
  <c r="N110" i="19"/>
  <c r="N64" i="19"/>
  <c r="N19" i="19"/>
  <c r="N34" i="19"/>
  <c r="N49" i="19"/>
  <c r="N79" i="19"/>
  <c r="N109" i="19"/>
  <c r="N63" i="19"/>
  <c r="N18" i="19"/>
  <c r="N33" i="19"/>
  <c r="N48" i="19"/>
  <c r="N78" i="19"/>
  <c r="N108" i="19"/>
  <c r="N62" i="19"/>
  <c r="N17" i="19"/>
  <c r="N32" i="19"/>
  <c r="N47" i="19"/>
  <c r="N77" i="19"/>
  <c r="N107" i="19"/>
  <c r="N61" i="19"/>
  <c r="N16" i="19"/>
  <c r="N31" i="19"/>
  <c r="N46" i="19"/>
  <c r="N76" i="19"/>
  <c r="N106" i="19"/>
  <c r="N60" i="19"/>
  <c r="N15" i="19"/>
  <c r="N30" i="19"/>
  <c r="N45" i="19"/>
  <c r="N75" i="19"/>
  <c r="N105" i="19"/>
  <c r="N59" i="19"/>
  <c r="N14" i="19"/>
  <c r="N29" i="19"/>
  <c r="N44" i="19"/>
  <c r="N74" i="19"/>
  <c r="N104" i="19"/>
  <c r="N58" i="19"/>
  <c r="N13" i="19"/>
  <c r="N28" i="19"/>
  <c r="N43" i="19"/>
  <c r="N73" i="19"/>
  <c r="N103" i="19"/>
  <c r="N57" i="19"/>
  <c r="N12" i="19"/>
  <c r="N27" i="19"/>
  <c r="N42" i="19"/>
  <c r="N72" i="19"/>
  <c r="N102" i="19"/>
  <c r="N56" i="19"/>
  <c r="N11" i="19"/>
  <c r="N26" i="19"/>
  <c r="N41" i="19"/>
  <c r="N71" i="19"/>
  <c r="N101" i="19"/>
  <c r="N55" i="19"/>
  <c r="N10" i="19"/>
  <c r="N25" i="19"/>
  <c r="N40" i="19"/>
  <c r="N70" i="19"/>
  <c r="N100" i="19"/>
  <c r="N54" i="19"/>
  <c r="N9" i="19"/>
  <c r="N24" i="19"/>
  <c r="N39" i="19"/>
  <c r="N69" i="19"/>
  <c r="N99" i="19"/>
  <c r="N53" i="19"/>
  <c r="N8" i="19"/>
  <c r="N23" i="19"/>
  <c r="N38" i="19"/>
  <c r="N68" i="19"/>
  <c r="N98" i="19"/>
  <c r="N53" i="20" a="1"/>
  <c r="N65" i="20"/>
  <c r="N8" i="20" a="1"/>
  <c r="N20" i="20"/>
  <c r="N23" i="20" a="1"/>
  <c r="N35" i="20"/>
  <c r="N50" i="20"/>
  <c r="N80" i="20"/>
  <c r="N110" i="20"/>
  <c r="N64" i="20"/>
  <c r="N19" i="20"/>
  <c r="N34" i="20"/>
  <c r="N49" i="20"/>
  <c r="N79" i="20"/>
  <c r="N109" i="20"/>
  <c r="N63" i="20"/>
  <c r="N18" i="20"/>
  <c r="N33" i="20"/>
  <c r="N48" i="20"/>
  <c r="N78" i="20"/>
  <c r="N108" i="20"/>
  <c r="N62" i="20"/>
  <c r="N17" i="20"/>
  <c r="N32" i="20"/>
  <c r="N47" i="20"/>
  <c r="N77" i="20"/>
  <c r="N107" i="20"/>
  <c r="N61" i="20"/>
  <c r="N16" i="20"/>
  <c r="N31" i="20"/>
  <c r="N46" i="20"/>
  <c r="N76" i="20"/>
  <c r="N106" i="20"/>
  <c r="N60" i="20"/>
  <c r="N15" i="20"/>
  <c r="N30" i="20"/>
  <c r="N45" i="20"/>
  <c r="N75" i="20"/>
  <c r="N105" i="20"/>
  <c r="N59" i="20"/>
  <c r="N14" i="20"/>
  <c r="N29" i="20"/>
  <c r="N44" i="20"/>
  <c r="N74" i="20"/>
  <c r="N104" i="20"/>
  <c r="N58" i="20"/>
  <c r="N13" i="20"/>
  <c r="N28" i="20"/>
  <c r="N43" i="20"/>
  <c r="N73" i="20"/>
  <c r="N103" i="20"/>
  <c r="N57" i="20"/>
  <c r="N12" i="20"/>
  <c r="N27" i="20"/>
  <c r="N42" i="20"/>
  <c r="N72" i="20"/>
  <c r="N102" i="20"/>
  <c r="N56" i="20"/>
  <c r="N11" i="20"/>
  <c r="N26" i="20"/>
  <c r="N41" i="20"/>
  <c r="N71" i="20"/>
  <c r="N101" i="20"/>
  <c r="N55" i="20"/>
  <c r="N10" i="20"/>
  <c r="N25" i="20"/>
  <c r="N40" i="20"/>
  <c r="N70" i="20"/>
  <c r="N100" i="20"/>
  <c r="N54" i="20"/>
  <c r="N9" i="20"/>
  <c r="N24" i="20"/>
  <c r="N39" i="20"/>
  <c r="N69" i="20"/>
  <c r="N99" i="20"/>
  <c r="N53" i="20"/>
  <c r="N8" i="20"/>
  <c r="N23" i="20"/>
  <c r="N38" i="20"/>
  <c r="N68" i="20"/>
  <c r="N98" i="20"/>
  <c r="I53" i="3" a="1"/>
  <c r="I65" i="3"/>
  <c r="I80" i="3"/>
  <c r="I110" i="3"/>
  <c r="I64" i="3"/>
  <c r="I79" i="3"/>
  <c r="I109" i="3"/>
  <c r="I63" i="3"/>
  <c r="I78" i="3"/>
  <c r="I108" i="3"/>
  <c r="I62" i="3"/>
  <c r="I77" i="3"/>
  <c r="I107" i="3"/>
  <c r="I61" i="3"/>
  <c r="I76" i="3"/>
  <c r="I106" i="3"/>
  <c r="I60" i="3"/>
  <c r="I75" i="3"/>
  <c r="I105" i="3"/>
  <c r="I59" i="3"/>
  <c r="I74" i="3"/>
  <c r="I104" i="3"/>
  <c r="I58" i="3"/>
  <c r="I73" i="3"/>
  <c r="I103" i="3"/>
  <c r="I57" i="3"/>
  <c r="I72" i="3"/>
  <c r="I102" i="3"/>
  <c r="I56" i="3"/>
  <c r="I71" i="3"/>
  <c r="I101" i="3"/>
  <c r="I55" i="3"/>
  <c r="I70" i="3"/>
  <c r="I100" i="3"/>
  <c r="I54" i="3"/>
  <c r="I69" i="3"/>
  <c r="I99" i="3"/>
  <c r="I53" i="3"/>
  <c r="I68" i="3"/>
  <c r="I98" i="3"/>
  <c r="L53" i="14" a="1"/>
  <c r="L65" i="14"/>
  <c r="L8" i="14" a="1"/>
  <c r="L20" i="14"/>
  <c r="L23" i="14" a="1"/>
  <c r="L35" i="14"/>
  <c r="L50" i="14"/>
  <c r="L80" i="14"/>
  <c r="L110" i="14"/>
  <c r="L64" i="14"/>
  <c r="L19" i="14"/>
  <c r="L34" i="14"/>
  <c r="L49" i="14"/>
  <c r="L79" i="14"/>
  <c r="L109" i="14"/>
  <c r="L63" i="14"/>
  <c r="L18" i="14"/>
  <c r="L33" i="14"/>
  <c r="L48" i="14"/>
  <c r="L78" i="14"/>
  <c r="L108" i="14"/>
  <c r="L62" i="14"/>
  <c r="L17" i="14"/>
  <c r="L32" i="14"/>
  <c r="L47" i="14"/>
  <c r="L77" i="14"/>
  <c r="L107" i="14"/>
  <c r="L61" i="14"/>
  <c r="L16" i="14"/>
  <c r="L31" i="14"/>
  <c r="L46" i="14"/>
  <c r="L76" i="14"/>
  <c r="L106" i="14"/>
  <c r="L60" i="14"/>
  <c r="L15" i="14"/>
  <c r="L30" i="14"/>
  <c r="L45" i="14"/>
  <c r="L75" i="14"/>
  <c r="L105" i="14"/>
  <c r="L59" i="14"/>
  <c r="L14" i="14"/>
  <c r="L29" i="14"/>
  <c r="L44" i="14"/>
  <c r="L74" i="14"/>
  <c r="L104" i="14"/>
  <c r="L58" i="14"/>
  <c r="L13" i="14"/>
  <c r="L28" i="14"/>
  <c r="L43" i="14"/>
  <c r="L73" i="14"/>
  <c r="L103" i="14"/>
  <c r="L57" i="14"/>
  <c r="L12" i="14"/>
  <c r="L27" i="14"/>
  <c r="L42" i="14"/>
  <c r="L72" i="14"/>
  <c r="L102" i="14"/>
  <c r="L56" i="14"/>
  <c r="L11" i="14"/>
  <c r="L26" i="14"/>
  <c r="L41" i="14"/>
  <c r="L71" i="14"/>
  <c r="L101" i="14"/>
  <c r="L55" i="14"/>
  <c r="L10" i="14"/>
  <c r="L25" i="14"/>
  <c r="L40" i="14"/>
  <c r="L70" i="14"/>
  <c r="L100" i="14"/>
  <c r="L54" i="14"/>
  <c r="L9" i="14"/>
  <c r="L24" i="14"/>
  <c r="L39" i="14"/>
  <c r="L69" i="14"/>
  <c r="L99" i="14"/>
  <c r="L53" i="14"/>
  <c r="L8" i="14"/>
  <c r="L23" i="14"/>
  <c r="L38" i="14"/>
  <c r="L68" i="14"/>
  <c r="L98" i="14"/>
  <c r="M53" i="15" a="1"/>
  <c r="M65" i="15"/>
  <c r="M8" i="15" a="1"/>
  <c r="M20" i="15"/>
  <c r="M23" i="15" a="1"/>
  <c r="M35" i="15"/>
  <c r="M50" i="15"/>
  <c r="M80" i="15"/>
  <c r="M110" i="15"/>
  <c r="M64" i="15"/>
  <c r="M19" i="15"/>
  <c r="M34" i="15"/>
  <c r="M49" i="15"/>
  <c r="M79" i="15"/>
  <c r="M109" i="15"/>
  <c r="M63" i="15"/>
  <c r="M18" i="15"/>
  <c r="M33" i="15"/>
  <c r="M48" i="15"/>
  <c r="M78" i="15"/>
  <c r="M108" i="15"/>
  <c r="M62" i="15"/>
  <c r="M17" i="15"/>
  <c r="M32" i="15"/>
  <c r="M47" i="15"/>
  <c r="M77" i="15"/>
  <c r="M107" i="15"/>
  <c r="M61" i="15"/>
  <c r="M16" i="15"/>
  <c r="M31" i="15"/>
  <c r="M46" i="15"/>
  <c r="M76" i="15"/>
  <c r="M106" i="15"/>
  <c r="M60" i="15"/>
  <c r="M15" i="15"/>
  <c r="M30" i="15"/>
  <c r="M45" i="15"/>
  <c r="M75" i="15"/>
  <c r="M105" i="15"/>
  <c r="M59" i="15"/>
  <c r="M14" i="15"/>
  <c r="M29" i="15"/>
  <c r="M44" i="15"/>
  <c r="M74" i="15"/>
  <c r="M104" i="15"/>
  <c r="M58" i="15"/>
  <c r="M13" i="15"/>
  <c r="M28" i="15"/>
  <c r="M43" i="15"/>
  <c r="M73" i="15"/>
  <c r="M103" i="15"/>
  <c r="M57" i="15"/>
  <c r="M12" i="15"/>
  <c r="M27" i="15"/>
  <c r="M42" i="15"/>
  <c r="M72" i="15"/>
  <c r="M102" i="15"/>
  <c r="M56" i="15"/>
  <c r="M11" i="15"/>
  <c r="M26" i="15"/>
  <c r="M41" i="15"/>
  <c r="M71" i="15"/>
  <c r="M101" i="15"/>
  <c r="M55" i="15"/>
  <c r="M10" i="15"/>
  <c r="M25" i="15"/>
  <c r="M40" i="15"/>
  <c r="M70" i="15"/>
  <c r="M100" i="15"/>
  <c r="M54" i="15"/>
  <c r="M9" i="15"/>
  <c r="M24" i="15"/>
  <c r="M39" i="15"/>
  <c r="M69" i="15"/>
  <c r="M99" i="15"/>
  <c r="M53" i="15"/>
  <c r="M8" i="15"/>
  <c r="M23" i="15"/>
  <c r="M38" i="15"/>
  <c r="M68" i="15"/>
  <c r="M98" i="15"/>
  <c r="M53" i="16" a="1"/>
  <c r="M65" i="16"/>
  <c r="M8" i="16" a="1"/>
  <c r="M20" i="16"/>
  <c r="M23" i="16" a="1"/>
  <c r="M35" i="16"/>
  <c r="M50" i="16"/>
  <c r="M80" i="16"/>
  <c r="M110" i="16"/>
  <c r="M64" i="16"/>
  <c r="M19" i="16"/>
  <c r="M34" i="16"/>
  <c r="M49" i="16"/>
  <c r="M79" i="16"/>
  <c r="M109" i="16"/>
  <c r="M63" i="16"/>
  <c r="M18" i="16"/>
  <c r="M33" i="16"/>
  <c r="M48" i="16"/>
  <c r="M78" i="16"/>
  <c r="M108" i="16"/>
  <c r="M62" i="16"/>
  <c r="M17" i="16"/>
  <c r="M32" i="16"/>
  <c r="M47" i="16"/>
  <c r="M77" i="16"/>
  <c r="M107" i="16"/>
  <c r="M61" i="16"/>
  <c r="M16" i="16"/>
  <c r="M31" i="16"/>
  <c r="M46" i="16"/>
  <c r="M76" i="16"/>
  <c r="M106" i="16"/>
  <c r="M60" i="16"/>
  <c r="M15" i="16"/>
  <c r="M30" i="16"/>
  <c r="M45" i="16"/>
  <c r="M75" i="16"/>
  <c r="M105" i="16"/>
  <c r="M59" i="16"/>
  <c r="M14" i="16"/>
  <c r="M29" i="16"/>
  <c r="M44" i="16"/>
  <c r="M74" i="16"/>
  <c r="M104" i="16"/>
  <c r="M58" i="16"/>
  <c r="M13" i="16"/>
  <c r="M28" i="16"/>
  <c r="M43" i="16"/>
  <c r="M73" i="16"/>
  <c r="M103" i="16"/>
  <c r="M57" i="16"/>
  <c r="M12" i="16"/>
  <c r="M27" i="16"/>
  <c r="M42" i="16"/>
  <c r="M72" i="16"/>
  <c r="M102" i="16"/>
  <c r="M56" i="16"/>
  <c r="M11" i="16"/>
  <c r="M26" i="16"/>
  <c r="M41" i="16"/>
  <c r="M71" i="16"/>
  <c r="M101" i="16"/>
  <c r="M55" i="16"/>
  <c r="M10" i="16"/>
  <c r="M25" i="16"/>
  <c r="M40" i="16"/>
  <c r="M70" i="16"/>
  <c r="M100" i="16"/>
  <c r="M54" i="16"/>
  <c r="M9" i="16"/>
  <c r="M24" i="16"/>
  <c r="M39" i="16"/>
  <c r="M69" i="16"/>
  <c r="M99" i="16"/>
  <c r="M53" i="16"/>
  <c r="M8" i="16"/>
  <c r="M23" i="16"/>
  <c r="M38" i="16"/>
  <c r="M68" i="16"/>
  <c r="M98" i="16"/>
  <c r="M53" i="17" a="1"/>
  <c r="M65" i="17"/>
  <c r="M8" i="17" a="1"/>
  <c r="M20" i="17"/>
  <c r="M23" i="17" a="1"/>
  <c r="M35" i="17"/>
  <c r="M50" i="17"/>
  <c r="M80" i="17"/>
  <c r="M110" i="17"/>
  <c r="M64" i="17"/>
  <c r="M19" i="17"/>
  <c r="M34" i="17"/>
  <c r="M49" i="17"/>
  <c r="M79" i="17"/>
  <c r="M109" i="17"/>
  <c r="M63" i="17"/>
  <c r="M18" i="17"/>
  <c r="M33" i="17"/>
  <c r="M48" i="17"/>
  <c r="M78" i="17"/>
  <c r="M108" i="17"/>
  <c r="M62" i="17"/>
  <c r="M17" i="17"/>
  <c r="M32" i="17"/>
  <c r="M47" i="17"/>
  <c r="M77" i="17"/>
  <c r="M107" i="17"/>
  <c r="M61" i="17"/>
  <c r="M16" i="17"/>
  <c r="M31" i="17"/>
  <c r="M46" i="17"/>
  <c r="M76" i="17"/>
  <c r="M106" i="17"/>
  <c r="M60" i="17"/>
  <c r="M15" i="17"/>
  <c r="M30" i="17"/>
  <c r="M45" i="17"/>
  <c r="M75" i="17"/>
  <c r="M105" i="17"/>
  <c r="M59" i="17"/>
  <c r="M14" i="17"/>
  <c r="M29" i="17"/>
  <c r="M44" i="17"/>
  <c r="M74" i="17"/>
  <c r="M104" i="17"/>
  <c r="M58" i="17"/>
  <c r="M13" i="17"/>
  <c r="M28" i="17"/>
  <c r="M43" i="17"/>
  <c r="M73" i="17"/>
  <c r="M103" i="17"/>
  <c r="M57" i="17"/>
  <c r="M12" i="17"/>
  <c r="M27" i="17"/>
  <c r="M42" i="17"/>
  <c r="M72" i="17"/>
  <c r="M102" i="17"/>
  <c r="M56" i="17"/>
  <c r="M11" i="17"/>
  <c r="M26" i="17"/>
  <c r="M41" i="17"/>
  <c r="M71" i="17"/>
  <c r="M101" i="17"/>
  <c r="M55" i="17"/>
  <c r="M10" i="17"/>
  <c r="M25" i="17"/>
  <c r="M40" i="17"/>
  <c r="M70" i="17"/>
  <c r="M100" i="17"/>
  <c r="M54" i="17"/>
  <c r="M9" i="17"/>
  <c r="M24" i="17"/>
  <c r="M39" i="17"/>
  <c r="M69" i="17"/>
  <c r="M99" i="17"/>
  <c r="M53" i="17"/>
  <c r="M8" i="17"/>
  <c r="M23" i="17"/>
  <c r="M38" i="17"/>
  <c r="M68" i="17"/>
  <c r="M98" i="17"/>
  <c r="M53" i="18" a="1"/>
  <c r="M65" i="18"/>
  <c r="M8" i="18" a="1"/>
  <c r="M20" i="18"/>
  <c r="M23" i="18" a="1"/>
  <c r="M35" i="18"/>
  <c r="M50" i="18"/>
  <c r="M80" i="18"/>
  <c r="M110" i="18"/>
  <c r="M64" i="18"/>
  <c r="M19" i="18"/>
  <c r="M34" i="18"/>
  <c r="M49" i="18"/>
  <c r="M79" i="18"/>
  <c r="M109" i="18"/>
  <c r="M63" i="18"/>
  <c r="M18" i="18"/>
  <c r="M33" i="18"/>
  <c r="M48" i="18"/>
  <c r="M78" i="18"/>
  <c r="M108" i="18"/>
  <c r="M62" i="18"/>
  <c r="M17" i="18"/>
  <c r="M32" i="18"/>
  <c r="M47" i="18"/>
  <c r="M77" i="18"/>
  <c r="M107" i="18"/>
  <c r="M61" i="18"/>
  <c r="M16" i="18"/>
  <c r="M31" i="18"/>
  <c r="M46" i="18"/>
  <c r="M76" i="18"/>
  <c r="M106" i="18"/>
  <c r="M60" i="18"/>
  <c r="M15" i="18"/>
  <c r="M30" i="18"/>
  <c r="M45" i="18"/>
  <c r="M75" i="18"/>
  <c r="M105" i="18"/>
  <c r="M59" i="18"/>
  <c r="M14" i="18"/>
  <c r="M29" i="18"/>
  <c r="M44" i="18"/>
  <c r="M74" i="18"/>
  <c r="M104" i="18"/>
  <c r="M58" i="18"/>
  <c r="M13" i="18"/>
  <c r="M28" i="18"/>
  <c r="M43" i="18"/>
  <c r="M73" i="18"/>
  <c r="M103" i="18"/>
  <c r="M57" i="18"/>
  <c r="M12" i="18"/>
  <c r="M27" i="18"/>
  <c r="M42" i="18"/>
  <c r="M72" i="18"/>
  <c r="M102" i="18"/>
  <c r="M56" i="18"/>
  <c r="M11" i="18"/>
  <c r="M26" i="18"/>
  <c r="M41" i="18"/>
  <c r="M71" i="18"/>
  <c r="M101" i="18"/>
  <c r="M55" i="18"/>
  <c r="M10" i="18"/>
  <c r="M25" i="18"/>
  <c r="M40" i="18"/>
  <c r="M70" i="18"/>
  <c r="M100" i="18"/>
  <c r="M54" i="18"/>
  <c r="M9" i="18"/>
  <c r="M24" i="18"/>
  <c r="M39" i="18"/>
  <c r="M69" i="18"/>
  <c r="M99" i="18"/>
  <c r="M53" i="18"/>
  <c r="M8" i="18"/>
  <c r="M23" i="18"/>
  <c r="M38" i="18"/>
  <c r="M68" i="18"/>
  <c r="M98" i="18"/>
  <c r="M53" i="19" a="1"/>
  <c r="M65" i="19"/>
  <c r="M8" i="19" a="1"/>
  <c r="M20" i="19"/>
  <c r="M23" i="19" a="1"/>
  <c r="M35" i="19"/>
  <c r="M50" i="19"/>
  <c r="M80" i="19"/>
  <c r="M110" i="19"/>
  <c r="M64" i="19"/>
  <c r="M19" i="19"/>
  <c r="M34" i="19"/>
  <c r="M49" i="19"/>
  <c r="M79" i="19"/>
  <c r="M109" i="19"/>
  <c r="M63" i="19"/>
  <c r="M18" i="19"/>
  <c r="M33" i="19"/>
  <c r="M48" i="19"/>
  <c r="M78" i="19"/>
  <c r="M108" i="19"/>
  <c r="M62" i="19"/>
  <c r="M17" i="19"/>
  <c r="M32" i="19"/>
  <c r="M47" i="19"/>
  <c r="M77" i="19"/>
  <c r="M107" i="19"/>
  <c r="M61" i="19"/>
  <c r="M16" i="19"/>
  <c r="M31" i="19"/>
  <c r="M46" i="19"/>
  <c r="M76" i="19"/>
  <c r="M106" i="19"/>
  <c r="M60" i="19"/>
  <c r="M15" i="19"/>
  <c r="M30" i="19"/>
  <c r="M45" i="19"/>
  <c r="M75" i="19"/>
  <c r="M105" i="19"/>
  <c r="M59" i="19"/>
  <c r="M14" i="19"/>
  <c r="M29" i="19"/>
  <c r="M44" i="19"/>
  <c r="M74" i="19"/>
  <c r="M104" i="19"/>
  <c r="M58" i="19"/>
  <c r="M13" i="19"/>
  <c r="M28" i="19"/>
  <c r="M43" i="19"/>
  <c r="M73" i="19"/>
  <c r="M103" i="19"/>
  <c r="M57" i="19"/>
  <c r="M12" i="19"/>
  <c r="M27" i="19"/>
  <c r="M42" i="19"/>
  <c r="M72" i="19"/>
  <c r="M102" i="19"/>
  <c r="M56" i="19"/>
  <c r="M11" i="19"/>
  <c r="M26" i="19"/>
  <c r="M41" i="19"/>
  <c r="M71" i="19"/>
  <c r="M101" i="19"/>
  <c r="M55" i="19"/>
  <c r="M10" i="19"/>
  <c r="M25" i="19"/>
  <c r="M40" i="19"/>
  <c r="M70" i="19"/>
  <c r="M100" i="19"/>
  <c r="M54" i="19"/>
  <c r="M9" i="19"/>
  <c r="M24" i="19"/>
  <c r="M39" i="19"/>
  <c r="M69" i="19"/>
  <c r="M99" i="19"/>
  <c r="M53" i="19"/>
  <c r="M8" i="19"/>
  <c r="M23" i="19"/>
  <c r="M38" i="19"/>
  <c r="M68" i="19"/>
  <c r="M98" i="19"/>
  <c r="M53" i="20" a="1"/>
  <c r="M65" i="20"/>
  <c r="M8" i="20" a="1"/>
  <c r="M20" i="20"/>
  <c r="M23" i="20" a="1"/>
  <c r="M35" i="20"/>
  <c r="M50" i="20"/>
  <c r="M80" i="20"/>
  <c r="M110" i="20"/>
  <c r="M64" i="20"/>
  <c r="M19" i="20"/>
  <c r="M34" i="20"/>
  <c r="M49" i="20"/>
  <c r="M79" i="20"/>
  <c r="M109" i="20"/>
  <c r="M63" i="20"/>
  <c r="M18" i="20"/>
  <c r="M33" i="20"/>
  <c r="M48" i="20"/>
  <c r="M78" i="20"/>
  <c r="M108" i="20"/>
  <c r="M62" i="20"/>
  <c r="M17" i="20"/>
  <c r="M32" i="20"/>
  <c r="M47" i="20"/>
  <c r="M77" i="20"/>
  <c r="M107" i="20"/>
  <c r="M61" i="20"/>
  <c r="M16" i="20"/>
  <c r="M31" i="20"/>
  <c r="M46" i="20"/>
  <c r="M76" i="20"/>
  <c r="M106" i="20"/>
  <c r="M60" i="20"/>
  <c r="M15" i="20"/>
  <c r="M30" i="20"/>
  <c r="M45" i="20"/>
  <c r="M75" i="20"/>
  <c r="M105" i="20"/>
  <c r="M59" i="20"/>
  <c r="M14" i="20"/>
  <c r="M29" i="20"/>
  <c r="M44" i="20"/>
  <c r="M74" i="20"/>
  <c r="M104" i="20"/>
  <c r="M58" i="20"/>
  <c r="M13" i="20"/>
  <c r="M28" i="20"/>
  <c r="M43" i="20"/>
  <c r="M73" i="20"/>
  <c r="M103" i="20"/>
  <c r="M57" i="20"/>
  <c r="M12" i="20"/>
  <c r="M27" i="20"/>
  <c r="M42" i="20"/>
  <c r="M72" i="20"/>
  <c r="M102" i="20"/>
  <c r="M56" i="20"/>
  <c r="M11" i="20"/>
  <c r="M26" i="20"/>
  <c r="M41" i="20"/>
  <c r="M71" i="20"/>
  <c r="M101" i="20"/>
  <c r="M55" i="20"/>
  <c r="M10" i="20"/>
  <c r="M25" i="20"/>
  <c r="M40" i="20"/>
  <c r="M70" i="20"/>
  <c r="M100" i="20"/>
  <c r="M54" i="20"/>
  <c r="M9" i="20"/>
  <c r="M24" i="20"/>
  <c r="M39" i="20"/>
  <c r="M69" i="20"/>
  <c r="M99" i="20"/>
  <c r="M53" i="20"/>
  <c r="M8" i="20"/>
  <c r="M23" i="20"/>
  <c r="M38" i="20"/>
  <c r="M68" i="20"/>
  <c r="M98" i="20"/>
  <c r="H53" i="3" a="1"/>
  <c r="H65" i="3"/>
  <c r="H80" i="3"/>
  <c r="H110" i="3"/>
  <c r="H64" i="3"/>
  <c r="H79" i="3"/>
  <c r="H109" i="3"/>
  <c r="H63" i="3"/>
  <c r="H78" i="3"/>
  <c r="H108" i="3"/>
  <c r="H62" i="3"/>
  <c r="H77" i="3"/>
  <c r="H107" i="3"/>
  <c r="H61" i="3"/>
  <c r="H76" i="3"/>
  <c r="H106" i="3"/>
  <c r="H60" i="3"/>
  <c r="H75" i="3"/>
  <c r="H105" i="3"/>
  <c r="H59" i="3"/>
  <c r="H74" i="3"/>
  <c r="H104" i="3"/>
  <c r="H58" i="3"/>
  <c r="H73" i="3"/>
  <c r="H103" i="3"/>
  <c r="H57" i="3"/>
  <c r="H72" i="3"/>
  <c r="H102" i="3"/>
  <c r="H56" i="3"/>
  <c r="H71" i="3"/>
  <c r="H101" i="3"/>
  <c r="H55" i="3"/>
  <c r="H70" i="3"/>
  <c r="H100" i="3"/>
  <c r="H54" i="3"/>
  <c r="H69" i="3"/>
  <c r="H99" i="3"/>
  <c r="H53" i="3"/>
  <c r="H68" i="3"/>
  <c r="H98" i="3"/>
  <c r="K53" i="14" a="1"/>
  <c r="K65" i="14"/>
  <c r="K8" i="14" a="1"/>
  <c r="K20" i="14"/>
  <c r="K23" i="14" a="1"/>
  <c r="K35" i="14"/>
  <c r="K50" i="14"/>
  <c r="K80" i="14"/>
  <c r="K110" i="14"/>
  <c r="K64" i="14"/>
  <c r="K19" i="14"/>
  <c r="K34" i="14"/>
  <c r="K49" i="14"/>
  <c r="K79" i="14"/>
  <c r="K109" i="14"/>
  <c r="K63" i="14"/>
  <c r="K18" i="14"/>
  <c r="K33" i="14"/>
  <c r="K48" i="14"/>
  <c r="K78" i="14"/>
  <c r="K108" i="14"/>
  <c r="K62" i="14"/>
  <c r="K17" i="14"/>
  <c r="K32" i="14"/>
  <c r="K47" i="14"/>
  <c r="K77" i="14"/>
  <c r="K107" i="14"/>
  <c r="K61" i="14"/>
  <c r="K16" i="14"/>
  <c r="K31" i="14"/>
  <c r="K46" i="14"/>
  <c r="K76" i="14"/>
  <c r="K106" i="14"/>
  <c r="K60" i="14"/>
  <c r="K15" i="14"/>
  <c r="K30" i="14"/>
  <c r="K45" i="14"/>
  <c r="K75" i="14"/>
  <c r="K105" i="14"/>
  <c r="K59" i="14"/>
  <c r="K14" i="14"/>
  <c r="K29" i="14"/>
  <c r="K44" i="14"/>
  <c r="K74" i="14"/>
  <c r="K104" i="14"/>
  <c r="K58" i="14"/>
  <c r="K13" i="14"/>
  <c r="K28" i="14"/>
  <c r="K43" i="14"/>
  <c r="K73" i="14"/>
  <c r="K103" i="14"/>
  <c r="K57" i="14"/>
  <c r="K12" i="14"/>
  <c r="K27" i="14"/>
  <c r="K42" i="14"/>
  <c r="K72" i="14"/>
  <c r="K102" i="14"/>
  <c r="K56" i="14"/>
  <c r="K11" i="14"/>
  <c r="K26" i="14"/>
  <c r="K41" i="14"/>
  <c r="K71" i="14"/>
  <c r="K101" i="14"/>
  <c r="K55" i="14"/>
  <c r="K10" i="14"/>
  <c r="K25" i="14"/>
  <c r="K40" i="14"/>
  <c r="K70" i="14"/>
  <c r="K100" i="14"/>
  <c r="K54" i="14"/>
  <c r="K9" i="14"/>
  <c r="K24" i="14"/>
  <c r="K39" i="14"/>
  <c r="K69" i="14"/>
  <c r="K99" i="14"/>
  <c r="K53" i="14"/>
  <c r="K8" i="14"/>
  <c r="K23" i="14"/>
  <c r="K38" i="14"/>
  <c r="K68" i="14"/>
  <c r="K98" i="14"/>
  <c r="L53" i="15" a="1"/>
  <c r="L65" i="15"/>
  <c r="L8" i="15" a="1"/>
  <c r="L20" i="15"/>
  <c r="L23" i="15" a="1"/>
  <c r="L35" i="15"/>
  <c r="L50" i="15"/>
  <c r="L80" i="15"/>
  <c r="L110" i="15"/>
  <c r="L64" i="15"/>
  <c r="L19" i="15"/>
  <c r="L34" i="15"/>
  <c r="L49" i="15"/>
  <c r="L79" i="15"/>
  <c r="L109" i="15"/>
  <c r="L63" i="15"/>
  <c r="L18" i="15"/>
  <c r="L33" i="15"/>
  <c r="L48" i="15"/>
  <c r="L78" i="15"/>
  <c r="L108" i="15"/>
  <c r="L62" i="15"/>
  <c r="L17" i="15"/>
  <c r="L32" i="15"/>
  <c r="L47" i="15"/>
  <c r="L77" i="15"/>
  <c r="L107" i="15"/>
  <c r="L61" i="15"/>
  <c r="L16" i="15"/>
  <c r="L31" i="15"/>
  <c r="L46" i="15"/>
  <c r="L76" i="15"/>
  <c r="L106" i="15"/>
  <c r="L60" i="15"/>
  <c r="L15" i="15"/>
  <c r="L30" i="15"/>
  <c r="L45" i="15"/>
  <c r="L75" i="15"/>
  <c r="L105" i="15"/>
  <c r="L59" i="15"/>
  <c r="L14" i="15"/>
  <c r="L29" i="15"/>
  <c r="L44" i="15"/>
  <c r="L74" i="15"/>
  <c r="L104" i="15"/>
  <c r="L58" i="15"/>
  <c r="L13" i="15"/>
  <c r="L28" i="15"/>
  <c r="L43" i="15"/>
  <c r="L73" i="15"/>
  <c r="L103" i="15"/>
  <c r="L57" i="15"/>
  <c r="L12" i="15"/>
  <c r="L27" i="15"/>
  <c r="L42" i="15"/>
  <c r="L72" i="15"/>
  <c r="L102" i="15"/>
  <c r="L56" i="15"/>
  <c r="L11" i="15"/>
  <c r="L26" i="15"/>
  <c r="L41" i="15"/>
  <c r="L71" i="15"/>
  <c r="L101" i="15"/>
  <c r="L55" i="15"/>
  <c r="L10" i="15"/>
  <c r="L25" i="15"/>
  <c r="L40" i="15"/>
  <c r="L70" i="15"/>
  <c r="L100" i="15"/>
  <c r="L54" i="15"/>
  <c r="L9" i="15"/>
  <c r="L24" i="15"/>
  <c r="L39" i="15"/>
  <c r="L69" i="15"/>
  <c r="L99" i="15"/>
  <c r="L53" i="15"/>
  <c r="L8" i="15"/>
  <c r="L23" i="15"/>
  <c r="L38" i="15"/>
  <c r="L68" i="15"/>
  <c r="L98" i="15"/>
  <c r="L53" i="16" a="1"/>
  <c r="L65" i="16"/>
  <c r="L8" i="16" a="1"/>
  <c r="L20" i="16"/>
  <c r="L23" i="16" a="1"/>
  <c r="L35" i="16"/>
  <c r="L50" i="16"/>
  <c r="L80" i="16"/>
  <c r="L110" i="16"/>
  <c r="L64" i="16"/>
  <c r="L19" i="16"/>
  <c r="L34" i="16"/>
  <c r="L49" i="16"/>
  <c r="L79" i="16"/>
  <c r="L109" i="16"/>
  <c r="L63" i="16"/>
  <c r="L18" i="16"/>
  <c r="L33" i="16"/>
  <c r="L48" i="16"/>
  <c r="L78" i="16"/>
  <c r="L108" i="16"/>
  <c r="L62" i="16"/>
  <c r="L17" i="16"/>
  <c r="L32" i="16"/>
  <c r="L47" i="16"/>
  <c r="L77" i="16"/>
  <c r="L107" i="16"/>
  <c r="L61" i="16"/>
  <c r="L16" i="16"/>
  <c r="L31" i="16"/>
  <c r="L46" i="16"/>
  <c r="L76" i="16"/>
  <c r="L106" i="16"/>
  <c r="L60" i="16"/>
  <c r="L15" i="16"/>
  <c r="L30" i="16"/>
  <c r="L45" i="16"/>
  <c r="L75" i="16"/>
  <c r="L105" i="16"/>
  <c r="L59" i="16"/>
  <c r="L14" i="16"/>
  <c r="L29" i="16"/>
  <c r="L44" i="16"/>
  <c r="L74" i="16"/>
  <c r="L104" i="16"/>
  <c r="L58" i="16"/>
  <c r="L13" i="16"/>
  <c r="L28" i="16"/>
  <c r="L43" i="16"/>
  <c r="L73" i="16"/>
  <c r="L103" i="16"/>
  <c r="L57" i="16"/>
  <c r="L12" i="16"/>
  <c r="L27" i="16"/>
  <c r="L42" i="16"/>
  <c r="L72" i="16"/>
  <c r="L102" i="16"/>
  <c r="L56" i="16"/>
  <c r="L11" i="16"/>
  <c r="L26" i="16"/>
  <c r="L41" i="16"/>
  <c r="L71" i="16"/>
  <c r="L101" i="16"/>
  <c r="L55" i="16"/>
  <c r="L10" i="16"/>
  <c r="L25" i="16"/>
  <c r="L40" i="16"/>
  <c r="L70" i="16"/>
  <c r="L100" i="16"/>
  <c r="L54" i="16"/>
  <c r="L9" i="16"/>
  <c r="L24" i="16"/>
  <c r="L39" i="16"/>
  <c r="L69" i="16"/>
  <c r="L99" i="16"/>
  <c r="L53" i="16"/>
  <c r="L8" i="16"/>
  <c r="L23" i="16"/>
  <c r="L38" i="16"/>
  <c r="L68" i="16"/>
  <c r="L98" i="16"/>
  <c r="L53" i="17" a="1"/>
  <c r="L65" i="17"/>
  <c r="L8" i="17" a="1"/>
  <c r="L20" i="17"/>
  <c r="L23" i="17" a="1"/>
  <c r="L35" i="17"/>
  <c r="L50" i="17"/>
  <c r="L80" i="17"/>
  <c r="L110" i="17"/>
  <c r="L64" i="17"/>
  <c r="L19" i="17"/>
  <c r="L34" i="17"/>
  <c r="L49" i="17"/>
  <c r="L79" i="17"/>
  <c r="L109" i="17"/>
  <c r="L63" i="17"/>
  <c r="L18" i="17"/>
  <c r="L33" i="17"/>
  <c r="L48" i="17"/>
  <c r="L78" i="17"/>
  <c r="L108" i="17"/>
  <c r="L62" i="17"/>
  <c r="L17" i="17"/>
  <c r="L32" i="17"/>
  <c r="L47" i="17"/>
  <c r="L77" i="17"/>
  <c r="L107" i="17"/>
  <c r="L61" i="17"/>
  <c r="L16" i="17"/>
  <c r="L31" i="17"/>
  <c r="L46" i="17"/>
  <c r="L76" i="17"/>
  <c r="L106" i="17"/>
  <c r="L60" i="17"/>
  <c r="L15" i="17"/>
  <c r="L30" i="17"/>
  <c r="L45" i="17"/>
  <c r="L75" i="17"/>
  <c r="L105" i="17"/>
  <c r="L59" i="17"/>
  <c r="L14" i="17"/>
  <c r="L29" i="17"/>
  <c r="L44" i="17"/>
  <c r="L74" i="17"/>
  <c r="L104" i="17"/>
  <c r="L58" i="17"/>
  <c r="L13" i="17"/>
  <c r="L28" i="17"/>
  <c r="L43" i="17"/>
  <c r="L73" i="17"/>
  <c r="L103" i="17"/>
  <c r="L57" i="17"/>
  <c r="L12" i="17"/>
  <c r="L27" i="17"/>
  <c r="L42" i="17"/>
  <c r="L72" i="17"/>
  <c r="L102" i="17"/>
  <c r="L56" i="17"/>
  <c r="L11" i="17"/>
  <c r="L26" i="17"/>
  <c r="L41" i="17"/>
  <c r="L71" i="17"/>
  <c r="L101" i="17"/>
  <c r="L55" i="17"/>
  <c r="L10" i="17"/>
  <c r="L25" i="17"/>
  <c r="L40" i="17"/>
  <c r="L70" i="17"/>
  <c r="L100" i="17"/>
  <c r="L54" i="17"/>
  <c r="L9" i="17"/>
  <c r="L24" i="17"/>
  <c r="L39" i="17"/>
  <c r="L69" i="17"/>
  <c r="L99" i="17"/>
  <c r="L53" i="17"/>
  <c r="L8" i="17"/>
  <c r="L23" i="17"/>
  <c r="L38" i="17"/>
  <c r="L68" i="17"/>
  <c r="L98" i="17"/>
  <c r="L53" i="18" a="1"/>
  <c r="L65" i="18"/>
  <c r="L8" i="18" a="1"/>
  <c r="L20" i="18"/>
  <c r="L23" i="18" a="1"/>
  <c r="L35" i="18"/>
  <c r="L50" i="18"/>
  <c r="L80" i="18"/>
  <c r="L110" i="18"/>
  <c r="L64" i="18"/>
  <c r="L19" i="18"/>
  <c r="L34" i="18"/>
  <c r="L49" i="18"/>
  <c r="L79" i="18"/>
  <c r="L109" i="18"/>
  <c r="L63" i="18"/>
  <c r="L18" i="18"/>
  <c r="L33" i="18"/>
  <c r="L48" i="18"/>
  <c r="L78" i="18"/>
  <c r="L108" i="18"/>
  <c r="L62" i="18"/>
  <c r="L17" i="18"/>
  <c r="L32" i="18"/>
  <c r="L47" i="18"/>
  <c r="L77" i="18"/>
  <c r="L107" i="18"/>
  <c r="L61" i="18"/>
  <c r="L16" i="18"/>
  <c r="L31" i="18"/>
  <c r="L46" i="18"/>
  <c r="L76" i="18"/>
  <c r="L106" i="18"/>
  <c r="L60" i="18"/>
  <c r="L15" i="18"/>
  <c r="L30" i="18"/>
  <c r="L45" i="18"/>
  <c r="L75" i="18"/>
  <c r="L105" i="18"/>
  <c r="L59" i="18"/>
  <c r="L14" i="18"/>
  <c r="L29" i="18"/>
  <c r="L44" i="18"/>
  <c r="L74" i="18"/>
  <c r="L104" i="18"/>
  <c r="L58" i="18"/>
  <c r="L13" i="18"/>
  <c r="L28" i="18"/>
  <c r="L43" i="18"/>
  <c r="L73" i="18"/>
  <c r="L103" i="18"/>
  <c r="L57" i="18"/>
  <c r="L12" i="18"/>
  <c r="L27" i="18"/>
  <c r="L42" i="18"/>
  <c r="L72" i="18"/>
  <c r="L102" i="18"/>
  <c r="L56" i="18"/>
  <c r="L11" i="18"/>
  <c r="L26" i="18"/>
  <c r="L41" i="18"/>
  <c r="L71" i="18"/>
  <c r="L101" i="18"/>
  <c r="L55" i="18"/>
  <c r="L10" i="18"/>
  <c r="L25" i="18"/>
  <c r="L40" i="18"/>
  <c r="L70" i="18"/>
  <c r="L100" i="18"/>
  <c r="L54" i="18"/>
  <c r="L9" i="18"/>
  <c r="L24" i="18"/>
  <c r="L39" i="18"/>
  <c r="L69" i="18"/>
  <c r="L99" i="18"/>
  <c r="L53" i="18"/>
  <c r="L8" i="18"/>
  <c r="L23" i="18"/>
  <c r="L38" i="18"/>
  <c r="L68" i="18"/>
  <c r="L98" i="18"/>
  <c r="L53" i="19" a="1"/>
  <c r="L65" i="19"/>
  <c r="L8" i="19" a="1"/>
  <c r="L20" i="19"/>
  <c r="L23" i="19" a="1"/>
  <c r="L35" i="19"/>
  <c r="L50" i="19"/>
  <c r="L80" i="19"/>
  <c r="L110" i="19"/>
  <c r="L64" i="19"/>
  <c r="L19" i="19"/>
  <c r="L34" i="19"/>
  <c r="L49" i="19"/>
  <c r="L79" i="19"/>
  <c r="L109" i="19"/>
  <c r="L63" i="19"/>
  <c r="L18" i="19"/>
  <c r="L33" i="19"/>
  <c r="L48" i="19"/>
  <c r="L78" i="19"/>
  <c r="L108" i="19"/>
  <c r="L62" i="19"/>
  <c r="L17" i="19"/>
  <c r="L32" i="19"/>
  <c r="L47" i="19"/>
  <c r="L77" i="19"/>
  <c r="L107" i="19"/>
  <c r="L61" i="19"/>
  <c r="L16" i="19"/>
  <c r="L31" i="19"/>
  <c r="L46" i="19"/>
  <c r="L76" i="19"/>
  <c r="L106" i="19"/>
  <c r="L60" i="19"/>
  <c r="L15" i="19"/>
  <c r="L30" i="19"/>
  <c r="L45" i="19"/>
  <c r="L75" i="19"/>
  <c r="L105" i="19"/>
  <c r="L59" i="19"/>
  <c r="L14" i="19"/>
  <c r="L29" i="19"/>
  <c r="L44" i="19"/>
  <c r="L74" i="19"/>
  <c r="L104" i="19"/>
  <c r="L58" i="19"/>
  <c r="L13" i="19"/>
  <c r="L28" i="19"/>
  <c r="L43" i="19"/>
  <c r="L73" i="19"/>
  <c r="L103" i="19"/>
  <c r="L57" i="19"/>
  <c r="L12" i="19"/>
  <c r="L27" i="19"/>
  <c r="L42" i="19"/>
  <c r="L72" i="19"/>
  <c r="L102" i="19"/>
  <c r="L56" i="19"/>
  <c r="L11" i="19"/>
  <c r="L26" i="19"/>
  <c r="L41" i="19"/>
  <c r="L71" i="19"/>
  <c r="L101" i="19"/>
  <c r="L55" i="19"/>
  <c r="L10" i="19"/>
  <c r="L25" i="19"/>
  <c r="L40" i="19"/>
  <c r="L70" i="19"/>
  <c r="L100" i="19"/>
  <c r="L54" i="19"/>
  <c r="L9" i="19"/>
  <c r="L24" i="19"/>
  <c r="L39" i="19"/>
  <c r="L69" i="19"/>
  <c r="L99" i="19"/>
  <c r="L53" i="19"/>
  <c r="L8" i="19"/>
  <c r="L23" i="19"/>
  <c r="L38" i="19"/>
  <c r="L68" i="19"/>
  <c r="L98" i="19"/>
  <c r="L53" i="20" a="1"/>
  <c r="L65" i="20"/>
  <c r="L8" i="20" a="1"/>
  <c r="L20" i="20"/>
  <c r="L23" i="20" a="1"/>
  <c r="L35" i="20"/>
  <c r="L50" i="20"/>
  <c r="L80" i="20"/>
  <c r="L110" i="20"/>
  <c r="L64" i="20"/>
  <c r="L19" i="20"/>
  <c r="L34" i="20"/>
  <c r="L49" i="20"/>
  <c r="L79" i="20"/>
  <c r="L109" i="20"/>
  <c r="L63" i="20"/>
  <c r="L18" i="20"/>
  <c r="L33" i="20"/>
  <c r="L48" i="20"/>
  <c r="L78" i="20"/>
  <c r="L108" i="20"/>
  <c r="L62" i="20"/>
  <c r="L17" i="20"/>
  <c r="L32" i="20"/>
  <c r="L47" i="20"/>
  <c r="L77" i="20"/>
  <c r="L107" i="20"/>
  <c r="L61" i="20"/>
  <c r="L16" i="20"/>
  <c r="L31" i="20"/>
  <c r="L46" i="20"/>
  <c r="L76" i="20"/>
  <c r="L106" i="20"/>
  <c r="L60" i="20"/>
  <c r="L15" i="20"/>
  <c r="L30" i="20"/>
  <c r="L45" i="20"/>
  <c r="L75" i="20"/>
  <c r="L105" i="20"/>
  <c r="L59" i="20"/>
  <c r="L14" i="20"/>
  <c r="L29" i="20"/>
  <c r="L44" i="20"/>
  <c r="L74" i="20"/>
  <c r="L104" i="20"/>
  <c r="L58" i="20"/>
  <c r="L13" i="20"/>
  <c r="L28" i="20"/>
  <c r="L43" i="20"/>
  <c r="L73" i="20"/>
  <c r="L103" i="20"/>
  <c r="L57" i="20"/>
  <c r="L12" i="20"/>
  <c r="L27" i="20"/>
  <c r="L42" i="20"/>
  <c r="L72" i="20"/>
  <c r="L102" i="20"/>
  <c r="L56" i="20"/>
  <c r="L11" i="20"/>
  <c r="L26" i="20"/>
  <c r="L41" i="20"/>
  <c r="L71" i="20"/>
  <c r="L101" i="20"/>
  <c r="L55" i="20"/>
  <c r="L10" i="20"/>
  <c r="L25" i="20"/>
  <c r="L40" i="20"/>
  <c r="L70" i="20"/>
  <c r="L100" i="20"/>
  <c r="L54" i="20"/>
  <c r="L9" i="20"/>
  <c r="L24" i="20"/>
  <c r="L39" i="20"/>
  <c r="L69" i="20"/>
  <c r="L99" i="20"/>
  <c r="L53" i="20"/>
  <c r="L8" i="20"/>
  <c r="L23" i="20"/>
  <c r="L38" i="20"/>
  <c r="L68" i="20"/>
  <c r="L98" i="20"/>
  <c r="G53" i="3" a="1"/>
  <c r="G65" i="3"/>
  <c r="G80" i="3"/>
  <c r="G110" i="3"/>
  <c r="G64" i="3"/>
  <c r="G79" i="3"/>
  <c r="G109" i="3"/>
  <c r="G63" i="3"/>
  <c r="G78" i="3"/>
  <c r="G108" i="3"/>
  <c r="G62" i="3"/>
  <c r="G77" i="3"/>
  <c r="G107" i="3"/>
  <c r="G61" i="3"/>
  <c r="G76" i="3"/>
  <c r="G106" i="3"/>
  <c r="G60" i="3"/>
  <c r="G75" i="3"/>
  <c r="G105" i="3"/>
  <c r="G59" i="3"/>
  <c r="G74" i="3"/>
  <c r="G104" i="3"/>
  <c r="G58" i="3"/>
  <c r="G73" i="3"/>
  <c r="G103" i="3"/>
  <c r="G57" i="3"/>
  <c r="G72" i="3"/>
  <c r="G102" i="3"/>
  <c r="G56" i="3"/>
  <c r="G71" i="3"/>
  <c r="G101" i="3"/>
  <c r="G55" i="3"/>
  <c r="G70" i="3"/>
  <c r="G100" i="3"/>
  <c r="G54" i="3"/>
  <c r="G69" i="3"/>
  <c r="G99" i="3"/>
  <c r="G53" i="3"/>
  <c r="G68" i="3"/>
  <c r="G98" i="3"/>
  <c r="J53" i="14" a="1"/>
  <c r="J65" i="14"/>
  <c r="J8" i="14" a="1"/>
  <c r="J20" i="14"/>
  <c r="J23" i="14" a="1"/>
  <c r="J35" i="14"/>
  <c r="J50" i="14"/>
  <c r="J80" i="14"/>
  <c r="J110" i="14"/>
  <c r="J64" i="14"/>
  <c r="J19" i="14"/>
  <c r="J34" i="14"/>
  <c r="J49" i="14"/>
  <c r="J79" i="14"/>
  <c r="J109" i="14"/>
  <c r="J63" i="14"/>
  <c r="J18" i="14"/>
  <c r="J33" i="14"/>
  <c r="J48" i="14"/>
  <c r="J78" i="14"/>
  <c r="J108" i="14"/>
  <c r="J62" i="14"/>
  <c r="J17" i="14"/>
  <c r="J32" i="14"/>
  <c r="J47" i="14"/>
  <c r="J77" i="14"/>
  <c r="J107" i="14"/>
  <c r="J61" i="14"/>
  <c r="J16" i="14"/>
  <c r="J31" i="14"/>
  <c r="J46" i="14"/>
  <c r="J76" i="14"/>
  <c r="J106" i="14"/>
  <c r="J60" i="14"/>
  <c r="J15" i="14"/>
  <c r="J30" i="14"/>
  <c r="J45" i="14"/>
  <c r="J75" i="14"/>
  <c r="J105" i="14"/>
  <c r="J59" i="14"/>
  <c r="J14" i="14"/>
  <c r="J29" i="14"/>
  <c r="J44" i="14"/>
  <c r="J74" i="14"/>
  <c r="J104" i="14"/>
  <c r="J58" i="14"/>
  <c r="J13" i="14"/>
  <c r="J28" i="14"/>
  <c r="J43" i="14"/>
  <c r="J73" i="14"/>
  <c r="J103" i="14"/>
  <c r="J57" i="14"/>
  <c r="J12" i="14"/>
  <c r="J27" i="14"/>
  <c r="J42" i="14"/>
  <c r="J72" i="14"/>
  <c r="J102" i="14"/>
  <c r="J56" i="14"/>
  <c r="J11" i="14"/>
  <c r="J26" i="14"/>
  <c r="J41" i="14"/>
  <c r="J71" i="14"/>
  <c r="J101" i="14"/>
  <c r="J55" i="14"/>
  <c r="J10" i="14"/>
  <c r="J25" i="14"/>
  <c r="J40" i="14"/>
  <c r="J70" i="14"/>
  <c r="J100" i="14"/>
  <c r="J54" i="14"/>
  <c r="J9" i="14"/>
  <c r="J24" i="14"/>
  <c r="J39" i="14"/>
  <c r="J69" i="14"/>
  <c r="J99" i="14"/>
  <c r="J53" i="14"/>
  <c r="J8" i="14"/>
  <c r="J23" i="14"/>
  <c r="J38" i="14"/>
  <c r="J68" i="14"/>
  <c r="J98" i="14"/>
  <c r="K53" i="15" a="1"/>
  <c r="K65" i="15"/>
  <c r="K8" i="15" a="1"/>
  <c r="K20" i="15"/>
  <c r="K23" i="15" a="1"/>
  <c r="K35" i="15"/>
  <c r="K50" i="15"/>
  <c r="K80" i="15"/>
  <c r="K110" i="15"/>
  <c r="K64" i="15"/>
  <c r="K19" i="15"/>
  <c r="K34" i="15"/>
  <c r="K49" i="15"/>
  <c r="K79" i="15"/>
  <c r="K109" i="15"/>
  <c r="K63" i="15"/>
  <c r="K18" i="15"/>
  <c r="K33" i="15"/>
  <c r="K48" i="15"/>
  <c r="K78" i="15"/>
  <c r="K108" i="15"/>
  <c r="K62" i="15"/>
  <c r="K17" i="15"/>
  <c r="K32" i="15"/>
  <c r="K47" i="15"/>
  <c r="K77" i="15"/>
  <c r="K107" i="15"/>
  <c r="K61" i="15"/>
  <c r="K16" i="15"/>
  <c r="K31" i="15"/>
  <c r="K46" i="15"/>
  <c r="K76" i="15"/>
  <c r="K106" i="15"/>
  <c r="K60" i="15"/>
  <c r="K15" i="15"/>
  <c r="K30" i="15"/>
  <c r="K45" i="15"/>
  <c r="K75" i="15"/>
  <c r="K105" i="15"/>
  <c r="K59" i="15"/>
  <c r="K14" i="15"/>
  <c r="K29" i="15"/>
  <c r="K44" i="15"/>
  <c r="K74" i="15"/>
  <c r="K104" i="15"/>
  <c r="K58" i="15"/>
  <c r="K13" i="15"/>
  <c r="K28" i="15"/>
  <c r="K43" i="15"/>
  <c r="K73" i="15"/>
  <c r="K103" i="15"/>
  <c r="K57" i="15"/>
  <c r="K12" i="15"/>
  <c r="K27" i="15"/>
  <c r="K42" i="15"/>
  <c r="K72" i="15"/>
  <c r="K102" i="15"/>
  <c r="K56" i="15"/>
  <c r="K11" i="15"/>
  <c r="K26" i="15"/>
  <c r="K41" i="15"/>
  <c r="K71" i="15"/>
  <c r="K101" i="15"/>
  <c r="K55" i="15"/>
  <c r="K10" i="15"/>
  <c r="K25" i="15"/>
  <c r="K40" i="15"/>
  <c r="K70" i="15"/>
  <c r="K100" i="15"/>
  <c r="K54" i="15"/>
  <c r="K9" i="15"/>
  <c r="K24" i="15"/>
  <c r="K39" i="15"/>
  <c r="K69" i="15"/>
  <c r="K99" i="15"/>
  <c r="K53" i="15"/>
  <c r="K8" i="15"/>
  <c r="K23" i="15"/>
  <c r="K38" i="15"/>
  <c r="K68" i="15"/>
  <c r="K98" i="15"/>
  <c r="K53" i="16" a="1"/>
  <c r="K65" i="16"/>
  <c r="K8" i="16" a="1"/>
  <c r="K20" i="16"/>
  <c r="K23" i="16" a="1"/>
  <c r="K35" i="16"/>
  <c r="K50" i="16"/>
  <c r="K80" i="16"/>
  <c r="K110" i="16"/>
  <c r="K64" i="16"/>
  <c r="K19" i="16"/>
  <c r="K34" i="16"/>
  <c r="K49" i="16"/>
  <c r="K79" i="16"/>
  <c r="K109" i="16"/>
  <c r="K63" i="16"/>
  <c r="K18" i="16"/>
  <c r="K33" i="16"/>
  <c r="K48" i="16"/>
  <c r="K78" i="16"/>
  <c r="K108" i="16"/>
  <c r="K62" i="16"/>
  <c r="K17" i="16"/>
  <c r="K32" i="16"/>
  <c r="K47" i="16"/>
  <c r="K77" i="16"/>
  <c r="K107" i="16"/>
  <c r="K61" i="16"/>
  <c r="K16" i="16"/>
  <c r="K31" i="16"/>
  <c r="K46" i="16"/>
  <c r="K76" i="16"/>
  <c r="K106" i="16"/>
  <c r="K60" i="16"/>
  <c r="K15" i="16"/>
  <c r="K30" i="16"/>
  <c r="K45" i="16"/>
  <c r="K75" i="16"/>
  <c r="K105" i="16"/>
  <c r="K59" i="16"/>
  <c r="K14" i="16"/>
  <c r="K29" i="16"/>
  <c r="K44" i="16"/>
  <c r="K74" i="16"/>
  <c r="K104" i="16"/>
  <c r="K58" i="16"/>
  <c r="K13" i="16"/>
  <c r="K28" i="16"/>
  <c r="K43" i="16"/>
  <c r="K73" i="16"/>
  <c r="K103" i="16"/>
  <c r="K57" i="16"/>
  <c r="K12" i="16"/>
  <c r="K27" i="16"/>
  <c r="K42" i="16"/>
  <c r="K72" i="16"/>
  <c r="K102" i="16"/>
  <c r="K56" i="16"/>
  <c r="K11" i="16"/>
  <c r="K26" i="16"/>
  <c r="K41" i="16"/>
  <c r="K71" i="16"/>
  <c r="K101" i="16"/>
  <c r="K55" i="16"/>
  <c r="K10" i="16"/>
  <c r="K25" i="16"/>
  <c r="K40" i="16"/>
  <c r="K70" i="16"/>
  <c r="K100" i="16"/>
  <c r="K54" i="16"/>
  <c r="K9" i="16"/>
  <c r="K24" i="16"/>
  <c r="K39" i="16"/>
  <c r="K69" i="16"/>
  <c r="K99" i="16"/>
  <c r="K53" i="16"/>
  <c r="K8" i="16"/>
  <c r="K23" i="16"/>
  <c r="K38" i="16"/>
  <c r="K68" i="16"/>
  <c r="K98" i="16"/>
  <c r="K53" i="17" a="1"/>
  <c r="K65" i="17"/>
  <c r="K8" i="17" a="1"/>
  <c r="K20" i="17"/>
  <c r="K23" i="17" a="1"/>
  <c r="K35" i="17"/>
  <c r="K50" i="17"/>
  <c r="K80" i="17"/>
  <c r="K110" i="17"/>
  <c r="K64" i="17"/>
  <c r="K19" i="17"/>
  <c r="K34" i="17"/>
  <c r="K49" i="17"/>
  <c r="K79" i="17"/>
  <c r="K109" i="17"/>
  <c r="K63" i="17"/>
  <c r="K18" i="17"/>
  <c r="K33" i="17"/>
  <c r="K48" i="17"/>
  <c r="K78" i="17"/>
  <c r="K108" i="17"/>
  <c r="K62" i="17"/>
  <c r="K17" i="17"/>
  <c r="K32" i="17"/>
  <c r="K47" i="17"/>
  <c r="K77" i="17"/>
  <c r="K107" i="17"/>
  <c r="K61" i="17"/>
  <c r="K16" i="17"/>
  <c r="K31" i="17"/>
  <c r="K46" i="17"/>
  <c r="K76" i="17"/>
  <c r="K106" i="17"/>
  <c r="K60" i="17"/>
  <c r="K15" i="17"/>
  <c r="K30" i="17"/>
  <c r="K45" i="17"/>
  <c r="K75" i="17"/>
  <c r="K105" i="17"/>
  <c r="K59" i="17"/>
  <c r="K14" i="17"/>
  <c r="K29" i="17"/>
  <c r="K44" i="17"/>
  <c r="K74" i="17"/>
  <c r="K104" i="17"/>
  <c r="K58" i="17"/>
  <c r="K13" i="17"/>
  <c r="K28" i="17"/>
  <c r="K43" i="17"/>
  <c r="K73" i="17"/>
  <c r="K103" i="17"/>
  <c r="K57" i="17"/>
  <c r="K12" i="17"/>
  <c r="K27" i="17"/>
  <c r="K42" i="17"/>
  <c r="K72" i="17"/>
  <c r="K102" i="17"/>
  <c r="K56" i="17"/>
  <c r="K11" i="17"/>
  <c r="K26" i="17"/>
  <c r="K41" i="17"/>
  <c r="K71" i="17"/>
  <c r="K101" i="17"/>
  <c r="K55" i="17"/>
  <c r="K10" i="17"/>
  <c r="K25" i="17"/>
  <c r="K40" i="17"/>
  <c r="K70" i="17"/>
  <c r="K100" i="17"/>
  <c r="K54" i="17"/>
  <c r="K9" i="17"/>
  <c r="K24" i="17"/>
  <c r="K39" i="17"/>
  <c r="K69" i="17"/>
  <c r="K99" i="17"/>
  <c r="K53" i="17"/>
  <c r="K8" i="17"/>
  <c r="K23" i="17"/>
  <c r="K38" i="17"/>
  <c r="K68" i="17"/>
  <c r="K98" i="17"/>
  <c r="K53" i="18" a="1"/>
  <c r="K65" i="18"/>
  <c r="K8" i="18" a="1"/>
  <c r="K20" i="18"/>
  <c r="K23" i="18" a="1"/>
  <c r="K35" i="18"/>
  <c r="K50" i="18"/>
  <c r="K80" i="18"/>
  <c r="K110" i="18"/>
  <c r="K64" i="18"/>
  <c r="K19" i="18"/>
  <c r="K34" i="18"/>
  <c r="K49" i="18"/>
  <c r="K79" i="18"/>
  <c r="K109" i="18"/>
  <c r="K63" i="18"/>
  <c r="K18" i="18"/>
  <c r="K33" i="18"/>
  <c r="K48" i="18"/>
  <c r="K78" i="18"/>
  <c r="K108" i="18"/>
  <c r="K62" i="18"/>
  <c r="K17" i="18"/>
  <c r="K32" i="18"/>
  <c r="K47" i="18"/>
  <c r="K77" i="18"/>
  <c r="K107" i="18"/>
  <c r="K61" i="18"/>
  <c r="K16" i="18"/>
  <c r="K31" i="18"/>
  <c r="K46" i="18"/>
  <c r="K76" i="18"/>
  <c r="K106" i="18"/>
  <c r="K60" i="18"/>
  <c r="K15" i="18"/>
  <c r="K30" i="18"/>
  <c r="K45" i="18"/>
  <c r="K75" i="18"/>
  <c r="K105" i="18"/>
  <c r="K59" i="18"/>
  <c r="K14" i="18"/>
  <c r="K29" i="18"/>
  <c r="K44" i="18"/>
  <c r="K74" i="18"/>
  <c r="K104" i="18"/>
  <c r="K58" i="18"/>
  <c r="K13" i="18"/>
  <c r="K28" i="18"/>
  <c r="K43" i="18"/>
  <c r="K73" i="18"/>
  <c r="K103" i="18"/>
  <c r="K57" i="18"/>
  <c r="K12" i="18"/>
  <c r="K27" i="18"/>
  <c r="K42" i="18"/>
  <c r="K72" i="18"/>
  <c r="K102" i="18"/>
  <c r="K56" i="18"/>
  <c r="K11" i="18"/>
  <c r="K26" i="18"/>
  <c r="K41" i="18"/>
  <c r="K71" i="18"/>
  <c r="K101" i="18"/>
  <c r="K55" i="18"/>
  <c r="K10" i="18"/>
  <c r="K25" i="18"/>
  <c r="K40" i="18"/>
  <c r="K70" i="18"/>
  <c r="K100" i="18"/>
  <c r="K54" i="18"/>
  <c r="K9" i="18"/>
  <c r="K24" i="18"/>
  <c r="K39" i="18"/>
  <c r="K69" i="18"/>
  <c r="K99" i="18"/>
  <c r="K53" i="18"/>
  <c r="K8" i="18"/>
  <c r="K23" i="18"/>
  <c r="K38" i="18"/>
  <c r="K68" i="18"/>
  <c r="K98" i="18"/>
  <c r="K53" i="19" a="1"/>
  <c r="K65" i="19"/>
  <c r="K8" i="19" a="1"/>
  <c r="K20" i="19"/>
  <c r="K23" i="19" a="1"/>
  <c r="K35" i="19"/>
  <c r="K50" i="19"/>
  <c r="K80" i="19"/>
  <c r="K110" i="19"/>
  <c r="K64" i="19"/>
  <c r="K19" i="19"/>
  <c r="K34" i="19"/>
  <c r="K49" i="19"/>
  <c r="K79" i="19"/>
  <c r="K109" i="19"/>
  <c r="K63" i="19"/>
  <c r="K18" i="19"/>
  <c r="K33" i="19"/>
  <c r="K48" i="19"/>
  <c r="K78" i="19"/>
  <c r="K108" i="19"/>
  <c r="K62" i="19"/>
  <c r="K17" i="19"/>
  <c r="K32" i="19"/>
  <c r="K47" i="19"/>
  <c r="K77" i="19"/>
  <c r="K107" i="19"/>
  <c r="K61" i="19"/>
  <c r="K16" i="19"/>
  <c r="K31" i="19"/>
  <c r="K46" i="19"/>
  <c r="K76" i="19"/>
  <c r="K106" i="19"/>
  <c r="K60" i="19"/>
  <c r="K15" i="19"/>
  <c r="K30" i="19"/>
  <c r="K45" i="19"/>
  <c r="K75" i="19"/>
  <c r="K105" i="19"/>
  <c r="K59" i="19"/>
  <c r="K14" i="19"/>
  <c r="K29" i="19"/>
  <c r="K44" i="19"/>
  <c r="K74" i="19"/>
  <c r="K104" i="19"/>
  <c r="K58" i="19"/>
  <c r="K13" i="19"/>
  <c r="K28" i="19"/>
  <c r="K43" i="19"/>
  <c r="K73" i="19"/>
  <c r="K103" i="19"/>
  <c r="K57" i="19"/>
  <c r="K12" i="19"/>
  <c r="K27" i="19"/>
  <c r="K42" i="19"/>
  <c r="K72" i="19"/>
  <c r="K102" i="19"/>
  <c r="K56" i="19"/>
  <c r="K11" i="19"/>
  <c r="K26" i="19"/>
  <c r="K41" i="19"/>
  <c r="K71" i="19"/>
  <c r="K101" i="19"/>
  <c r="K55" i="19"/>
  <c r="K10" i="19"/>
  <c r="K25" i="19"/>
  <c r="K40" i="19"/>
  <c r="K70" i="19"/>
  <c r="K100" i="19"/>
  <c r="K54" i="19"/>
  <c r="K9" i="19"/>
  <c r="K24" i="19"/>
  <c r="K39" i="19"/>
  <c r="K69" i="19"/>
  <c r="K99" i="19"/>
  <c r="K53" i="19"/>
  <c r="K8" i="19"/>
  <c r="K23" i="19"/>
  <c r="K38" i="19"/>
  <c r="K68" i="19"/>
  <c r="K98" i="19"/>
  <c r="K53" i="20" a="1"/>
  <c r="K65" i="20"/>
  <c r="K8" i="20" a="1"/>
  <c r="K20" i="20"/>
  <c r="K23" i="20" a="1"/>
  <c r="K35" i="20"/>
  <c r="K50" i="20"/>
  <c r="K80" i="20"/>
  <c r="K110" i="20"/>
  <c r="K64" i="20"/>
  <c r="K19" i="20"/>
  <c r="K34" i="20"/>
  <c r="K49" i="20"/>
  <c r="K79" i="20"/>
  <c r="K109" i="20"/>
  <c r="K63" i="20"/>
  <c r="K18" i="20"/>
  <c r="K33" i="20"/>
  <c r="K48" i="20"/>
  <c r="K78" i="20"/>
  <c r="K108" i="20"/>
  <c r="K62" i="20"/>
  <c r="K17" i="20"/>
  <c r="K32" i="20"/>
  <c r="K47" i="20"/>
  <c r="K77" i="20"/>
  <c r="K107" i="20"/>
  <c r="K61" i="20"/>
  <c r="K16" i="20"/>
  <c r="K31" i="20"/>
  <c r="K46" i="20"/>
  <c r="K76" i="20"/>
  <c r="K106" i="20"/>
  <c r="K60" i="20"/>
  <c r="K15" i="20"/>
  <c r="K30" i="20"/>
  <c r="K45" i="20"/>
  <c r="K75" i="20"/>
  <c r="K105" i="20"/>
  <c r="K59" i="20"/>
  <c r="K14" i="20"/>
  <c r="K29" i="20"/>
  <c r="K44" i="20"/>
  <c r="K74" i="20"/>
  <c r="K104" i="20"/>
  <c r="K58" i="20"/>
  <c r="K13" i="20"/>
  <c r="K28" i="20"/>
  <c r="K43" i="20"/>
  <c r="K73" i="20"/>
  <c r="K103" i="20"/>
  <c r="K57" i="20"/>
  <c r="K12" i="20"/>
  <c r="K27" i="20"/>
  <c r="K42" i="20"/>
  <c r="K72" i="20"/>
  <c r="K102" i="20"/>
  <c r="K56" i="20"/>
  <c r="K11" i="20"/>
  <c r="K26" i="20"/>
  <c r="K41" i="20"/>
  <c r="K71" i="20"/>
  <c r="K101" i="20"/>
  <c r="K55" i="20"/>
  <c r="K10" i="20"/>
  <c r="K25" i="20"/>
  <c r="K40" i="20"/>
  <c r="K70" i="20"/>
  <c r="K100" i="20"/>
  <c r="K54" i="20"/>
  <c r="K9" i="20"/>
  <c r="K24" i="20"/>
  <c r="K39" i="20"/>
  <c r="K69" i="20"/>
  <c r="K99" i="20"/>
  <c r="K53" i="20"/>
  <c r="K8" i="20"/>
  <c r="K23" i="20"/>
  <c r="K38" i="20"/>
  <c r="K68" i="20"/>
  <c r="K98" i="20"/>
  <c r="F80" i="3"/>
  <c r="F110" i="3"/>
  <c r="F79" i="3"/>
  <c r="F109" i="3"/>
  <c r="F78" i="3"/>
  <c r="F108" i="3"/>
  <c r="F77" i="3"/>
  <c r="F107" i="3"/>
  <c r="F76" i="3"/>
  <c r="F106" i="3"/>
  <c r="F75" i="3"/>
  <c r="F105" i="3"/>
  <c r="F74" i="3"/>
  <c r="F104" i="3"/>
  <c r="F73" i="3"/>
  <c r="F103" i="3"/>
  <c r="F72" i="3"/>
  <c r="F102" i="3"/>
  <c r="F71" i="3"/>
  <c r="F101" i="3"/>
  <c r="F70" i="3"/>
  <c r="F100" i="3"/>
  <c r="F69" i="3"/>
  <c r="F99" i="3"/>
  <c r="F68" i="3"/>
  <c r="F98" i="3"/>
  <c r="I53" i="14" a="1"/>
  <c r="I65" i="14"/>
  <c r="I8" i="14" a="1"/>
  <c r="I20" i="14"/>
  <c r="I23" i="14" a="1"/>
  <c r="I35" i="14"/>
  <c r="I50" i="14"/>
  <c r="I80" i="14"/>
  <c r="I110" i="14"/>
  <c r="I64" i="14"/>
  <c r="I19" i="14"/>
  <c r="I34" i="14"/>
  <c r="I49" i="14"/>
  <c r="I79" i="14"/>
  <c r="I109" i="14"/>
  <c r="I63" i="14"/>
  <c r="I18" i="14"/>
  <c r="I33" i="14"/>
  <c r="I48" i="14"/>
  <c r="I78" i="14"/>
  <c r="I108" i="14"/>
  <c r="I62" i="14"/>
  <c r="I17" i="14"/>
  <c r="I32" i="14"/>
  <c r="I47" i="14"/>
  <c r="I77" i="14"/>
  <c r="I107" i="14"/>
  <c r="I61" i="14"/>
  <c r="I16" i="14"/>
  <c r="I31" i="14"/>
  <c r="I46" i="14"/>
  <c r="I76" i="14"/>
  <c r="I106" i="14"/>
  <c r="I60" i="14"/>
  <c r="I15" i="14"/>
  <c r="I30" i="14"/>
  <c r="I45" i="14"/>
  <c r="I75" i="14"/>
  <c r="I105" i="14"/>
  <c r="I59" i="14"/>
  <c r="I14" i="14"/>
  <c r="I29" i="14"/>
  <c r="I44" i="14"/>
  <c r="I74" i="14"/>
  <c r="I104" i="14"/>
  <c r="I58" i="14"/>
  <c r="I13" i="14"/>
  <c r="I28" i="14"/>
  <c r="I43" i="14"/>
  <c r="I73" i="14"/>
  <c r="I103" i="14"/>
  <c r="I57" i="14"/>
  <c r="I12" i="14"/>
  <c r="I27" i="14"/>
  <c r="I42" i="14"/>
  <c r="I72" i="14"/>
  <c r="I102" i="14"/>
  <c r="I56" i="14"/>
  <c r="I11" i="14"/>
  <c r="I26" i="14"/>
  <c r="I41" i="14"/>
  <c r="I71" i="14"/>
  <c r="I101" i="14"/>
  <c r="I55" i="14"/>
  <c r="I10" i="14"/>
  <c r="I25" i="14"/>
  <c r="I40" i="14"/>
  <c r="I70" i="14"/>
  <c r="I100" i="14"/>
  <c r="I54" i="14"/>
  <c r="I9" i="14"/>
  <c r="I24" i="14"/>
  <c r="I39" i="14"/>
  <c r="I69" i="14"/>
  <c r="I99" i="14"/>
  <c r="I53" i="14"/>
  <c r="I8" i="14"/>
  <c r="I23" i="14"/>
  <c r="I38" i="14"/>
  <c r="I68" i="14"/>
  <c r="I98" i="14"/>
  <c r="J53" i="15" a="1"/>
  <c r="J65" i="15"/>
  <c r="J8" i="15" a="1"/>
  <c r="J20" i="15"/>
  <c r="J23" i="15" a="1"/>
  <c r="J35" i="15"/>
  <c r="J50" i="15"/>
  <c r="J80" i="15"/>
  <c r="J110" i="15"/>
  <c r="J64" i="15"/>
  <c r="J19" i="15"/>
  <c r="J34" i="15"/>
  <c r="J49" i="15"/>
  <c r="J79" i="15"/>
  <c r="J109" i="15"/>
  <c r="J63" i="15"/>
  <c r="J18" i="15"/>
  <c r="J33" i="15"/>
  <c r="J48" i="15"/>
  <c r="J78" i="15"/>
  <c r="J108" i="15"/>
  <c r="J62" i="15"/>
  <c r="J17" i="15"/>
  <c r="J32" i="15"/>
  <c r="J47" i="15"/>
  <c r="J77" i="15"/>
  <c r="J107" i="15"/>
  <c r="J61" i="15"/>
  <c r="J16" i="15"/>
  <c r="J31" i="15"/>
  <c r="J46" i="15"/>
  <c r="J76" i="15"/>
  <c r="J106" i="15"/>
  <c r="J60" i="15"/>
  <c r="J15" i="15"/>
  <c r="J30" i="15"/>
  <c r="J45" i="15"/>
  <c r="J75" i="15"/>
  <c r="J105" i="15"/>
  <c r="J59" i="15"/>
  <c r="J14" i="15"/>
  <c r="J29" i="15"/>
  <c r="J44" i="15"/>
  <c r="J74" i="15"/>
  <c r="J104" i="15"/>
  <c r="J58" i="15"/>
  <c r="J13" i="15"/>
  <c r="J28" i="15"/>
  <c r="J43" i="15"/>
  <c r="J73" i="15"/>
  <c r="J103" i="15"/>
  <c r="J57" i="15"/>
  <c r="J12" i="15"/>
  <c r="J27" i="15"/>
  <c r="J42" i="15"/>
  <c r="J72" i="15"/>
  <c r="J102" i="15"/>
  <c r="J56" i="15"/>
  <c r="J11" i="15"/>
  <c r="J26" i="15"/>
  <c r="J41" i="15"/>
  <c r="J71" i="15"/>
  <c r="J101" i="15"/>
  <c r="J55" i="15"/>
  <c r="J10" i="15"/>
  <c r="J25" i="15"/>
  <c r="J40" i="15"/>
  <c r="J70" i="15"/>
  <c r="J100" i="15"/>
  <c r="J54" i="15"/>
  <c r="J9" i="15"/>
  <c r="J24" i="15"/>
  <c r="J39" i="15"/>
  <c r="J69" i="15"/>
  <c r="J99" i="15"/>
  <c r="J53" i="15"/>
  <c r="J8" i="15"/>
  <c r="J23" i="15"/>
  <c r="J38" i="15"/>
  <c r="J68" i="15"/>
  <c r="J98" i="15"/>
  <c r="J53" i="16" a="1"/>
  <c r="J65" i="16"/>
  <c r="J8" i="16" a="1"/>
  <c r="J20" i="16"/>
  <c r="J23" i="16" a="1"/>
  <c r="J35" i="16"/>
  <c r="J50" i="16"/>
  <c r="J80" i="16"/>
  <c r="J110" i="16"/>
  <c r="J64" i="16"/>
  <c r="J19" i="16"/>
  <c r="J34" i="16"/>
  <c r="J49" i="16"/>
  <c r="J79" i="16"/>
  <c r="J109" i="16"/>
  <c r="J63" i="16"/>
  <c r="J18" i="16"/>
  <c r="J33" i="16"/>
  <c r="J48" i="16"/>
  <c r="J78" i="16"/>
  <c r="J108" i="16"/>
  <c r="J62" i="16"/>
  <c r="J17" i="16"/>
  <c r="J32" i="16"/>
  <c r="J47" i="16"/>
  <c r="J77" i="16"/>
  <c r="J107" i="16"/>
  <c r="J61" i="16"/>
  <c r="J16" i="16"/>
  <c r="J31" i="16"/>
  <c r="J46" i="16"/>
  <c r="J76" i="16"/>
  <c r="J106" i="16"/>
  <c r="J60" i="16"/>
  <c r="J15" i="16"/>
  <c r="J30" i="16"/>
  <c r="J45" i="16"/>
  <c r="J75" i="16"/>
  <c r="J105" i="16"/>
  <c r="J59" i="16"/>
  <c r="J14" i="16"/>
  <c r="J29" i="16"/>
  <c r="J44" i="16"/>
  <c r="J74" i="16"/>
  <c r="J104" i="16"/>
  <c r="J58" i="16"/>
  <c r="J13" i="16"/>
  <c r="J28" i="16"/>
  <c r="J43" i="16"/>
  <c r="J73" i="16"/>
  <c r="J103" i="16"/>
  <c r="J57" i="16"/>
  <c r="J12" i="16"/>
  <c r="J27" i="16"/>
  <c r="J42" i="16"/>
  <c r="J72" i="16"/>
  <c r="J102" i="16"/>
  <c r="J56" i="16"/>
  <c r="J11" i="16"/>
  <c r="J26" i="16"/>
  <c r="J41" i="16"/>
  <c r="J71" i="16"/>
  <c r="J101" i="16"/>
  <c r="J55" i="16"/>
  <c r="J10" i="16"/>
  <c r="J25" i="16"/>
  <c r="J40" i="16"/>
  <c r="J70" i="16"/>
  <c r="J100" i="16"/>
  <c r="J54" i="16"/>
  <c r="J9" i="16"/>
  <c r="J24" i="16"/>
  <c r="J39" i="16"/>
  <c r="J69" i="16"/>
  <c r="J99" i="16"/>
  <c r="J53" i="16"/>
  <c r="J8" i="16"/>
  <c r="J23" i="16"/>
  <c r="J38" i="16"/>
  <c r="J68" i="16"/>
  <c r="J98" i="16"/>
  <c r="J53" i="17" a="1"/>
  <c r="J65" i="17"/>
  <c r="J8" i="17" a="1"/>
  <c r="J20" i="17"/>
  <c r="J23" i="17" a="1"/>
  <c r="J35" i="17"/>
  <c r="J50" i="17"/>
  <c r="J80" i="17"/>
  <c r="J110" i="17"/>
  <c r="J64" i="17"/>
  <c r="J19" i="17"/>
  <c r="J34" i="17"/>
  <c r="J49" i="17"/>
  <c r="J79" i="17"/>
  <c r="J109" i="17"/>
  <c r="J63" i="17"/>
  <c r="J18" i="17"/>
  <c r="J33" i="17"/>
  <c r="J48" i="17"/>
  <c r="J78" i="17"/>
  <c r="J108" i="17"/>
  <c r="J62" i="17"/>
  <c r="J17" i="17"/>
  <c r="J32" i="17"/>
  <c r="J47" i="17"/>
  <c r="J77" i="17"/>
  <c r="J107" i="17"/>
  <c r="J61" i="17"/>
  <c r="J16" i="17"/>
  <c r="J31" i="17"/>
  <c r="J46" i="17"/>
  <c r="J76" i="17"/>
  <c r="J106" i="17"/>
  <c r="J60" i="17"/>
  <c r="J15" i="17"/>
  <c r="J30" i="17"/>
  <c r="J45" i="17"/>
  <c r="J75" i="17"/>
  <c r="J105" i="17"/>
  <c r="J59" i="17"/>
  <c r="J14" i="17"/>
  <c r="J29" i="17"/>
  <c r="J44" i="17"/>
  <c r="J74" i="17"/>
  <c r="J104" i="17"/>
  <c r="J58" i="17"/>
  <c r="J13" i="17"/>
  <c r="J28" i="17"/>
  <c r="J43" i="17"/>
  <c r="J73" i="17"/>
  <c r="J103" i="17"/>
  <c r="J57" i="17"/>
  <c r="J12" i="17"/>
  <c r="J27" i="17"/>
  <c r="J42" i="17"/>
  <c r="J72" i="17"/>
  <c r="J102" i="17"/>
  <c r="J56" i="17"/>
  <c r="J11" i="17"/>
  <c r="J26" i="17"/>
  <c r="J41" i="17"/>
  <c r="J71" i="17"/>
  <c r="J101" i="17"/>
  <c r="J55" i="17"/>
  <c r="J10" i="17"/>
  <c r="J25" i="17"/>
  <c r="J40" i="17"/>
  <c r="J70" i="17"/>
  <c r="J100" i="17"/>
  <c r="J54" i="17"/>
  <c r="J9" i="17"/>
  <c r="J24" i="17"/>
  <c r="J39" i="17"/>
  <c r="J69" i="17"/>
  <c r="J99" i="17"/>
  <c r="J53" i="17"/>
  <c r="J8" i="17"/>
  <c r="J23" i="17"/>
  <c r="J38" i="17"/>
  <c r="J68" i="17"/>
  <c r="J98" i="17"/>
  <c r="J53" i="18" a="1"/>
  <c r="J65" i="18"/>
  <c r="J8" i="18" a="1"/>
  <c r="J20" i="18"/>
  <c r="J23" i="18" a="1"/>
  <c r="J35" i="18"/>
  <c r="J50" i="18"/>
  <c r="J80" i="18"/>
  <c r="J110" i="18"/>
  <c r="J64" i="18"/>
  <c r="J19" i="18"/>
  <c r="J34" i="18"/>
  <c r="J49" i="18"/>
  <c r="J79" i="18"/>
  <c r="J109" i="18"/>
  <c r="J63" i="18"/>
  <c r="J18" i="18"/>
  <c r="J33" i="18"/>
  <c r="J48" i="18"/>
  <c r="J78" i="18"/>
  <c r="J108" i="18"/>
  <c r="J62" i="18"/>
  <c r="J17" i="18"/>
  <c r="J32" i="18"/>
  <c r="J47" i="18"/>
  <c r="J77" i="18"/>
  <c r="J107" i="18"/>
  <c r="J61" i="18"/>
  <c r="J16" i="18"/>
  <c r="J31" i="18"/>
  <c r="J46" i="18"/>
  <c r="J76" i="18"/>
  <c r="J106" i="18"/>
  <c r="J60" i="18"/>
  <c r="J15" i="18"/>
  <c r="J30" i="18"/>
  <c r="J45" i="18"/>
  <c r="J75" i="18"/>
  <c r="J105" i="18"/>
  <c r="J59" i="18"/>
  <c r="J14" i="18"/>
  <c r="J29" i="18"/>
  <c r="J44" i="18"/>
  <c r="J74" i="18"/>
  <c r="J104" i="18"/>
  <c r="J58" i="18"/>
  <c r="J13" i="18"/>
  <c r="J28" i="18"/>
  <c r="J43" i="18"/>
  <c r="J73" i="18"/>
  <c r="J103" i="18"/>
  <c r="J57" i="18"/>
  <c r="J12" i="18"/>
  <c r="J27" i="18"/>
  <c r="J42" i="18"/>
  <c r="J72" i="18"/>
  <c r="J102" i="18"/>
  <c r="J56" i="18"/>
  <c r="J11" i="18"/>
  <c r="J26" i="18"/>
  <c r="J41" i="18"/>
  <c r="J71" i="18"/>
  <c r="J101" i="18"/>
  <c r="J55" i="18"/>
  <c r="J10" i="18"/>
  <c r="J25" i="18"/>
  <c r="J40" i="18"/>
  <c r="J70" i="18"/>
  <c r="J100" i="18"/>
  <c r="J54" i="18"/>
  <c r="J9" i="18"/>
  <c r="J24" i="18"/>
  <c r="J39" i="18"/>
  <c r="J69" i="18"/>
  <c r="J99" i="18"/>
  <c r="J53" i="18"/>
  <c r="J8" i="18"/>
  <c r="J23" i="18"/>
  <c r="J38" i="18"/>
  <c r="J68" i="18"/>
  <c r="J98" i="18"/>
  <c r="J53" i="19" a="1"/>
  <c r="J65" i="19"/>
  <c r="J8" i="19" a="1"/>
  <c r="J20" i="19"/>
  <c r="J23" i="19" a="1"/>
  <c r="J35" i="19"/>
  <c r="J50" i="19"/>
  <c r="J80" i="19"/>
  <c r="J110" i="19"/>
  <c r="J64" i="19"/>
  <c r="J19" i="19"/>
  <c r="J34" i="19"/>
  <c r="J49" i="19"/>
  <c r="J79" i="19"/>
  <c r="J109" i="19"/>
  <c r="J63" i="19"/>
  <c r="J18" i="19"/>
  <c r="J33" i="19"/>
  <c r="J48" i="19"/>
  <c r="J78" i="19"/>
  <c r="J108" i="19"/>
  <c r="J62" i="19"/>
  <c r="J17" i="19"/>
  <c r="J32" i="19"/>
  <c r="J47" i="19"/>
  <c r="J77" i="19"/>
  <c r="J107" i="19"/>
  <c r="J61" i="19"/>
  <c r="J16" i="19"/>
  <c r="J31" i="19"/>
  <c r="J46" i="19"/>
  <c r="J76" i="19"/>
  <c r="J106" i="19"/>
  <c r="J60" i="19"/>
  <c r="J15" i="19"/>
  <c r="J30" i="19"/>
  <c r="J45" i="19"/>
  <c r="J75" i="19"/>
  <c r="J105" i="19"/>
  <c r="J59" i="19"/>
  <c r="J14" i="19"/>
  <c r="J29" i="19"/>
  <c r="J44" i="19"/>
  <c r="J74" i="19"/>
  <c r="J104" i="19"/>
  <c r="J58" i="19"/>
  <c r="J13" i="19"/>
  <c r="J28" i="19"/>
  <c r="J43" i="19"/>
  <c r="J73" i="19"/>
  <c r="J103" i="19"/>
  <c r="J57" i="19"/>
  <c r="J12" i="19"/>
  <c r="J27" i="19"/>
  <c r="J42" i="19"/>
  <c r="J72" i="19"/>
  <c r="J102" i="19"/>
  <c r="J56" i="19"/>
  <c r="J11" i="19"/>
  <c r="J26" i="19"/>
  <c r="J41" i="19"/>
  <c r="J71" i="19"/>
  <c r="J101" i="19"/>
  <c r="J55" i="19"/>
  <c r="J10" i="19"/>
  <c r="J25" i="19"/>
  <c r="J40" i="19"/>
  <c r="J70" i="19"/>
  <c r="J100" i="19"/>
  <c r="J54" i="19"/>
  <c r="J9" i="19"/>
  <c r="J24" i="19"/>
  <c r="J39" i="19"/>
  <c r="J69" i="19"/>
  <c r="J99" i="19"/>
  <c r="J53" i="19"/>
  <c r="J8" i="19"/>
  <c r="J23" i="19"/>
  <c r="J38" i="19"/>
  <c r="J68" i="19"/>
  <c r="J98" i="19"/>
  <c r="J53" i="20" a="1"/>
  <c r="J65" i="20"/>
  <c r="J8" i="20" a="1"/>
  <c r="J20" i="20"/>
  <c r="J23" i="20" a="1"/>
  <c r="J35" i="20"/>
  <c r="J50" i="20"/>
  <c r="J80" i="20"/>
  <c r="J110" i="20"/>
  <c r="J64" i="20"/>
  <c r="J19" i="20"/>
  <c r="J34" i="20"/>
  <c r="J49" i="20"/>
  <c r="J79" i="20"/>
  <c r="J109" i="20"/>
  <c r="J63" i="20"/>
  <c r="J18" i="20"/>
  <c r="J33" i="20"/>
  <c r="J48" i="20"/>
  <c r="J78" i="20"/>
  <c r="J108" i="20"/>
  <c r="J62" i="20"/>
  <c r="J17" i="20"/>
  <c r="J32" i="20"/>
  <c r="J47" i="20"/>
  <c r="J77" i="20"/>
  <c r="J107" i="20"/>
  <c r="J61" i="20"/>
  <c r="J16" i="20"/>
  <c r="J31" i="20"/>
  <c r="J46" i="20"/>
  <c r="J76" i="20"/>
  <c r="J106" i="20"/>
  <c r="J60" i="20"/>
  <c r="J15" i="20"/>
  <c r="J30" i="20"/>
  <c r="J45" i="20"/>
  <c r="J75" i="20"/>
  <c r="J105" i="20"/>
  <c r="J59" i="20"/>
  <c r="J14" i="20"/>
  <c r="J29" i="20"/>
  <c r="J44" i="20"/>
  <c r="J74" i="20"/>
  <c r="J104" i="20"/>
  <c r="J58" i="20"/>
  <c r="J13" i="20"/>
  <c r="J28" i="20"/>
  <c r="J43" i="20"/>
  <c r="J73" i="20"/>
  <c r="J103" i="20"/>
  <c r="J57" i="20"/>
  <c r="J12" i="20"/>
  <c r="J27" i="20"/>
  <c r="J42" i="20"/>
  <c r="J72" i="20"/>
  <c r="J102" i="20"/>
  <c r="J56" i="20"/>
  <c r="J11" i="20"/>
  <c r="J26" i="20"/>
  <c r="J41" i="20"/>
  <c r="J71" i="20"/>
  <c r="J101" i="20"/>
  <c r="J55" i="20"/>
  <c r="J10" i="20"/>
  <c r="J25" i="20"/>
  <c r="J40" i="20"/>
  <c r="J70" i="20"/>
  <c r="J100" i="20"/>
  <c r="J54" i="20"/>
  <c r="J9" i="20"/>
  <c r="J24" i="20"/>
  <c r="J39" i="20"/>
  <c r="J69" i="20"/>
  <c r="J99" i="20"/>
  <c r="J53" i="20"/>
  <c r="J8" i="20"/>
  <c r="J23" i="20"/>
  <c r="J38" i="20"/>
  <c r="J68" i="20"/>
  <c r="J98" i="20"/>
  <c r="E98" i="3"/>
  <c r="E83" i="3" a="1"/>
  <c r="E83" i="3"/>
  <c r="E69" i="3"/>
  <c r="E84" i="3"/>
  <c r="E70" i="3"/>
  <c r="E85" i="3"/>
  <c r="E71" i="3"/>
  <c r="E86" i="3"/>
  <c r="E72" i="3"/>
  <c r="E87" i="3"/>
  <c r="E73" i="3"/>
  <c r="E88" i="3"/>
  <c r="E74" i="3"/>
  <c r="E89" i="3"/>
  <c r="E75" i="3"/>
  <c r="E90" i="3"/>
  <c r="E76" i="3"/>
  <c r="E91" i="3"/>
  <c r="E77" i="3"/>
  <c r="E92" i="3"/>
  <c r="E78" i="3"/>
  <c r="E93" i="3"/>
  <c r="E79" i="3"/>
  <c r="E94" i="3"/>
  <c r="E80" i="3"/>
  <c r="E95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H53" i="14" a="1"/>
  <c r="H65" i="14"/>
  <c r="H8" i="14" a="1"/>
  <c r="H20" i="14"/>
  <c r="H23" i="14" a="1"/>
  <c r="H35" i="14"/>
  <c r="H50" i="14"/>
  <c r="H80" i="14"/>
  <c r="H110" i="14"/>
  <c r="H64" i="14"/>
  <c r="H19" i="14"/>
  <c r="H34" i="14"/>
  <c r="H49" i="14"/>
  <c r="H79" i="14"/>
  <c r="H109" i="14"/>
  <c r="H63" i="14"/>
  <c r="H18" i="14"/>
  <c r="H33" i="14"/>
  <c r="H48" i="14"/>
  <c r="H78" i="14"/>
  <c r="H108" i="14"/>
  <c r="H62" i="14"/>
  <c r="H17" i="14"/>
  <c r="H32" i="14"/>
  <c r="H47" i="14"/>
  <c r="H77" i="14"/>
  <c r="H107" i="14"/>
  <c r="H61" i="14"/>
  <c r="H16" i="14"/>
  <c r="H31" i="14"/>
  <c r="H46" i="14"/>
  <c r="H76" i="14"/>
  <c r="H106" i="14"/>
  <c r="H60" i="14"/>
  <c r="H15" i="14"/>
  <c r="H30" i="14"/>
  <c r="H45" i="14"/>
  <c r="H75" i="14"/>
  <c r="H105" i="14"/>
  <c r="H59" i="14"/>
  <c r="H14" i="14"/>
  <c r="H29" i="14"/>
  <c r="H44" i="14"/>
  <c r="H74" i="14"/>
  <c r="H104" i="14"/>
  <c r="H58" i="14"/>
  <c r="H13" i="14"/>
  <c r="H28" i="14"/>
  <c r="H43" i="14"/>
  <c r="H73" i="14"/>
  <c r="H103" i="14"/>
  <c r="H57" i="14"/>
  <c r="H12" i="14"/>
  <c r="H27" i="14"/>
  <c r="H42" i="14"/>
  <c r="H72" i="14"/>
  <c r="H102" i="14"/>
  <c r="H56" i="14"/>
  <c r="H11" i="14"/>
  <c r="H26" i="14"/>
  <c r="H41" i="14"/>
  <c r="H71" i="14"/>
  <c r="H101" i="14"/>
  <c r="H55" i="14"/>
  <c r="H10" i="14"/>
  <c r="H25" i="14"/>
  <c r="H40" i="14"/>
  <c r="H70" i="14"/>
  <c r="H100" i="14"/>
  <c r="H54" i="14"/>
  <c r="H9" i="14"/>
  <c r="H24" i="14"/>
  <c r="H39" i="14"/>
  <c r="H69" i="14"/>
  <c r="H99" i="14"/>
  <c r="H53" i="14"/>
  <c r="H8" i="14"/>
  <c r="H23" i="14"/>
  <c r="H38" i="14"/>
  <c r="H68" i="14"/>
  <c r="H98" i="14"/>
  <c r="I53" i="15" a="1"/>
  <c r="I65" i="15"/>
  <c r="I8" i="15" a="1"/>
  <c r="I20" i="15"/>
  <c r="I23" i="15" a="1"/>
  <c r="I35" i="15"/>
  <c r="I50" i="15"/>
  <c r="I80" i="15"/>
  <c r="I110" i="15"/>
  <c r="I64" i="15"/>
  <c r="I19" i="15"/>
  <c r="I34" i="15"/>
  <c r="I49" i="15"/>
  <c r="I79" i="15"/>
  <c r="I109" i="15"/>
  <c r="I63" i="15"/>
  <c r="I18" i="15"/>
  <c r="I33" i="15"/>
  <c r="I48" i="15"/>
  <c r="I78" i="15"/>
  <c r="I108" i="15"/>
  <c r="I62" i="15"/>
  <c r="I17" i="15"/>
  <c r="I32" i="15"/>
  <c r="I47" i="15"/>
  <c r="I77" i="15"/>
  <c r="I107" i="15"/>
  <c r="I61" i="15"/>
  <c r="I16" i="15"/>
  <c r="I31" i="15"/>
  <c r="I46" i="15"/>
  <c r="I76" i="15"/>
  <c r="I106" i="15"/>
  <c r="I60" i="15"/>
  <c r="I15" i="15"/>
  <c r="I30" i="15"/>
  <c r="I45" i="15"/>
  <c r="I75" i="15"/>
  <c r="I105" i="15"/>
  <c r="I59" i="15"/>
  <c r="I14" i="15"/>
  <c r="I29" i="15"/>
  <c r="I44" i="15"/>
  <c r="I74" i="15"/>
  <c r="I104" i="15"/>
  <c r="I58" i="15"/>
  <c r="I13" i="15"/>
  <c r="I28" i="15"/>
  <c r="I43" i="15"/>
  <c r="I73" i="15"/>
  <c r="I103" i="15"/>
  <c r="I57" i="15"/>
  <c r="I12" i="15"/>
  <c r="I27" i="15"/>
  <c r="I42" i="15"/>
  <c r="I72" i="15"/>
  <c r="I102" i="15"/>
  <c r="I56" i="15"/>
  <c r="I11" i="15"/>
  <c r="I26" i="15"/>
  <c r="I41" i="15"/>
  <c r="I71" i="15"/>
  <c r="I101" i="15"/>
  <c r="I55" i="15"/>
  <c r="I10" i="15"/>
  <c r="I25" i="15"/>
  <c r="I40" i="15"/>
  <c r="I70" i="15"/>
  <c r="I100" i="15"/>
  <c r="I54" i="15"/>
  <c r="I9" i="15"/>
  <c r="I24" i="15"/>
  <c r="I39" i="15"/>
  <c r="I69" i="15"/>
  <c r="I99" i="15"/>
  <c r="I53" i="15"/>
  <c r="I8" i="15"/>
  <c r="I23" i="15"/>
  <c r="I38" i="15"/>
  <c r="I68" i="15"/>
  <c r="I98" i="15"/>
  <c r="I53" i="16" a="1"/>
  <c r="I65" i="16"/>
  <c r="I8" i="16" a="1"/>
  <c r="I20" i="16"/>
  <c r="I23" i="16" a="1"/>
  <c r="I35" i="16"/>
  <c r="I50" i="16"/>
  <c r="I80" i="16"/>
  <c r="I110" i="16"/>
  <c r="I64" i="16"/>
  <c r="I19" i="16"/>
  <c r="I34" i="16"/>
  <c r="I49" i="16"/>
  <c r="I79" i="16"/>
  <c r="I109" i="16"/>
  <c r="I63" i="16"/>
  <c r="I18" i="16"/>
  <c r="I33" i="16"/>
  <c r="I48" i="16"/>
  <c r="I78" i="16"/>
  <c r="I108" i="16"/>
  <c r="I62" i="16"/>
  <c r="I17" i="16"/>
  <c r="I32" i="16"/>
  <c r="I47" i="16"/>
  <c r="I77" i="16"/>
  <c r="I107" i="16"/>
  <c r="I61" i="16"/>
  <c r="I16" i="16"/>
  <c r="I31" i="16"/>
  <c r="I46" i="16"/>
  <c r="I76" i="16"/>
  <c r="I106" i="16"/>
  <c r="I60" i="16"/>
  <c r="I15" i="16"/>
  <c r="I30" i="16"/>
  <c r="I45" i="16"/>
  <c r="I75" i="16"/>
  <c r="I105" i="16"/>
  <c r="I59" i="16"/>
  <c r="I14" i="16"/>
  <c r="I29" i="16"/>
  <c r="I44" i="16"/>
  <c r="I74" i="16"/>
  <c r="I104" i="16"/>
  <c r="I58" i="16"/>
  <c r="I13" i="16"/>
  <c r="I28" i="16"/>
  <c r="I43" i="16"/>
  <c r="I73" i="16"/>
  <c r="I103" i="16"/>
  <c r="I57" i="16"/>
  <c r="I12" i="16"/>
  <c r="I27" i="16"/>
  <c r="I42" i="16"/>
  <c r="I72" i="16"/>
  <c r="I102" i="16"/>
  <c r="I56" i="16"/>
  <c r="I11" i="16"/>
  <c r="I26" i="16"/>
  <c r="I41" i="16"/>
  <c r="I71" i="16"/>
  <c r="I101" i="16"/>
  <c r="I55" i="16"/>
  <c r="I10" i="16"/>
  <c r="I25" i="16"/>
  <c r="I40" i="16"/>
  <c r="I70" i="16"/>
  <c r="I100" i="16"/>
  <c r="I54" i="16"/>
  <c r="I9" i="16"/>
  <c r="I24" i="16"/>
  <c r="I39" i="16"/>
  <c r="I69" i="16"/>
  <c r="I99" i="16"/>
  <c r="I53" i="16"/>
  <c r="I8" i="16"/>
  <c r="I23" i="16"/>
  <c r="I38" i="16"/>
  <c r="I68" i="16"/>
  <c r="I98" i="16"/>
  <c r="I53" i="17" a="1"/>
  <c r="I65" i="17"/>
  <c r="I8" i="17" a="1"/>
  <c r="I20" i="17"/>
  <c r="I23" i="17" a="1"/>
  <c r="I35" i="17"/>
  <c r="I50" i="17"/>
  <c r="I80" i="17"/>
  <c r="I110" i="17"/>
  <c r="I64" i="17"/>
  <c r="I19" i="17"/>
  <c r="I34" i="17"/>
  <c r="I49" i="17"/>
  <c r="I79" i="17"/>
  <c r="I109" i="17"/>
  <c r="I63" i="17"/>
  <c r="I18" i="17"/>
  <c r="I33" i="17"/>
  <c r="I48" i="17"/>
  <c r="I78" i="17"/>
  <c r="I108" i="17"/>
  <c r="I62" i="17"/>
  <c r="I17" i="17"/>
  <c r="I32" i="17"/>
  <c r="I47" i="17"/>
  <c r="I77" i="17"/>
  <c r="I107" i="17"/>
  <c r="I61" i="17"/>
  <c r="I16" i="17"/>
  <c r="I31" i="17"/>
  <c r="I46" i="17"/>
  <c r="I76" i="17"/>
  <c r="I106" i="17"/>
  <c r="I60" i="17"/>
  <c r="I15" i="17"/>
  <c r="I30" i="17"/>
  <c r="I45" i="17"/>
  <c r="I75" i="17"/>
  <c r="I105" i="17"/>
  <c r="I59" i="17"/>
  <c r="I14" i="17"/>
  <c r="I29" i="17"/>
  <c r="I44" i="17"/>
  <c r="I74" i="17"/>
  <c r="I104" i="17"/>
  <c r="I58" i="17"/>
  <c r="I13" i="17"/>
  <c r="I28" i="17"/>
  <c r="I43" i="17"/>
  <c r="I73" i="17"/>
  <c r="I103" i="17"/>
  <c r="I57" i="17"/>
  <c r="I12" i="17"/>
  <c r="I27" i="17"/>
  <c r="I42" i="17"/>
  <c r="I72" i="17"/>
  <c r="I102" i="17"/>
  <c r="I56" i="17"/>
  <c r="I11" i="17"/>
  <c r="I26" i="17"/>
  <c r="I41" i="17"/>
  <c r="I71" i="17"/>
  <c r="I101" i="17"/>
  <c r="I55" i="17"/>
  <c r="I10" i="17"/>
  <c r="I25" i="17"/>
  <c r="I40" i="17"/>
  <c r="I70" i="17"/>
  <c r="I100" i="17"/>
  <c r="I54" i="17"/>
  <c r="I9" i="17"/>
  <c r="I24" i="17"/>
  <c r="I39" i="17"/>
  <c r="I69" i="17"/>
  <c r="I99" i="17"/>
  <c r="I53" i="17"/>
  <c r="I8" i="17"/>
  <c r="I23" i="17"/>
  <c r="I38" i="17"/>
  <c r="I68" i="17"/>
  <c r="I98" i="17"/>
  <c r="I53" i="18" a="1"/>
  <c r="I65" i="18"/>
  <c r="I8" i="18" a="1"/>
  <c r="I20" i="18"/>
  <c r="I23" i="18" a="1"/>
  <c r="I35" i="18"/>
  <c r="I50" i="18"/>
  <c r="I80" i="18"/>
  <c r="I110" i="18"/>
  <c r="I64" i="18"/>
  <c r="I19" i="18"/>
  <c r="I34" i="18"/>
  <c r="I49" i="18"/>
  <c r="I79" i="18"/>
  <c r="I109" i="18"/>
  <c r="I63" i="18"/>
  <c r="I18" i="18"/>
  <c r="I33" i="18"/>
  <c r="I48" i="18"/>
  <c r="I78" i="18"/>
  <c r="I108" i="18"/>
  <c r="I62" i="18"/>
  <c r="I17" i="18"/>
  <c r="I32" i="18"/>
  <c r="I47" i="18"/>
  <c r="I77" i="18"/>
  <c r="I107" i="18"/>
  <c r="I61" i="18"/>
  <c r="I16" i="18"/>
  <c r="I31" i="18"/>
  <c r="I46" i="18"/>
  <c r="I76" i="18"/>
  <c r="I106" i="18"/>
  <c r="I60" i="18"/>
  <c r="I15" i="18"/>
  <c r="I30" i="18"/>
  <c r="I45" i="18"/>
  <c r="I75" i="18"/>
  <c r="I105" i="18"/>
  <c r="I59" i="18"/>
  <c r="I14" i="18"/>
  <c r="I29" i="18"/>
  <c r="I44" i="18"/>
  <c r="I74" i="18"/>
  <c r="I104" i="18"/>
  <c r="I58" i="18"/>
  <c r="I13" i="18"/>
  <c r="I28" i="18"/>
  <c r="I43" i="18"/>
  <c r="I73" i="18"/>
  <c r="I103" i="18"/>
  <c r="I57" i="18"/>
  <c r="I12" i="18"/>
  <c r="I27" i="18"/>
  <c r="I42" i="18"/>
  <c r="I72" i="18"/>
  <c r="I102" i="18"/>
  <c r="I56" i="18"/>
  <c r="I11" i="18"/>
  <c r="I26" i="18"/>
  <c r="I41" i="18"/>
  <c r="I71" i="18"/>
  <c r="I101" i="18"/>
  <c r="I55" i="18"/>
  <c r="I10" i="18"/>
  <c r="I25" i="18"/>
  <c r="I40" i="18"/>
  <c r="I70" i="18"/>
  <c r="I100" i="18"/>
  <c r="I54" i="18"/>
  <c r="I9" i="18"/>
  <c r="I24" i="18"/>
  <c r="I39" i="18"/>
  <c r="I69" i="18"/>
  <c r="I99" i="18"/>
  <c r="I53" i="18"/>
  <c r="I8" i="18"/>
  <c r="I23" i="18"/>
  <c r="I38" i="18"/>
  <c r="I68" i="18"/>
  <c r="I98" i="18"/>
  <c r="I53" i="19" a="1"/>
  <c r="I65" i="19"/>
  <c r="I8" i="19" a="1"/>
  <c r="I20" i="19"/>
  <c r="I23" i="19" a="1"/>
  <c r="I35" i="19"/>
  <c r="I50" i="19"/>
  <c r="I80" i="19"/>
  <c r="I110" i="19"/>
  <c r="I64" i="19"/>
  <c r="I19" i="19"/>
  <c r="I34" i="19"/>
  <c r="I49" i="19"/>
  <c r="I79" i="19"/>
  <c r="I109" i="19"/>
  <c r="I63" i="19"/>
  <c r="I18" i="19"/>
  <c r="I33" i="19"/>
  <c r="I48" i="19"/>
  <c r="I78" i="19"/>
  <c r="I108" i="19"/>
  <c r="I62" i="19"/>
  <c r="I17" i="19"/>
  <c r="I32" i="19"/>
  <c r="I47" i="19"/>
  <c r="I77" i="19"/>
  <c r="I107" i="19"/>
  <c r="I61" i="19"/>
  <c r="I16" i="19"/>
  <c r="I31" i="19"/>
  <c r="I46" i="19"/>
  <c r="I76" i="19"/>
  <c r="I106" i="19"/>
  <c r="I60" i="19"/>
  <c r="I15" i="19"/>
  <c r="I30" i="19"/>
  <c r="I45" i="19"/>
  <c r="I75" i="19"/>
  <c r="I105" i="19"/>
  <c r="I59" i="19"/>
  <c r="I14" i="19"/>
  <c r="I29" i="19"/>
  <c r="I44" i="19"/>
  <c r="I74" i="19"/>
  <c r="I104" i="19"/>
  <c r="I58" i="19"/>
  <c r="I13" i="19"/>
  <c r="I28" i="19"/>
  <c r="I43" i="19"/>
  <c r="I73" i="19"/>
  <c r="I103" i="19"/>
  <c r="I57" i="19"/>
  <c r="I12" i="19"/>
  <c r="I27" i="19"/>
  <c r="I42" i="19"/>
  <c r="I72" i="19"/>
  <c r="I102" i="19"/>
  <c r="I56" i="19"/>
  <c r="I11" i="19"/>
  <c r="I26" i="19"/>
  <c r="I41" i="19"/>
  <c r="I71" i="19"/>
  <c r="I101" i="19"/>
  <c r="I55" i="19"/>
  <c r="I10" i="19"/>
  <c r="I25" i="19"/>
  <c r="I40" i="19"/>
  <c r="I70" i="19"/>
  <c r="I100" i="19"/>
  <c r="I54" i="19"/>
  <c r="I9" i="19"/>
  <c r="I24" i="19"/>
  <c r="I39" i="19"/>
  <c r="I69" i="19"/>
  <c r="I99" i="19"/>
  <c r="I53" i="19"/>
  <c r="I8" i="19"/>
  <c r="I23" i="19"/>
  <c r="I38" i="19"/>
  <c r="I68" i="19"/>
  <c r="I98" i="19"/>
  <c r="I53" i="20" a="1"/>
  <c r="I65" i="20"/>
  <c r="I8" i="20" a="1"/>
  <c r="I20" i="20"/>
  <c r="I23" i="20" a="1"/>
  <c r="I35" i="20"/>
  <c r="I50" i="20"/>
  <c r="I80" i="20"/>
  <c r="I110" i="20"/>
  <c r="I64" i="20"/>
  <c r="I19" i="20"/>
  <c r="I34" i="20"/>
  <c r="I49" i="20"/>
  <c r="I79" i="20"/>
  <c r="I109" i="20"/>
  <c r="I63" i="20"/>
  <c r="I18" i="20"/>
  <c r="I33" i="20"/>
  <c r="I48" i="20"/>
  <c r="I78" i="20"/>
  <c r="I108" i="20"/>
  <c r="I62" i="20"/>
  <c r="I17" i="20"/>
  <c r="I32" i="20"/>
  <c r="I47" i="20"/>
  <c r="I77" i="20"/>
  <c r="I107" i="20"/>
  <c r="I61" i="20"/>
  <c r="I16" i="20"/>
  <c r="I31" i="20"/>
  <c r="I46" i="20"/>
  <c r="I76" i="20"/>
  <c r="I106" i="20"/>
  <c r="I60" i="20"/>
  <c r="I15" i="20"/>
  <c r="I30" i="20"/>
  <c r="I45" i="20"/>
  <c r="I75" i="20"/>
  <c r="I105" i="20"/>
  <c r="I59" i="20"/>
  <c r="I14" i="20"/>
  <c r="I29" i="20"/>
  <c r="I44" i="20"/>
  <c r="I74" i="20"/>
  <c r="I104" i="20"/>
  <c r="I58" i="20"/>
  <c r="I13" i="20"/>
  <c r="I28" i="20"/>
  <c r="I43" i="20"/>
  <c r="I73" i="20"/>
  <c r="I103" i="20"/>
  <c r="I57" i="20"/>
  <c r="I12" i="20"/>
  <c r="I27" i="20"/>
  <c r="I42" i="20"/>
  <c r="I72" i="20"/>
  <c r="I102" i="20"/>
  <c r="I56" i="20"/>
  <c r="I11" i="20"/>
  <c r="I26" i="20"/>
  <c r="I41" i="20"/>
  <c r="I71" i="20"/>
  <c r="I101" i="20"/>
  <c r="I55" i="20"/>
  <c r="I10" i="20"/>
  <c r="I25" i="20"/>
  <c r="I40" i="20"/>
  <c r="I70" i="20"/>
  <c r="I100" i="20"/>
  <c r="I54" i="20"/>
  <c r="I9" i="20"/>
  <c r="I24" i="20"/>
  <c r="I39" i="20"/>
  <c r="I69" i="20"/>
  <c r="I99" i="20"/>
  <c r="I53" i="20"/>
  <c r="I8" i="20"/>
  <c r="I23" i="20"/>
  <c r="I38" i="20"/>
  <c r="I68" i="20"/>
  <c r="I98" i="20"/>
  <c r="G53" i="14" a="1"/>
  <c r="G65" i="14"/>
  <c r="G8" i="14" a="1"/>
  <c r="G20" i="14"/>
  <c r="G23" i="14" a="1"/>
  <c r="G35" i="14"/>
  <c r="G50" i="14"/>
  <c r="G80" i="14"/>
  <c r="G110" i="14"/>
  <c r="G53" i="14"/>
  <c r="G8" i="14"/>
  <c r="G23" i="14"/>
  <c r="G38" i="14"/>
  <c r="G68" i="14"/>
  <c r="G98" i="14"/>
  <c r="G54" i="14"/>
  <c r="G9" i="14"/>
  <c r="G24" i="14"/>
  <c r="G39" i="14"/>
  <c r="G69" i="14"/>
  <c r="G99" i="14"/>
  <c r="G55" i="14"/>
  <c r="G10" i="14"/>
  <c r="G25" i="14"/>
  <c r="G40" i="14"/>
  <c r="G70" i="14"/>
  <c r="G100" i="14"/>
  <c r="G56" i="14"/>
  <c r="G11" i="14"/>
  <c r="G26" i="14"/>
  <c r="G41" i="14"/>
  <c r="G71" i="14"/>
  <c r="G101" i="14"/>
  <c r="G57" i="14"/>
  <c r="G12" i="14"/>
  <c r="G27" i="14"/>
  <c r="G42" i="14"/>
  <c r="G72" i="14"/>
  <c r="G102" i="14"/>
  <c r="G58" i="14"/>
  <c r="G13" i="14"/>
  <c r="G28" i="14"/>
  <c r="G43" i="14"/>
  <c r="G73" i="14"/>
  <c r="G103" i="14"/>
  <c r="G59" i="14"/>
  <c r="G14" i="14"/>
  <c r="G29" i="14"/>
  <c r="G44" i="14"/>
  <c r="G74" i="14"/>
  <c r="G104" i="14"/>
  <c r="G60" i="14"/>
  <c r="G15" i="14"/>
  <c r="G30" i="14"/>
  <c r="G45" i="14"/>
  <c r="G75" i="14"/>
  <c r="G105" i="14"/>
  <c r="G61" i="14"/>
  <c r="G16" i="14"/>
  <c r="G31" i="14"/>
  <c r="G46" i="14"/>
  <c r="G76" i="14"/>
  <c r="G106" i="14"/>
  <c r="G62" i="14"/>
  <c r="G17" i="14"/>
  <c r="G32" i="14"/>
  <c r="G47" i="14"/>
  <c r="G77" i="14"/>
  <c r="G107" i="14"/>
  <c r="G63" i="14"/>
  <c r="G18" i="14"/>
  <c r="G33" i="14"/>
  <c r="G48" i="14"/>
  <c r="G78" i="14"/>
  <c r="G108" i="14"/>
  <c r="G64" i="14"/>
  <c r="G19" i="14"/>
  <c r="G34" i="14"/>
  <c r="G49" i="14"/>
  <c r="G79" i="14"/>
  <c r="G109" i="14"/>
  <c r="H53" i="15" a="1"/>
  <c r="H65" i="15"/>
  <c r="H8" i="15" a="1"/>
  <c r="H20" i="15"/>
  <c r="H23" i="15" a="1"/>
  <c r="H35" i="15"/>
  <c r="H50" i="15"/>
  <c r="H80" i="15"/>
  <c r="H110" i="15"/>
  <c r="H64" i="15"/>
  <c r="H19" i="15"/>
  <c r="H34" i="15"/>
  <c r="H49" i="15"/>
  <c r="H79" i="15"/>
  <c r="H109" i="15"/>
  <c r="H63" i="15"/>
  <c r="H18" i="15"/>
  <c r="H33" i="15"/>
  <c r="H48" i="15"/>
  <c r="H78" i="15"/>
  <c r="H108" i="15"/>
  <c r="H62" i="15"/>
  <c r="H17" i="15"/>
  <c r="H32" i="15"/>
  <c r="H47" i="15"/>
  <c r="H77" i="15"/>
  <c r="H107" i="15"/>
  <c r="H61" i="15"/>
  <c r="H16" i="15"/>
  <c r="H31" i="15"/>
  <c r="H46" i="15"/>
  <c r="H76" i="15"/>
  <c r="H106" i="15"/>
  <c r="H60" i="15"/>
  <c r="H15" i="15"/>
  <c r="H30" i="15"/>
  <c r="H45" i="15"/>
  <c r="H75" i="15"/>
  <c r="H105" i="15"/>
  <c r="H59" i="15"/>
  <c r="H14" i="15"/>
  <c r="H29" i="15"/>
  <c r="H44" i="15"/>
  <c r="H74" i="15"/>
  <c r="H104" i="15"/>
  <c r="H58" i="15"/>
  <c r="H13" i="15"/>
  <c r="H28" i="15"/>
  <c r="H43" i="15"/>
  <c r="H73" i="15"/>
  <c r="H103" i="15"/>
  <c r="H57" i="15"/>
  <c r="H12" i="15"/>
  <c r="H27" i="15"/>
  <c r="H42" i="15"/>
  <c r="H72" i="15"/>
  <c r="H102" i="15"/>
  <c r="H56" i="15"/>
  <c r="H11" i="15"/>
  <c r="H26" i="15"/>
  <c r="H41" i="15"/>
  <c r="H71" i="15"/>
  <c r="H101" i="15"/>
  <c r="H55" i="15"/>
  <c r="H10" i="15"/>
  <c r="H25" i="15"/>
  <c r="H40" i="15"/>
  <c r="H70" i="15"/>
  <c r="H100" i="15"/>
  <c r="H54" i="15"/>
  <c r="H9" i="15"/>
  <c r="H24" i="15"/>
  <c r="H39" i="15"/>
  <c r="H69" i="15"/>
  <c r="H99" i="15"/>
  <c r="H53" i="15"/>
  <c r="H8" i="15"/>
  <c r="H23" i="15"/>
  <c r="H38" i="15"/>
  <c r="H68" i="15"/>
  <c r="H98" i="15"/>
  <c r="H53" i="16" a="1"/>
  <c r="H65" i="16"/>
  <c r="H8" i="16" a="1"/>
  <c r="H20" i="16"/>
  <c r="H23" i="16" a="1"/>
  <c r="H35" i="16"/>
  <c r="H50" i="16"/>
  <c r="H80" i="16"/>
  <c r="H110" i="16"/>
  <c r="H64" i="16"/>
  <c r="H19" i="16"/>
  <c r="H34" i="16"/>
  <c r="H49" i="16"/>
  <c r="H79" i="16"/>
  <c r="H109" i="16"/>
  <c r="H63" i="16"/>
  <c r="H18" i="16"/>
  <c r="H33" i="16"/>
  <c r="H48" i="16"/>
  <c r="H78" i="16"/>
  <c r="H108" i="16"/>
  <c r="H62" i="16"/>
  <c r="H17" i="16"/>
  <c r="H32" i="16"/>
  <c r="H47" i="16"/>
  <c r="H77" i="16"/>
  <c r="H107" i="16"/>
  <c r="H61" i="16"/>
  <c r="H16" i="16"/>
  <c r="H31" i="16"/>
  <c r="H46" i="16"/>
  <c r="H76" i="16"/>
  <c r="H106" i="16"/>
  <c r="H60" i="16"/>
  <c r="H15" i="16"/>
  <c r="H30" i="16"/>
  <c r="H45" i="16"/>
  <c r="H75" i="16"/>
  <c r="H105" i="16"/>
  <c r="H59" i="16"/>
  <c r="H14" i="16"/>
  <c r="H29" i="16"/>
  <c r="H44" i="16"/>
  <c r="H74" i="16"/>
  <c r="H104" i="16"/>
  <c r="H58" i="16"/>
  <c r="H13" i="16"/>
  <c r="H28" i="16"/>
  <c r="H43" i="16"/>
  <c r="H73" i="16"/>
  <c r="H103" i="16"/>
  <c r="H57" i="16"/>
  <c r="H12" i="16"/>
  <c r="H27" i="16"/>
  <c r="H42" i="16"/>
  <c r="H72" i="16"/>
  <c r="H102" i="16"/>
  <c r="H56" i="16"/>
  <c r="H11" i="16"/>
  <c r="H26" i="16"/>
  <c r="H41" i="16"/>
  <c r="H71" i="16"/>
  <c r="H101" i="16"/>
  <c r="H55" i="16"/>
  <c r="H10" i="16"/>
  <c r="H25" i="16"/>
  <c r="H40" i="16"/>
  <c r="H70" i="16"/>
  <c r="H100" i="16"/>
  <c r="H54" i="16"/>
  <c r="H9" i="16"/>
  <c r="H24" i="16"/>
  <c r="H39" i="16"/>
  <c r="H69" i="16"/>
  <c r="H99" i="16"/>
  <c r="H53" i="16"/>
  <c r="H8" i="16"/>
  <c r="H23" i="16"/>
  <c r="H38" i="16"/>
  <c r="H68" i="16"/>
  <c r="H98" i="16"/>
  <c r="H53" i="17" a="1"/>
  <c r="H65" i="17"/>
  <c r="H8" i="17" a="1"/>
  <c r="H20" i="17"/>
  <c r="H23" i="17" a="1"/>
  <c r="H35" i="17"/>
  <c r="H50" i="17"/>
  <c r="H80" i="17"/>
  <c r="H110" i="17"/>
  <c r="H64" i="17"/>
  <c r="H19" i="17"/>
  <c r="H34" i="17"/>
  <c r="H49" i="17"/>
  <c r="H79" i="17"/>
  <c r="H109" i="17"/>
  <c r="H63" i="17"/>
  <c r="H18" i="17"/>
  <c r="H33" i="17"/>
  <c r="H48" i="17"/>
  <c r="H78" i="17"/>
  <c r="H108" i="17"/>
  <c r="H62" i="17"/>
  <c r="H17" i="17"/>
  <c r="H32" i="17"/>
  <c r="H47" i="17"/>
  <c r="H77" i="17"/>
  <c r="H107" i="17"/>
  <c r="H61" i="17"/>
  <c r="H16" i="17"/>
  <c r="H31" i="17"/>
  <c r="H46" i="17"/>
  <c r="H76" i="17"/>
  <c r="H106" i="17"/>
  <c r="H60" i="17"/>
  <c r="H15" i="17"/>
  <c r="H30" i="17"/>
  <c r="H45" i="17"/>
  <c r="H75" i="17"/>
  <c r="H105" i="17"/>
  <c r="H59" i="17"/>
  <c r="H14" i="17"/>
  <c r="H29" i="17"/>
  <c r="H44" i="17"/>
  <c r="H74" i="17"/>
  <c r="H104" i="17"/>
  <c r="H58" i="17"/>
  <c r="H13" i="17"/>
  <c r="H28" i="17"/>
  <c r="H43" i="17"/>
  <c r="H73" i="17"/>
  <c r="H103" i="17"/>
  <c r="H57" i="17"/>
  <c r="H12" i="17"/>
  <c r="H27" i="17"/>
  <c r="H42" i="17"/>
  <c r="H72" i="17"/>
  <c r="H102" i="17"/>
  <c r="H56" i="17"/>
  <c r="H11" i="17"/>
  <c r="H26" i="17"/>
  <c r="H41" i="17"/>
  <c r="H71" i="17"/>
  <c r="H101" i="17"/>
  <c r="H55" i="17"/>
  <c r="H10" i="17"/>
  <c r="H25" i="17"/>
  <c r="H40" i="17"/>
  <c r="H70" i="17"/>
  <c r="H100" i="17"/>
  <c r="H54" i="17"/>
  <c r="H9" i="17"/>
  <c r="H24" i="17"/>
  <c r="H39" i="17"/>
  <c r="H69" i="17"/>
  <c r="H99" i="17"/>
  <c r="H53" i="17"/>
  <c r="H8" i="17"/>
  <c r="H23" i="17"/>
  <c r="H38" i="17"/>
  <c r="H68" i="17"/>
  <c r="H98" i="17"/>
  <c r="H53" i="18" a="1"/>
  <c r="H65" i="18"/>
  <c r="H8" i="18" a="1"/>
  <c r="H20" i="18"/>
  <c r="H23" i="18" a="1"/>
  <c r="H35" i="18"/>
  <c r="H50" i="18"/>
  <c r="H80" i="18"/>
  <c r="H110" i="18"/>
  <c r="H64" i="18"/>
  <c r="H19" i="18"/>
  <c r="H34" i="18"/>
  <c r="H49" i="18"/>
  <c r="H79" i="18"/>
  <c r="H109" i="18"/>
  <c r="H63" i="18"/>
  <c r="H18" i="18"/>
  <c r="H33" i="18"/>
  <c r="H48" i="18"/>
  <c r="H78" i="18"/>
  <c r="H108" i="18"/>
  <c r="H62" i="18"/>
  <c r="H17" i="18"/>
  <c r="H32" i="18"/>
  <c r="H47" i="18"/>
  <c r="H77" i="18"/>
  <c r="H107" i="18"/>
  <c r="H61" i="18"/>
  <c r="H16" i="18"/>
  <c r="H31" i="18"/>
  <c r="H46" i="18"/>
  <c r="H76" i="18"/>
  <c r="H106" i="18"/>
  <c r="H60" i="18"/>
  <c r="H15" i="18"/>
  <c r="H30" i="18"/>
  <c r="H45" i="18"/>
  <c r="H75" i="18"/>
  <c r="H105" i="18"/>
  <c r="H59" i="18"/>
  <c r="H14" i="18"/>
  <c r="H29" i="18"/>
  <c r="H44" i="18"/>
  <c r="H74" i="18"/>
  <c r="H104" i="18"/>
  <c r="H58" i="18"/>
  <c r="H13" i="18"/>
  <c r="H28" i="18"/>
  <c r="H43" i="18"/>
  <c r="H73" i="18"/>
  <c r="H103" i="18"/>
  <c r="H57" i="18"/>
  <c r="H12" i="18"/>
  <c r="H27" i="18"/>
  <c r="H42" i="18"/>
  <c r="H72" i="18"/>
  <c r="H102" i="18"/>
  <c r="H56" i="18"/>
  <c r="H11" i="18"/>
  <c r="H26" i="18"/>
  <c r="H41" i="18"/>
  <c r="H71" i="18"/>
  <c r="H101" i="18"/>
  <c r="H55" i="18"/>
  <c r="H10" i="18"/>
  <c r="H25" i="18"/>
  <c r="H40" i="18"/>
  <c r="H70" i="18"/>
  <c r="H100" i="18"/>
  <c r="H54" i="18"/>
  <c r="H9" i="18"/>
  <c r="H24" i="18"/>
  <c r="H39" i="18"/>
  <c r="H69" i="18"/>
  <c r="H99" i="18"/>
  <c r="H53" i="18"/>
  <c r="H8" i="18"/>
  <c r="H23" i="18"/>
  <c r="H38" i="18"/>
  <c r="H68" i="18"/>
  <c r="H98" i="18"/>
  <c r="H53" i="19" a="1"/>
  <c r="H65" i="19"/>
  <c r="H8" i="19" a="1"/>
  <c r="H20" i="19"/>
  <c r="H23" i="19" a="1"/>
  <c r="H35" i="19"/>
  <c r="H50" i="19"/>
  <c r="H80" i="19"/>
  <c r="H110" i="19"/>
  <c r="H64" i="19"/>
  <c r="H19" i="19"/>
  <c r="H34" i="19"/>
  <c r="H49" i="19"/>
  <c r="H79" i="19"/>
  <c r="H109" i="19"/>
  <c r="H63" i="19"/>
  <c r="H18" i="19"/>
  <c r="H33" i="19"/>
  <c r="H48" i="19"/>
  <c r="H78" i="19"/>
  <c r="H108" i="19"/>
  <c r="H62" i="19"/>
  <c r="H17" i="19"/>
  <c r="H32" i="19"/>
  <c r="H47" i="19"/>
  <c r="H77" i="19"/>
  <c r="H107" i="19"/>
  <c r="H61" i="19"/>
  <c r="H16" i="19"/>
  <c r="H31" i="19"/>
  <c r="H46" i="19"/>
  <c r="H76" i="19"/>
  <c r="H106" i="19"/>
  <c r="H60" i="19"/>
  <c r="H15" i="19"/>
  <c r="H30" i="19"/>
  <c r="H45" i="19"/>
  <c r="H75" i="19"/>
  <c r="H105" i="19"/>
  <c r="H59" i="19"/>
  <c r="H14" i="19"/>
  <c r="H29" i="19"/>
  <c r="H44" i="19"/>
  <c r="H74" i="19"/>
  <c r="H104" i="19"/>
  <c r="H58" i="19"/>
  <c r="H13" i="19"/>
  <c r="H28" i="19"/>
  <c r="H43" i="19"/>
  <c r="H73" i="19"/>
  <c r="H103" i="19"/>
  <c r="H57" i="19"/>
  <c r="H12" i="19"/>
  <c r="H27" i="19"/>
  <c r="H42" i="19"/>
  <c r="H72" i="19"/>
  <c r="H102" i="19"/>
  <c r="H56" i="19"/>
  <c r="H11" i="19"/>
  <c r="H26" i="19"/>
  <c r="H41" i="19"/>
  <c r="H71" i="19"/>
  <c r="H101" i="19"/>
  <c r="H55" i="19"/>
  <c r="H10" i="19"/>
  <c r="H25" i="19"/>
  <c r="H40" i="19"/>
  <c r="H70" i="19"/>
  <c r="H100" i="19"/>
  <c r="H54" i="19"/>
  <c r="H9" i="19"/>
  <c r="H24" i="19"/>
  <c r="H39" i="19"/>
  <c r="H69" i="19"/>
  <c r="H99" i="19"/>
  <c r="H53" i="19"/>
  <c r="H8" i="19"/>
  <c r="H23" i="19"/>
  <c r="H38" i="19"/>
  <c r="H68" i="19"/>
  <c r="H98" i="19"/>
  <c r="H53" i="20" a="1"/>
  <c r="H65" i="20"/>
  <c r="H8" i="20" a="1"/>
  <c r="H20" i="20"/>
  <c r="H23" i="20" a="1"/>
  <c r="H35" i="20"/>
  <c r="H50" i="20"/>
  <c r="H80" i="20"/>
  <c r="H110" i="20"/>
  <c r="H64" i="20"/>
  <c r="H19" i="20"/>
  <c r="H34" i="20"/>
  <c r="H49" i="20"/>
  <c r="H79" i="20"/>
  <c r="H109" i="20"/>
  <c r="H63" i="20"/>
  <c r="H18" i="20"/>
  <c r="H33" i="20"/>
  <c r="H48" i="20"/>
  <c r="H78" i="20"/>
  <c r="H108" i="20"/>
  <c r="H62" i="20"/>
  <c r="H17" i="20"/>
  <c r="H32" i="20"/>
  <c r="H47" i="20"/>
  <c r="H77" i="20"/>
  <c r="H107" i="20"/>
  <c r="H61" i="20"/>
  <c r="H16" i="20"/>
  <c r="H31" i="20"/>
  <c r="H46" i="20"/>
  <c r="H76" i="20"/>
  <c r="H106" i="20"/>
  <c r="H60" i="20"/>
  <c r="H15" i="20"/>
  <c r="H30" i="20"/>
  <c r="H45" i="20"/>
  <c r="H75" i="20"/>
  <c r="H105" i="20"/>
  <c r="H59" i="20"/>
  <c r="H14" i="20"/>
  <c r="H29" i="20"/>
  <c r="H44" i="20"/>
  <c r="H74" i="20"/>
  <c r="H104" i="20"/>
  <c r="H58" i="20"/>
  <c r="H13" i="20"/>
  <c r="H28" i="20"/>
  <c r="H43" i="20"/>
  <c r="H73" i="20"/>
  <c r="H103" i="20"/>
  <c r="H57" i="20"/>
  <c r="H12" i="20"/>
  <c r="H27" i="20"/>
  <c r="H42" i="20"/>
  <c r="H72" i="20"/>
  <c r="H102" i="20"/>
  <c r="H56" i="20"/>
  <c r="H11" i="20"/>
  <c r="H26" i="20"/>
  <c r="H41" i="20"/>
  <c r="H71" i="20"/>
  <c r="H101" i="20"/>
  <c r="H55" i="20"/>
  <c r="H10" i="20"/>
  <c r="H25" i="20"/>
  <c r="H40" i="20"/>
  <c r="H70" i="20"/>
  <c r="H100" i="20"/>
  <c r="H54" i="20"/>
  <c r="H9" i="20"/>
  <c r="H24" i="20"/>
  <c r="H39" i="20"/>
  <c r="H69" i="20"/>
  <c r="H99" i="20"/>
  <c r="H53" i="20"/>
  <c r="H8" i="20"/>
  <c r="H23" i="20"/>
  <c r="H38" i="20"/>
  <c r="H68" i="20"/>
  <c r="H98" i="20"/>
  <c r="F53" i="14" a="1"/>
  <c r="F64" i="14"/>
  <c r="F8" i="14" a="1"/>
  <c r="F19" i="14"/>
  <c r="F23" i="14" a="1"/>
  <c r="F34" i="14"/>
  <c r="F49" i="14"/>
  <c r="F79" i="14"/>
  <c r="F109" i="14"/>
  <c r="F63" i="14"/>
  <c r="F18" i="14"/>
  <c r="F33" i="14"/>
  <c r="F48" i="14"/>
  <c r="F78" i="14"/>
  <c r="F108" i="14"/>
  <c r="F62" i="14"/>
  <c r="F17" i="14"/>
  <c r="F32" i="14"/>
  <c r="F47" i="14"/>
  <c r="F77" i="14"/>
  <c r="F107" i="14"/>
  <c r="F61" i="14"/>
  <c r="F16" i="14"/>
  <c r="F31" i="14"/>
  <c r="F46" i="14"/>
  <c r="F76" i="14"/>
  <c r="F106" i="14"/>
  <c r="F60" i="14"/>
  <c r="F15" i="14"/>
  <c r="F30" i="14"/>
  <c r="F45" i="14"/>
  <c r="F75" i="14"/>
  <c r="F105" i="14"/>
  <c r="F59" i="14"/>
  <c r="F14" i="14"/>
  <c r="F29" i="14"/>
  <c r="F44" i="14"/>
  <c r="F74" i="14"/>
  <c r="F104" i="14"/>
  <c r="F58" i="14"/>
  <c r="F13" i="14"/>
  <c r="F28" i="14"/>
  <c r="F43" i="14"/>
  <c r="F73" i="14"/>
  <c r="F103" i="14"/>
  <c r="F57" i="14"/>
  <c r="F12" i="14"/>
  <c r="F27" i="14"/>
  <c r="F42" i="14"/>
  <c r="F72" i="14"/>
  <c r="F102" i="14"/>
  <c r="F56" i="14"/>
  <c r="F11" i="14"/>
  <c r="F26" i="14"/>
  <c r="F41" i="14"/>
  <c r="F71" i="14"/>
  <c r="F101" i="14"/>
  <c r="F55" i="14"/>
  <c r="F10" i="14"/>
  <c r="F25" i="14"/>
  <c r="F40" i="14"/>
  <c r="F70" i="14"/>
  <c r="F100" i="14"/>
  <c r="F54" i="14"/>
  <c r="F9" i="14"/>
  <c r="F24" i="14"/>
  <c r="F39" i="14"/>
  <c r="F69" i="14"/>
  <c r="F99" i="14"/>
  <c r="F53" i="14"/>
  <c r="F8" i="14"/>
  <c r="F23" i="14"/>
  <c r="F38" i="14"/>
  <c r="F68" i="14"/>
  <c r="F98" i="14"/>
  <c r="E53" i="14" a="1"/>
  <c r="E64" i="14"/>
  <c r="E8" i="14" a="1"/>
  <c r="E19" i="14"/>
  <c r="E23" i="14" a="1"/>
  <c r="E34" i="14"/>
  <c r="E49" i="14"/>
  <c r="E79" i="14"/>
  <c r="E109" i="14"/>
  <c r="E63" i="14"/>
  <c r="E18" i="14"/>
  <c r="E33" i="14"/>
  <c r="E48" i="14"/>
  <c r="E78" i="14"/>
  <c r="E108" i="14"/>
  <c r="E62" i="14"/>
  <c r="E17" i="14"/>
  <c r="E32" i="14"/>
  <c r="E47" i="14"/>
  <c r="E77" i="14"/>
  <c r="E107" i="14"/>
  <c r="E61" i="14"/>
  <c r="E16" i="14"/>
  <c r="E31" i="14"/>
  <c r="E46" i="14"/>
  <c r="E76" i="14"/>
  <c r="E106" i="14"/>
  <c r="E60" i="14"/>
  <c r="E15" i="14"/>
  <c r="E30" i="14"/>
  <c r="E45" i="14"/>
  <c r="E75" i="14"/>
  <c r="E105" i="14"/>
  <c r="E59" i="14"/>
  <c r="E14" i="14"/>
  <c r="E29" i="14"/>
  <c r="E44" i="14"/>
  <c r="E74" i="14"/>
  <c r="E104" i="14"/>
  <c r="E58" i="14"/>
  <c r="E13" i="14"/>
  <c r="E28" i="14"/>
  <c r="E43" i="14"/>
  <c r="E73" i="14"/>
  <c r="E103" i="14"/>
  <c r="E57" i="14"/>
  <c r="E12" i="14"/>
  <c r="E27" i="14"/>
  <c r="E42" i="14"/>
  <c r="E72" i="14"/>
  <c r="E102" i="14"/>
  <c r="E56" i="14"/>
  <c r="E11" i="14"/>
  <c r="E26" i="14"/>
  <c r="E41" i="14"/>
  <c r="E71" i="14"/>
  <c r="E101" i="14"/>
  <c r="E55" i="14"/>
  <c r="E10" i="14"/>
  <c r="E25" i="14"/>
  <c r="E40" i="14"/>
  <c r="E70" i="14"/>
  <c r="E100" i="14"/>
  <c r="E54" i="14"/>
  <c r="E9" i="14"/>
  <c r="E24" i="14"/>
  <c r="E39" i="14"/>
  <c r="E69" i="14"/>
  <c r="E99" i="14"/>
  <c r="E53" i="14"/>
  <c r="E8" i="14"/>
  <c r="E23" i="14"/>
  <c r="E38" i="14"/>
  <c r="E68" i="14"/>
  <c r="E98" i="14"/>
  <c r="F65" i="14"/>
  <c r="F20" i="14"/>
  <c r="F35" i="14"/>
  <c r="F50" i="14"/>
  <c r="F80" i="14"/>
  <c r="F110" i="14"/>
  <c r="G53" i="15" a="1"/>
  <c r="G65" i="15"/>
  <c r="G8" i="15" a="1"/>
  <c r="G20" i="15"/>
  <c r="G23" i="15" a="1"/>
  <c r="G35" i="15"/>
  <c r="G50" i="15"/>
  <c r="G80" i="15"/>
  <c r="G110" i="15"/>
  <c r="G53" i="15"/>
  <c r="G8" i="15"/>
  <c r="G23" i="15"/>
  <c r="G38" i="15"/>
  <c r="G68" i="15"/>
  <c r="G98" i="15"/>
  <c r="G54" i="15"/>
  <c r="G9" i="15"/>
  <c r="G24" i="15"/>
  <c r="G39" i="15"/>
  <c r="G69" i="15"/>
  <c r="G99" i="15"/>
  <c r="G55" i="15"/>
  <c r="G10" i="15"/>
  <c r="G25" i="15"/>
  <c r="G40" i="15"/>
  <c r="G70" i="15"/>
  <c r="G100" i="15"/>
  <c r="G56" i="15"/>
  <c r="G11" i="15"/>
  <c r="G26" i="15"/>
  <c r="G41" i="15"/>
  <c r="G71" i="15"/>
  <c r="G101" i="15"/>
  <c r="G57" i="15"/>
  <c r="G12" i="15"/>
  <c r="G27" i="15"/>
  <c r="G42" i="15"/>
  <c r="G72" i="15"/>
  <c r="G102" i="15"/>
  <c r="G58" i="15"/>
  <c r="G13" i="15"/>
  <c r="G28" i="15"/>
  <c r="G43" i="15"/>
  <c r="G73" i="15"/>
  <c r="G103" i="15"/>
  <c r="G59" i="15"/>
  <c r="G14" i="15"/>
  <c r="G29" i="15"/>
  <c r="G44" i="15"/>
  <c r="G74" i="15"/>
  <c r="G104" i="15"/>
  <c r="G60" i="15"/>
  <c r="G15" i="15"/>
  <c r="G30" i="15"/>
  <c r="G45" i="15"/>
  <c r="G75" i="15"/>
  <c r="G105" i="15"/>
  <c r="G61" i="15"/>
  <c r="G16" i="15"/>
  <c r="G31" i="15"/>
  <c r="G46" i="15"/>
  <c r="G76" i="15"/>
  <c r="G106" i="15"/>
  <c r="G62" i="15"/>
  <c r="G17" i="15"/>
  <c r="G32" i="15"/>
  <c r="G47" i="15"/>
  <c r="G77" i="15"/>
  <c r="G107" i="15"/>
  <c r="G63" i="15"/>
  <c r="G18" i="15"/>
  <c r="G33" i="15"/>
  <c r="G48" i="15"/>
  <c r="G78" i="15"/>
  <c r="G108" i="15"/>
  <c r="G64" i="15"/>
  <c r="G19" i="15"/>
  <c r="G34" i="15"/>
  <c r="G49" i="15"/>
  <c r="G79" i="15"/>
  <c r="G109" i="15"/>
  <c r="G53" i="16" a="1"/>
  <c r="G65" i="16"/>
  <c r="G8" i="16" a="1"/>
  <c r="G20" i="16"/>
  <c r="G23" i="16" a="1"/>
  <c r="G35" i="16"/>
  <c r="G50" i="16"/>
  <c r="G80" i="16"/>
  <c r="G110" i="16"/>
  <c r="G53" i="16"/>
  <c r="G8" i="16"/>
  <c r="G23" i="16"/>
  <c r="G38" i="16"/>
  <c r="G68" i="16"/>
  <c r="G98" i="16"/>
  <c r="G54" i="16"/>
  <c r="G9" i="16"/>
  <c r="G24" i="16"/>
  <c r="G39" i="16"/>
  <c r="G69" i="16"/>
  <c r="G99" i="16"/>
  <c r="G55" i="16"/>
  <c r="G10" i="16"/>
  <c r="G25" i="16"/>
  <c r="G40" i="16"/>
  <c r="G70" i="16"/>
  <c r="G100" i="16"/>
  <c r="G56" i="16"/>
  <c r="G11" i="16"/>
  <c r="G26" i="16"/>
  <c r="G41" i="16"/>
  <c r="G71" i="16"/>
  <c r="G101" i="16"/>
  <c r="G57" i="16"/>
  <c r="G12" i="16"/>
  <c r="G27" i="16"/>
  <c r="G42" i="16"/>
  <c r="G72" i="16"/>
  <c r="G102" i="16"/>
  <c r="G58" i="16"/>
  <c r="G13" i="16"/>
  <c r="G28" i="16"/>
  <c r="G43" i="16"/>
  <c r="G73" i="16"/>
  <c r="G103" i="16"/>
  <c r="G59" i="16"/>
  <c r="G14" i="16"/>
  <c r="G29" i="16"/>
  <c r="G44" i="16"/>
  <c r="G74" i="16"/>
  <c r="G104" i="16"/>
  <c r="G60" i="16"/>
  <c r="G15" i="16"/>
  <c r="G30" i="16"/>
  <c r="G45" i="16"/>
  <c r="G75" i="16"/>
  <c r="G105" i="16"/>
  <c r="G61" i="16"/>
  <c r="G16" i="16"/>
  <c r="G31" i="16"/>
  <c r="G46" i="16"/>
  <c r="G76" i="16"/>
  <c r="G106" i="16"/>
  <c r="G62" i="16"/>
  <c r="G17" i="16"/>
  <c r="G32" i="16"/>
  <c r="G47" i="16"/>
  <c r="G77" i="16"/>
  <c r="G107" i="16"/>
  <c r="G63" i="16"/>
  <c r="G18" i="16"/>
  <c r="G33" i="16"/>
  <c r="G48" i="16"/>
  <c r="G78" i="16"/>
  <c r="G108" i="16"/>
  <c r="G64" i="16"/>
  <c r="G19" i="16"/>
  <c r="G34" i="16"/>
  <c r="G49" i="16"/>
  <c r="G79" i="16"/>
  <c r="G109" i="16"/>
  <c r="G53" i="17" a="1"/>
  <c r="G65" i="17"/>
  <c r="G8" i="17" a="1"/>
  <c r="G20" i="17"/>
  <c r="G23" i="17" a="1"/>
  <c r="G35" i="17"/>
  <c r="G50" i="17"/>
  <c r="G80" i="17"/>
  <c r="G110" i="17"/>
  <c r="G53" i="17"/>
  <c r="G8" i="17"/>
  <c r="G23" i="17"/>
  <c r="G38" i="17"/>
  <c r="G68" i="17"/>
  <c r="G98" i="17"/>
  <c r="G54" i="17"/>
  <c r="G9" i="17"/>
  <c r="G24" i="17"/>
  <c r="G39" i="17"/>
  <c r="G69" i="17"/>
  <c r="G99" i="17"/>
  <c r="G55" i="17"/>
  <c r="G10" i="17"/>
  <c r="G25" i="17"/>
  <c r="G40" i="17"/>
  <c r="G70" i="17"/>
  <c r="G100" i="17"/>
  <c r="G56" i="17"/>
  <c r="G11" i="17"/>
  <c r="G26" i="17"/>
  <c r="G41" i="17"/>
  <c r="G71" i="17"/>
  <c r="G101" i="17"/>
  <c r="G57" i="17"/>
  <c r="G12" i="17"/>
  <c r="G27" i="17"/>
  <c r="G42" i="17"/>
  <c r="G72" i="17"/>
  <c r="G102" i="17"/>
  <c r="G58" i="17"/>
  <c r="G13" i="17"/>
  <c r="G28" i="17"/>
  <c r="G43" i="17"/>
  <c r="G73" i="17"/>
  <c r="G103" i="17"/>
  <c r="G59" i="17"/>
  <c r="G14" i="17"/>
  <c r="G29" i="17"/>
  <c r="G44" i="17"/>
  <c r="G74" i="17"/>
  <c r="G104" i="17"/>
  <c r="G60" i="17"/>
  <c r="G15" i="17"/>
  <c r="G30" i="17"/>
  <c r="G45" i="17"/>
  <c r="G75" i="17"/>
  <c r="G105" i="17"/>
  <c r="G61" i="17"/>
  <c r="G16" i="17"/>
  <c r="G31" i="17"/>
  <c r="G46" i="17"/>
  <c r="G76" i="17"/>
  <c r="G106" i="17"/>
  <c r="G62" i="17"/>
  <c r="G17" i="17"/>
  <c r="G32" i="17"/>
  <c r="G47" i="17"/>
  <c r="G77" i="17"/>
  <c r="G107" i="17"/>
  <c r="G63" i="17"/>
  <c r="G18" i="17"/>
  <c r="G33" i="17"/>
  <c r="G48" i="17"/>
  <c r="G78" i="17"/>
  <c r="G108" i="17"/>
  <c r="G64" i="17"/>
  <c r="G19" i="17"/>
  <c r="G34" i="17"/>
  <c r="G49" i="17"/>
  <c r="G79" i="17"/>
  <c r="G109" i="17"/>
  <c r="G53" i="18" a="1"/>
  <c r="G65" i="18"/>
  <c r="G8" i="18" a="1"/>
  <c r="G20" i="18"/>
  <c r="G23" i="18" a="1"/>
  <c r="G35" i="18"/>
  <c r="G50" i="18"/>
  <c r="G80" i="18"/>
  <c r="G110" i="18"/>
  <c r="G53" i="18"/>
  <c r="G8" i="18"/>
  <c r="G23" i="18"/>
  <c r="G38" i="18"/>
  <c r="G68" i="18"/>
  <c r="G98" i="18"/>
  <c r="G54" i="18"/>
  <c r="G9" i="18"/>
  <c r="G24" i="18"/>
  <c r="G39" i="18"/>
  <c r="G69" i="18"/>
  <c r="G99" i="18"/>
  <c r="G55" i="18"/>
  <c r="G10" i="18"/>
  <c r="G25" i="18"/>
  <c r="G40" i="18"/>
  <c r="G70" i="18"/>
  <c r="G100" i="18"/>
  <c r="G56" i="18"/>
  <c r="G11" i="18"/>
  <c r="G26" i="18"/>
  <c r="G41" i="18"/>
  <c r="G71" i="18"/>
  <c r="G101" i="18"/>
  <c r="G57" i="18"/>
  <c r="G12" i="18"/>
  <c r="G27" i="18"/>
  <c r="G42" i="18"/>
  <c r="G72" i="18"/>
  <c r="G102" i="18"/>
  <c r="G58" i="18"/>
  <c r="G13" i="18"/>
  <c r="G28" i="18"/>
  <c r="G43" i="18"/>
  <c r="G73" i="18"/>
  <c r="G103" i="18"/>
  <c r="G59" i="18"/>
  <c r="G14" i="18"/>
  <c r="G29" i="18"/>
  <c r="G44" i="18"/>
  <c r="G74" i="18"/>
  <c r="G104" i="18"/>
  <c r="G60" i="18"/>
  <c r="G15" i="18"/>
  <c r="G30" i="18"/>
  <c r="G45" i="18"/>
  <c r="G75" i="18"/>
  <c r="G105" i="18"/>
  <c r="G61" i="18"/>
  <c r="G16" i="18"/>
  <c r="G31" i="18"/>
  <c r="G46" i="18"/>
  <c r="G76" i="18"/>
  <c r="G106" i="18"/>
  <c r="G62" i="18"/>
  <c r="G17" i="18"/>
  <c r="G32" i="18"/>
  <c r="G47" i="18"/>
  <c r="G77" i="18"/>
  <c r="G107" i="18"/>
  <c r="G63" i="18"/>
  <c r="G18" i="18"/>
  <c r="G33" i="18"/>
  <c r="G48" i="18"/>
  <c r="G78" i="18"/>
  <c r="G108" i="18"/>
  <c r="G64" i="18"/>
  <c r="G19" i="18"/>
  <c r="G34" i="18"/>
  <c r="G49" i="18"/>
  <c r="G79" i="18"/>
  <c r="G109" i="18"/>
  <c r="G53" i="19" a="1"/>
  <c r="G65" i="19"/>
  <c r="G8" i="19" a="1"/>
  <c r="G20" i="19"/>
  <c r="G23" i="19" a="1"/>
  <c r="G35" i="19"/>
  <c r="G50" i="19"/>
  <c r="G80" i="19"/>
  <c r="G110" i="19"/>
  <c r="G53" i="19"/>
  <c r="G8" i="19"/>
  <c r="G23" i="19"/>
  <c r="G38" i="19"/>
  <c r="G68" i="19"/>
  <c r="G98" i="19"/>
  <c r="G54" i="19"/>
  <c r="G9" i="19"/>
  <c r="G24" i="19"/>
  <c r="G39" i="19"/>
  <c r="G69" i="19"/>
  <c r="G99" i="19"/>
  <c r="G55" i="19"/>
  <c r="G10" i="19"/>
  <c r="G25" i="19"/>
  <c r="G40" i="19"/>
  <c r="G70" i="19"/>
  <c r="G100" i="19"/>
  <c r="G56" i="19"/>
  <c r="G11" i="19"/>
  <c r="G26" i="19"/>
  <c r="G41" i="19"/>
  <c r="G71" i="19"/>
  <c r="G101" i="19"/>
  <c r="G57" i="19"/>
  <c r="G12" i="19"/>
  <c r="G27" i="19"/>
  <c r="G42" i="19"/>
  <c r="G72" i="19"/>
  <c r="G102" i="19"/>
  <c r="G58" i="19"/>
  <c r="G13" i="19"/>
  <c r="G28" i="19"/>
  <c r="G43" i="19"/>
  <c r="G73" i="19"/>
  <c r="G103" i="19"/>
  <c r="G59" i="19"/>
  <c r="G14" i="19"/>
  <c r="G29" i="19"/>
  <c r="G44" i="19"/>
  <c r="G74" i="19"/>
  <c r="G104" i="19"/>
  <c r="G60" i="19"/>
  <c r="G15" i="19"/>
  <c r="G30" i="19"/>
  <c r="G45" i="19"/>
  <c r="G75" i="19"/>
  <c r="G105" i="19"/>
  <c r="G61" i="19"/>
  <c r="G16" i="19"/>
  <c r="G31" i="19"/>
  <c r="G46" i="19"/>
  <c r="G76" i="19"/>
  <c r="G106" i="19"/>
  <c r="G62" i="19"/>
  <c r="G17" i="19"/>
  <c r="G32" i="19"/>
  <c r="G47" i="19"/>
  <c r="G77" i="19"/>
  <c r="G107" i="19"/>
  <c r="G63" i="19"/>
  <c r="G18" i="19"/>
  <c r="G33" i="19"/>
  <c r="G48" i="19"/>
  <c r="G78" i="19"/>
  <c r="G108" i="19"/>
  <c r="G64" i="19"/>
  <c r="G19" i="19"/>
  <c r="G34" i="19"/>
  <c r="G49" i="19"/>
  <c r="G79" i="19"/>
  <c r="G109" i="19"/>
  <c r="G53" i="20" a="1"/>
  <c r="G65" i="20"/>
  <c r="G8" i="20" a="1"/>
  <c r="G20" i="20"/>
  <c r="G23" i="20" a="1"/>
  <c r="G35" i="20"/>
  <c r="G50" i="20"/>
  <c r="G80" i="20"/>
  <c r="G110" i="20"/>
  <c r="G53" i="20"/>
  <c r="G8" i="20"/>
  <c r="G23" i="20"/>
  <c r="G38" i="20"/>
  <c r="G68" i="20"/>
  <c r="G98" i="20"/>
  <c r="G54" i="20"/>
  <c r="G9" i="20"/>
  <c r="G24" i="20"/>
  <c r="G39" i="20"/>
  <c r="G69" i="20"/>
  <c r="G99" i="20"/>
  <c r="G55" i="20"/>
  <c r="G10" i="20"/>
  <c r="G25" i="20"/>
  <c r="G40" i="20"/>
  <c r="G70" i="20"/>
  <c r="G100" i="20"/>
  <c r="G56" i="20"/>
  <c r="G11" i="20"/>
  <c r="G26" i="20"/>
  <c r="G41" i="20"/>
  <c r="G71" i="20"/>
  <c r="G101" i="20"/>
  <c r="G57" i="20"/>
  <c r="G12" i="20"/>
  <c r="G27" i="20"/>
  <c r="G42" i="20"/>
  <c r="G72" i="20"/>
  <c r="G102" i="20"/>
  <c r="G58" i="20"/>
  <c r="G13" i="20"/>
  <c r="G28" i="20"/>
  <c r="G43" i="20"/>
  <c r="G73" i="20"/>
  <c r="G103" i="20"/>
  <c r="G59" i="20"/>
  <c r="G14" i="20"/>
  <c r="G29" i="20"/>
  <c r="G44" i="20"/>
  <c r="G74" i="20"/>
  <c r="G104" i="20"/>
  <c r="G60" i="20"/>
  <c r="G15" i="20"/>
  <c r="G30" i="20"/>
  <c r="G45" i="20"/>
  <c r="G75" i="20"/>
  <c r="G105" i="20"/>
  <c r="G61" i="20"/>
  <c r="G16" i="20"/>
  <c r="G31" i="20"/>
  <c r="G46" i="20"/>
  <c r="G76" i="20"/>
  <c r="G106" i="20"/>
  <c r="G62" i="20"/>
  <c r="G17" i="20"/>
  <c r="G32" i="20"/>
  <c r="G47" i="20"/>
  <c r="G77" i="20"/>
  <c r="G107" i="20"/>
  <c r="G63" i="20"/>
  <c r="G18" i="20"/>
  <c r="G33" i="20"/>
  <c r="G48" i="20"/>
  <c r="G78" i="20"/>
  <c r="G108" i="20"/>
  <c r="G64" i="20"/>
  <c r="G19" i="20"/>
  <c r="G34" i="20"/>
  <c r="G49" i="20"/>
  <c r="G79" i="20"/>
  <c r="G109" i="20"/>
  <c r="E53" i="15" a="1"/>
  <c r="E65" i="15"/>
  <c r="E8" i="15" a="1"/>
  <c r="E20" i="15"/>
  <c r="E23" i="15" a="1"/>
  <c r="E35" i="15"/>
  <c r="E50" i="15"/>
  <c r="E80" i="15"/>
  <c r="E110" i="15"/>
  <c r="E83" i="15" a="1"/>
  <c r="E95" i="15"/>
  <c r="E64" i="15"/>
  <c r="E19" i="15"/>
  <c r="E34" i="15"/>
  <c r="E49" i="15"/>
  <c r="E79" i="15"/>
  <c r="E94" i="15"/>
  <c r="E63" i="15"/>
  <c r="E18" i="15"/>
  <c r="E33" i="15"/>
  <c r="E48" i="15"/>
  <c r="E78" i="15"/>
  <c r="E93" i="15"/>
  <c r="E62" i="15"/>
  <c r="E17" i="15"/>
  <c r="E32" i="15"/>
  <c r="E47" i="15"/>
  <c r="E77" i="15"/>
  <c r="E92" i="15"/>
  <c r="E61" i="15"/>
  <c r="E16" i="15"/>
  <c r="E31" i="15"/>
  <c r="E46" i="15"/>
  <c r="E76" i="15"/>
  <c r="E91" i="15"/>
  <c r="E60" i="15"/>
  <c r="E15" i="15"/>
  <c r="E30" i="15"/>
  <c r="E45" i="15"/>
  <c r="E75" i="15"/>
  <c r="E90" i="15"/>
  <c r="E59" i="15"/>
  <c r="E14" i="15"/>
  <c r="E29" i="15"/>
  <c r="E44" i="15"/>
  <c r="E74" i="15"/>
  <c r="E89" i="15"/>
  <c r="E58" i="15"/>
  <c r="E13" i="15"/>
  <c r="E28" i="15"/>
  <c r="E43" i="15"/>
  <c r="E73" i="15"/>
  <c r="E88" i="15"/>
  <c r="E57" i="15"/>
  <c r="E12" i="15"/>
  <c r="E27" i="15"/>
  <c r="E42" i="15"/>
  <c r="E72" i="15"/>
  <c r="E87" i="15"/>
  <c r="E56" i="15"/>
  <c r="E11" i="15"/>
  <c r="E26" i="15"/>
  <c r="E41" i="15"/>
  <c r="E71" i="15"/>
  <c r="E86" i="15"/>
  <c r="E55" i="15"/>
  <c r="E10" i="15"/>
  <c r="E25" i="15"/>
  <c r="E40" i="15"/>
  <c r="E70" i="15"/>
  <c r="E85" i="15"/>
  <c r="E54" i="15"/>
  <c r="E9" i="15"/>
  <c r="E24" i="15"/>
  <c r="E39" i="15"/>
  <c r="E69" i="15"/>
  <c r="E84" i="15"/>
  <c r="E53" i="15"/>
  <c r="E8" i="15"/>
  <c r="E23" i="15"/>
  <c r="E38" i="15"/>
  <c r="E68" i="15"/>
  <c r="E83" i="15"/>
  <c r="E53" i="16" a="1"/>
  <c r="E65" i="16"/>
  <c r="E8" i="16" a="1"/>
  <c r="E20" i="16"/>
  <c r="E23" i="16" a="1"/>
  <c r="E35" i="16"/>
  <c r="E50" i="16"/>
  <c r="E80" i="16"/>
  <c r="E110" i="16"/>
  <c r="E83" i="16" a="1"/>
  <c r="E95" i="16"/>
  <c r="E64" i="16"/>
  <c r="E19" i="16"/>
  <c r="E34" i="16"/>
  <c r="E49" i="16"/>
  <c r="E79" i="16"/>
  <c r="E94" i="16"/>
  <c r="E63" i="16"/>
  <c r="E18" i="16"/>
  <c r="E33" i="16"/>
  <c r="E48" i="16"/>
  <c r="E78" i="16"/>
  <c r="E93" i="16"/>
  <c r="E62" i="16"/>
  <c r="E17" i="16"/>
  <c r="E32" i="16"/>
  <c r="E47" i="16"/>
  <c r="E77" i="16"/>
  <c r="E92" i="16"/>
  <c r="E61" i="16"/>
  <c r="E16" i="16"/>
  <c r="E31" i="16"/>
  <c r="E46" i="16"/>
  <c r="E76" i="16"/>
  <c r="E91" i="16"/>
  <c r="E60" i="16"/>
  <c r="E15" i="16"/>
  <c r="E30" i="16"/>
  <c r="E45" i="16"/>
  <c r="E75" i="16"/>
  <c r="E90" i="16"/>
  <c r="E59" i="16"/>
  <c r="E14" i="16"/>
  <c r="E29" i="16"/>
  <c r="E44" i="16"/>
  <c r="E74" i="16"/>
  <c r="E89" i="16"/>
  <c r="E58" i="16"/>
  <c r="E13" i="16"/>
  <c r="E28" i="16"/>
  <c r="E43" i="16"/>
  <c r="E73" i="16"/>
  <c r="E88" i="16"/>
  <c r="E57" i="16"/>
  <c r="E12" i="16"/>
  <c r="E27" i="16"/>
  <c r="E42" i="16"/>
  <c r="E72" i="16"/>
  <c r="E87" i="16"/>
  <c r="E56" i="16"/>
  <c r="E11" i="16"/>
  <c r="E26" i="16"/>
  <c r="E41" i="16"/>
  <c r="E71" i="16"/>
  <c r="E86" i="16"/>
  <c r="E55" i="16"/>
  <c r="E10" i="16"/>
  <c r="E25" i="16"/>
  <c r="E40" i="16"/>
  <c r="E70" i="16"/>
  <c r="E85" i="16"/>
  <c r="E54" i="16"/>
  <c r="E9" i="16"/>
  <c r="E24" i="16"/>
  <c r="E39" i="16"/>
  <c r="E69" i="16"/>
  <c r="E84" i="16"/>
  <c r="E53" i="16"/>
  <c r="E8" i="16"/>
  <c r="E23" i="16"/>
  <c r="E38" i="16"/>
  <c r="E68" i="16"/>
  <c r="E83" i="16"/>
  <c r="E53" i="17" a="1"/>
  <c r="E65" i="17"/>
  <c r="E8" i="17" a="1"/>
  <c r="E20" i="17"/>
  <c r="E23" i="17" a="1"/>
  <c r="E35" i="17"/>
  <c r="E50" i="17"/>
  <c r="E80" i="17"/>
  <c r="E110" i="17"/>
  <c r="E83" i="17" a="1"/>
  <c r="E95" i="17"/>
  <c r="E64" i="17"/>
  <c r="E19" i="17"/>
  <c r="E34" i="17"/>
  <c r="E49" i="17"/>
  <c r="E79" i="17"/>
  <c r="E94" i="17"/>
  <c r="E63" i="17"/>
  <c r="E18" i="17"/>
  <c r="E33" i="17"/>
  <c r="E48" i="17"/>
  <c r="E78" i="17"/>
  <c r="E93" i="17"/>
  <c r="E62" i="17"/>
  <c r="E17" i="17"/>
  <c r="E32" i="17"/>
  <c r="E47" i="17"/>
  <c r="E77" i="17"/>
  <c r="E92" i="17"/>
  <c r="E61" i="17"/>
  <c r="E16" i="17"/>
  <c r="E31" i="17"/>
  <c r="E46" i="17"/>
  <c r="E76" i="17"/>
  <c r="E91" i="17"/>
  <c r="E60" i="17"/>
  <c r="E15" i="17"/>
  <c r="E30" i="17"/>
  <c r="E45" i="17"/>
  <c r="E75" i="17"/>
  <c r="E90" i="17"/>
  <c r="E59" i="17"/>
  <c r="E14" i="17"/>
  <c r="E29" i="17"/>
  <c r="E44" i="17"/>
  <c r="E74" i="17"/>
  <c r="E89" i="17"/>
  <c r="E58" i="17"/>
  <c r="E13" i="17"/>
  <c r="E28" i="17"/>
  <c r="E43" i="17"/>
  <c r="E73" i="17"/>
  <c r="E88" i="17"/>
  <c r="E57" i="17"/>
  <c r="E12" i="17"/>
  <c r="E27" i="17"/>
  <c r="E42" i="17"/>
  <c r="E72" i="17"/>
  <c r="E87" i="17"/>
  <c r="E56" i="17"/>
  <c r="E11" i="17"/>
  <c r="E26" i="17"/>
  <c r="E41" i="17"/>
  <c r="E71" i="17"/>
  <c r="E86" i="17"/>
  <c r="E55" i="17"/>
  <c r="E10" i="17"/>
  <c r="E25" i="17"/>
  <c r="E40" i="17"/>
  <c r="E70" i="17"/>
  <c r="E85" i="17"/>
  <c r="E54" i="17"/>
  <c r="E9" i="17"/>
  <c r="E24" i="17"/>
  <c r="E39" i="17"/>
  <c r="E69" i="17"/>
  <c r="E84" i="17"/>
  <c r="E53" i="17"/>
  <c r="E8" i="17"/>
  <c r="E23" i="17"/>
  <c r="E38" i="17"/>
  <c r="E68" i="17"/>
  <c r="E83" i="17"/>
  <c r="E53" i="18" a="1"/>
  <c r="E65" i="18"/>
  <c r="E8" i="18" a="1"/>
  <c r="E20" i="18"/>
  <c r="E23" i="18" a="1"/>
  <c r="E35" i="18"/>
  <c r="E50" i="18"/>
  <c r="E80" i="18"/>
  <c r="E110" i="18"/>
  <c r="E83" i="18" a="1"/>
  <c r="E95" i="18"/>
  <c r="E64" i="18"/>
  <c r="E19" i="18"/>
  <c r="E34" i="18"/>
  <c r="E49" i="18"/>
  <c r="E79" i="18"/>
  <c r="E94" i="18"/>
  <c r="E63" i="18"/>
  <c r="E18" i="18"/>
  <c r="E33" i="18"/>
  <c r="E48" i="18"/>
  <c r="E78" i="18"/>
  <c r="E93" i="18"/>
  <c r="E62" i="18"/>
  <c r="E17" i="18"/>
  <c r="E32" i="18"/>
  <c r="E47" i="18"/>
  <c r="E77" i="18"/>
  <c r="E92" i="18"/>
  <c r="E61" i="18"/>
  <c r="E16" i="18"/>
  <c r="E31" i="18"/>
  <c r="E46" i="18"/>
  <c r="E76" i="18"/>
  <c r="E91" i="18"/>
  <c r="E60" i="18"/>
  <c r="E15" i="18"/>
  <c r="E30" i="18"/>
  <c r="E45" i="18"/>
  <c r="E75" i="18"/>
  <c r="E90" i="18"/>
  <c r="E59" i="18"/>
  <c r="E14" i="18"/>
  <c r="E29" i="18"/>
  <c r="E44" i="18"/>
  <c r="E74" i="18"/>
  <c r="E89" i="18"/>
  <c r="E58" i="18"/>
  <c r="E13" i="18"/>
  <c r="E28" i="18"/>
  <c r="E43" i="18"/>
  <c r="E73" i="18"/>
  <c r="E88" i="18"/>
  <c r="E57" i="18"/>
  <c r="E12" i="18"/>
  <c r="E27" i="18"/>
  <c r="E42" i="18"/>
  <c r="E72" i="18"/>
  <c r="E87" i="18"/>
  <c r="E56" i="18"/>
  <c r="E11" i="18"/>
  <c r="E26" i="18"/>
  <c r="E41" i="18"/>
  <c r="E71" i="18"/>
  <c r="E86" i="18"/>
  <c r="E55" i="18"/>
  <c r="E10" i="18"/>
  <c r="E25" i="18"/>
  <c r="E40" i="18"/>
  <c r="E70" i="18"/>
  <c r="E85" i="18"/>
  <c r="E54" i="18"/>
  <c r="E9" i="18"/>
  <c r="E24" i="18"/>
  <c r="E39" i="18"/>
  <c r="E69" i="18"/>
  <c r="E84" i="18"/>
  <c r="E53" i="18"/>
  <c r="E8" i="18"/>
  <c r="E23" i="18"/>
  <c r="E38" i="18"/>
  <c r="E68" i="18"/>
  <c r="E83" i="18"/>
  <c r="E53" i="19" a="1"/>
  <c r="E65" i="19"/>
  <c r="E8" i="19" a="1"/>
  <c r="E20" i="19"/>
  <c r="E23" i="19" a="1"/>
  <c r="E35" i="19"/>
  <c r="E50" i="19"/>
  <c r="E80" i="19"/>
  <c r="E110" i="19"/>
  <c r="E83" i="19" a="1"/>
  <c r="E95" i="19"/>
  <c r="E64" i="19"/>
  <c r="E19" i="19"/>
  <c r="E34" i="19"/>
  <c r="E49" i="19"/>
  <c r="E79" i="19"/>
  <c r="E94" i="19"/>
  <c r="E63" i="19"/>
  <c r="E18" i="19"/>
  <c r="E33" i="19"/>
  <c r="E48" i="19"/>
  <c r="E78" i="19"/>
  <c r="E93" i="19"/>
  <c r="E62" i="19"/>
  <c r="E17" i="19"/>
  <c r="E32" i="19"/>
  <c r="E47" i="19"/>
  <c r="E77" i="19"/>
  <c r="E92" i="19"/>
  <c r="E61" i="19"/>
  <c r="E16" i="19"/>
  <c r="E31" i="19"/>
  <c r="E46" i="19"/>
  <c r="E76" i="19"/>
  <c r="E91" i="19"/>
  <c r="E60" i="19"/>
  <c r="E15" i="19"/>
  <c r="E30" i="19"/>
  <c r="E45" i="19"/>
  <c r="E75" i="19"/>
  <c r="E90" i="19"/>
  <c r="E59" i="19"/>
  <c r="E14" i="19"/>
  <c r="E29" i="19"/>
  <c r="E44" i="19"/>
  <c r="E74" i="19"/>
  <c r="E89" i="19"/>
  <c r="E58" i="19"/>
  <c r="E13" i="19"/>
  <c r="E28" i="19"/>
  <c r="E43" i="19"/>
  <c r="E73" i="19"/>
  <c r="E88" i="19"/>
  <c r="E57" i="19"/>
  <c r="E12" i="19"/>
  <c r="E27" i="19"/>
  <c r="E42" i="19"/>
  <c r="E72" i="19"/>
  <c r="E87" i="19"/>
  <c r="E56" i="19"/>
  <c r="E11" i="19"/>
  <c r="E26" i="19"/>
  <c r="E41" i="19"/>
  <c r="E71" i="19"/>
  <c r="E86" i="19"/>
  <c r="E55" i="19"/>
  <c r="E10" i="19"/>
  <c r="E25" i="19"/>
  <c r="E40" i="19"/>
  <c r="E70" i="19"/>
  <c r="E85" i="19"/>
  <c r="E54" i="19"/>
  <c r="E9" i="19"/>
  <c r="E24" i="19"/>
  <c r="E39" i="19"/>
  <c r="E69" i="19"/>
  <c r="E84" i="19"/>
  <c r="E53" i="19"/>
  <c r="E8" i="19"/>
  <c r="E23" i="19"/>
  <c r="E38" i="19"/>
  <c r="E68" i="19"/>
  <c r="E83" i="19"/>
  <c r="E53" i="20" a="1"/>
  <c r="E65" i="20"/>
  <c r="E8" i="20" a="1"/>
  <c r="E20" i="20"/>
  <c r="E23" i="20" a="1"/>
  <c r="E35" i="20"/>
  <c r="E50" i="20"/>
  <c r="E80" i="20"/>
  <c r="E110" i="20"/>
  <c r="E83" i="20" a="1"/>
  <c r="E95" i="20"/>
  <c r="E64" i="20"/>
  <c r="E19" i="20"/>
  <c r="E34" i="20"/>
  <c r="E49" i="20"/>
  <c r="E79" i="20"/>
  <c r="E94" i="20"/>
  <c r="E63" i="20"/>
  <c r="E18" i="20"/>
  <c r="E33" i="20"/>
  <c r="E48" i="20"/>
  <c r="E78" i="20"/>
  <c r="E93" i="20"/>
  <c r="E62" i="20"/>
  <c r="E17" i="20"/>
  <c r="E32" i="20"/>
  <c r="E47" i="20"/>
  <c r="E77" i="20"/>
  <c r="E92" i="20"/>
  <c r="E61" i="20"/>
  <c r="E16" i="20"/>
  <c r="E31" i="20"/>
  <c r="E46" i="20"/>
  <c r="E76" i="20"/>
  <c r="E91" i="20"/>
  <c r="E60" i="20"/>
  <c r="E15" i="20"/>
  <c r="E30" i="20"/>
  <c r="E45" i="20"/>
  <c r="E75" i="20"/>
  <c r="E90" i="20"/>
  <c r="E59" i="20"/>
  <c r="E14" i="20"/>
  <c r="E29" i="20"/>
  <c r="E44" i="20"/>
  <c r="E74" i="20"/>
  <c r="E89" i="20"/>
  <c r="E58" i="20"/>
  <c r="E13" i="20"/>
  <c r="E28" i="20"/>
  <c r="E43" i="20"/>
  <c r="E73" i="20"/>
  <c r="E88" i="20"/>
  <c r="E57" i="20"/>
  <c r="E12" i="20"/>
  <c r="E27" i="20"/>
  <c r="E42" i="20"/>
  <c r="E72" i="20"/>
  <c r="E87" i="20"/>
  <c r="E56" i="20"/>
  <c r="E11" i="20"/>
  <c r="E26" i="20"/>
  <c r="E41" i="20"/>
  <c r="E71" i="20"/>
  <c r="E86" i="20"/>
  <c r="E55" i="20"/>
  <c r="E10" i="20"/>
  <c r="E25" i="20"/>
  <c r="E40" i="20"/>
  <c r="E70" i="20"/>
  <c r="E85" i="20"/>
  <c r="E54" i="20"/>
  <c r="E9" i="20"/>
  <c r="E24" i="20"/>
  <c r="E39" i="20"/>
  <c r="E69" i="20"/>
  <c r="E84" i="20"/>
  <c r="E53" i="20"/>
  <c r="E8" i="20"/>
  <c r="E23" i="20"/>
  <c r="E38" i="20"/>
  <c r="E68" i="20"/>
  <c r="E83" i="20"/>
  <c r="E65" i="14"/>
  <c r="E20" i="14"/>
  <c r="E35" i="14"/>
  <c r="E50" i="14"/>
  <c r="E80" i="14"/>
  <c r="E110" i="14"/>
  <c r="F53" i="15" a="1"/>
  <c r="F64" i="15"/>
  <c r="F8" i="15" a="1"/>
  <c r="F19" i="15"/>
  <c r="F23" i="15" a="1"/>
  <c r="F34" i="15"/>
  <c r="F49" i="15"/>
  <c r="F79" i="15"/>
  <c r="F109" i="15"/>
  <c r="F63" i="15"/>
  <c r="F18" i="15"/>
  <c r="F33" i="15"/>
  <c r="F48" i="15"/>
  <c r="F78" i="15"/>
  <c r="F108" i="15"/>
  <c r="F62" i="15"/>
  <c r="F17" i="15"/>
  <c r="F32" i="15"/>
  <c r="F47" i="15"/>
  <c r="F77" i="15"/>
  <c r="F107" i="15"/>
  <c r="F61" i="15"/>
  <c r="F16" i="15"/>
  <c r="F31" i="15"/>
  <c r="F46" i="15"/>
  <c r="F76" i="15"/>
  <c r="F106" i="15"/>
  <c r="F60" i="15"/>
  <c r="F15" i="15"/>
  <c r="F30" i="15"/>
  <c r="F45" i="15"/>
  <c r="F75" i="15"/>
  <c r="F105" i="15"/>
  <c r="F59" i="15"/>
  <c r="F14" i="15"/>
  <c r="F29" i="15"/>
  <c r="F44" i="15"/>
  <c r="F74" i="15"/>
  <c r="F104" i="15"/>
  <c r="F58" i="15"/>
  <c r="F13" i="15"/>
  <c r="F28" i="15"/>
  <c r="F43" i="15"/>
  <c r="F73" i="15"/>
  <c r="F103" i="15"/>
  <c r="F57" i="15"/>
  <c r="F12" i="15"/>
  <c r="F27" i="15"/>
  <c r="F42" i="15"/>
  <c r="F72" i="15"/>
  <c r="F102" i="15"/>
  <c r="F56" i="15"/>
  <c r="F11" i="15"/>
  <c r="F26" i="15"/>
  <c r="F41" i="15"/>
  <c r="F71" i="15"/>
  <c r="F101" i="15"/>
  <c r="F55" i="15"/>
  <c r="F10" i="15"/>
  <c r="F25" i="15"/>
  <c r="F40" i="15"/>
  <c r="F70" i="15"/>
  <c r="F100" i="15"/>
  <c r="F54" i="15"/>
  <c r="F9" i="15"/>
  <c r="F24" i="15"/>
  <c r="F39" i="15"/>
  <c r="F69" i="15"/>
  <c r="F99" i="15"/>
  <c r="F53" i="15"/>
  <c r="F8" i="15"/>
  <c r="F23" i="15"/>
  <c r="F38" i="15"/>
  <c r="F68" i="15"/>
  <c r="F98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F65" i="15"/>
  <c r="F20" i="15"/>
  <c r="F35" i="15"/>
  <c r="F50" i="15"/>
  <c r="F80" i="15"/>
  <c r="F110" i="15"/>
  <c r="F53" i="16" a="1"/>
  <c r="F64" i="16"/>
  <c r="F8" i="16" a="1"/>
  <c r="F19" i="16"/>
  <c r="F23" i="16" a="1"/>
  <c r="F34" i="16"/>
  <c r="F49" i="16"/>
  <c r="F79" i="16"/>
  <c r="F109" i="16"/>
  <c r="F63" i="16"/>
  <c r="F18" i="16"/>
  <c r="F33" i="16"/>
  <c r="F48" i="16"/>
  <c r="F78" i="16"/>
  <c r="F108" i="16"/>
  <c r="F62" i="16"/>
  <c r="F17" i="16"/>
  <c r="F32" i="16"/>
  <c r="F47" i="16"/>
  <c r="F77" i="16"/>
  <c r="F107" i="16"/>
  <c r="F61" i="16"/>
  <c r="F16" i="16"/>
  <c r="F31" i="16"/>
  <c r="F46" i="16"/>
  <c r="F76" i="16"/>
  <c r="F106" i="16"/>
  <c r="F60" i="16"/>
  <c r="F15" i="16"/>
  <c r="F30" i="16"/>
  <c r="F45" i="16"/>
  <c r="F75" i="16"/>
  <c r="F105" i="16"/>
  <c r="F59" i="16"/>
  <c r="F14" i="16"/>
  <c r="F29" i="16"/>
  <c r="F44" i="16"/>
  <c r="F74" i="16"/>
  <c r="F104" i="16"/>
  <c r="F58" i="16"/>
  <c r="F13" i="16"/>
  <c r="F28" i="16"/>
  <c r="F43" i="16"/>
  <c r="F73" i="16"/>
  <c r="F103" i="16"/>
  <c r="F57" i="16"/>
  <c r="F12" i="16"/>
  <c r="F27" i="16"/>
  <c r="F42" i="16"/>
  <c r="F72" i="16"/>
  <c r="F102" i="16"/>
  <c r="F56" i="16"/>
  <c r="F11" i="16"/>
  <c r="F26" i="16"/>
  <c r="F41" i="16"/>
  <c r="F71" i="16"/>
  <c r="F101" i="16"/>
  <c r="F55" i="16"/>
  <c r="F10" i="16"/>
  <c r="F25" i="16"/>
  <c r="F40" i="16"/>
  <c r="F70" i="16"/>
  <c r="F100" i="16"/>
  <c r="F54" i="16"/>
  <c r="F9" i="16"/>
  <c r="F24" i="16"/>
  <c r="F39" i="16"/>
  <c r="F69" i="16"/>
  <c r="F99" i="16"/>
  <c r="F53" i="16"/>
  <c r="F8" i="16"/>
  <c r="F23" i="16"/>
  <c r="F38" i="16"/>
  <c r="F68" i="16"/>
  <c r="F98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F65" i="16"/>
  <c r="F20" i="16"/>
  <c r="F35" i="16"/>
  <c r="F50" i="16"/>
  <c r="F80" i="16"/>
  <c r="F110" i="16"/>
  <c r="F53" i="17" a="1"/>
  <c r="F64" i="17"/>
  <c r="F8" i="17" a="1"/>
  <c r="F19" i="17"/>
  <c r="F23" i="17" a="1"/>
  <c r="F34" i="17"/>
  <c r="F49" i="17"/>
  <c r="F79" i="17"/>
  <c r="F109" i="17"/>
  <c r="F63" i="17"/>
  <c r="F18" i="17"/>
  <c r="F33" i="17"/>
  <c r="F48" i="17"/>
  <c r="F78" i="17"/>
  <c r="F108" i="17"/>
  <c r="F62" i="17"/>
  <c r="F17" i="17"/>
  <c r="F32" i="17"/>
  <c r="F47" i="17"/>
  <c r="F77" i="17"/>
  <c r="F107" i="17"/>
  <c r="F61" i="17"/>
  <c r="F16" i="17"/>
  <c r="F31" i="17"/>
  <c r="F46" i="17"/>
  <c r="F76" i="17"/>
  <c r="F106" i="17"/>
  <c r="F60" i="17"/>
  <c r="F15" i="17"/>
  <c r="F30" i="17"/>
  <c r="F45" i="17"/>
  <c r="F75" i="17"/>
  <c r="F105" i="17"/>
  <c r="F59" i="17"/>
  <c r="F14" i="17"/>
  <c r="F29" i="17"/>
  <c r="F44" i="17"/>
  <c r="F74" i="17"/>
  <c r="F104" i="17"/>
  <c r="F58" i="17"/>
  <c r="F13" i="17"/>
  <c r="F28" i="17"/>
  <c r="F43" i="17"/>
  <c r="F73" i="17"/>
  <c r="F103" i="17"/>
  <c r="F57" i="17"/>
  <c r="F12" i="17"/>
  <c r="F27" i="17"/>
  <c r="F42" i="17"/>
  <c r="F72" i="17"/>
  <c r="F102" i="17"/>
  <c r="F56" i="17"/>
  <c r="F11" i="17"/>
  <c r="F26" i="17"/>
  <c r="F41" i="17"/>
  <c r="F71" i="17"/>
  <c r="F101" i="17"/>
  <c r="F55" i="17"/>
  <c r="F10" i="17"/>
  <c r="F25" i="17"/>
  <c r="F40" i="17"/>
  <c r="F70" i="17"/>
  <c r="F100" i="17"/>
  <c r="F54" i="17"/>
  <c r="F9" i="17"/>
  <c r="F24" i="17"/>
  <c r="F39" i="17"/>
  <c r="F69" i="17"/>
  <c r="F99" i="17"/>
  <c r="F53" i="17"/>
  <c r="F8" i="17"/>
  <c r="F23" i="17"/>
  <c r="F38" i="17"/>
  <c r="F68" i="17"/>
  <c r="F98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F65" i="17"/>
  <c r="F20" i="17"/>
  <c r="F35" i="17"/>
  <c r="F50" i="17"/>
  <c r="F80" i="17"/>
  <c r="F110" i="17"/>
  <c r="F53" i="18" a="1"/>
  <c r="F64" i="18"/>
  <c r="F8" i="18" a="1"/>
  <c r="F19" i="18"/>
  <c r="F23" i="18" a="1"/>
  <c r="F34" i="18"/>
  <c r="F49" i="18"/>
  <c r="F79" i="18"/>
  <c r="F109" i="18"/>
  <c r="F63" i="18"/>
  <c r="F18" i="18"/>
  <c r="F33" i="18"/>
  <c r="F48" i="18"/>
  <c r="F78" i="18"/>
  <c r="F108" i="18"/>
  <c r="F62" i="18"/>
  <c r="F17" i="18"/>
  <c r="F32" i="18"/>
  <c r="F47" i="18"/>
  <c r="F77" i="18"/>
  <c r="F107" i="18"/>
  <c r="F61" i="18"/>
  <c r="F16" i="18"/>
  <c r="F31" i="18"/>
  <c r="F46" i="18"/>
  <c r="F76" i="18"/>
  <c r="F106" i="18"/>
  <c r="F60" i="18"/>
  <c r="F15" i="18"/>
  <c r="F30" i="18"/>
  <c r="F45" i="18"/>
  <c r="F75" i="18"/>
  <c r="F105" i="18"/>
  <c r="F59" i="18"/>
  <c r="F14" i="18"/>
  <c r="F29" i="18"/>
  <c r="F44" i="18"/>
  <c r="F74" i="18"/>
  <c r="F104" i="18"/>
  <c r="F58" i="18"/>
  <c r="F13" i="18"/>
  <c r="F28" i="18"/>
  <c r="F43" i="18"/>
  <c r="F73" i="18"/>
  <c r="F103" i="18"/>
  <c r="F57" i="18"/>
  <c r="F12" i="18"/>
  <c r="F27" i="18"/>
  <c r="F42" i="18"/>
  <c r="F72" i="18"/>
  <c r="F102" i="18"/>
  <c r="F56" i="18"/>
  <c r="F11" i="18"/>
  <c r="F26" i="18"/>
  <c r="F41" i="18"/>
  <c r="F71" i="18"/>
  <c r="F101" i="18"/>
  <c r="F55" i="18"/>
  <c r="F10" i="18"/>
  <c r="F25" i="18"/>
  <c r="F40" i="18"/>
  <c r="F70" i="18"/>
  <c r="F100" i="18"/>
  <c r="F54" i="18"/>
  <c r="F9" i="18"/>
  <c r="F24" i="18"/>
  <c r="F39" i="18"/>
  <c r="F69" i="18"/>
  <c r="F99" i="18"/>
  <c r="F53" i="18"/>
  <c r="F8" i="18"/>
  <c r="F23" i="18"/>
  <c r="F38" i="18"/>
  <c r="F68" i="18"/>
  <c r="F98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F65" i="18"/>
  <c r="F20" i="18"/>
  <c r="F35" i="18"/>
  <c r="F50" i="18"/>
  <c r="F80" i="18"/>
  <c r="F110" i="18"/>
  <c r="F53" i="19" a="1"/>
  <c r="F64" i="19"/>
  <c r="F8" i="19" a="1"/>
  <c r="F19" i="19"/>
  <c r="F23" i="19" a="1"/>
  <c r="F34" i="19"/>
  <c r="F49" i="19"/>
  <c r="F79" i="19"/>
  <c r="F109" i="19"/>
  <c r="F63" i="19"/>
  <c r="F18" i="19"/>
  <c r="F33" i="19"/>
  <c r="F48" i="19"/>
  <c r="F78" i="19"/>
  <c r="F108" i="19"/>
  <c r="F62" i="19"/>
  <c r="F17" i="19"/>
  <c r="F32" i="19"/>
  <c r="F47" i="19"/>
  <c r="F77" i="19"/>
  <c r="F107" i="19"/>
  <c r="F61" i="19"/>
  <c r="F16" i="19"/>
  <c r="F31" i="19"/>
  <c r="F46" i="19"/>
  <c r="F76" i="19"/>
  <c r="F106" i="19"/>
  <c r="F60" i="19"/>
  <c r="F15" i="19"/>
  <c r="F30" i="19"/>
  <c r="F45" i="19"/>
  <c r="F75" i="19"/>
  <c r="F105" i="19"/>
  <c r="F59" i="19"/>
  <c r="F14" i="19"/>
  <c r="F29" i="19"/>
  <c r="F44" i="19"/>
  <c r="F74" i="19"/>
  <c r="F104" i="19"/>
  <c r="F58" i="19"/>
  <c r="F13" i="19"/>
  <c r="F28" i="19"/>
  <c r="F43" i="19"/>
  <c r="F73" i="19"/>
  <c r="F103" i="19"/>
  <c r="F57" i="19"/>
  <c r="F12" i="19"/>
  <c r="F27" i="19"/>
  <c r="F42" i="19"/>
  <c r="F72" i="19"/>
  <c r="F102" i="19"/>
  <c r="F56" i="19"/>
  <c r="F11" i="19"/>
  <c r="F26" i="19"/>
  <c r="F41" i="19"/>
  <c r="F71" i="19"/>
  <c r="F101" i="19"/>
  <c r="F55" i="19"/>
  <c r="F10" i="19"/>
  <c r="F25" i="19"/>
  <c r="F40" i="19"/>
  <c r="F70" i="19"/>
  <c r="F100" i="19"/>
  <c r="F54" i="19"/>
  <c r="F9" i="19"/>
  <c r="F24" i="19"/>
  <c r="F39" i="19"/>
  <c r="F69" i="19"/>
  <c r="F99" i="19"/>
  <c r="F53" i="19"/>
  <c r="F8" i="19"/>
  <c r="F23" i="19"/>
  <c r="F38" i="19"/>
  <c r="F68" i="19"/>
  <c r="F98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F65" i="19"/>
  <c r="F20" i="19"/>
  <c r="F35" i="19"/>
  <c r="F50" i="19"/>
  <c r="F80" i="19"/>
  <c r="F110" i="19"/>
  <c r="F53" i="20" a="1"/>
  <c r="F64" i="20"/>
  <c r="F8" i="20" a="1"/>
  <c r="F19" i="20"/>
  <c r="F23" i="20" a="1"/>
  <c r="F34" i="20"/>
  <c r="F49" i="20"/>
  <c r="F79" i="20"/>
  <c r="F109" i="20"/>
  <c r="F63" i="20"/>
  <c r="F18" i="20"/>
  <c r="F33" i="20"/>
  <c r="F48" i="20"/>
  <c r="F78" i="20"/>
  <c r="F108" i="20"/>
  <c r="F62" i="20"/>
  <c r="F17" i="20"/>
  <c r="F32" i="20"/>
  <c r="F47" i="20"/>
  <c r="F77" i="20"/>
  <c r="F107" i="20"/>
  <c r="F61" i="20"/>
  <c r="F16" i="20"/>
  <c r="F31" i="20"/>
  <c r="F46" i="20"/>
  <c r="F76" i="20"/>
  <c r="F106" i="20"/>
  <c r="F60" i="20"/>
  <c r="F15" i="20"/>
  <c r="F30" i="20"/>
  <c r="F45" i="20"/>
  <c r="F75" i="20"/>
  <c r="F105" i="20"/>
  <c r="F59" i="20"/>
  <c r="F14" i="20"/>
  <c r="F29" i="20"/>
  <c r="F44" i="20"/>
  <c r="F74" i="20"/>
  <c r="F104" i="20"/>
  <c r="F58" i="20"/>
  <c r="F13" i="20"/>
  <c r="F28" i="20"/>
  <c r="F43" i="20"/>
  <c r="F73" i="20"/>
  <c r="F103" i="20"/>
  <c r="F57" i="20"/>
  <c r="F12" i="20"/>
  <c r="F27" i="20"/>
  <c r="F42" i="20"/>
  <c r="F72" i="20"/>
  <c r="F102" i="20"/>
  <c r="F56" i="20"/>
  <c r="F11" i="20"/>
  <c r="F26" i="20"/>
  <c r="F41" i="20"/>
  <c r="F71" i="20"/>
  <c r="F101" i="20"/>
  <c r="F55" i="20"/>
  <c r="F10" i="20"/>
  <c r="F25" i="20"/>
  <c r="F40" i="20"/>
  <c r="F70" i="20"/>
  <c r="F100" i="20"/>
  <c r="F54" i="20"/>
  <c r="F9" i="20"/>
  <c r="F24" i="20"/>
  <c r="F39" i="20"/>
  <c r="F69" i="20"/>
  <c r="F99" i="20"/>
  <c r="F53" i="20"/>
  <c r="F8" i="20"/>
  <c r="F23" i="20"/>
  <c r="F38" i="20"/>
  <c r="F68" i="20"/>
  <c r="F98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F65" i="20"/>
  <c r="F20" i="20"/>
  <c r="F35" i="20"/>
  <c r="F50" i="20"/>
  <c r="F80" i="20"/>
  <c r="F110" i="20"/>
  <c r="F83" i="20" a="1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3" i="19" a="1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3" i="18" a="1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3" i="17" a="1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3" i="16" a="1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3" i="15" a="1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E83" i="14" a="1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F83" i="14" a="1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H83" i="20" a="1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G83" i="20" a="1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83" i="19" a="1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3" i="18" a="1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3" i="17" a="1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3" i="16" a="1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3" i="15" a="1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H83" i="19" a="1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3" i="18" a="1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3" i="17" a="1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3" i="16" a="1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3" i="15" a="1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G83" i="14" a="1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J83" i="20" a="1"/>
  <c r="J95" i="20"/>
  <c r="J94" i="20"/>
  <c r="J93" i="20"/>
  <c r="J92" i="20"/>
  <c r="J91" i="20"/>
  <c r="J90" i="20"/>
  <c r="J89" i="20"/>
  <c r="J88" i="20"/>
  <c r="J87" i="20"/>
  <c r="J86" i="20"/>
  <c r="J85" i="20"/>
  <c r="J84" i="20"/>
  <c r="J83" i="20"/>
  <c r="I83" i="20" a="1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3" i="19" a="1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3" i="18" a="1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3" i="17" a="1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3" i="16" a="1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H83" i="14" a="1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I83" i="15" a="1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J83" i="19" a="1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K83" i="20" a="1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J83" i="18" a="1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3" i="17" a="1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3" i="16" a="1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3" i="15" a="1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I83" i="14" a="1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F83" i="3" a="1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K83" i="19" a="1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L83" i="20" a="1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K83" i="18" a="1"/>
  <c r="K95" i="18"/>
  <c r="K94" i="18"/>
  <c r="K93" i="18"/>
  <c r="K92" i="18"/>
  <c r="K91" i="18"/>
  <c r="K90" i="18"/>
  <c r="K89" i="18"/>
  <c r="K88" i="18"/>
  <c r="K87" i="18"/>
  <c r="K86" i="18"/>
  <c r="K85" i="18"/>
  <c r="K84" i="18"/>
  <c r="K83" i="18"/>
  <c r="K83" i="17" a="1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3" i="16" a="1"/>
  <c r="K95" i="16"/>
  <c r="K94" i="16"/>
  <c r="K93" i="16"/>
  <c r="K92" i="16"/>
  <c r="K91" i="16"/>
  <c r="K90" i="16"/>
  <c r="K89" i="16"/>
  <c r="K88" i="16"/>
  <c r="K87" i="16"/>
  <c r="K86" i="16"/>
  <c r="K85" i="16"/>
  <c r="K84" i="16"/>
  <c r="K83" i="16"/>
  <c r="K83" i="15" a="1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J83" i="14" a="1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G83" i="3" a="1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L83" i="19" a="1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M83" i="20" a="1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L83" i="18" a="1"/>
  <c r="L95" i="18"/>
  <c r="L94" i="18"/>
  <c r="L93" i="18"/>
  <c r="L92" i="18"/>
  <c r="L91" i="18"/>
  <c r="L90" i="18"/>
  <c r="L89" i="18"/>
  <c r="L88" i="18"/>
  <c r="L87" i="18"/>
  <c r="L86" i="18"/>
  <c r="L85" i="18"/>
  <c r="L84" i="18"/>
  <c r="L83" i="18"/>
  <c r="L83" i="17" a="1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3" i="16" a="1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3" i="15" a="1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K83" i="14" a="1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H83" i="3" a="1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M83" i="19" a="1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N83" i="20" a="1"/>
  <c r="N95" i="20"/>
  <c r="N94" i="20"/>
  <c r="N93" i="20"/>
  <c r="N92" i="20"/>
  <c r="N91" i="20"/>
  <c r="N90" i="20"/>
  <c r="N89" i="20"/>
  <c r="N88" i="20"/>
  <c r="N87" i="20"/>
  <c r="N86" i="20"/>
  <c r="N85" i="20"/>
  <c r="N84" i="20"/>
  <c r="N83" i="20"/>
  <c r="M83" i="18" a="1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3" i="17" a="1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3" i="16" a="1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3" i="15" a="1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L83" i="14" a="1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I83" i="3" a="1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N83" i="19" a="1"/>
  <c r="N95" i="19"/>
  <c r="N94" i="19"/>
  <c r="N93" i="19"/>
  <c r="N92" i="19"/>
  <c r="N91" i="19"/>
  <c r="N90" i="19"/>
  <c r="N89" i="19"/>
  <c r="N88" i="19"/>
  <c r="N87" i="19"/>
  <c r="N86" i="19"/>
  <c r="N85" i="19"/>
  <c r="N84" i="19"/>
  <c r="N83" i="19"/>
  <c r="O83" i="20" a="1"/>
  <c r="O95" i="20"/>
  <c r="O94" i="20"/>
  <c r="O93" i="20"/>
  <c r="O92" i="20"/>
  <c r="O91" i="20"/>
  <c r="O90" i="20"/>
  <c r="O89" i="20"/>
  <c r="O88" i="20"/>
  <c r="O87" i="20"/>
  <c r="O86" i="20"/>
  <c r="O85" i="20"/>
  <c r="O84" i="20"/>
  <c r="O83" i="20"/>
  <c r="N83" i="18" a="1"/>
  <c r="N95" i="18"/>
  <c r="N94" i="18"/>
  <c r="N93" i="18"/>
  <c r="N92" i="18"/>
  <c r="N91" i="18"/>
  <c r="N90" i="18"/>
  <c r="N89" i="18"/>
  <c r="N88" i="18"/>
  <c r="N87" i="18"/>
  <c r="N86" i="18"/>
  <c r="N85" i="18"/>
  <c r="N84" i="18"/>
  <c r="N83" i="18"/>
  <c r="N83" i="17" a="1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3" i="16" a="1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3" i="15" a="1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M83" i="14" a="1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O83" i="19" a="1"/>
  <c r="O95" i="19"/>
  <c r="O94" i="19"/>
  <c r="O93" i="19"/>
  <c r="O92" i="19"/>
  <c r="O91" i="19"/>
  <c r="O90" i="19"/>
  <c r="O89" i="19"/>
  <c r="O88" i="19"/>
  <c r="O87" i="19"/>
  <c r="O86" i="19"/>
  <c r="O85" i="19"/>
  <c r="O84" i="19"/>
  <c r="O83" i="19"/>
  <c r="P83" i="20" a="1"/>
  <c r="P95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O83" i="18" a="1"/>
  <c r="O95" i="18"/>
  <c r="O94" i="18"/>
  <c r="O93" i="18"/>
  <c r="O92" i="18"/>
  <c r="O91" i="18"/>
  <c r="O90" i="18"/>
  <c r="O89" i="18"/>
  <c r="O88" i="18"/>
  <c r="O87" i="18"/>
  <c r="O86" i="18"/>
  <c r="O85" i="18"/>
  <c r="O84" i="18"/>
  <c r="O83" i="18"/>
  <c r="O83" i="17" a="1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83" i="16" a="1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3" i="15" a="1"/>
  <c r="O95" i="15"/>
  <c r="O94" i="15"/>
  <c r="O93" i="15"/>
  <c r="O92" i="15"/>
  <c r="O91" i="15"/>
  <c r="O90" i="15"/>
  <c r="O89" i="15"/>
  <c r="O88" i="15"/>
  <c r="O87" i="15"/>
  <c r="O86" i="15"/>
  <c r="O85" i="15"/>
  <c r="O84" i="15"/>
  <c r="O83" i="15"/>
  <c r="N83" i="14" a="1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P83" i="19" a="1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Q83" i="20" a="1"/>
  <c r="Q95" i="20"/>
  <c r="Q94" i="20"/>
  <c r="Q93" i="20"/>
  <c r="Q92" i="20"/>
  <c r="Q91" i="20"/>
  <c r="Q90" i="20"/>
  <c r="Q89" i="20"/>
  <c r="Q88" i="20"/>
  <c r="Q87" i="20"/>
  <c r="Q86" i="20"/>
  <c r="Q85" i="20"/>
  <c r="Q84" i="20"/>
  <c r="Q83" i="20"/>
  <c r="P83" i="18" a="1"/>
  <c r="P95" i="18"/>
  <c r="P94" i="18"/>
  <c r="P93" i="18"/>
  <c r="P92" i="18"/>
  <c r="P91" i="18"/>
  <c r="P90" i="18"/>
  <c r="P89" i="18"/>
  <c r="P88" i="18"/>
  <c r="P87" i="18"/>
  <c r="P86" i="18"/>
  <c r="P85" i="18"/>
  <c r="P84" i="18"/>
  <c r="P83" i="18"/>
  <c r="P83" i="17" a="1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3" i="16" a="1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3" i="15" a="1"/>
  <c r="P95" i="15"/>
  <c r="P94" i="15"/>
  <c r="P93" i="15"/>
  <c r="P92" i="15"/>
  <c r="P91" i="15"/>
  <c r="P90" i="15"/>
  <c r="P89" i="15"/>
  <c r="P88" i="15"/>
  <c r="P87" i="15"/>
  <c r="P86" i="15"/>
  <c r="P85" i="15"/>
  <c r="P84" i="15"/>
  <c r="P83" i="15"/>
  <c r="O83" i="14" a="1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Q83" i="19" a="1"/>
  <c r="Q95" i="19"/>
  <c r="Q94" i="19"/>
  <c r="Q93" i="19"/>
  <c r="Q92" i="19"/>
  <c r="Q91" i="19"/>
  <c r="Q90" i="19"/>
  <c r="Q89" i="19"/>
  <c r="Q88" i="19"/>
  <c r="Q87" i="19"/>
  <c r="Q86" i="19"/>
  <c r="Q85" i="19"/>
  <c r="Q84" i="19"/>
  <c r="Q83" i="19"/>
  <c r="R83" i="20" a="1"/>
  <c r="R95" i="20"/>
  <c r="R94" i="20"/>
  <c r="R93" i="20"/>
  <c r="R92" i="20"/>
  <c r="R91" i="20"/>
  <c r="R90" i="20"/>
  <c r="R89" i="20"/>
  <c r="R88" i="20"/>
  <c r="R87" i="20"/>
  <c r="R86" i="20"/>
  <c r="R85" i="20"/>
  <c r="R84" i="20"/>
  <c r="R83" i="20"/>
  <c r="Q83" i="18" a="1"/>
  <c r="Q95" i="18"/>
  <c r="Q94" i="18"/>
  <c r="Q93" i="18"/>
  <c r="Q92" i="18"/>
  <c r="Q91" i="18"/>
  <c r="Q90" i="18"/>
  <c r="Q89" i="18"/>
  <c r="Q88" i="18"/>
  <c r="Q87" i="18"/>
  <c r="Q86" i="18"/>
  <c r="Q85" i="18"/>
  <c r="Q84" i="18"/>
  <c r="Q83" i="18"/>
  <c r="Q83" i="17" a="1"/>
  <c r="Q95" i="17"/>
  <c r="Q94" i="17"/>
  <c r="Q93" i="17"/>
  <c r="Q92" i="17"/>
  <c r="Q91" i="17"/>
  <c r="Q90" i="17"/>
  <c r="Q89" i="17"/>
  <c r="Q88" i="17"/>
  <c r="Q87" i="17"/>
  <c r="Q86" i="17"/>
  <c r="Q85" i="17"/>
  <c r="Q84" i="17"/>
  <c r="Q83" i="17"/>
  <c r="Q83" i="16" a="1"/>
  <c r="Q95" i="16"/>
  <c r="Q94" i="16"/>
  <c r="Q93" i="16"/>
  <c r="Q92" i="16"/>
  <c r="Q91" i="16"/>
  <c r="Q90" i="16"/>
  <c r="Q89" i="16"/>
  <c r="Q88" i="16"/>
  <c r="Q87" i="16"/>
  <c r="Q86" i="16"/>
  <c r="Q85" i="16"/>
  <c r="Q84" i="16"/>
  <c r="Q83" i="16"/>
  <c r="Q83" i="15" a="1"/>
  <c r="Q95" i="15"/>
  <c r="Q94" i="15"/>
  <c r="Q93" i="15"/>
  <c r="Q92" i="15"/>
  <c r="Q91" i="15"/>
  <c r="Q90" i="15"/>
  <c r="Q89" i="15"/>
  <c r="Q88" i="15"/>
  <c r="Q87" i="15"/>
  <c r="Q86" i="15"/>
  <c r="Q85" i="15"/>
  <c r="Q84" i="15"/>
  <c r="Q83" i="15"/>
  <c r="P83" i="14" a="1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R83" i="19" a="1"/>
  <c r="R95" i="19"/>
  <c r="R94" i="19"/>
  <c r="R93" i="19"/>
  <c r="R92" i="19"/>
  <c r="R91" i="19"/>
  <c r="R90" i="19"/>
  <c r="R89" i="19"/>
  <c r="R88" i="19"/>
  <c r="R87" i="19"/>
  <c r="R86" i="19"/>
  <c r="R85" i="19"/>
  <c r="R84" i="19"/>
  <c r="R83" i="19"/>
  <c r="S83" i="20" a="1"/>
  <c r="S95" i="20"/>
  <c r="S94" i="20"/>
  <c r="S93" i="20"/>
  <c r="S92" i="20"/>
  <c r="S91" i="20"/>
  <c r="S90" i="20"/>
  <c r="S89" i="20"/>
  <c r="S88" i="20"/>
  <c r="S87" i="20"/>
  <c r="S86" i="20"/>
  <c r="S85" i="20"/>
  <c r="S84" i="20"/>
  <c r="S83" i="20"/>
  <c r="R83" i="18" a="1"/>
  <c r="R95" i="18"/>
  <c r="R94" i="18"/>
  <c r="R93" i="18"/>
  <c r="R92" i="18"/>
  <c r="R91" i="18"/>
  <c r="R90" i="18"/>
  <c r="R89" i="18"/>
  <c r="R88" i="18"/>
  <c r="R87" i="18"/>
  <c r="R86" i="18"/>
  <c r="R85" i="18"/>
  <c r="R84" i="18"/>
  <c r="R83" i="18"/>
  <c r="R83" i="17" a="1"/>
  <c r="R95" i="17"/>
  <c r="R94" i="17"/>
  <c r="R93" i="17"/>
  <c r="R92" i="17"/>
  <c r="R91" i="17"/>
  <c r="R90" i="17"/>
  <c r="R89" i="17"/>
  <c r="R88" i="17"/>
  <c r="R87" i="17"/>
  <c r="R86" i="17"/>
  <c r="R85" i="17"/>
  <c r="R84" i="17"/>
  <c r="R83" i="17"/>
  <c r="R83" i="16" a="1"/>
  <c r="R95" i="16"/>
  <c r="R94" i="16"/>
  <c r="R93" i="16"/>
  <c r="R92" i="16"/>
  <c r="R91" i="16"/>
  <c r="R90" i="16"/>
  <c r="R89" i="16"/>
  <c r="R88" i="16"/>
  <c r="R87" i="16"/>
  <c r="R86" i="16"/>
  <c r="R85" i="16"/>
  <c r="R84" i="16"/>
  <c r="R83" i="16"/>
  <c r="R83" i="15" a="1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Q83" i="14" a="1"/>
  <c r="Q95" i="14"/>
  <c r="Q94" i="14"/>
  <c r="Q93" i="14"/>
  <c r="Q92" i="14"/>
  <c r="Q91" i="14"/>
  <c r="Q90" i="14"/>
  <c r="Q89" i="14"/>
  <c r="Q88" i="14"/>
  <c r="Q87" i="14"/>
  <c r="Q86" i="14"/>
  <c r="Q85" i="14"/>
  <c r="Q84" i="14"/>
  <c r="Q83" i="14"/>
  <c r="S83" i="19" a="1"/>
  <c r="S95" i="19"/>
  <c r="S94" i="19"/>
  <c r="S93" i="19"/>
  <c r="S92" i="19"/>
  <c r="S91" i="19"/>
  <c r="S90" i="19"/>
  <c r="S89" i="19"/>
  <c r="S88" i="19"/>
  <c r="S87" i="19"/>
  <c r="S86" i="19"/>
  <c r="S85" i="19"/>
  <c r="S84" i="19"/>
  <c r="S83" i="19"/>
  <c r="T83" i="20" a="1"/>
  <c r="T95" i="20"/>
  <c r="T94" i="20"/>
  <c r="T93" i="20"/>
  <c r="T92" i="20"/>
  <c r="T91" i="20"/>
  <c r="T90" i="20"/>
  <c r="T89" i="20"/>
  <c r="T88" i="20"/>
  <c r="T87" i="20"/>
  <c r="T86" i="20"/>
  <c r="T85" i="20"/>
  <c r="T84" i="20"/>
  <c r="T83" i="20"/>
  <c r="S83" i="18" a="1"/>
  <c r="S95" i="18"/>
  <c r="S94" i="18"/>
  <c r="S93" i="18"/>
  <c r="S92" i="18"/>
  <c r="S91" i="18"/>
  <c r="S90" i="18"/>
  <c r="S89" i="18"/>
  <c r="S88" i="18"/>
  <c r="S87" i="18"/>
  <c r="S86" i="18"/>
  <c r="S85" i="18"/>
  <c r="S84" i="18"/>
  <c r="S83" i="18"/>
  <c r="S83" i="17" a="1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3" i="16" a="1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3" i="15" a="1"/>
  <c r="S95" i="15"/>
  <c r="S94" i="15"/>
  <c r="S93" i="15"/>
  <c r="S92" i="15"/>
  <c r="S91" i="15"/>
  <c r="S90" i="15"/>
  <c r="S89" i="15"/>
  <c r="S88" i="15"/>
  <c r="S87" i="15"/>
  <c r="S86" i="15"/>
  <c r="S85" i="15"/>
  <c r="S84" i="15"/>
  <c r="S83" i="15"/>
  <c r="R83" i="14" a="1"/>
  <c r="R95" i="14"/>
  <c r="R94" i="14"/>
  <c r="R93" i="14"/>
  <c r="R92" i="14"/>
  <c r="R91" i="14"/>
  <c r="R90" i="14"/>
  <c r="R89" i="14"/>
  <c r="R88" i="14"/>
  <c r="R87" i="14"/>
  <c r="R86" i="14"/>
  <c r="R85" i="14"/>
  <c r="R84" i="14"/>
  <c r="R83" i="14"/>
  <c r="T83" i="19" a="1"/>
  <c r="T95" i="19"/>
  <c r="T94" i="19"/>
  <c r="T93" i="19"/>
  <c r="T92" i="19"/>
  <c r="T91" i="19"/>
  <c r="T90" i="19"/>
  <c r="T89" i="19"/>
  <c r="T88" i="19"/>
  <c r="T87" i="19"/>
  <c r="T86" i="19"/>
  <c r="T85" i="19"/>
  <c r="T84" i="19"/>
  <c r="T83" i="19"/>
  <c r="U83" i="20" a="1"/>
  <c r="U95" i="20"/>
  <c r="U94" i="20"/>
  <c r="U93" i="20"/>
  <c r="U92" i="20"/>
  <c r="U91" i="20"/>
  <c r="U90" i="20"/>
  <c r="U89" i="20"/>
  <c r="U88" i="20"/>
  <c r="U87" i="20"/>
  <c r="U86" i="20"/>
  <c r="U85" i="20"/>
  <c r="U84" i="20"/>
  <c r="U83" i="20"/>
  <c r="T83" i="18" a="1"/>
  <c r="T95" i="18"/>
  <c r="T94" i="18"/>
  <c r="T93" i="18"/>
  <c r="T92" i="18"/>
  <c r="T91" i="18"/>
  <c r="T90" i="18"/>
  <c r="T89" i="18"/>
  <c r="T88" i="18"/>
  <c r="T87" i="18"/>
  <c r="T86" i="18"/>
  <c r="T85" i="18"/>
  <c r="T84" i="18"/>
  <c r="T83" i="18"/>
  <c r="T83" i="17" a="1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3" i="16" a="1"/>
  <c r="T95" i="16"/>
  <c r="T94" i="16"/>
  <c r="T93" i="16"/>
  <c r="T92" i="16"/>
  <c r="T91" i="16"/>
  <c r="T90" i="16"/>
  <c r="T89" i="16"/>
  <c r="T88" i="16"/>
  <c r="T87" i="16"/>
  <c r="T86" i="16"/>
  <c r="T85" i="16"/>
  <c r="T84" i="16"/>
  <c r="T83" i="16"/>
  <c r="T83" i="15" a="1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S83" i="14" a="1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U83" i="19" a="1"/>
  <c r="U95" i="19"/>
  <c r="U94" i="19"/>
  <c r="U93" i="19"/>
  <c r="U92" i="19"/>
  <c r="U91" i="19"/>
  <c r="U90" i="19"/>
  <c r="U89" i="19"/>
  <c r="U88" i="19"/>
  <c r="U87" i="19"/>
  <c r="U86" i="19"/>
  <c r="U85" i="19"/>
  <c r="U84" i="19"/>
  <c r="U83" i="19"/>
  <c r="V83" i="20" a="1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U83" i="18" a="1"/>
  <c r="U95" i="18"/>
  <c r="U94" i="18"/>
  <c r="U93" i="18"/>
  <c r="U92" i="18"/>
  <c r="U91" i="18"/>
  <c r="U90" i="18"/>
  <c r="U89" i="18"/>
  <c r="U88" i="18"/>
  <c r="U87" i="18"/>
  <c r="U86" i="18"/>
  <c r="U85" i="18"/>
  <c r="U84" i="18"/>
  <c r="U83" i="18"/>
  <c r="U83" i="17" a="1"/>
  <c r="U95" i="17"/>
  <c r="U94" i="17"/>
  <c r="U93" i="17"/>
  <c r="U92" i="17"/>
  <c r="U91" i="17"/>
  <c r="U90" i="17"/>
  <c r="U89" i="17"/>
  <c r="U88" i="17"/>
  <c r="U87" i="17"/>
  <c r="U86" i="17"/>
  <c r="U85" i="17"/>
  <c r="U84" i="17"/>
  <c r="U83" i="17"/>
  <c r="U83" i="16" a="1"/>
  <c r="U95" i="16"/>
  <c r="U94" i="16"/>
  <c r="U93" i="16"/>
  <c r="U92" i="16"/>
  <c r="U91" i="16"/>
  <c r="U90" i="16"/>
  <c r="U89" i="16"/>
  <c r="U88" i="16"/>
  <c r="U87" i="16"/>
  <c r="U86" i="16"/>
  <c r="U85" i="16"/>
  <c r="U84" i="16"/>
  <c r="U83" i="16"/>
  <c r="U83" i="15" a="1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T83" i="14" a="1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V83" i="19" a="1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W83" i="20" a="1"/>
  <c r="W95" i="20"/>
  <c r="W94" i="20"/>
  <c r="W93" i="20"/>
  <c r="W92" i="20"/>
  <c r="W91" i="20"/>
  <c r="W90" i="20"/>
  <c r="W89" i="20"/>
  <c r="W88" i="20"/>
  <c r="W87" i="20"/>
  <c r="W86" i="20"/>
  <c r="W85" i="20"/>
  <c r="W84" i="20"/>
  <c r="W83" i="20"/>
  <c r="V83" i="18" a="1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3" i="17" a="1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3" i="16" a="1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3" i="15" a="1"/>
  <c r="V95" i="15"/>
  <c r="V94" i="15"/>
  <c r="V93" i="15"/>
  <c r="V92" i="15"/>
  <c r="V91" i="15"/>
  <c r="V90" i="15"/>
  <c r="V89" i="15"/>
  <c r="V88" i="15"/>
  <c r="V87" i="15"/>
  <c r="V86" i="15"/>
  <c r="V85" i="15"/>
  <c r="V84" i="15"/>
  <c r="V83" i="15"/>
  <c r="U83" i="14" a="1"/>
  <c r="U95" i="14"/>
  <c r="U94" i="14"/>
  <c r="U93" i="14"/>
  <c r="U92" i="14"/>
  <c r="U91" i="14"/>
  <c r="U90" i="14"/>
  <c r="U89" i="14"/>
  <c r="U88" i="14"/>
  <c r="U87" i="14"/>
  <c r="U86" i="14"/>
  <c r="U85" i="14"/>
  <c r="U84" i="14"/>
  <c r="U83" i="14"/>
  <c r="W83" i="19" a="1"/>
  <c r="W95" i="19"/>
  <c r="W94" i="19"/>
  <c r="W93" i="19"/>
  <c r="W92" i="19"/>
  <c r="W91" i="19"/>
  <c r="W90" i="19"/>
  <c r="W89" i="19"/>
  <c r="W88" i="19"/>
  <c r="W87" i="19"/>
  <c r="W86" i="19"/>
  <c r="W85" i="19"/>
  <c r="W84" i="19"/>
  <c r="W83" i="19"/>
  <c r="X83" i="20" a="1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W83" i="18" a="1"/>
  <c r="W95" i="18"/>
  <c r="W94" i="18"/>
  <c r="W93" i="18"/>
  <c r="W92" i="18"/>
  <c r="W91" i="18"/>
  <c r="W90" i="18"/>
  <c r="W89" i="18"/>
  <c r="W88" i="18"/>
  <c r="W87" i="18"/>
  <c r="W86" i="18"/>
  <c r="W85" i="18"/>
  <c r="W84" i="18"/>
  <c r="W83" i="18"/>
  <c r="W83" i="17" a="1"/>
  <c r="W95" i="17"/>
  <c r="W94" i="17"/>
  <c r="W93" i="17"/>
  <c r="W92" i="17"/>
  <c r="W91" i="17"/>
  <c r="W90" i="17"/>
  <c r="W89" i="17"/>
  <c r="W88" i="17"/>
  <c r="W87" i="17"/>
  <c r="W86" i="17"/>
  <c r="W85" i="17"/>
  <c r="W84" i="17"/>
  <c r="W83" i="17"/>
  <c r="W83" i="16" a="1"/>
  <c r="W95" i="16"/>
  <c r="W94" i="16"/>
  <c r="W93" i="16"/>
  <c r="W92" i="16"/>
  <c r="W91" i="16"/>
  <c r="W90" i="16"/>
  <c r="W89" i="16"/>
  <c r="W88" i="16"/>
  <c r="W87" i="16"/>
  <c r="W86" i="16"/>
  <c r="W85" i="16"/>
  <c r="W84" i="16"/>
  <c r="W83" i="16"/>
  <c r="W83" i="15" a="1"/>
  <c r="W95" i="15"/>
  <c r="W94" i="15"/>
  <c r="W93" i="15"/>
  <c r="W92" i="15"/>
  <c r="W91" i="15"/>
  <c r="W90" i="15"/>
  <c r="W89" i="15"/>
  <c r="W88" i="15"/>
  <c r="W87" i="15"/>
  <c r="W86" i="15"/>
  <c r="W85" i="15"/>
  <c r="W84" i="15"/>
  <c r="W83" i="15"/>
  <c r="V83" i="14" a="1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X83" i="19" a="1"/>
  <c r="X95" i="19"/>
  <c r="X94" i="19"/>
  <c r="X93" i="19"/>
  <c r="X92" i="19"/>
  <c r="X91" i="19"/>
  <c r="X90" i="19"/>
  <c r="X89" i="19"/>
  <c r="X88" i="19"/>
  <c r="X87" i="19"/>
  <c r="X86" i="19"/>
  <c r="X85" i="19"/>
  <c r="X84" i="19"/>
  <c r="X83" i="19"/>
  <c r="Y83" i="20" a="1"/>
  <c r="Y95" i="20"/>
  <c r="Y94" i="20"/>
  <c r="Y93" i="20"/>
  <c r="Y92" i="20"/>
  <c r="Y91" i="20"/>
  <c r="Y90" i="20"/>
  <c r="Y89" i="20"/>
  <c r="Y88" i="20"/>
  <c r="Y87" i="20"/>
  <c r="Y86" i="20"/>
  <c r="Y85" i="20"/>
  <c r="Y84" i="20"/>
  <c r="Y83" i="20"/>
  <c r="X83" i="18" a="1"/>
  <c r="X95" i="18"/>
  <c r="X94" i="18"/>
  <c r="X93" i="18"/>
  <c r="X92" i="18"/>
  <c r="X91" i="18"/>
  <c r="X90" i="18"/>
  <c r="X89" i="18"/>
  <c r="X88" i="18"/>
  <c r="X87" i="18"/>
  <c r="X86" i="18"/>
  <c r="X85" i="18"/>
  <c r="X84" i="18"/>
  <c r="X83" i="18"/>
  <c r="X83" i="17" a="1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3" i="16" a="1"/>
  <c r="X95" i="16"/>
  <c r="X94" i="16"/>
  <c r="X93" i="16"/>
  <c r="X92" i="16"/>
  <c r="X91" i="16"/>
  <c r="X90" i="16"/>
  <c r="X89" i="16"/>
  <c r="X88" i="16"/>
  <c r="X87" i="16"/>
  <c r="X86" i="16"/>
  <c r="X85" i="16"/>
  <c r="X84" i="16"/>
  <c r="X83" i="16"/>
  <c r="X83" i="15" a="1"/>
  <c r="X95" i="15"/>
  <c r="X94" i="15"/>
  <c r="X93" i="15"/>
  <c r="X92" i="15"/>
  <c r="X91" i="15"/>
  <c r="X90" i="15"/>
  <c r="X89" i="15"/>
  <c r="X88" i="15"/>
  <c r="X87" i="15"/>
  <c r="X86" i="15"/>
  <c r="X85" i="15"/>
  <c r="X84" i="15"/>
  <c r="X83" i="15"/>
  <c r="W83" i="14" a="1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Y83" i="19" a="1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Z83" i="20" a="1"/>
  <c r="Z95" i="20"/>
  <c r="Z94" i="20"/>
  <c r="Z93" i="20"/>
  <c r="Z92" i="20"/>
  <c r="Z91" i="20"/>
  <c r="Z90" i="20"/>
  <c r="Z89" i="20"/>
  <c r="Z88" i="20"/>
  <c r="Z87" i="20"/>
  <c r="Z86" i="20"/>
  <c r="Z85" i="20"/>
  <c r="Z84" i="20"/>
  <c r="Z83" i="20"/>
  <c r="Y83" i="18" a="1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3" i="17" a="1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3" i="16" a="1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3" i="15" a="1"/>
  <c r="Y95" i="15"/>
  <c r="Y94" i="15"/>
  <c r="Y93" i="15"/>
  <c r="Y92" i="15"/>
  <c r="Y91" i="15"/>
  <c r="Y90" i="15"/>
  <c r="Y89" i="15"/>
  <c r="Y88" i="15"/>
  <c r="Y87" i="15"/>
  <c r="Y86" i="15"/>
  <c r="Y85" i="15"/>
  <c r="Y84" i="15"/>
  <c r="Y83" i="15"/>
  <c r="X83" i="14" a="1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Z83" i="19" a="1"/>
  <c r="Z95" i="19"/>
  <c r="Z94" i="19"/>
  <c r="Z93" i="19"/>
  <c r="Z92" i="19"/>
  <c r="Z91" i="19"/>
  <c r="Z90" i="19"/>
  <c r="Z89" i="19"/>
  <c r="Z88" i="19"/>
  <c r="Z87" i="19"/>
  <c r="Z86" i="19"/>
  <c r="Z85" i="19"/>
  <c r="Z84" i="19"/>
  <c r="Z83" i="19"/>
  <c r="AA83" i="20" a="1"/>
  <c r="AA95" i="20"/>
  <c r="AA94" i="20"/>
  <c r="AA93" i="20"/>
  <c r="AA92" i="20"/>
  <c r="AA91" i="20"/>
  <c r="AA90" i="20"/>
  <c r="AA89" i="20"/>
  <c r="AA88" i="20"/>
  <c r="AA87" i="20"/>
  <c r="AA86" i="20"/>
  <c r="AA85" i="20"/>
  <c r="AA84" i="20"/>
  <c r="AA83" i="20"/>
  <c r="Z83" i="18" a="1"/>
  <c r="Z95" i="18"/>
  <c r="Z94" i="18"/>
  <c r="Z93" i="18"/>
  <c r="Z92" i="18"/>
  <c r="Z91" i="18"/>
  <c r="Z90" i="18"/>
  <c r="Z89" i="18"/>
  <c r="Z88" i="18"/>
  <c r="Z87" i="18"/>
  <c r="Z86" i="18"/>
  <c r="Z85" i="18"/>
  <c r="Z84" i="18"/>
  <c r="Z83" i="18"/>
  <c r="Z83" i="17" a="1"/>
  <c r="Z95" i="17"/>
  <c r="Z94" i="17"/>
  <c r="Z93" i="17"/>
  <c r="Z92" i="17"/>
  <c r="Z91" i="17"/>
  <c r="Z90" i="17"/>
  <c r="Z89" i="17"/>
  <c r="Z88" i="17"/>
  <c r="Z87" i="17"/>
  <c r="Z86" i="17"/>
  <c r="Z85" i="17"/>
  <c r="Z84" i="17"/>
  <c r="Z83" i="17"/>
  <c r="Z83" i="16" a="1"/>
  <c r="Z95" i="16"/>
  <c r="Z94" i="16"/>
  <c r="Z93" i="16"/>
  <c r="Z92" i="16"/>
  <c r="Z91" i="16"/>
  <c r="Z90" i="16"/>
  <c r="Z89" i="16"/>
  <c r="Z88" i="16"/>
  <c r="Z87" i="16"/>
  <c r="Z86" i="16"/>
  <c r="Z85" i="16"/>
  <c r="Z84" i="16"/>
  <c r="Z83" i="16"/>
  <c r="Z83" i="15" a="1"/>
  <c r="Z95" i="15"/>
  <c r="Z94" i="15"/>
  <c r="Z93" i="15"/>
  <c r="Z92" i="15"/>
  <c r="Z91" i="15"/>
  <c r="Z90" i="15"/>
  <c r="Z89" i="15"/>
  <c r="Z88" i="15"/>
  <c r="Z87" i="15"/>
  <c r="Z86" i="15"/>
  <c r="Z85" i="15"/>
  <c r="Z84" i="15"/>
  <c r="Z83" i="15"/>
  <c r="Y83" i="14" a="1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AA83" i="19" a="1"/>
  <c r="AA95" i="19"/>
  <c r="AA94" i="19"/>
  <c r="AA93" i="19"/>
  <c r="AA92" i="19"/>
  <c r="AA91" i="19"/>
  <c r="AA90" i="19"/>
  <c r="AA89" i="19"/>
  <c r="AA88" i="19"/>
  <c r="AA87" i="19"/>
  <c r="AA86" i="19"/>
  <c r="AA85" i="19"/>
  <c r="AA84" i="19"/>
  <c r="AA83" i="19"/>
  <c r="AB83" i="20" a="1"/>
  <c r="AB95" i="20"/>
  <c r="AB94" i="20"/>
  <c r="AB93" i="20"/>
  <c r="AB92" i="20"/>
  <c r="AB91" i="20"/>
  <c r="AB90" i="20"/>
  <c r="AB89" i="20"/>
  <c r="AB88" i="20"/>
  <c r="AB87" i="20"/>
  <c r="AB86" i="20"/>
  <c r="AB85" i="20"/>
  <c r="AB84" i="20"/>
  <c r="AB83" i="20"/>
  <c r="AA83" i="18" a="1"/>
  <c r="AA95" i="18"/>
  <c r="AA94" i="18"/>
  <c r="AA93" i="18"/>
  <c r="AA92" i="18"/>
  <c r="AA91" i="18"/>
  <c r="AA90" i="18"/>
  <c r="AA89" i="18"/>
  <c r="AA88" i="18"/>
  <c r="AA87" i="18"/>
  <c r="AA86" i="18"/>
  <c r="AA85" i="18"/>
  <c r="AA84" i="18"/>
  <c r="AA83" i="18"/>
  <c r="AA83" i="17" a="1"/>
  <c r="AA95" i="17"/>
  <c r="AA94" i="17"/>
  <c r="AA93" i="17"/>
  <c r="AA92" i="17"/>
  <c r="AA91" i="17"/>
  <c r="AA90" i="17"/>
  <c r="AA89" i="17"/>
  <c r="AA88" i="17"/>
  <c r="AA87" i="17"/>
  <c r="AA86" i="17"/>
  <c r="AA85" i="17"/>
  <c r="AA84" i="17"/>
  <c r="AA83" i="17"/>
  <c r="AA83" i="16" a="1"/>
  <c r="AA95" i="16"/>
  <c r="AA94" i="16"/>
  <c r="AA93" i="16"/>
  <c r="AA92" i="16"/>
  <c r="AA91" i="16"/>
  <c r="AA90" i="16"/>
  <c r="AA89" i="16"/>
  <c r="AA88" i="16"/>
  <c r="AA87" i="16"/>
  <c r="AA86" i="16"/>
  <c r="AA85" i="16"/>
  <c r="AA84" i="16"/>
  <c r="AA83" i="16"/>
  <c r="AA83" i="15" a="1"/>
  <c r="AA95" i="15"/>
  <c r="AA94" i="15"/>
  <c r="AA93" i="15"/>
  <c r="AA92" i="15"/>
  <c r="AA91" i="15"/>
  <c r="AA90" i="15"/>
  <c r="AA89" i="15"/>
  <c r="AA88" i="15"/>
  <c r="AA87" i="15"/>
  <c r="AA86" i="15"/>
  <c r="AA85" i="15"/>
  <c r="AA84" i="15"/>
  <c r="AA83" i="15"/>
  <c r="Z83" i="14" a="1"/>
  <c r="Z95" i="14"/>
  <c r="Z94" i="14"/>
  <c r="Z93" i="14"/>
  <c r="Z92" i="14"/>
  <c r="Z91" i="14"/>
  <c r="Z90" i="14"/>
  <c r="Z89" i="14"/>
  <c r="Z88" i="14"/>
  <c r="Z87" i="14"/>
  <c r="Z86" i="14"/>
  <c r="Z85" i="14"/>
  <c r="Z84" i="14"/>
  <c r="Z83" i="14"/>
  <c r="AB83" i="19" a="1"/>
  <c r="AB95" i="19"/>
  <c r="AB94" i="19"/>
  <c r="AB93" i="19"/>
  <c r="AB92" i="19"/>
  <c r="AB91" i="19"/>
  <c r="AB90" i="19"/>
  <c r="AB89" i="19"/>
  <c r="AB88" i="19"/>
  <c r="AB87" i="19"/>
  <c r="AB86" i="19"/>
  <c r="AB85" i="19"/>
  <c r="AB84" i="19"/>
  <c r="AB83" i="19"/>
  <c r="AC83" i="20" a="1"/>
  <c r="AC95" i="20"/>
  <c r="AC94" i="20"/>
  <c r="AC93" i="20"/>
  <c r="AC92" i="20"/>
  <c r="AC91" i="20"/>
  <c r="AC90" i="20"/>
  <c r="AC89" i="20"/>
  <c r="AC88" i="20"/>
  <c r="AC87" i="20"/>
  <c r="AC86" i="20"/>
  <c r="AC85" i="20"/>
  <c r="AC84" i="20"/>
  <c r="AC83" i="20"/>
  <c r="AB83" i="18" a="1"/>
  <c r="AB95" i="18"/>
  <c r="AB94" i="18"/>
  <c r="AB93" i="18"/>
  <c r="AB92" i="18"/>
  <c r="AB91" i="18"/>
  <c r="AB90" i="18"/>
  <c r="AB89" i="18"/>
  <c r="AB88" i="18"/>
  <c r="AB87" i="18"/>
  <c r="AB86" i="18"/>
  <c r="AB85" i="18"/>
  <c r="AB84" i="18"/>
  <c r="AB83" i="18"/>
  <c r="AB83" i="17" a="1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3" i="16" a="1"/>
  <c r="AB95" i="16"/>
  <c r="AB94" i="16"/>
  <c r="AB93" i="16"/>
  <c r="AB92" i="16"/>
  <c r="AB91" i="16"/>
  <c r="AB90" i="16"/>
  <c r="AB89" i="16"/>
  <c r="AB88" i="16"/>
  <c r="AB87" i="16"/>
  <c r="AB86" i="16"/>
  <c r="AB85" i="16"/>
  <c r="AB84" i="16"/>
  <c r="AB83" i="16"/>
  <c r="AB83" i="15" a="1"/>
  <c r="AB95" i="15"/>
  <c r="AB94" i="15"/>
  <c r="AB93" i="15"/>
  <c r="AB92" i="15"/>
  <c r="AB91" i="15"/>
  <c r="AB90" i="15"/>
  <c r="AB89" i="15"/>
  <c r="AB88" i="15"/>
  <c r="AB87" i="15"/>
  <c r="AB86" i="15"/>
  <c r="AB85" i="15"/>
  <c r="AB84" i="15"/>
  <c r="AB83" i="15"/>
  <c r="AA83" i="14" a="1"/>
  <c r="AA95" i="14"/>
  <c r="AA94" i="14"/>
  <c r="AA93" i="14"/>
  <c r="AA92" i="14"/>
  <c r="AA91" i="14"/>
  <c r="AA90" i="14"/>
  <c r="AA89" i="14"/>
  <c r="AA88" i="14"/>
  <c r="AA87" i="14"/>
  <c r="AA86" i="14"/>
  <c r="AA85" i="14"/>
  <c r="AA84" i="14"/>
  <c r="AA83" i="14"/>
  <c r="AC83" i="19" a="1"/>
  <c r="AC95" i="19"/>
  <c r="AC94" i="19"/>
  <c r="AC93" i="19"/>
  <c r="AC92" i="19"/>
  <c r="AC91" i="19"/>
  <c r="AC90" i="19"/>
  <c r="AC89" i="19"/>
  <c r="AC88" i="19"/>
  <c r="AC87" i="19"/>
  <c r="AC86" i="19"/>
  <c r="AC85" i="19"/>
  <c r="AC84" i="19"/>
  <c r="AC83" i="19"/>
  <c r="AD83" i="20" a="1"/>
  <c r="AD95" i="20"/>
  <c r="AD94" i="20"/>
  <c r="AD93" i="20"/>
  <c r="AD92" i="20"/>
  <c r="AD91" i="20"/>
  <c r="AD90" i="20"/>
  <c r="AD89" i="20"/>
  <c r="AD88" i="20"/>
  <c r="AD87" i="20"/>
  <c r="AD86" i="20"/>
  <c r="AD85" i="20"/>
  <c r="AD84" i="20"/>
  <c r="AD83" i="20"/>
  <c r="AC83" i="18" a="1"/>
  <c r="AC95" i="18"/>
  <c r="AC94" i="18"/>
  <c r="AC93" i="18"/>
  <c r="AC92" i="18"/>
  <c r="AC91" i="18"/>
  <c r="AC90" i="18"/>
  <c r="AC89" i="18"/>
  <c r="AC88" i="18"/>
  <c r="AC87" i="18"/>
  <c r="AC86" i="18"/>
  <c r="AC85" i="18"/>
  <c r="AC84" i="18"/>
  <c r="AC83" i="18"/>
  <c r="AC83" i="17" a="1"/>
  <c r="AC95" i="17"/>
  <c r="AC94" i="17"/>
  <c r="AC93" i="17"/>
  <c r="AC92" i="17"/>
  <c r="AC91" i="17"/>
  <c r="AC90" i="17"/>
  <c r="AC89" i="17"/>
  <c r="AC88" i="17"/>
  <c r="AC87" i="17"/>
  <c r="AC86" i="17"/>
  <c r="AC85" i="17"/>
  <c r="AC84" i="17"/>
  <c r="AC83" i="17"/>
  <c r="AC83" i="16" a="1"/>
  <c r="AC95" i="16"/>
  <c r="AC94" i="16"/>
  <c r="AC93" i="16"/>
  <c r="AC92" i="16"/>
  <c r="AC91" i="16"/>
  <c r="AC90" i="16"/>
  <c r="AC89" i="16"/>
  <c r="AC88" i="16"/>
  <c r="AC87" i="16"/>
  <c r="AC86" i="16"/>
  <c r="AC85" i="16"/>
  <c r="AC84" i="16"/>
  <c r="AC83" i="16"/>
  <c r="AC83" i="15" a="1"/>
  <c r="AC95" i="15"/>
  <c r="AC94" i="15"/>
  <c r="AC93" i="15"/>
  <c r="AC92" i="15"/>
  <c r="AC91" i="15"/>
  <c r="AC90" i="15"/>
  <c r="AC89" i="15"/>
  <c r="AC88" i="15"/>
  <c r="AC87" i="15"/>
  <c r="AC86" i="15"/>
  <c r="AC85" i="15"/>
  <c r="AC84" i="15"/>
  <c r="AC83" i="15"/>
  <c r="AB83" i="14" a="1"/>
  <c r="AB95" i="14"/>
  <c r="AB94" i="14"/>
  <c r="AB93" i="14"/>
  <c r="AB92" i="14"/>
  <c r="AB91" i="14"/>
  <c r="AB90" i="14"/>
  <c r="AB89" i="14"/>
  <c r="AB88" i="14"/>
  <c r="AB87" i="14"/>
  <c r="AB86" i="14"/>
  <c r="AB85" i="14"/>
  <c r="AB84" i="14"/>
  <c r="AB83" i="14"/>
  <c r="AD83" i="19" a="1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E83" i="20" a="1"/>
  <c r="AE95" i="20"/>
  <c r="AE94" i="20"/>
  <c r="AE93" i="20"/>
  <c r="AE92" i="20"/>
  <c r="AE91" i="20"/>
  <c r="AE90" i="20"/>
  <c r="AE89" i="20"/>
  <c r="AE88" i="20"/>
  <c r="AE87" i="20"/>
  <c r="AE86" i="20"/>
  <c r="AE85" i="20"/>
  <c r="AE84" i="20"/>
  <c r="AE83" i="20"/>
  <c r="AD83" i="18" a="1"/>
  <c r="AD95" i="18"/>
  <c r="AD94" i="18"/>
  <c r="AD93" i="18"/>
  <c r="AD92" i="18"/>
  <c r="AD91" i="18"/>
  <c r="AD90" i="18"/>
  <c r="AD89" i="18"/>
  <c r="AD88" i="18"/>
  <c r="AD87" i="18"/>
  <c r="AD86" i="18"/>
  <c r="AD85" i="18"/>
  <c r="AD84" i="18"/>
  <c r="AD83" i="18"/>
  <c r="AD83" i="17" a="1"/>
  <c r="AD95" i="17"/>
  <c r="AD94" i="17"/>
  <c r="AD93" i="17"/>
  <c r="AD92" i="17"/>
  <c r="AD91" i="17"/>
  <c r="AD90" i="17"/>
  <c r="AD89" i="17"/>
  <c r="AD88" i="17"/>
  <c r="AD87" i="17"/>
  <c r="AD86" i="17"/>
  <c r="AD85" i="17"/>
  <c r="AD84" i="17"/>
  <c r="AD83" i="17"/>
  <c r="AD83" i="16" a="1"/>
  <c r="AD95" i="16"/>
  <c r="AD94" i="16"/>
  <c r="AD93" i="16"/>
  <c r="AD92" i="16"/>
  <c r="AD91" i="16"/>
  <c r="AD90" i="16"/>
  <c r="AD89" i="16"/>
  <c r="AD88" i="16"/>
  <c r="AD87" i="16"/>
  <c r="AD86" i="16"/>
  <c r="AD85" i="16"/>
  <c r="AD84" i="16"/>
  <c r="AD83" i="16"/>
  <c r="AD83" i="15" a="1"/>
  <c r="AD95" i="15"/>
  <c r="AD94" i="15"/>
  <c r="AD93" i="15"/>
  <c r="AD92" i="15"/>
  <c r="AD91" i="15"/>
  <c r="AD90" i="15"/>
  <c r="AD89" i="15"/>
  <c r="AD88" i="15"/>
  <c r="AD87" i="15"/>
  <c r="AD86" i="15"/>
  <c r="AD85" i="15"/>
  <c r="AD84" i="15"/>
  <c r="AD83" i="15"/>
  <c r="AC83" i="14" a="1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E83" i="19" a="1"/>
  <c r="AE95" i="19"/>
  <c r="AE94" i="19"/>
  <c r="AE93" i="19"/>
  <c r="AE92" i="19"/>
  <c r="AE91" i="19"/>
  <c r="AE90" i="19"/>
  <c r="AE89" i="19"/>
  <c r="AE88" i="19"/>
  <c r="AE87" i="19"/>
  <c r="AE86" i="19"/>
  <c r="AE85" i="19"/>
  <c r="AE84" i="19"/>
  <c r="AE83" i="19"/>
  <c r="AF83" i="20" a="1"/>
  <c r="AF95" i="20"/>
  <c r="AF94" i="20"/>
  <c r="AF93" i="20"/>
  <c r="AF92" i="20"/>
  <c r="AF91" i="20"/>
  <c r="AF90" i="20"/>
  <c r="AF89" i="20"/>
  <c r="AF88" i="20"/>
  <c r="AF87" i="20"/>
  <c r="AF86" i="20"/>
  <c r="AF85" i="20"/>
  <c r="AF84" i="20"/>
  <c r="AF83" i="20"/>
  <c r="AE83" i="18" a="1"/>
  <c r="AE95" i="18"/>
  <c r="AE94" i="18"/>
  <c r="AE93" i="18"/>
  <c r="AE92" i="18"/>
  <c r="AE91" i="18"/>
  <c r="AE90" i="18"/>
  <c r="AE89" i="18"/>
  <c r="AE88" i="18"/>
  <c r="AE87" i="18"/>
  <c r="AE86" i="18"/>
  <c r="AE85" i="18"/>
  <c r="AE84" i="18"/>
  <c r="AE83" i="18"/>
  <c r="AE83" i="17" a="1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3" i="16" a="1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3" i="15" a="1"/>
  <c r="AE95" i="15"/>
  <c r="AE94" i="15"/>
  <c r="AE93" i="15"/>
  <c r="AE92" i="15"/>
  <c r="AE91" i="15"/>
  <c r="AE90" i="15"/>
  <c r="AE89" i="15"/>
  <c r="AE88" i="15"/>
  <c r="AE87" i="15"/>
  <c r="AE86" i="15"/>
  <c r="AE85" i="15"/>
  <c r="AE84" i="15"/>
  <c r="AE83" i="15"/>
  <c r="AD83" i="14" a="1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F83" i="19" a="1"/>
  <c r="AF95" i="19"/>
  <c r="AF94" i="19"/>
  <c r="AF93" i="19"/>
  <c r="AF92" i="19"/>
  <c r="AF91" i="19"/>
  <c r="AF90" i="19"/>
  <c r="AF89" i="19"/>
  <c r="AF88" i="19"/>
  <c r="AF87" i="19"/>
  <c r="AF86" i="19"/>
  <c r="AF85" i="19"/>
  <c r="AF84" i="19"/>
  <c r="AF83" i="19"/>
  <c r="AG83" i="20" a="1"/>
  <c r="AG95" i="20"/>
  <c r="AG94" i="20"/>
  <c r="AG93" i="20"/>
  <c r="AG92" i="20"/>
  <c r="AG91" i="20"/>
  <c r="AG90" i="20"/>
  <c r="AG89" i="20"/>
  <c r="AG88" i="20"/>
  <c r="AG87" i="20"/>
  <c r="AG86" i="20"/>
  <c r="AG85" i="20"/>
  <c r="AG84" i="20"/>
  <c r="AG83" i="20"/>
  <c r="AF83" i="18" a="1"/>
  <c r="AF95" i="18"/>
  <c r="AF94" i="18"/>
  <c r="AF93" i="18"/>
  <c r="AF92" i="18"/>
  <c r="AF91" i="18"/>
  <c r="AF90" i="18"/>
  <c r="AF89" i="18"/>
  <c r="AF88" i="18"/>
  <c r="AF87" i="18"/>
  <c r="AF86" i="18"/>
  <c r="AF85" i="18"/>
  <c r="AF84" i="18"/>
  <c r="AF83" i="18"/>
  <c r="AF83" i="17" a="1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3" i="16" a="1"/>
  <c r="AF95" i="16"/>
  <c r="AF94" i="16"/>
  <c r="AF93" i="16"/>
  <c r="AF92" i="16"/>
  <c r="AF91" i="16"/>
  <c r="AF90" i="16"/>
  <c r="AF89" i="16"/>
  <c r="AF88" i="16"/>
  <c r="AF87" i="16"/>
  <c r="AF86" i="16"/>
  <c r="AF85" i="16"/>
  <c r="AF84" i="16"/>
  <c r="AF83" i="16"/>
  <c r="AF83" i="15" a="1"/>
  <c r="AF95" i="15"/>
  <c r="AF94" i="15"/>
  <c r="AF93" i="15"/>
  <c r="AF92" i="15"/>
  <c r="AF91" i="15"/>
  <c r="AF90" i="15"/>
  <c r="AF89" i="15"/>
  <c r="AF88" i="15"/>
  <c r="AF87" i="15"/>
  <c r="AF86" i="15"/>
  <c r="AF85" i="15"/>
  <c r="AF84" i="15"/>
  <c r="AF83" i="15"/>
  <c r="AE83" i="14" a="1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G83" i="19" a="1"/>
  <c r="AG95" i="19"/>
  <c r="AG94" i="19"/>
  <c r="AG93" i="19"/>
  <c r="AG92" i="19"/>
  <c r="AG91" i="19"/>
  <c r="AG90" i="19"/>
  <c r="AG89" i="19"/>
  <c r="AG88" i="19"/>
  <c r="AG87" i="19"/>
  <c r="AG86" i="19"/>
  <c r="AG85" i="19"/>
  <c r="AG84" i="19"/>
  <c r="AG83" i="19"/>
  <c r="AH83" i="20" a="1"/>
  <c r="AH95" i="20"/>
  <c r="AH94" i="20"/>
  <c r="AH93" i="20"/>
  <c r="AH92" i="20"/>
  <c r="AH91" i="20"/>
  <c r="AH90" i="20"/>
  <c r="AH89" i="20"/>
  <c r="AH88" i="20"/>
  <c r="AH87" i="20"/>
  <c r="AH86" i="20"/>
  <c r="AH85" i="20"/>
  <c r="AH84" i="20"/>
  <c r="AH83" i="20"/>
  <c r="AG83" i="18" a="1"/>
  <c r="AG95" i="18"/>
  <c r="AG94" i="18"/>
  <c r="AG93" i="18"/>
  <c r="AG92" i="18"/>
  <c r="AG91" i="18"/>
  <c r="AG90" i="18"/>
  <c r="AG89" i="18"/>
  <c r="AG88" i="18"/>
  <c r="AG87" i="18"/>
  <c r="AG86" i="18"/>
  <c r="AG85" i="18"/>
  <c r="AG84" i="18"/>
  <c r="AG83" i="18"/>
  <c r="AG83" i="17" a="1"/>
  <c r="AG95" i="17"/>
  <c r="AG94" i="17"/>
  <c r="AG93" i="17"/>
  <c r="AG92" i="17"/>
  <c r="AG91" i="17"/>
  <c r="AG90" i="17"/>
  <c r="AG89" i="17"/>
  <c r="AG88" i="17"/>
  <c r="AG87" i="17"/>
  <c r="AG86" i="17"/>
  <c r="AG85" i="17"/>
  <c r="AG84" i="17"/>
  <c r="AG83" i="17"/>
  <c r="AG83" i="16" a="1"/>
  <c r="AG95" i="16"/>
  <c r="AG94" i="16"/>
  <c r="AG93" i="16"/>
  <c r="AG92" i="16"/>
  <c r="AG91" i="16"/>
  <c r="AG90" i="16"/>
  <c r="AG89" i="16"/>
  <c r="AG88" i="16"/>
  <c r="AG87" i="16"/>
  <c r="AG86" i="16"/>
  <c r="AG85" i="16"/>
  <c r="AG84" i="16"/>
  <c r="AG83" i="16"/>
  <c r="AG83" i="15" a="1"/>
  <c r="AG95" i="15"/>
  <c r="AG94" i="15"/>
  <c r="AG93" i="15"/>
  <c r="AG92" i="15"/>
  <c r="AG91" i="15"/>
  <c r="AG90" i="15"/>
  <c r="AG89" i="15"/>
  <c r="AG88" i="15"/>
  <c r="AG87" i="15"/>
  <c r="AG86" i="15"/>
  <c r="AG85" i="15"/>
  <c r="AG84" i="15"/>
  <c r="AG83" i="15"/>
  <c r="AF83" i="14" a="1"/>
  <c r="AF95" i="14"/>
  <c r="AF94" i="14"/>
  <c r="AF93" i="14"/>
  <c r="AF92" i="14"/>
  <c r="AF91" i="14"/>
  <c r="AF90" i="14"/>
  <c r="AF89" i="14"/>
  <c r="AF88" i="14"/>
  <c r="AF87" i="14"/>
  <c r="AF86" i="14"/>
  <c r="AF85" i="14"/>
  <c r="AF84" i="14"/>
  <c r="AF83" i="14"/>
  <c r="AH83" i="19" a="1"/>
  <c r="AH95" i="19"/>
  <c r="AH94" i="19"/>
  <c r="AH93" i="19"/>
  <c r="AH92" i="19"/>
  <c r="AH91" i="19"/>
  <c r="AH90" i="19"/>
  <c r="AH89" i="19"/>
  <c r="AH88" i="19"/>
  <c r="AH87" i="19"/>
  <c r="AH86" i="19"/>
  <c r="AH85" i="19"/>
  <c r="AH84" i="19"/>
  <c r="AH83" i="19"/>
  <c r="AI83" i="20" a="1"/>
  <c r="AI95" i="20"/>
  <c r="AI94" i="20"/>
  <c r="AI93" i="20"/>
  <c r="AI92" i="20"/>
  <c r="AI91" i="20"/>
  <c r="AI90" i="20"/>
  <c r="AI89" i="20"/>
  <c r="AI88" i="20"/>
  <c r="AI87" i="20"/>
  <c r="AI86" i="20"/>
  <c r="AI85" i="20"/>
  <c r="AI84" i="20"/>
  <c r="AI83" i="20"/>
  <c r="AH83" i="18" a="1"/>
  <c r="AH95" i="18"/>
  <c r="AH94" i="18"/>
  <c r="AH93" i="18"/>
  <c r="AH92" i="18"/>
  <c r="AH91" i="18"/>
  <c r="AH90" i="18"/>
  <c r="AH89" i="18"/>
  <c r="AH88" i="18"/>
  <c r="AH87" i="18"/>
  <c r="AH86" i="18"/>
  <c r="AH85" i="18"/>
  <c r="AH84" i="18"/>
  <c r="AH83" i="18"/>
  <c r="AH83" i="17" a="1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3" i="16" a="1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3" i="15" a="1"/>
  <c r="AH95" i="15"/>
  <c r="AH94" i="15"/>
  <c r="AH93" i="15"/>
  <c r="AH92" i="15"/>
  <c r="AH91" i="15"/>
  <c r="AH90" i="15"/>
  <c r="AH89" i="15"/>
  <c r="AH88" i="15"/>
  <c r="AH87" i="15"/>
  <c r="AH86" i="15"/>
  <c r="AH85" i="15"/>
  <c r="AH84" i="15"/>
  <c r="AH83" i="15"/>
  <c r="AG83" i="14" a="1"/>
  <c r="AG95" i="14"/>
  <c r="AG94" i="14"/>
  <c r="AG93" i="14"/>
  <c r="AG92" i="14"/>
  <c r="AG91" i="14"/>
  <c r="AG90" i="14"/>
  <c r="AG89" i="14"/>
  <c r="AG88" i="14"/>
  <c r="AG87" i="14"/>
  <c r="AG86" i="14"/>
  <c r="AG85" i="14"/>
  <c r="AG84" i="14"/>
  <c r="AG83" i="14"/>
  <c r="AI83" i="19" a="1"/>
  <c r="AI95" i="19"/>
  <c r="AI94" i="19"/>
  <c r="AI93" i="19"/>
  <c r="AI92" i="19"/>
  <c r="AI91" i="19"/>
  <c r="AI90" i="19"/>
  <c r="AI89" i="19"/>
  <c r="AI88" i="19"/>
  <c r="AI87" i="19"/>
  <c r="AI86" i="19"/>
  <c r="AI85" i="19"/>
  <c r="AI84" i="19"/>
  <c r="AI83" i="19"/>
  <c r="AJ83" i="20" a="1"/>
  <c r="AJ95" i="20"/>
  <c r="AJ94" i="20"/>
  <c r="AJ93" i="20"/>
  <c r="AJ92" i="20"/>
  <c r="AJ91" i="20"/>
  <c r="AJ90" i="20"/>
  <c r="AJ89" i="20"/>
  <c r="AJ88" i="20"/>
  <c r="AJ87" i="20"/>
  <c r="AJ86" i="20"/>
  <c r="AJ85" i="20"/>
  <c r="AJ84" i="20"/>
  <c r="AJ83" i="20"/>
  <c r="AI83" i="18" a="1"/>
  <c r="AI95" i="18"/>
  <c r="AI94" i="18"/>
  <c r="AI93" i="18"/>
  <c r="AI92" i="18"/>
  <c r="AI91" i="18"/>
  <c r="AI90" i="18"/>
  <c r="AI89" i="18"/>
  <c r="AI88" i="18"/>
  <c r="AI87" i="18"/>
  <c r="AI86" i="18"/>
  <c r="AI85" i="18"/>
  <c r="AI84" i="18"/>
  <c r="AI83" i="18"/>
  <c r="AI83" i="17" a="1"/>
  <c r="AI95" i="17"/>
  <c r="AI94" i="17"/>
  <c r="AI93" i="17"/>
  <c r="AI92" i="17"/>
  <c r="AI91" i="17"/>
  <c r="AI90" i="17"/>
  <c r="AI89" i="17"/>
  <c r="AI88" i="17"/>
  <c r="AI87" i="17"/>
  <c r="AI86" i="17"/>
  <c r="AI85" i="17"/>
  <c r="AI84" i="17"/>
  <c r="AI83" i="17"/>
  <c r="AI83" i="16" a="1"/>
  <c r="AI95" i="16"/>
  <c r="AI94" i="16"/>
  <c r="AI93" i="16"/>
  <c r="AI92" i="16"/>
  <c r="AI91" i="16"/>
  <c r="AI90" i="16"/>
  <c r="AI89" i="16"/>
  <c r="AI88" i="16"/>
  <c r="AI87" i="16"/>
  <c r="AI86" i="16"/>
  <c r="AI85" i="16"/>
  <c r="AI84" i="16"/>
  <c r="AI83" i="16"/>
  <c r="AI83" i="15" a="1"/>
  <c r="AI95" i="15"/>
  <c r="AI94" i="15"/>
  <c r="AI93" i="15"/>
  <c r="AI92" i="15"/>
  <c r="AI91" i="15"/>
  <c r="AI90" i="15"/>
  <c r="AI89" i="15"/>
  <c r="AI88" i="15"/>
  <c r="AI87" i="15"/>
  <c r="AI86" i="15"/>
  <c r="AI85" i="15"/>
  <c r="AI84" i="15"/>
  <c r="AI83" i="15"/>
  <c r="AH83" i="14" a="1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J83" i="19" a="1"/>
  <c r="AJ95" i="19"/>
  <c r="AJ94" i="19"/>
  <c r="AJ93" i="19"/>
  <c r="AJ92" i="19"/>
  <c r="AJ91" i="19"/>
  <c r="AJ90" i="19"/>
  <c r="AJ89" i="19"/>
  <c r="AJ88" i="19"/>
  <c r="AJ87" i="19"/>
  <c r="AJ86" i="19"/>
  <c r="AJ85" i="19"/>
  <c r="AJ84" i="19"/>
  <c r="AJ83" i="19"/>
  <c r="AK83" i="20" a="1"/>
  <c r="AK95" i="20"/>
  <c r="AK94" i="20"/>
  <c r="AK93" i="20"/>
  <c r="AK92" i="20"/>
  <c r="AK91" i="20"/>
  <c r="AK90" i="20"/>
  <c r="AK89" i="20"/>
  <c r="AK88" i="20"/>
  <c r="AK87" i="20"/>
  <c r="AK86" i="20"/>
  <c r="AK85" i="20"/>
  <c r="AK84" i="20"/>
  <c r="AK83" i="20"/>
  <c r="AJ83" i="18" a="1"/>
  <c r="AJ95" i="18"/>
  <c r="AJ94" i="18"/>
  <c r="AJ93" i="18"/>
  <c r="AJ92" i="18"/>
  <c r="AJ91" i="18"/>
  <c r="AJ90" i="18"/>
  <c r="AJ89" i="18"/>
  <c r="AJ88" i="18"/>
  <c r="AJ87" i="18"/>
  <c r="AJ86" i="18"/>
  <c r="AJ85" i="18"/>
  <c r="AJ84" i="18"/>
  <c r="AJ83" i="18"/>
  <c r="AJ83" i="17" a="1"/>
  <c r="AJ95" i="17"/>
  <c r="AJ94" i="17"/>
  <c r="AJ93" i="17"/>
  <c r="AJ92" i="17"/>
  <c r="AJ91" i="17"/>
  <c r="AJ90" i="17"/>
  <c r="AJ89" i="17"/>
  <c r="AJ88" i="17"/>
  <c r="AJ87" i="17"/>
  <c r="AJ86" i="17"/>
  <c r="AJ85" i="17"/>
  <c r="AJ84" i="17"/>
  <c r="AJ83" i="17"/>
  <c r="AJ83" i="16" a="1"/>
  <c r="AJ95" i="16"/>
  <c r="AJ94" i="16"/>
  <c r="AJ93" i="16"/>
  <c r="AJ92" i="16"/>
  <c r="AJ91" i="16"/>
  <c r="AJ90" i="16"/>
  <c r="AJ89" i="16"/>
  <c r="AJ88" i="16"/>
  <c r="AJ87" i="16"/>
  <c r="AJ86" i="16"/>
  <c r="AJ85" i="16"/>
  <c r="AJ84" i="16"/>
  <c r="AJ83" i="16"/>
  <c r="AJ83" i="15" a="1"/>
  <c r="AJ95" i="15"/>
  <c r="AJ94" i="15"/>
  <c r="AJ93" i="15"/>
  <c r="AJ92" i="15"/>
  <c r="AJ91" i="15"/>
  <c r="AJ90" i="15"/>
  <c r="AJ89" i="15"/>
  <c r="AJ88" i="15"/>
  <c r="AJ87" i="15"/>
  <c r="AJ86" i="15"/>
  <c r="AJ85" i="15"/>
  <c r="AJ84" i="15"/>
  <c r="AJ83" i="15"/>
  <c r="AI83" i="14" a="1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K83" i="19" a="1"/>
  <c r="AK95" i="19"/>
  <c r="AK94" i="19"/>
  <c r="AK93" i="19"/>
  <c r="AK92" i="19"/>
  <c r="AK91" i="19"/>
  <c r="AK90" i="19"/>
  <c r="AK89" i="19"/>
  <c r="AK88" i="19"/>
  <c r="AK87" i="19"/>
  <c r="AK86" i="19"/>
  <c r="AK85" i="19"/>
  <c r="AK84" i="19"/>
  <c r="AK83" i="19"/>
  <c r="AL83" i="20" a="1"/>
  <c r="AL95" i="20"/>
  <c r="AL94" i="20"/>
  <c r="AL93" i="20"/>
  <c r="AL92" i="20"/>
  <c r="AL91" i="20"/>
  <c r="AL90" i="20"/>
  <c r="AL89" i="20"/>
  <c r="AL88" i="20"/>
  <c r="AL87" i="20"/>
  <c r="AL86" i="20"/>
  <c r="AL85" i="20"/>
  <c r="AL84" i="20"/>
  <c r="AL83" i="20"/>
  <c r="AK83" i="18" a="1"/>
  <c r="AK95" i="18"/>
  <c r="AK94" i="18"/>
  <c r="AK93" i="18"/>
  <c r="AK92" i="18"/>
  <c r="AK91" i="18"/>
  <c r="AK90" i="18"/>
  <c r="AK89" i="18"/>
  <c r="AK88" i="18"/>
  <c r="AK87" i="18"/>
  <c r="AK86" i="18"/>
  <c r="AK85" i="18"/>
  <c r="AK84" i="18"/>
  <c r="AK83" i="18"/>
  <c r="AK83" i="17" a="1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3" i="16" a="1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3" i="15" a="1"/>
  <c r="AK95" i="15"/>
  <c r="AK94" i="15"/>
  <c r="AK93" i="15"/>
  <c r="AK92" i="15"/>
  <c r="AK91" i="15"/>
  <c r="AK90" i="15"/>
  <c r="AK89" i="15"/>
  <c r="AK88" i="15"/>
  <c r="AK87" i="15"/>
  <c r="AK86" i="15"/>
  <c r="AK85" i="15"/>
  <c r="AK84" i="15"/>
  <c r="AK83" i="15"/>
  <c r="AJ83" i="14" a="1"/>
  <c r="AJ95" i="14"/>
  <c r="AJ94" i="14"/>
  <c r="AJ93" i="14"/>
  <c r="AJ92" i="14"/>
  <c r="AJ91" i="14"/>
  <c r="AJ90" i="14"/>
  <c r="AJ89" i="14"/>
  <c r="AJ88" i="14"/>
  <c r="AJ87" i="14"/>
  <c r="AJ86" i="14"/>
  <c r="AJ85" i="14"/>
  <c r="AJ84" i="14"/>
  <c r="AJ83" i="14"/>
  <c r="AL83" i="19" a="1"/>
  <c r="AL95" i="19"/>
  <c r="AL94" i="19"/>
  <c r="AL93" i="19"/>
  <c r="AL92" i="19"/>
  <c r="AL91" i="19"/>
  <c r="AL90" i="19"/>
  <c r="AL89" i="19"/>
  <c r="AL88" i="19"/>
  <c r="AL87" i="19"/>
  <c r="AL86" i="19"/>
  <c r="AL85" i="19"/>
  <c r="AL84" i="19"/>
  <c r="AL83" i="19"/>
  <c r="AM83" i="20" a="1"/>
  <c r="AM95" i="20"/>
  <c r="AM94" i="20"/>
  <c r="AM93" i="20"/>
  <c r="AM92" i="20"/>
  <c r="AM91" i="20"/>
  <c r="AM90" i="20"/>
  <c r="AM89" i="20"/>
  <c r="AM88" i="20"/>
  <c r="AM87" i="20"/>
  <c r="AM86" i="20"/>
  <c r="AM85" i="20"/>
  <c r="AM84" i="20"/>
  <c r="AM83" i="20"/>
  <c r="AL83" i="18" a="1"/>
  <c r="AL95" i="18"/>
  <c r="AL94" i="18"/>
  <c r="AL93" i="18"/>
  <c r="AL92" i="18"/>
  <c r="AL91" i="18"/>
  <c r="AL90" i="18"/>
  <c r="AL89" i="18"/>
  <c r="AL88" i="18"/>
  <c r="AL87" i="18"/>
  <c r="AL86" i="18"/>
  <c r="AL85" i="18"/>
  <c r="AL84" i="18"/>
  <c r="AL83" i="18"/>
  <c r="AL83" i="17" a="1"/>
  <c r="AL95" i="17"/>
  <c r="AL94" i="17"/>
  <c r="AL93" i="17"/>
  <c r="AL92" i="17"/>
  <c r="AL91" i="17"/>
  <c r="AL90" i="17"/>
  <c r="AL89" i="17"/>
  <c r="AL88" i="17"/>
  <c r="AL87" i="17"/>
  <c r="AL86" i="17"/>
  <c r="AL85" i="17"/>
  <c r="AL84" i="17"/>
  <c r="AL83" i="17"/>
  <c r="AL83" i="16" a="1"/>
  <c r="AL95" i="16"/>
  <c r="AL94" i="16"/>
  <c r="AL93" i="16"/>
  <c r="AL92" i="16"/>
  <c r="AL91" i="16"/>
  <c r="AL90" i="16"/>
  <c r="AL89" i="16"/>
  <c r="AL88" i="16"/>
  <c r="AL87" i="16"/>
  <c r="AL86" i="16"/>
  <c r="AL85" i="16"/>
  <c r="AL84" i="16"/>
  <c r="AL83" i="16"/>
  <c r="AL83" i="15" a="1"/>
  <c r="AL95" i="15"/>
  <c r="AL94" i="15"/>
  <c r="AL93" i="15"/>
  <c r="AL92" i="15"/>
  <c r="AL91" i="15"/>
  <c r="AL90" i="15"/>
  <c r="AL89" i="15"/>
  <c r="AL88" i="15"/>
  <c r="AL87" i="15"/>
  <c r="AL86" i="15"/>
  <c r="AL85" i="15"/>
  <c r="AL84" i="15"/>
  <c r="AL83" i="15"/>
  <c r="AK83" i="14" a="1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M83" i="19" a="1"/>
  <c r="AM95" i="19"/>
  <c r="AM94" i="19"/>
  <c r="AM93" i="19"/>
  <c r="AM92" i="19"/>
  <c r="AM91" i="19"/>
  <c r="AM90" i="19"/>
  <c r="AM89" i="19"/>
  <c r="AM88" i="19"/>
  <c r="AM87" i="19"/>
  <c r="AM86" i="19"/>
  <c r="AM85" i="19"/>
  <c r="AM84" i="19"/>
  <c r="AM83" i="19"/>
  <c r="AN83" i="20" a="1"/>
  <c r="AN95" i="20"/>
  <c r="AN94" i="20"/>
  <c r="AN93" i="20"/>
  <c r="AN92" i="20"/>
  <c r="AN91" i="20"/>
  <c r="AN90" i="20"/>
  <c r="AN89" i="20"/>
  <c r="AN88" i="20"/>
  <c r="AN87" i="20"/>
  <c r="AN86" i="20"/>
  <c r="AN85" i="20"/>
  <c r="AN84" i="20"/>
  <c r="AN83" i="20"/>
  <c r="AM83" i="18" a="1"/>
  <c r="AM95" i="18"/>
  <c r="AM94" i="18"/>
  <c r="AM93" i="18"/>
  <c r="AM92" i="18"/>
  <c r="AM91" i="18"/>
  <c r="AM90" i="18"/>
  <c r="AM89" i="18"/>
  <c r="AM88" i="18"/>
  <c r="AM87" i="18"/>
  <c r="AM86" i="18"/>
  <c r="AM85" i="18"/>
  <c r="AM84" i="18"/>
  <c r="AM83" i="18"/>
  <c r="AM83" i="17" a="1"/>
  <c r="AM95" i="17"/>
  <c r="AM94" i="17"/>
  <c r="AM93" i="17"/>
  <c r="AM92" i="17"/>
  <c r="AM91" i="17"/>
  <c r="AM90" i="17"/>
  <c r="AM89" i="17"/>
  <c r="AM88" i="17"/>
  <c r="AM87" i="17"/>
  <c r="AM86" i="17"/>
  <c r="AM85" i="17"/>
  <c r="AM84" i="17"/>
  <c r="AM83" i="17"/>
  <c r="AM83" i="16" a="1"/>
  <c r="AM95" i="16"/>
  <c r="AM94" i="16"/>
  <c r="AM93" i="16"/>
  <c r="AM92" i="16"/>
  <c r="AM91" i="16"/>
  <c r="AM90" i="16"/>
  <c r="AM89" i="16"/>
  <c r="AM88" i="16"/>
  <c r="AM87" i="16"/>
  <c r="AM86" i="16"/>
  <c r="AM85" i="16"/>
  <c r="AM84" i="16"/>
  <c r="AM83" i="16"/>
  <c r="AM83" i="15" a="1"/>
  <c r="AM95" i="15"/>
  <c r="AM94" i="15"/>
  <c r="AM93" i="15"/>
  <c r="AM92" i="15"/>
  <c r="AM91" i="15"/>
  <c r="AM90" i="15"/>
  <c r="AM89" i="15"/>
  <c r="AM88" i="15"/>
  <c r="AM87" i="15"/>
  <c r="AM86" i="15"/>
  <c r="AM85" i="15"/>
  <c r="AM84" i="15"/>
  <c r="AM83" i="15"/>
  <c r="AL83" i="14" a="1"/>
  <c r="AL95" i="14"/>
  <c r="AL94" i="14"/>
  <c r="AL93" i="14"/>
  <c r="AL92" i="14"/>
  <c r="AL91" i="14"/>
  <c r="AL90" i="14"/>
  <c r="AL89" i="14"/>
  <c r="AL88" i="14"/>
  <c r="AL87" i="14"/>
  <c r="AL86" i="14"/>
  <c r="AL85" i="14"/>
  <c r="AL84" i="14"/>
  <c r="AL83" i="14"/>
  <c r="AN83" i="19" a="1"/>
  <c r="AN95" i="19"/>
  <c r="AN94" i="19"/>
  <c r="AN93" i="19"/>
  <c r="AN92" i="19"/>
  <c r="AN91" i="19"/>
  <c r="AN90" i="19"/>
  <c r="AN89" i="19"/>
  <c r="AN88" i="19"/>
  <c r="AN87" i="19"/>
  <c r="AN86" i="19"/>
  <c r="AN85" i="19"/>
  <c r="AN84" i="19"/>
  <c r="AN83" i="19"/>
  <c r="AO83" i="20" a="1"/>
  <c r="AO95" i="20"/>
  <c r="AO94" i="20"/>
  <c r="AO93" i="20"/>
  <c r="AO92" i="20"/>
  <c r="AO91" i="20"/>
  <c r="AO90" i="20"/>
  <c r="AO89" i="20"/>
  <c r="AO88" i="20"/>
  <c r="AO87" i="20"/>
  <c r="AO86" i="20"/>
  <c r="AO85" i="20"/>
  <c r="AO84" i="20"/>
  <c r="AO83" i="20"/>
  <c r="AN83" i="18" a="1"/>
  <c r="AN95" i="18"/>
  <c r="AN94" i="18"/>
  <c r="AN93" i="18"/>
  <c r="AN92" i="18"/>
  <c r="AN91" i="18"/>
  <c r="AN90" i="18"/>
  <c r="AN89" i="18"/>
  <c r="AN88" i="18"/>
  <c r="AN87" i="18"/>
  <c r="AN86" i="18"/>
  <c r="AN85" i="18"/>
  <c r="AN84" i="18"/>
  <c r="AN83" i="18"/>
  <c r="AN83" i="17" a="1"/>
  <c r="AN95" i="17"/>
  <c r="AN94" i="17"/>
  <c r="AN93" i="17"/>
  <c r="AN92" i="17"/>
  <c r="AN91" i="17"/>
  <c r="AN90" i="17"/>
  <c r="AN89" i="17"/>
  <c r="AN88" i="17"/>
  <c r="AN87" i="17"/>
  <c r="AN86" i="17"/>
  <c r="AN85" i="17"/>
  <c r="AN84" i="17"/>
  <c r="AN83" i="17"/>
  <c r="AN83" i="16" a="1"/>
  <c r="AN95" i="16"/>
  <c r="AN94" i="16"/>
  <c r="AN93" i="16"/>
  <c r="AN92" i="16"/>
  <c r="AN91" i="16"/>
  <c r="AN90" i="16"/>
  <c r="AN89" i="16"/>
  <c r="AN88" i="16"/>
  <c r="AN87" i="16"/>
  <c r="AN86" i="16"/>
  <c r="AN85" i="16"/>
  <c r="AN84" i="16"/>
  <c r="AN83" i="16"/>
  <c r="AN83" i="15" a="1"/>
  <c r="AN95" i="15"/>
  <c r="AN94" i="15"/>
  <c r="AN93" i="15"/>
  <c r="AN92" i="15"/>
  <c r="AN91" i="15"/>
  <c r="AN90" i="15"/>
  <c r="AN89" i="15"/>
  <c r="AN88" i="15"/>
  <c r="AN87" i="15"/>
  <c r="AN86" i="15"/>
  <c r="AN85" i="15"/>
  <c r="AN84" i="15"/>
  <c r="AN83" i="15"/>
  <c r="AM83" i="14" a="1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O83" i="19" a="1"/>
  <c r="AO95" i="19"/>
  <c r="AO94" i="19"/>
  <c r="AO93" i="19"/>
  <c r="AO92" i="19"/>
  <c r="AO91" i="19"/>
  <c r="AO90" i="19"/>
  <c r="AO89" i="19"/>
  <c r="AO88" i="19"/>
  <c r="AO87" i="19"/>
  <c r="AO86" i="19"/>
  <c r="AO85" i="19"/>
  <c r="AO84" i="19"/>
  <c r="AO83" i="19"/>
  <c r="AP83" i="20" a="1"/>
  <c r="AP95" i="20"/>
  <c r="AP94" i="20"/>
  <c r="AP93" i="20"/>
  <c r="AP92" i="20"/>
  <c r="AP91" i="20"/>
  <c r="AP90" i="20"/>
  <c r="AP89" i="20"/>
  <c r="AP88" i="20"/>
  <c r="AP87" i="20"/>
  <c r="AP86" i="20"/>
  <c r="AP85" i="20"/>
  <c r="AP84" i="20"/>
  <c r="AP83" i="20"/>
  <c r="AO83" i="18" a="1"/>
  <c r="AO95" i="18"/>
  <c r="AO94" i="18"/>
  <c r="AO93" i="18"/>
  <c r="AO92" i="18"/>
  <c r="AO91" i="18"/>
  <c r="AO90" i="18"/>
  <c r="AO89" i="18"/>
  <c r="AO88" i="18"/>
  <c r="AO87" i="18"/>
  <c r="AO86" i="18"/>
  <c r="AO85" i="18"/>
  <c r="AO84" i="18"/>
  <c r="AO83" i="18"/>
  <c r="AO83" i="17" a="1"/>
  <c r="AO95" i="17"/>
  <c r="AO94" i="17"/>
  <c r="AO93" i="17"/>
  <c r="AO92" i="17"/>
  <c r="AO91" i="17"/>
  <c r="AO90" i="17"/>
  <c r="AO89" i="17"/>
  <c r="AO88" i="17"/>
  <c r="AO87" i="17"/>
  <c r="AO86" i="17"/>
  <c r="AO85" i="17"/>
  <c r="AO84" i="17"/>
  <c r="AO83" i="17"/>
  <c r="AO83" i="16" a="1"/>
  <c r="AO95" i="16"/>
  <c r="AO94" i="16"/>
  <c r="AO93" i="16"/>
  <c r="AO92" i="16"/>
  <c r="AO91" i="16"/>
  <c r="AO90" i="16"/>
  <c r="AO89" i="16"/>
  <c r="AO88" i="16"/>
  <c r="AO87" i="16"/>
  <c r="AO86" i="16"/>
  <c r="AO85" i="16"/>
  <c r="AO84" i="16"/>
  <c r="AO83" i="16"/>
  <c r="AO83" i="15" a="1"/>
  <c r="AO95" i="15"/>
  <c r="AO94" i="15"/>
  <c r="AO93" i="15"/>
  <c r="AO92" i="15"/>
  <c r="AO91" i="15"/>
  <c r="AO90" i="15"/>
  <c r="AO89" i="15"/>
  <c r="AO88" i="15"/>
  <c r="AO87" i="15"/>
  <c r="AO86" i="15"/>
  <c r="AO85" i="15"/>
  <c r="AO84" i="15"/>
  <c r="AO83" i="15"/>
  <c r="AN83" i="14" a="1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P83" i="19" a="1"/>
  <c r="AP95" i="19"/>
  <c r="AP94" i="19"/>
  <c r="AP93" i="19"/>
  <c r="AP92" i="19"/>
  <c r="AP91" i="19"/>
  <c r="AP90" i="19"/>
  <c r="AP89" i="19"/>
  <c r="AP88" i="19"/>
  <c r="AP87" i="19"/>
  <c r="AP86" i="19"/>
  <c r="AP85" i="19"/>
  <c r="AP84" i="19"/>
  <c r="AP83" i="19"/>
  <c r="AQ83" i="20" a="1"/>
  <c r="AQ95" i="20"/>
  <c r="AQ94" i="20"/>
  <c r="AQ93" i="20"/>
  <c r="AQ92" i="20"/>
  <c r="AQ91" i="20"/>
  <c r="AQ90" i="20"/>
  <c r="AQ89" i="20"/>
  <c r="AQ88" i="20"/>
  <c r="AQ87" i="20"/>
  <c r="AQ86" i="20"/>
  <c r="AQ85" i="20"/>
  <c r="AQ84" i="20"/>
  <c r="AQ83" i="20"/>
  <c r="AP83" i="18" a="1"/>
  <c r="AP95" i="18"/>
  <c r="AP94" i="18"/>
  <c r="AP93" i="18"/>
  <c r="AP92" i="18"/>
  <c r="AP91" i="18"/>
  <c r="AP90" i="18"/>
  <c r="AP89" i="18"/>
  <c r="AP88" i="18"/>
  <c r="AP87" i="18"/>
  <c r="AP86" i="18"/>
  <c r="AP85" i="18"/>
  <c r="AP84" i="18"/>
  <c r="AP83" i="18"/>
  <c r="AP83" i="17" a="1"/>
  <c r="AP95" i="17"/>
  <c r="AP94" i="17"/>
  <c r="AP93" i="17"/>
  <c r="AP92" i="17"/>
  <c r="AP91" i="17"/>
  <c r="AP90" i="17"/>
  <c r="AP89" i="17"/>
  <c r="AP88" i="17"/>
  <c r="AP87" i="17"/>
  <c r="AP86" i="17"/>
  <c r="AP85" i="17"/>
  <c r="AP84" i="17"/>
  <c r="AP83" i="17"/>
  <c r="AP83" i="16" a="1"/>
  <c r="AP95" i="16"/>
  <c r="AP94" i="16"/>
  <c r="AP93" i="16"/>
  <c r="AP92" i="16"/>
  <c r="AP91" i="16"/>
  <c r="AP90" i="16"/>
  <c r="AP89" i="16"/>
  <c r="AP88" i="16"/>
  <c r="AP87" i="16"/>
  <c r="AP86" i="16"/>
  <c r="AP85" i="16"/>
  <c r="AP84" i="16"/>
  <c r="AP83" i="16"/>
  <c r="AP83" i="15" a="1"/>
  <c r="AP95" i="15"/>
  <c r="AP94" i="15"/>
  <c r="AP93" i="15"/>
  <c r="AP92" i="15"/>
  <c r="AP91" i="15"/>
  <c r="AP90" i="15"/>
  <c r="AP89" i="15"/>
  <c r="AP88" i="15"/>
  <c r="AP87" i="15"/>
  <c r="AP86" i="15"/>
  <c r="AP85" i="15"/>
  <c r="AP84" i="15"/>
  <c r="AP83" i="15"/>
  <c r="AO83" i="14" a="1"/>
  <c r="AO95" i="14"/>
  <c r="AO94" i="14"/>
  <c r="AO93" i="14"/>
  <c r="AO92" i="14"/>
  <c r="AO91" i="14"/>
  <c r="AO90" i="14"/>
  <c r="AO89" i="14"/>
  <c r="AO88" i="14"/>
  <c r="AO87" i="14"/>
  <c r="AO86" i="14"/>
  <c r="AO85" i="14"/>
  <c r="AO84" i="14"/>
  <c r="AO83" i="14"/>
  <c r="AQ83" i="19" a="1"/>
  <c r="AQ95" i="19"/>
  <c r="AQ94" i="19"/>
  <c r="AQ93" i="19"/>
  <c r="AQ92" i="19"/>
  <c r="AQ91" i="19"/>
  <c r="AQ90" i="19"/>
  <c r="AQ89" i="19"/>
  <c r="AQ88" i="19"/>
  <c r="AQ87" i="19"/>
  <c r="AQ86" i="19"/>
  <c r="AQ85" i="19"/>
  <c r="AQ84" i="19"/>
  <c r="AQ83" i="19"/>
  <c r="AR83" i="20" a="1"/>
  <c r="AR95" i="20"/>
  <c r="AR94" i="20"/>
  <c r="AR93" i="20"/>
  <c r="AR92" i="20"/>
  <c r="AR91" i="20"/>
  <c r="AR90" i="20"/>
  <c r="AR89" i="20"/>
  <c r="AR88" i="20"/>
  <c r="AR87" i="20"/>
  <c r="AR86" i="20"/>
  <c r="AR85" i="20"/>
  <c r="AR84" i="20"/>
  <c r="AR83" i="20"/>
  <c r="AQ83" i="18" a="1"/>
  <c r="AQ95" i="18"/>
  <c r="AQ94" i="18"/>
  <c r="AQ93" i="18"/>
  <c r="AQ92" i="18"/>
  <c r="AQ91" i="18"/>
  <c r="AQ90" i="18"/>
  <c r="AQ89" i="18"/>
  <c r="AQ88" i="18"/>
  <c r="AQ87" i="18"/>
  <c r="AQ86" i="18"/>
  <c r="AQ85" i="18"/>
  <c r="AQ84" i="18"/>
  <c r="AQ83" i="18"/>
  <c r="AQ83" i="17" a="1"/>
  <c r="AQ95" i="17"/>
  <c r="AQ94" i="17"/>
  <c r="AQ93" i="17"/>
  <c r="AQ92" i="17"/>
  <c r="AQ91" i="17"/>
  <c r="AQ90" i="17"/>
  <c r="AQ89" i="17"/>
  <c r="AQ88" i="17"/>
  <c r="AQ87" i="17"/>
  <c r="AQ86" i="17"/>
  <c r="AQ85" i="17"/>
  <c r="AQ84" i="17"/>
  <c r="AQ83" i="17"/>
  <c r="AQ83" i="16" a="1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3" i="15" a="1"/>
  <c r="AQ95" i="15"/>
  <c r="AQ94" i="15"/>
  <c r="AQ93" i="15"/>
  <c r="AQ92" i="15"/>
  <c r="AQ91" i="15"/>
  <c r="AQ90" i="15"/>
  <c r="AQ89" i="15"/>
  <c r="AQ88" i="15"/>
  <c r="AQ87" i="15"/>
  <c r="AQ86" i="15"/>
  <c r="AQ85" i="15"/>
  <c r="AQ84" i="15"/>
  <c r="AQ83" i="15"/>
  <c r="AP83" i="14" a="1"/>
  <c r="AP95" i="14"/>
  <c r="AP94" i="14"/>
  <c r="AP93" i="14"/>
  <c r="AP92" i="14"/>
  <c r="AP91" i="14"/>
  <c r="AP90" i="14"/>
  <c r="AP89" i="14"/>
  <c r="AP88" i="14"/>
  <c r="AP87" i="14"/>
  <c r="AP86" i="14"/>
  <c r="AP85" i="14"/>
  <c r="AP84" i="14"/>
  <c r="AP83" i="14"/>
  <c r="AR83" i="19" a="1"/>
  <c r="AR95" i="19"/>
  <c r="AR94" i="19"/>
  <c r="AR93" i="19"/>
  <c r="AR92" i="19"/>
  <c r="AR91" i="19"/>
  <c r="AR90" i="19"/>
  <c r="AR89" i="19"/>
  <c r="AR88" i="19"/>
  <c r="AR87" i="19"/>
  <c r="AR86" i="19"/>
  <c r="AR85" i="19"/>
  <c r="AR84" i="19"/>
  <c r="AR83" i="19"/>
  <c r="AS83" i="20" a="1"/>
  <c r="AS95" i="20"/>
  <c r="AS94" i="20"/>
  <c r="AS93" i="20"/>
  <c r="AS92" i="20"/>
  <c r="AS91" i="20"/>
  <c r="AS90" i="20"/>
  <c r="AS89" i="20"/>
  <c r="AS88" i="20"/>
  <c r="AS87" i="20"/>
  <c r="AS86" i="20"/>
  <c r="AS85" i="20"/>
  <c r="AS84" i="20"/>
  <c r="AS83" i="20"/>
  <c r="AR83" i="18" a="1"/>
  <c r="AR95" i="18"/>
  <c r="AR94" i="18"/>
  <c r="AR93" i="18"/>
  <c r="AR92" i="18"/>
  <c r="AR91" i="18"/>
  <c r="AR90" i="18"/>
  <c r="AR89" i="18"/>
  <c r="AR88" i="18"/>
  <c r="AR87" i="18"/>
  <c r="AR86" i="18"/>
  <c r="AR85" i="18"/>
  <c r="AR84" i="18"/>
  <c r="AR83" i="18"/>
  <c r="AR83" i="17" a="1"/>
  <c r="AR95" i="17"/>
  <c r="AR94" i="17"/>
  <c r="AR93" i="17"/>
  <c r="AR92" i="17"/>
  <c r="AR91" i="17"/>
  <c r="AR90" i="17"/>
  <c r="AR89" i="17"/>
  <c r="AR88" i="17"/>
  <c r="AR87" i="17"/>
  <c r="AR86" i="17"/>
  <c r="AR85" i="17"/>
  <c r="AR84" i="17"/>
  <c r="AR83" i="17"/>
  <c r="AR83" i="16" a="1"/>
  <c r="AR95" i="16"/>
  <c r="AR94" i="16"/>
  <c r="AR93" i="16"/>
  <c r="AR92" i="16"/>
  <c r="AR91" i="16"/>
  <c r="AR90" i="16"/>
  <c r="AR89" i="16"/>
  <c r="AR88" i="16"/>
  <c r="AR87" i="16"/>
  <c r="AR86" i="16"/>
  <c r="AR85" i="16"/>
  <c r="AR84" i="16"/>
  <c r="AR83" i="16"/>
  <c r="AR83" i="15" a="1"/>
  <c r="AR95" i="15"/>
  <c r="AR94" i="15"/>
  <c r="AR93" i="15"/>
  <c r="AR92" i="15"/>
  <c r="AR91" i="15"/>
  <c r="AR90" i="15"/>
  <c r="AR89" i="15"/>
  <c r="AR88" i="15"/>
  <c r="AR87" i="15"/>
  <c r="AR86" i="15"/>
  <c r="AR85" i="15"/>
  <c r="AR84" i="15"/>
  <c r="AR83" i="15"/>
  <c r="AQ83" i="14" a="1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S83" i="19" a="1"/>
  <c r="AS95" i="19"/>
  <c r="AS94" i="19"/>
  <c r="AS93" i="19"/>
  <c r="AS92" i="19"/>
  <c r="AS91" i="19"/>
  <c r="AS90" i="19"/>
  <c r="AS89" i="19"/>
  <c r="AS88" i="19"/>
  <c r="AS87" i="19"/>
  <c r="AS86" i="19"/>
  <c r="AS85" i="19"/>
  <c r="AS84" i="19"/>
  <c r="AS83" i="19"/>
  <c r="AT83" i="20" a="1"/>
  <c r="AT95" i="20"/>
  <c r="AT94" i="20"/>
  <c r="AT93" i="20"/>
  <c r="AT92" i="20"/>
  <c r="AT91" i="20"/>
  <c r="AT90" i="20"/>
  <c r="AT89" i="20"/>
  <c r="AT88" i="20"/>
  <c r="AT87" i="20"/>
  <c r="AT86" i="20"/>
  <c r="AT85" i="20"/>
  <c r="AT84" i="20"/>
  <c r="AT83" i="20"/>
  <c r="AS83" i="18" a="1"/>
  <c r="AS95" i="18"/>
  <c r="AS94" i="18"/>
  <c r="AS93" i="18"/>
  <c r="AS92" i="18"/>
  <c r="AS91" i="18"/>
  <c r="AS90" i="18"/>
  <c r="AS89" i="18"/>
  <c r="AS88" i="18"/>
  <c r="AS87" i="18"/>
  <c r="AS86" i="18"/>
  <c r="AS85" i="18"/>
  <c r="AS84" i="18"/>
  <c r="AS83" i="18"/>
  <c r="AS83" i="17" a="1"/>
  <c r="AS95" i="17"/>
  <c r="AS94" i="17"/>
  <c r="AS93" i="17"/>
  <c r="AS92" i="17"/>
  <c r="AS91" i="17"/>
  <c r="AS90" i="17"/>
  <c r="AS89" i="17"/>
  <c r="AS88" i="17"/>
  <c r="AS87" i="17"/>
  <c r="AS86" i="17"/>
  <c r="AS85" i="17"/>
  <c r="AS84" i="17"/>
  <c r="AS83" i="17"/>
  <c r="AS83" i="16" a="1"/>
  <c r="AS95" i="16"/>
  <c r="AS94" i="16"/>
  <c r="AS93" i="16"/>
  <c r="AS92" i="16"/>
  <c r="AS91" i="16"/>
  <c r="AS90" i="16"/>
  <c r="AS89" i="16"/>
  <c r="AS88" i="16"/>
  <c r="AS87" i="16"/>
  <c r="AS86" i="16"/>
  <c r="AS85" i="16"/>
  <c r="AS84" i="16"/>
  <c r="AS83" i="16"/>
  <c r="AS83" i="15" a="1"/>
  <c r="AS95" i="15"/>
  <c r="AS94" i="15"/>
  <c r="AS93" i="15"/>
  <c r="AS92" i="15"/>
  <c r="AS91" i="15"/>
  <c r="AS90" i="15"/>
  <c r="AS89" i="15"/>
  <c r="AS88" i="15"/>
  <c r="AS87" i="15"/>
  <c r="AS86" i="15"/>
  <c r="AS85" i="15"/>
  <c r="AS84" i="15"/>
  <c r="AS83" i="15"/>
  <c r="AR83" i="14" a="1"/>
  <c r="AR95" i="14"/>
  <c r="AR94" i="14"/>
  <c r="AR93" i="14"/>
  <c r="AR92" i="14"/>
  <c r="AR91" i="14"/>
  <c r="AR90" i="14"/>
  <c r="AR89" i="14"/>
  <c r="AR88" i="14"/>
  <c r="AR87" i="14"/>
  <c r="AR86" i="14"/>
  <c r="AR85" i="14"/>
  <c r="AR84" i="14"/>
  <c r="AR83" i="14"/>
  <c r="AT83" i="19" a="1"/>
  <c r="AT95" i="19"/>
  <c r="AT94" i="19"/>
  <c r="AT93" i="19"/>
  <c r="AT92" i="19"/>
  <c r="AT91" i="19"/>
  <c r="AT90" i="19"/>
  <c r="AT89" i="19"/>
  <c r="AT88" i="19"/>
  <c r="AT87" i="19"/>
  <c r="AT86" i="19"/>
  <c r="AT85" i="19"/>
  <c r="AT84" i="19"/>
  <c r="AT83" i="19"/>
  <c r="AU83" i="20" a="1"/>
  <c r="AU95" i="20"/>
  <c r="AU94" i="20"/>
  <c r="AU93" i="20"/>
  <c r="AU92" i="20"/>
  <c r="AU91" i="20"/>
  <c r="AU90" i="20"/>
  <c r="AU89" i="20"/>
  <c r="AU88" i="20"/>
  <c r="AU87" i="20"/>
  <c r="AU86" i="20"/>
  <c r="AU85" i="20"/>
  <c r="AU84" i="20"/>
  <c r="AU83" i="20"/>
  <c r="AT83" i="18" a="1"/>
  <c r="AT95" i="18"/>
  <c r="AT94" i="18"/>
  <c r="AT93" i="18"/>
  <c r="AT92" i="18"/>
  <c r="AT91" i="18"/>
  <c r="AT90" i="18"/>
  <c r="AT89" i="18"/>
  <c r="AT88" i="18"/>
  <c r="AT87" i="18"/>
  <c r="AT86" i="18"/>
  <c r="AT85" i="18"/>
  <c r="AT84" i="18"/>
  <c r="AT83" i="18"/>
  <c r="AT83" i="17" a="1"/>
  <c r="AT95" i="17"/>
  <c r="AT94" i="17"/>
  <c r="AT93" i="17"/>
  <c r="AT92" i="17"/>
  <c r="AT91" i="17"/>
  <c r="AT90" i="17"/>
  <c r="AT89" i="17"/>
  <c r="AT88" i="17"/>
  <c r="AT87" i="17"/>
  <c r="AT86" i="17"/>
  <c r="AT85" i="17"/>
  <c r="AT84" i="17"/>
  <c r="AT83" i="17"/>
  <c r="AT83" i="16" a="1"/>
  <c r="AT95" i="16"/>
  <c r="AT94" i="16"/>
  <c r="AT93" i="16"/>
  <c r="AT92" i="16"/>
  <c r="AT91" i="16"/>
  <c r="AT90" i="16"/>
  <c r="AT89" i="16"/>
  <c r="AT88" i="16"/>
  <c r="AT87" i="16"/>
  <c r="AT86" i="16"/>
  <c r="AT85" i="16"/>
  <c r="AT84" i="16"/>
  <c r="AT83" i="16"/>
  <c r="AT83" i="15" a="1"/>
  <c r="AT95" i="15"/>
  <c r="AT94" i="15"/>
  <c r="AT93" i="15"/>
  <c r="AT92" i="15"/>
  <c r="AT91" i="15"/>
  <c r="AT90" i="15"/>
  <c r="AT89" i="15"/>
  <c r="AT88" i="15"/>
  <c r="AT87" i="15"/>
  <c r="AT86" i="15"/>
  <c r="AT85" i="15"/>
  <c r="AT84" i="15"/>
  <c r="AT83" i="15"/>
  <c r="AS83" i="14" a="1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U83" i="19" a="1"/>
  <c r="AU95" i="19"/>
  <c r="AU94" i="19"/>
  <c r="AU93" i="19"/>
  <c r="AU92" i="19"/>
  <c r="AU91" i="19"/>
  <c r="AU90" i="19"/>
  <c r="AU89" i="19"/>
  <c r="AU88" i="19"/>
  <c r="AU87" i="19"/>
  <c r="AU86" i="19"/>
  <c r="AU85" i="19"/>
  <c r="AU84" i="19"/>
  <c r="AU83" i="19"/>
  <c r="AV83" i="20" a="1"/>
  <c r="AV95" i="20"/>
  <c r="AV94" i="20"/>
  <c r="AV93" i="20"/>
  <c r="AV92" i="20"/>
  <c r="AV91" i="20"/>
  <c r="AV90" i="20"/>
  <c r="AV89" i="20"/>
  <c r="AV88" i="20"/>
  <c r="AV87" i="20"/>
  <c r="AV86" i="20"/>
  <c r="AV85" i="20"/>
  <c r="AV84" i="20"/>
  <c r="AV83" i="20"/>
  <c r="AU83" i="18" a="1"/>
  <c r="AU95" i="18"/>
  <c r="AU94" i="18"/>
  <c r="AU93" i="18"/>
  <c r="AU92" i="18"/>
  <c r="AU91" i="18"/>
  <c r="AU90" i="18"/>
  <c r="AU89" i="18"/>
  <c r="AU88" i="18"/>
  <c r="AU87" i="18"/>
  <c r="AU86" i="18"/>
  <c r="AU85" i="18"/>
  <c r="AU84" i="18"/>
  <c r="AU83" i="18"/>
  <c r="AU83" i="17" a="1"/>
  <c r="AU95" i="17"/>
  <c r="AU94" i="17"/>
  <c r="AU93" i="17"/>
  <c r="AU92" i="17"/>
  <c r="AU91" i="17"/>
  <c r="AU90" i="17"/>
  <c r="AU89" i="17"/>
  <c r="AU88" i="17"/>
  <c r="AU87" i="17"/>
  <c r="AU86" i="17"/>
  <c r="AU85" i="17"/>
  <c r="AU84" i="17"/>
  <c r="AU83" i="17"/>
  <c r="AU83" i="16" a="1"/>
  <c r="AU95" i="16"/>
  <c r="AU94" i="16"/>
  <c r="AU93" i="16"/>
  <c r="AU92" i="16"/>
  <c r="AU91" i="16"/>
  <c r="AU90" i="16"/>
  <c r="AU89" i="16"/>
  <c r="AU88" i="16"/>
  <c r="AU87" i="16"/>
  <c r="AU86" i="16"/>
  <c r="AU85" i="16"/>
  <c r="AU84" i="16"/>
  <c r="AU83" i="16"/>
  <c r="AU83" i="15" a="1"/>
  <c r="AU95" i="15"/>
  <c r="AU94" i="15"/>
  <c r="AU93" i="15"/>
  <c r="AU92" i="15"/>
  <c r="AU91" i="15"/>
  <c r="AU90" i="15"/>
  <c r="AU89" i="15"/>
  <c r="AU88" i="15"/>
  <c r="AU87" i="15"/>
  <c r="AU86" i="15"/>
  <c r="AU85" i="15"/>
  <c r="AU84" i="15"/>
  <c r="AU83" i="15"/>
  <c r="AT83" i="14" a="1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V83" i="19" a="1"/>
  <c r="AV95" i="19"/>
  <c r="AV94" i="19"/>
  <c r="AV93" i="19"/>
  <c r="AV92" i="19"/>
  <c r="AV91" i="19"/>
  <c r="AV90" i="19"/>
  <c r="AV89" i="19"/>
  <c r="AV88" i="19"/>
  <c r="AV87" i="19"/>
  <c r="AV86" i="19"/>
  <c r="AV85" i="19"/>
  <c r="AV84" i="19"/>
  <c r="AV83" i="19"/>
  <c r="AW83" i="20" a="1"/>
  <c r="AW95" i="20"/>
  <c r="AW94" i="20"/>
  <c r="AW93" i="20"/>
  <c r="AW92" i="20"/>
  <c r="AW91" i="20"/>
  <c r="AW90" i="20"/>
  <c r="AW89" i="20"/>
  <c r="AW88" i="20"/>
  <c r="AW87" i="20"/>
  <c r="AW86" i="20"/>
  <c r="AW85" i="20"/>
  <c r="AW84" i="20"/>
  <c r="AW83" i="20"/>
  <c r="AV83" i="18" a="1"/>
  <c r="AV95" i="18"/>
  <c r="AV94" i="18"/>
  <c r="AV93" i="18"/>
  <c r="AV92" i="18"/>
  <c r="AV91" i="18"/>
  <c r="AV90" i="18"/>
  <c r="AV89" i="18"/>
  <c r="AV88" i="18"/>
  <c r="AV87" i="18"/>
  <c r="AV86" i="18"/>
  <c r="AV85" i="18"/>
  <c r="AV84" i="18"/>
  <c r="AV83" i="18"/>
  <c r="AV83" i="17" a="1"/>
  <c r="AV95" i="17"/>
  <c r="AV94" i="17"/>
  <c r="AV93" i="17"/>
  <c r="AV92" i="17"/>
  <c r="AV91" i="17"/>
  <c r="AV90" i="17"/>
  <c r="AV89" i="17"/>
  <c r="AV88" i="17"/>
  <c r="AV87" i="17"/>
  <c r="AV86" i="17"/>
  <c r="AV85" i="17"/>
  <c r="AV84" i="17"/>
  <c r="AV83" i="17"/>
  <c r="AV83" i="16" a="1"/>
  <c r="AV95" i="16"/>
  <c r="AV94" i="16"/>
  <c r="AV93" i="16"/>
  <c r="AV92" i="16"/>
  <c r="AV91" i="16"/>
  <c r="AV90" i="16"/>
  <c r="AV89" i="16"/>
  <c r="AV88" i="16"/>
  <c r="AV87" i="16"/>
  <c r="AV86" i="16"/>
  <c r="AV85" i="16"/>
  <c r="AV84" i="16"/>
  <c r="AV83" i="16"/>
  <c r="AV83" i="15" a="1"/>
  <c r="AV95" i="15"/>
  <c r="AV94" i="15"/>
  <c r="AV93" i="15"/>
  <c r="AV92" i="15"/>
  <c r="AV91" i="15"/>
  <c r="AV90" i="15"/>
  <c r="AV89" i="15"/>
  <c r="AV88" i="15"/>
  <c r="AV87" i="15"/>
  <c r="AV86" i="15"/>
  <c r="AV85" i="15"/>
  <c r="AV84" i="15"/>
  <c r="AV83" i="15"/>
  <c r="AU83" i="14" a="1"/>
  <c r="AU95" i="14"/>
  <c r="AU94" i="14"/>
  <c r="AU93" i="14"/>
  <c r="AU92" i="14"/>
  <c r="AU91" i="14"/>
  <c r="AU90" i="14"/>
  <c r="AU89" i="14"/>
  <c r="AU88" i="14"/>
  <c r="AU87" i="14"/>
  <c r="AU86" i="14"/>
  <c r="AU85" i="14"/>
  <c r="AU84" i="14"/>
  <c r="AU83" i="14"/>
  <c r="AW83" i="19" a="1"/>
  <c r="AW95" i="19"/>
  <c r="AW94" i="19"/>
  <c r="AW93" i="19"/>
  <c r="AW92" i="19"/>
  <c r="AW91" i="19"/>
  <c r="AW90" i="19"/>
  <c r="AW89" i="19"/>
  <c r="AW88" i="19"/>
  <c r="AW87" i="19"/>
  <c r="AW86" i="19"/>
  <c r="AW85" i="19"/>
  <c r="AW84" i="19"/>
  <c r="AW83" i="19"/>
  <c r="AX83" i="20" a="1"/>
  <c r="AX95" i="20"/>
  <c r="AX94" i="20"/>
  <c r="AX93" i="20"/>
  <c r="AX92" i="20"/>
  <c r="AX91" i="20"/>
  <c r="AX90" i="20"/>
  <c r="AX89" i="20"/>
  <c r="AX88" i="20"/>
  <c r="AX87" i="20"/>
  <c r="AX86" i="20"/>
  <c r="AX85" i="20"/>
  <c r="AX84" i="20"/>
  <c r="AX83" i="20"/>
  <c r="AW83" i="18" a="1"/>
  <c r="AW95" i="18"/>
  <c r="AW94" i="18"/>
  <c r="AW93" i="18"/>
  <c r="AW92" i="18"/>
  <c r="AW91" i="18"/>
  <c r="AW90" i="18"/>
  <c r="AW89" i="18"/>
  <c r="AW88" i="18"/>
  <c r="AW87" i="18"/>
  <c r="AW86" i="18"/>
  <c r="AW85" i="18"/>
  <c r="AW84" i="18"/>
  <c r="AW83" i="18"/>
  <c r="AW83" i="17" a="1"/>
  <c r="AW95" i="17"/>
  <c r="AW94" i="17"/>
  <c r="AW93" i="17"/>
  <c r="AW92" i="17"/>
  <c r="AW91" i="17"/>
  <c r="AW90" i="17"/>
  <c r="AW89" i="17"/>
  <c r="AW88" i="17"/>
  <c r="AW87" i="17"/>
  <c r="AW86" i="17"/>
  <c r="AW85" i="17"/>
  <c r="AW84" i="17"/>
  <c r="AW83" i="17"/>
  <c r="AW83" i="16" a="1"/>
  <c r="AW95" i="16"/>
  <c r="AW94" i="16"/>
  <c r="AW93" i="16"/>
  <c r="AW92" i="16"/>
  <c r="AW91" i="16"/>
  <c r="AW90" i="16"/>
  <c r="AW89" i="16"/>
  <c r="AW88" i="16"/>
  <c r="AW87" i="16"/>
  <c r="AW86" i="16"/>
  <c r="AW85" i="16"/>
  <c r="AW84" i="16"/>
  <c r="AW83" i="16"/>
  <c r="AW83" i="15" a="1"/>
  <c r="AW95" i="15"/>
  <c r="AW94" i="15"/>
  <c r="AW93" i="15"/>
  <c r="AW92" i="15"/>
  <c r="AW91" i="15"/>
  <c r="AW90" i="15"/>
  <c r="AW89" i="15"/>
  <c r="AW88" i="15"/>
  <c r="AW87" i="15"/>
  <c r="AW86" i="15"/>
  <c r="AW85" i="15"/>
  <c r="AW84" i="15"/>
  <c r="AW83" i="15"/>
  <c r="AV83" i="14" a="1"/>
  <c r="AV95" i="14"/>
  <c r="AV94" i="14"/>
  <c r="AV93" i="14"/>
  <c r="AV92" i="14"/>
  <c r="AV91" i="14"/>
  <c r="AV90" i="14"/>
  <c r="AV89" i="14"/>
  <c r="AV88" i="14"/>
  <c r="AV87" i="14"/>
  <c r="AV86" i="14"/>
  <c r="AV85" i="14"/>
  <c r="AV84" i="14"/>
  <c r="AV83" i="14"/>
  <c r="AX83" i="19" a="1"/>
  <c r="AX95" i="19"/>
  <c r="AX94" i="19"/>
  <c r="AX93" i="19"/>
  <c r="AX92" i="19"/>
  <c r="AX91" i="19"/>
  <c r="AX90" i="19"/>
  <c r="AX89" i="19"/>
  <c r="AX88" i="19"/>
  <c r="AX87" i="19"/>
  <c r="AX86" i="19"/>
  <c r="AX85" i="19"/>
  <c r="AX84" i="19"/>
  <c r="AX83" i="19"/>
  <c r="AY83" i="20" a="1"/>
  <c r="AY95" i="20"/>
  <c r="AY94" i="20"/>
  <c r="AY93" i="20"/>
  <c r="AY92" i="20"/>
  <c r="AY91" i="20"/>
  <c r="AY90" i="20"/>
  <c r="AY89" i="20"/>
  <c r="AY88" i="20"/>
  <c r="AY87" i="20"/>
  <c r="AY86" i="20"/>
  <c r="AY85" i="20"/>
  <c r="AY84" i="20"/>
  <c r="AY83" i="20"/>
  <c r="AX83" i="18" a="1"/>
  <c r="AX95" i="18"/>
  <c r="AX94" i="18"/>
  <c r="AX93" i="18"/>
  <c r="AX92" i="18"/>
  <c r="AX91" i="18"/>
  <c r="AX90" i="18"/>
  <c r="AX89" i="18"/>
  <c r="AX88" i="18"/>
  <c r="AX87" i="18"/>
  <c r="AX86" i="18"/>
  <c r="AX85" i="18"/>
  <c r="AX84" i="18"/>
  <c r="AX83" i="18"/>
  <c r="AX83" i="17" a="1"/>
  <c r="AX95" i="17"/>
  <c r="AX94" i="17"/>
  <c r="AX93" i="17"/>
  <c r="AX92" i="17"/>
  <c r="AX91" i="17"/>
  <c r="AX90" i="17"/>
  <c r="AX89" i="17"/>
  <c r="AX88" i="17"/>
  <c r="AX87" i="17"/>
  <c r="AX86" i="17"/>
  <c r="AX85" i="17"/>
  <c r="AX84" i="17"/>
  <c r="AX83" i="17"/>
  <c r="AX83" i="16" a="1"/>
  <c r="AX95" i="16"/>
  <c r="AX94" i="16"/>
  <c r="AX93" i="16"/>
  <c r="AX92" i="16"/>
  <c r="AX91" i="16"/>
  <c r="AX90" i="16"/>
  <c r="AX89" i="16"/>
  <c r="AX88" i="16"/>
  <c r="AX87" i="16"/>
  <c r="AX86" i="16"/>
  <c r="AX85" i="16"/>
  <c r="AX84" i="16"/>
  <c r="AX83" i="16"/>
  <c r="AX83" i="15" a="1"/>
  <c r="AX95" i="15"/>
  <c r="AX94" i="15"/>
  <c r="AX93" i="15"/>
  <c r="AX92" i="15"/>
  <c r="AX91" i="15"/>
  <c r="AX90" i="15"/>
  <c r="AX89" i="15"/>
  <c r="AX88" i="15"/>
  <c r="AX87" i="15"/>
  <c r="AX86" i="15"/>
  <c r="AX85" i="15"/>
  <c r="AX84" i="15"/>
  <c r="AX83" i="15"/>
  <c r="AW83" i="14" a="1"/>
  <c r="AW95" i="14"/>
  <c r="AW94" i="14"/>
  <c r="AW93" i="14"/>
  <c r="AW92" i="14"/>
  <c r="AW91" i="14"/>
  <c r="AW90" i="14"/>
  <c r="AW89" i="14"/>
  <c r="AW88" i="14"/>
  <c r="AW87" i="14"/>
  <c r="AW86" i="14"/>
  <c r="AW85" i="14"/>
  <c r="AW84" i="14"/>
  <c r="AW83" i="14"/>
  <c r="AY83" i="19" a="1"/>
  <c r="AY95" i="19"/>
  <c r="AY94" i="19"/>
  <c r="AY93" i="19"/>
  <c r="AY92" i="19"/>
  <c r="AY91" i="19"/>
  <c r="AY90" i="19"/>
  <c r="AY89" i="19"/>
  <c r="AY88" i="19"/>
  <c r="AY87" i="19"/>
  <c r="AY86" i="19"/>
  <c r="AY85" i="19"/>
  <c r="AY84" i="19"/>
  <c r="AY83" i="19"/>
  <c r="AZ83" i="20" a="1"/>
  <c r="AZ95" i="20"/>
  <c r="AZ94" i="20"/>
  <c r="AZ93" i="20"/>
  <c r="AZ92" i="20"/>
  <c r="AZ91" i="20"/>
  <c r="AZ90" i="20"/>
  <c r="AZ89" i="20"/>
  <c r="AZ88" i="20"/>
  <c r="AZ87" i="20"/>
  <c r="AZ86" i="20"/>
  <c r="AZ85" i="20"/>
  <c r="AZ84" i="20"/>
  <c r="AZ83" i="20"/>
  <c r="AY83" i="18" a="1"/>
  <c r="AY95" i="18"/>
  <c r="AY94" i="18"/>
  <c r="AY93" i="18"/>
  <c r="AY92" i="18"/>
  <c r="AY91" i="18"/>
  <c r="AY90" i="18"/>
  <c r="AY89" i="18"/>
  <c r="AY88" i="18"/>
  <c r="AY87" i="18"/>
  <c r="AY86" i="18"/>
  <c r="AY85" i="18"/>
  <c r="AY84" i="18"/>
  <c r="AY83" i="18"/>
  <c r="AY83" i="17" a="1"/>
  <c r="AY95" i="17"/>
  <c r="AY94" i="17"/>
  <c r="AY93" i="17"/>
  <c r="AY92" i="17"/>
  <c r="AY91" i="17"/>
  <c r="AY90" i="17"/>
  <c r="AY89" i="17"/>
  <c r="AY88" i="17"/>
  <c r="AY87" i="17"/>
  <c r="AY86" i="17"/>
  <c r="AY85" i="17"/>
  <c r="AY84" i="17"/>
  <c r="AY83" i="17"/>
  <c r="AY83" i="16" a="1"/>
  <c r="AY95" i="16"/>
  <c r="AY94" i="16"/>
  <c r="AY93" i="16"/>
  <c r="AY92" i="16"/>
  <c r="AY91" i="16"/>
  <c r="AY90" i="16"/>
  <c r="AY89" i="16"/>
  <c r="AY88" i="16"/>
  <c r="AY87" i="16"/>
  <c r="AY86" i="16"/>
  <c r="AY85" i="16"/>
  <c r="AY84" i="16"/>
  <c r="AY83" i="16"/>
  <c r="AY83" i="15" a="1"/>
  <c r="AY95" i="15"/>
  <c r="AY94" i="15"/>
  <c r="AY93" i="15"/>
  <c r="AY92" i="15"/>
  <c r="AY91" i="15"/>
  <c r="AY90" i="15"/>
  <c r="AY89" i="15"/>
  <c r="AY88" i="15"/>
  <c r="AY87" i="15"/>
  <c r="AY86" i="15"/>
  <c r="AY85" i="15"/>
  <c r="AY84" i="15"/>
  <c r="AY83" i="15"/>
  <c r="AX83" i="14" a="1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Z83" i="19" a="1"/>
  <c r="AZ95" i="19"/>
  <c r="AZ94" i="19"/>
  <c r="AZ93" i="19"/>
  <c r="AZ92" i="19"/>
  <c r="AZ91" i="19"/>
  <c r="AZ90" i="19"/>
  <c r="AZ89" i="19"/>
  <c r="AZ88" i="19"/>
  <c r="AZ87" i="19"/>
  <c r="AZ86" i="19"/>
  <c r="AZ85" i="19"/>
  <c r="AZ84" i="19"/>
  <c r="AZ83" i="19"/>
  <c r="BA83" i="20" a="1"/>
  <c r="BA95" i="20"/>
  <c r="BA94" i="20"/>
  <c r="BA93" i="20"/>
  <c r="BA92" i="20"/>
  <c r="BA91" i="20"/>
  <c r="BA90" i="20"/>
  <c r="BA89" i="20"/>
  <c r="BA88" i="20"/>
  <c r="BA87" i="20"/>
  <c r="BA86" i="20"/>
  <c r="BA85" i="20"/>
  <c r="BA84" i="20"/>
  <c r="BA83" i="20"/>
  <c r="AZ83" i="18" a="1"/>
  <c r="AZ95" i="18"/>
  <c r="AZ94" i="18"/>
  <c r="AZ93" i="18"/>
  <c r="AZ92" i="18"/>
  <c r="AZ91" i="18"/>
  <c r="AZ90" i="18"/>
  <c r="AZ89" i="18"/>
  <c r="AZ88" i="18"/>
  <c r="AZ87" i="18"/>
  <c r="AZ86" i="18"/>
  <c r="AZ85" i="18"/>
  <c r="AZ84" i="18"/>
  <c r="AZ83" i="18"/>
  <c r="AZ83" i="17" a="1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3" i="16" a="1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3" i="15" a="1"/>
  <c r="AZ95" i="15"/>
  <c r="AZ94" i="15"/>
  <c r="AZ93" i="15"/>
  <c r="AZ92" i="15"/>
  <c r="AZ91" i="15"/>
  <c r="AZ90" i="15"/>
  <c r="AZ89" i="15"/>
  <c r="AZ88" i="15"/>
  <c r="AZ87" i="15"/>
  <c r="AZ86" i="15"/>
  <c r="AZ85" i="15"/>
  <c r="AZ84" i="15"/>
  <c r="AZ83" i="15"/>
  <c r="AY83" i="14" a="1"/>
  <c r="AY95" i="14"/>
  <c r="AY94" i="14"/>
  <c r="AY93" i="14"/>
  <c r="AY92" i="14"/>
  <c r="AY91" i="14"/>
  <c r="AY90" i="14"/>
  <c r="AY89" i="14"/>
  <c r="AY88" i="14"/>
  <c r="AY87" i="14"/>
  <c r="AY86" i="14"/>
  <c r="AY85" i="14"/>
  <c r="AY84" i="14"/>
  <c r="AY83" i="14"/>
  <c r="BA83" i="19" a="1"/>
  <c r="BA95" i="19"/>
  <c r="BA94" i="19"/>
  <c r="BA93" i="19"/>
  <c r="BA92" i="19"/>
  <c r="BA91" i="19"/>
  <c r="BA90" i="19"/>
  <c r="BA89" i="19"/>
  <c r="BA88" i="19"/>
  <c r="BA87" i="19"/>
  <c r="BA86" i="19"/>
  <c r="BA85" i="19"/>
  <c r="BA84" i="19"/>
  <c r="BA83" i="19"/>
  <c r="BB83" i="20" a="1"/>
  <c r="BB95" i="20"/>
  <c r="BB94" i="20"/>
  <c r="BB93" i="20"/>
  <c r="BB92" i="20"/>
  <c r="BB91" i="20"/>
  <c r="BB90" i="20"/>
  <c r="BB89" i="20"/>
  <c r="BB88" i="20"/>
  <c r="BB87" i="20"/>
  <c r="BB86" i="20"/>
  <c r="BB85" i="20"/>
  <c r="BB84" i="20"/>
  <c r="BB83" i="20"/>
  <c r="BA83" i="18" a="1"/>
  <c r="BA95" i="18"/>
  <c r="BA94" i="18"/>
  <c r="BA93" i="18"/>
  <c r="BA92" i="18"/>
  <c r="BA91" i="18"/>
  <c r="BA90" i="18"/>
  <c r="BA89" i="18"/>
  <c r="BA88" i="18"/>
  <c r="BA87" i="18"/>
  <c r="BA86" i="18"/>
  <c r="BA85" i="18"/>
  <c r="BA84" i="18"/>
  <c r="BA83" i="18"/>
  <c r="BA83" i="17" a="1"/>
  <c r="BA95" i="17"/>
  <c r="BA94" i="17"/>
  <c r="BA93" i="17"/>
  <c r="BA92" i="17"/>
  <c r="BA91" i="17"/>
  <c r="BA90" i="17"/>
  <c r="BA89" i="17"/>
  <c r="BA88" i="17"/>
  <c r="BA87" i="17"/>
  <c r="BA86" i="17"/>
  <c r="BA85" i="17"/>
  <c r="BA84" i="17"/>
  <c r="BA83" i="17"/>
  <c r="BA83" i="16" a="1"/>
  <c r="BA95" i="16"/>
  <c r="BA94" i="16"/>
  <c r="BA93" i="16"/>
  <c r="BA92" i="16"/>
  <c r="BA91" i="16"/>
  <c r="BA90" i="16"/>
  <c r="BA89" i="16"/>
  <c r="BA88" i="16"/>
  <c r="BA87" i="16"/>
  <c r="BA86" i="16"/>
  <c r="BA85" i="16"/>
  <c r="BA84" i="16"/>
  <c r="BA83" i="16"/>
  <c r="BA83" i="15" a="1"/>
  <c r="BA95" i="15"/>
  <c r="BA94" i="15"/>
  <c r="BA93" i="15"/>
  <c r="BA92" i="15"/>
  <c r="BA91" i="15"/>
  <c r="BA90" i="15"/>
  <c r="BA89" i="15"/>
  <c r="BA88" i="15"/>
  <c r="BA87" i="15"/>
  <c r="BA86" i="15"/>
  <c r="BA85" i="15"/>
  <c r="BA84" i="15"/>
  <c r="BA83" i="15"/>
  <c r="AZ83" i="14" a="1"/>
  <c r="AZ95" i="14"/>
  <c r="AZ94" i="14"/>
  <c r="AZ93" i="14"/>
  <c r="AZ92" i="14"/>
  <c r="AZ91" i="14"/>
  <c r="AZ90" i="14"/>
  <c r="AZ89" i="14"/>
  <c r="AZ88" i="14"/>
  <c r="AZ87" i="14"/>
  <c r="AZ86" i="14"/>
  <c r="AZ85" i="14"/>
  <c r="AZ84" i="14"/>
  <c r="AZ83" i="14"/>
  <c r="BB83" i="19" a="1"/>
  <c r="BB95" i="19"/>
  <c r="BB94" i="19"/>
  <c r="BB93" i="19"/>
  <c r="BB92" i="19"/>
  <c r="BB91" i="19"/>
  <c r="BB90" i="19"/>
  <c r="BB89" i="19"/>
  <c r="BB88" i="19"/>
  <c r="BB87" i="19"/>
  <c r="BB86" i="19"/>
  <c r="BB85" i="19"/>
  <c r="BB84" i="19"/>
  <c r="BB83" i="19"/>
  <c r="BC83" i="20" a="1"/>
  <c r="BC95" i="20"/>
  <c r="BC94" i="20"/>
  <c r="BC93" i="20"/>
  <c r="BC92" i="20"/>
  <c r="BC91" i="20"/>
  <c r="BC90" i="20"/>
  <c r="BC89" i="20"/>
  <c r="BC88" i="20"/>
  <c r="BC87" i="20"/>
  <c r="BC86" i="20"/>
  <c r="BC85" i="20"/>
  <c r="BC84" i="20"/>
  <c r="BC83" i="20"/>
  <c r="BB83" i="18" a="1"/>
  <c r="BB95" i="18"/>
  <c r="BB94" i="18"/>
  <c r="BB93" i="18"/>
  <c r="BB92" i="18"/>
  <c r="BB91" i="18"/>
  <c r="BB90" i="18"/>
  <c r="BB89" i="18"/>
  <c r="BB88" i="18"/>
  <c r="BB87" i="18"/>
  <c r="BB86" i="18"/>
  <c r="BB85" i="18"/>
  <c r="BB84" i="18"/>
  <c r="BB83" i="18"/>
  <c r="BB83" i="17" a="1"/>
  <c r="BB95" i="17"/>
  <c r="BB94" i="17"/>
  <c r="BB93" i="17"/>
  <c r="BB92" i="17"/>
  <c r="BB91" i="17"/>
  <c r="BB90" i="17"/>
  <c r="BB89" i="17"/>
  <c r="BB88" i="17"/>
  <c r="BB87" i="17"/>
  <c r="BB86" i="17"/>
  <c r="BB85" i="17"/>
  <c r="BB84" i="17"/>
  <c r="BB83" i="17"/>
  <c r="BB83" i="16" a="1"/>
  <c r="BB95" i="16"/>
  <c r="BB94" i="16"/>
  <c r="BB93" i="16"/>
  <c r="BB92" i="16"/>
  <c r="BB91" i="16"/>
  <c r="BB90" i="16"/>
  <c r="BB89" i="16"/>
  <c r="BB88" i="16"/>
  <c r="BB87" i="16"/>
  <c r="BB86" i="16"/>
  <c r="BB85" i="16"/>
  <c r="BB84" i="16"/>
  <c r="BB83" i="16"/>
  <c r="BB83" i="15" a="1"/>
  <c r="BB95" i="15"/>
  <c r="BB94" i="15"/>
  <c r="BB93" i="15"/>
  <c r="BB92" i="15"/>
  <c r="BB91" i="15"/>
  <c r="BB90" i="15"/>
  <c r="BB89" i="15"/>
  <c r="BB88" i="15"/>
  <c r="BB87" i="15"/>
  <c r="BB86" i="15"/>
  <c r="BB85" i="15"/>
  <c r="BB84" i="15"/>
  <c r="BB83" i="15"/>
  <c r="BA83" i="14" a="1"/>
  <c r="BA95" i="14"/>
  <c r="BA94" i="14"/>
  <c r="BA93" i="14"/>
  <c r="BA92" i="14"/>
  <c r="BA91" i="14"/>
  <c r="BA90" i="14"/>
  <c r="BA89" i="14"/>
  <c r="BA88" i="14"/>
  <c r="BA87" i="14"/>
  <c r="BA86" i="14"/>
  <c r="BA85" i="14"/>
  <c r="BA84" i="14"/>
  <c r="BA83" i="14"/>
  <c r="BC83" i="19" a="1"/>
  <c r="BC95" i="19"/>
  <c r="BC94" i="19"/>
  <c r="BC93" i="19"/>
  <c r="BC92" i="19"/>
  <c r="BC91" i="19"/>
  <c r="BC90" i="19"/>
  <c r="BC89" i="19"/>
  <c r="BC88" i="19"/>
  <c r="BC87" i="19"/>
  <c r="BC86" i="19"/>
  <c r="BC85" i="19"/>
  <c r="BC84" i="19"/>
  <c r="BC83" i="19"/>
  <c r="BD83" i="20" a="1"/>
  <c r="BD95" i="20"/>
  <c r="BD94" i="20"/>
  <c r="BD93" i="20"/>
  <c r="BD92" i="20"/>
  <c r="BD91" i="20"/>
  <c r="BD90" i="20"/>
  <c r="BD89" i="20"/>
  <c r="BD88" i="20"/>
  <c r="BD87" i="20"/>
  <c r="BD86" i="20"/>
  <c r="BD85" i="20"/>
  <c r="BD84" i="20"/>
  <c r="BD83" i="20"/>
  <c r="BC83" i="18" a="1"/>
  <c r="BC95" i="18"/>
  <c r="BC94" i="18"/>
  <c r="BC93" i="18"/>
  <c r="BC92" i="18"/>
  <c r="BC91" i="18"/>
  <c r="BC90" i="18"/>
  <c r="BC89" i="18"/>
  <c r="BC88" i="18"/>
  <c r="BC87" i="18"/>
  <c r="BC86" i="18"/>
  <c r="BC85" i="18"/>
  <c r="BC84" i="18"/>
  <c r="BC83" i="18"/>
  <c r="BC83" i="17" a="1"/>
  <c r="BC95" i="17"/>
  <c r="BC94" i="17"/>
  <c r="BC93" i="17"/>
  <c r="BC92" i="17"/>
  <c r="BC91" i="17"/>
  <c r="BC90" i="17"/>
  <c r="BC89" i="17"/>
  <c r="BC88" i="17"/>
  <c r="BC87" i="17"/>
  <c r="BC86" i="17"/>
  <c r="BC85" i="17"/>
  <c r="BC84" i="17"/>
  <c r="BC83" i="17"/>
  <c r="BC83" i="16" a="1"/>
  <c r="BC95" i="16"/>
  <c r="BC94" i="16"/>
  <c r="BC93" i="16"/>
  <c r="BC92" i="16"/>
  <c r="BC91" i="16"/>
  <c r="BC90" i="16"/>
  <c r="BC89" i="16"/>
  <c r="BC88" i="16"/>
  <c r="BC87" i="16"/>
  <c r="BC86" i="16"/>
  <c r="BC85" i="16"/>
  <c r="BC84" i="16"/>
  <c r="BC83" i="16"/>
  <c r="BC83" i="15" a="1"/>
  <c r="BC95" i="15"/>
  <c r="BC94" i="15"/>
  <c r="BC93" i="15"/>
  <c r="BC92" i="15"/>
  <c r="BC91" i="15"/>
  <c r="BC90" i="15"/>
  <c r="BC89" i="15"/>
  <c r="BC88" i="15"/>
  <c r="BC87" i="15"/>
  <c r="BC86" i="15"/>
  <c r="BC85" i="15"/>
  <c r="BC84" i="15"/>
  <c r="BC83" i="15"/>
  <c r="BB83" i="14" a="1"/>
  <c r="BB95" i="14"/>
  <c r="BB94" i="14"/>
  <c r="BB93" i="14"/>
  <c r="BB92" i="14"/>
  <c r="BB91" i="14"/>
  <c r="BB90" i="14"/>
  <c r="BB89" i="14"/>
  <c r="BB88" i="14"/>
  <c r="BB87" i="14"/>
  <c r="BB86" i="14"/>
  <c r="BB85" i="14"/>
  <c r="BB84" i="14"/>
  <c r="BB83" i="14"/>
  <c r="BD83" i="19" a="1"/>
  <c r="BD95" i="19"/>
  <c r="BD94" i="19"/>
  <c r="BD93" i="19"/>
  <c r="BD92" i="19"/>
  <c r="BD91" i="19"/>
  <c r="BD90" i="19"/>
  <c r="BD89" i="19"/>
  <c r="BD88" i="19"/>
  <c r="BD87" i="19"/>
  <c r="BD86" i="19"/>
  <c r="BD85" i="19"/>
  <c r="BD84" i="19"/>
  <c r="BD83" i="19"/>
  <c r="BE83" i="20" a="1"/>
  <c r="BE95" i="20"/>
  <c r="BE94" i="20"/>
  <c r="BE93" i="20"/>
  <c r="BE92" i="20"/>
  <c r="BE91" i="20"/>
  <c r="BE90" i="20"/>
  <c r="BE89" i="20"/>
  <c r="BE88" i="20"/>
  <c r="BE87" i="20"/>
  <c r="BE86" i="20"/>
  <c r="BE85" i="20"/>
  <c r="BE84" i="20"/>
  <c r="BE83" i="20"/>
  <c r="BD83" i="18" a="1"/>
  <c r="BD95" i="18"/>
  <c r="BD94" i="18"/>
  <c r="BD93" i="18"/>
  <c r="BD92" i="18"/>
  <c r="BD91" i="18"/>
  <c r="BD90" i="18"/>
  <c r="BD89" i="18"/>
  <c r="BD88" i="18"/>
  <c r="BD87" i="18"/>
  <c r="BD86" i="18"/>
  <c r="BD85" i="18"/>
  <c r="BD84" i="18"/>
  <c r="BD83" i="18"/>
  <c r="BD83" i="17" a="1"/>
  <c r="BD95" i="17"/>
  <c r="BD94" i="17"/>
  <c r="BD93" i="17"/>
  <c r="BD92" i="17"/>
  <c r="BD91" i="17"/>
  <c r="BD90" i="17"/>
  <c r="BD89" i="17"/>
  <c r="BD88" i="17"/>
  <c r="BD87" i="17"/>
  <c r="BD86" i="17"/>
  <c r="BD85" i="17"/>
  <c r="BD84" i="17"/>
  <c r="BD83" i="17"/>
  <c r="BD83" i="16" a="1"/>
  <c r="BD95" i="16"/>
  <c r="BD94" i="16"/>
  <c r="BD93" i="16"/>
  <c r="BD92" i="16"/>
  <c r="BD91" i="16"/>
  <c r="BD90" i="16"/>
  <c r="BD89" i="16"/>
  <c r="BD88" i="16"/>
  <c r="BD87" i="16"/>
  <c r="BD86" i="16"/>
  <c r="BD85" i="16"/>
  <c r="BD84" i="16"/>
  <c r="BD83" i="16"/>
  <c r="BD83" i="15" a="1"/>
  <c r="BD95" i="15"/>
  <c r="BD94" i="15"/>
  <c r="BD93" i="15"/>
  <c r="BD92" i="15"/>
  <c r="BD91" i="15"/>
  <c r="BD90" i="15"/>
  <c r="BD89" i="15"/>
  <c r="BD88" i="15"/>
  <c r="BD87" i="15"/>
  <c r="BD86" i="15"/>
  <c r="BD85" i="15"/>
  <c r="BD84" i="15"/>
  <c r="BD83" i="15"/>
  <c r="BC83" i="14" a="1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E83" i="19" a="1"/>
  <c r="BE95" i="19"/>
  <c r="BE94" i="19"/>
  <c r="BE93" i="19"/>
  <c r="BE92" i="19"/>
  <c r="BE91" i="19"/>
  <c r="BE90" i="19"/>
  <c r="BE89" i="19"/>
  <c r="BE88" i="19"/>
  <c r="BE87" i="19"/>
  <c r="BE86" i="19"/>
  <c r="BE85" i="19"/>
  <c r="BE84" i="19"/>
  <c r="BE83" i="19"/>
  <c r="BF83" i="20" a="1"/>
  <c r="BF95" i="20"/>
  <c r="BF94" i="20"/>
  <c r="BF93" i="20"/>
  <c r="BF92" i="20"/>
  <c r="BF91" i="20"/>
  <c r="BF90" i="20"/>
  <c r="BF89" i="20"/>
  <c r="BF88" i="20"/>
  <c r="BF87" i="20"/>
  <c r="BF86" i="20"/>
  <c r="BF85" i="20"/>
  <c r="BF84" i="20"/>
  <c r="BF83" i="20"/>
  <c r="BE83" i="18" a="1"/>
  <c r="BE95" i="18"/>
  <c r="BE94" i="18"/>
  <c r="BE93" i="18"/>
  <c r="BE92" i="18"/>
  <c r="BE91" i="18"/>
  <c r="BE90" i="18"/>
  <c r="BE89" i="18"/>
  <c r="BE88" i="18"/>
  <c r="BE87" i="18"/>
  <c r="BE86" i="18"/>
  <c r="BE85" i="18"/>
  <c r="BE84" i="18"/>
  <c r="BE83" i="18"/>
  <c r="BE83" i="17" a="1"/>
  <c r="BE95" i="17"/>
  <c r="BE94" i="17"/>
  <c r="BE93" i="17"/>
  <c r="BE92" i="17"/>
  <c r="BE91" i="17"/>
  <c r="BE90" i="17"/>
  <c r="BE89" i="17"/>
  <c r="BE88" i="17"/>
  <c r="BE87" i="17"/>
  <c r="BE86" i="17"/>
  <c r="BE85" i="17"/>
  <c r="BE84" i="17"/>
  <c r="BE83" i="17"/>
  <c r="BE83" i="16" a="1"/>
  <c r="BE95" i="16"/>
  <c r="BE94" i="16"/>
  <c r="BE93" i="16"/>
  <c r="BE92" i="16"/>
  <c r="BE91" i="16"/>
  <c r="BE90" i="16"/>
  <c r="BE89" i="16"/>
  <c r="BE88" i="16"/>
  <c r="BE87" i="16"/>
  <c r="BE86" i="16"/>
  <c r="BE85" i="16"/>
  <c r="BE84" i="16"/>
  <c r="BE83" i="16"/>
  <c r="BE83" i="15" a="1"/>
  <c r="BE95" i="15"/>
  <c r="BE94" i="15"/>
  <c r="BE93" i="15"/>
  <c r="BE92" i="15"/>
  <c r="BE91" i="15"/>
  <c r="BE90" i="15"/>
  <c r="BE89" i="15"/>
  <c r="BE88" i="15"/>
  <c r="BE87" i="15"/>
  <c r="BE86" i="15"/>
  <c r="BE85" i="15"/>
  <c r="BE84" i="15"/>
  <c r="BE83" i="15"/>
  <c r="BD83" i="14" a="1"/>
  <c r="BD95" i="14"/>
  <c r="BD94" i="14"/>
  <c r="BD93" i="14"/>
  <c r="BD92" i="14"/>
  <c r="BD91" i="14"/>
  <c r="BD90" i="14"/>
  <c r="BD89" i="14"/>
  <c r="BD88" i="14"/>
  <c r="BD87" i="14"/>
  <c r="BD86" i="14"/>
  <c r="BD85" i="14"/>
  <c r="BD84" i="14"/>
  <c r="BD83" i="14"/>
  <c r="BF83" i="19" a="1"/>
  <c r="BF95" i="19"/>
  <c r="BF94" i="19"/>
  <c r="BF93" i="19"/>
  <c r="BF92" i="19"/>
  <c r="BF91" i="19"/>
  <c r="BF90" i="19"/>
  <c r="BF89" i="19"/>
  <c r="BF88" i="19"/>
  <c r="BF87" i="19"/>
  <c r="BF86" i="19"/>
  <c r="BF85" i="19"/>
  <c r="BF84" i="19"/>
  <c r="BF83" i="19"/>
  <c r="BG83" i="20" a="1"/>
  <c r="BG95" i="20"/>
  <c r="BG94" i="20"/>
  <c r="BG93" i="20"/>
  <c r="BG92" i="20"/>
  <c r="BG91" i="20"/>
  <c r="BG90" i="20"/>
  <c r="BG89" i="20"/>
  <c r="BG88" i="20"/>
  <c r="BG87" i="20"/>
  <c r="BG86" i="20"/>
  <c r="BG85" i="20"/>
  <c r="BG84" i="20"/>
  <c r="BG83" i="20"/>
  <c r="BF83" i="18" a="1"/>
  <c r="BF95" i="18"/>
  <c r="BF94" i="18"/>
  <c r="BF93" i="18"/>
  <c r="BF92" i="18"/>
  <c r="BF91" i="18"/>
  <c r="BF90" i="18"/>
  <c r="BF89" i="18"/>
  <c r="BF88" i="18"/>
  <c r="BF87" i="18"/>
  <c r="BF86" i="18"/>
  <c r="BF85" i="18"/>
  <c r="BF84" i="18"/>
  <c r="BF83" i="18"/>
  <c r="BF83" i="17" a="1"/>
  <c r="BF95" i="17"/>
  <c r="BF94" i="17"/>
  <c r="BF93" i="17"/>
  <c r="BF92" i="17"/>
  <c r="BF91" i="17"/>
  <c r="BF90" i="17"/>
  <c r="BF89" i="17"/>
  <c r="BF88" i="17"/>
  <c r="BF87" i="17"/>
  <c r="BF86" i="17"/>
  <c r="BF85" i="17"/>
  <c r="BF84" i="17"/>
  <c r="BF83" i="17"/>
  <c r="BF83" i="16" a="1"/>
  <c r="BF95" i="16"/>
  <c r="BF94" i="16"/>
  <c r="BF93" i="16"/>
  <c r="BF92" i="16"/>
  <c r="BF91" i="16"/>
  <c r="BF90" i="16"/>
  <c r="BF89" i="16"/>
  <c r="BF88" i="16"/>
  <c r="BF87" i="16"/>
  <c r="BF86" i="16"/>
  <c r="BF85" i="16"/>
  <c r="BF84" i="16"/>
  <c r="BF83" i="16"/>
  <c r="BF83" i="15" a="1"/>
  <c r="BF95" i="15"/>
  <c r="BF94" i="15"/>
  <c r="BF93" i="15"/>
  <c r="BF92" i="15"/>
  <c r="BF91" i="15"/>
  <c r="BF90" i="15"/>
  <c r="BF89" i="15"/>
  <c r="BF88" i="15"/>
  <c r="BF87" i="15"/>
  <c r="BF86" i="15"/>
  <c r="BF85" i="15"/>
  <c r="BF84" i="15"/>
  <c r="BF83" i="15"/>
  <c r="BE83" i="14" a="1"/>
  <c r="BE95" i="14"/>
  <c r="BE94" i="14"/>
  <c r="BE93" i="14"/>
  <c r="BE92" i="14"/>
  <c r="BE91" i="14"/>
  <c r="BE90" i="14"/>
  <c r="BE89" i="14"/>
  <c r="BE88" i="14"/>
  <c r="BE87" i="14"/>
  <c r="BE86" i="14"/>
  <c r="BE85" i="14"/>
  <c r="BE84" i="14"/>
  <c r="BE83" i="14"/>
  <c r="BG83" i="19" a="1"/>
  <c r="BG95" i="19"/>
  <c r="BG94" i="19"/>
  <c r="BG93" i="19"/>
  <c r="BG92" i="19"/>
  <c r="BG91" i="19"/>
  <c r="BG90" i="19"/>
  <c r="BG89" i="19"/>
  <c r="BG88" i="19"/>
  <c r="BG87" i="19"/>
  <c r="BG86" i="19"/>
  <c r="BG85" i="19"/>
  <c r="BG84" i="19"/>
  <c r="BG83" i="19"/>
  <c r="BH83" i="20" a="1"/>
  <c r="BH95" i="20"/>
  <c r="BH94" i="20"/>
  <c r="BH93" i="20"/>
  <c r="BH92" i="20"/>
  <c r="BH91" i="20"/>
  <c r="BH90" i="20"/>
  <c r="BH89" i="20"/>
  <c r="BH88" i="20"/>
  <c r="BH87" i="20"/>
  <c r="BH86" i="20"/>
  <c r="BH85" i="20"/>
  <c r="BH84" i="20"/>
  <c r="BH83" i="20"/>
  <c r="BG83" i="18" a="1"/>
  <c r="BG95" i="18"/>
  <c r="BG94" i="18"/>
  <c r="BG93" i="18"/>
  <c r="BG92" i="18"/>
  <c r="BG91" i="18"/>
  <c r="BG90" i="18"/>
  <c r="BG89" i="18"/>
  <c r="BG88" i="18"/>
  <c r="BG87" i="18"/>
  <c r="BG86" i="18"/>
  <c r="BG85" i="18"/>
  <c r="BG84" i="18"/>
  <c r="BG83" i="18"/>
  <c r="BG83" i="17" a="1"/>
  <c r="BG95" i="17"/>
  <c r="BG94" i="17"/>
  <c r="BG93" i="17"/>
  <c r="BG92" i="17"/>
  <c r="BG91" i="17"/>
  <c r="BG90" i="17"/>
  <c r="BG89" i="17"/>
  <c r="BG88" i="17"/>
  <c r="BG87" i="17"/>
  <c r="BG86" i="17"/>
  <c r="BG85" i="17"/>
  <c r="BG84" i="17"/>
  <c r="BG83" i="17"/>
  <c r="BG83" i="16" a="1"/>
  <c r="BG95" i="16"/>
  <c r="BG94" i="16"/>
  <c r="BG93" i="16"/>
  <c r="BG92" i="16"/>
  <c r="BG91" i="16"/>
  <c r="BG90" i="16"/>
  <c r="BG89" i="16"/>
  <c r="BG88" i="16"/>
  <c r="BG87" i="16"/>
  <c r="BG86" i="16"/>
  <c r="BG85" i="16"/>
  <c r="BG84" i="16"/>
  <c r="BG83" i="16"/>
  <c r="BG83" i="15" a="1"/>
  <c r="BG95" i="15"/>
  <c r="BG94" i="15"/>
  <c r="BG93" i="15"/>
  <c r="BG92" i="15"/>
  <c r="BG91" i="15"/>
  <c r="BG90" i="15"/>
  <c r="BG89" i="15"/>
  <c r="BG88" i="15"/>
  <c r="BG87" i="15"/>
  <c r="BG86" i="15"/>
  <c r="BG85" i="15"/>
  <c r="BG84" i="15"/>
  <c r="BG83" i="15"/>
  <c r="BF83" i="14" a="1"/>
  <c r="BF95" i="14"/>
  <c r="BF94" i="14"/>
  <c r="BF93" i="14"/>
  <c r="BF92" i="14"/>
  <c r="BF91" i="14"/>
  <c r="BF90" i="14"/>
  <c r="BF89" i="14"/>
  <c r="BF88" i="14"/>
  <c r="BF87" i="14"/>
  <c r="BF86" i="14"/>
  <c r="BF85" i="14"/>
  <c r="BF84" i="14"/>
  <c r="BF83" i="14"/>
  <c r="BH83" i="19" a="1"/>
  <c r="BH95" i="19"/>
  <c r="BH94" i="19"/>
  <c r="BH93" i="19"/>
  <c r="BH92" i="19"/>
  <c r="BH91" i="19"/>
  <c r="BH90" i="19"/>
  <c r="BH89" i="19"/>
  <c r="BH88" i="19"/>
  <c r="BH87" i="19"/>
  <c r="BH86" i="19"/>
  <c r="BH85" i="19"/>
  <c r="BH84" i="19"/>
  <c r="BH83" i="19"/>
  <c r="BI83" i="20" a="1"/>
  <c r="BI95" i="20"/>
  <c r="BI94" i="20"/>
  <c r="BI93" i="20"/>
  <c r="BI92" i="20"/>
  <c r="BI91" i="20"/>
  <c r="BI90" i="20"/>
  <c r="BI89" i="20"/>
  <c r="BI88" i="20"/>
  <c r="BI87" i="20"/>
  <c r="BI86" i="20"/>
  <c r="BI85" i="20"/>
  <c r="BI84" i="20"/>
  <c r="BI83" i="20"/>
  <c r="BH83" i="18" a="1"/>
  <c r="BH95" i="18"/>
  <c r="BH94" i="18"/>
  <c r="BH93" i="18"/>
  <c r="BH92" i="18"/>
  <c r="BH91" i="18"/>
  <c r="BH90" i="18"/>
  <c r="BH89" i="18"/>
  <c r="BH88" i="18"/>
  <c r="BH87" i="18"/>
  <c r="BH86" i="18"/>
  <c r="BH85" i="18"/>
  <c r="BH84" i="18"/>
  <c r="BH83" i="18"/>
  <c r="BH83" i="17" a="1"/>
  <c r="BH95" i="17"/>
  <c r="BH94" i="17"/>
  <c r="BH93" i="17"/>
  <c r="BH92" i="17"/>
  <c r="BH91" i="17"/>
  <c r="BH90" i="17"/>
  <c r="BH89" i="17"/>
  <c r="BH88" i="17"/>
  <c r="BH87" i="17"/>
  <c r="BH86" i="17"/>
  <c r="BH85" i="17"/>
  <c r="BH84" i="17"/>
  <c r="BH83" i="17"/>
  <c r="BH83" i="16" a="1"/>
  <c r="BH95" i="16"/>
  <c r="BH94" i="16"/>
  <c r="BH93" i="16"/>
  <c r="BH92" i="16"/>
  <c r="BH91" i="16"/>
  <c r="BH90" i="16"/>
  <c r="BH89" i="16"/>
  <c r="BH88" i="16"/>
  <c r="BH87" i="16"/>
  <c r="BH86" i="16"/>
  <c r="BH85" i="16"/>
  <c r="BH84" i="16"/>
  <c r="BH83" i="16"/>
  <c r="BH83" i="15" a="1"/>
  <c r="BH95" i="15"/>
  <c r="BH94" i="15"/>
  <c r="BH93" i="15"/>
  <c r="BH92" i="15"/>
  <c r="BH91" i="15"/>
  <c r="BH90" i="15"/>
  <c r="BH89" i="15"/>
  <c r="BH88" i="15"/>
  <c r="BH87" i="15"/>
  <c r="BH86" i="15"/>
  <c r="BH85" i="15"/>
  <c r="BH84" i="15"/>
  <c r="BH83" i="15"/>
  <c r="BG83" i="14" a="1"/>
  <c r="BG95" i="14"/>
  <c r="BG94" i="14"/>
  <c r="BG93" i="14"/>
  <c r="BG92" i="14"/>
  <c r="BG91" i="14"/>
  <c r="BG90" i="14"/>
  <c r="BG89" i="14"/>
  <c r="BG88" i="14"/>
  <c r="BG87" i="14"/>
  <c r="BG86" i="14"/>
  <c r="BG85" i="14"/>
  <c r="BG84" i="14"/>
  <c r="BG83" i="14"/>
  <c r="BI83" i="19" a="1"/>
  <c r="BI95" i="19"/>
  <c r="BI94" i="19"/>
  <c r="BI93" i="19"/>
  <c r="BI92" i="19"/>
  <c r="BI91" i="19"/>
  <c r="BI90" i="19"/>
  <c r="BI89" i="19"/>
  <c r="BI88" i="19"/>
  <c r="BI87" i="19"/>
  <c r="BI86" i="19"/>
  <c r="BI85" i="19"/>
  <c r="BI84" i="19"/>
  <c r="BI83" i="19"/>
  <c r="BJ83" i="20" a="1"/>
  <c r="BJ95" i="20"/>
  <c r="BJ94" i="20"/>
  <c r="BJ93" i="20"/>
  <c r="BJ92" i="20"/>
  <c r="BJ91" i="20"/>
  <c r="BJ90" i="20"/>
  <c r="BJ89" i="20"/>
  <c r="BJ88" i="20"/>
  <c r="BJ87" i="20"/>
  <c r="BJ86" i="20"/>
  <c r="BJ85" i="20"/>
  <c r="BJ84" i="20"/>
  <c r="BJ83" i="20"/>
  <c r="BI83" i="18" a="1"/>
  <c r="BI95" i="18"/>
  <c r="BI94" i="18"/>
  <c r="BI93" i="18"/>
  <c r="BI92" i="18"/>
  <c r="BI91" i="18"/>
  <c r="BI90" i="18"/>
  <c r="BI89" i="18"/>
  <c r="BI88" i="18"/>
  <c r="BI87" i="18"/>
  <c r="BI86" i="18"/>
  <c r="BI85" i="18"/>
  <c r="BI84" i="18"/>
  <c r="BI83" i="18"/>
  <c r="BI83" i="17" a="1"/>
  <c r="BI95" i="17"/>
  <c r="BI94" i="17"/>
  <c r="BI93" i="17"/>
  <c r="BI92" i="17"/>
  <c r="BI91" i="17"/>
  <c r="BI90" i="17"/>
  <c r="BI89" i="17"/>
  <c r="BI88" i="17"/>
  <c r="BI87" i="17"/>
  <c r="BI86" i="17"/>
  <c r="BI85" i="17"/>
  <c r="BI84" i="17"/>
  <c r="BI83" i="17"/>
  <c r="BI83" i="16" a="1"/>
  <c r="BI95" i="16"/>
  <c r="BI94" i="16"/>
  <c r="BI93" i="16"/>
  <c r="BI92" i="16"/>
  <c r="BI91" i="16"/>
  <c r="BI90" i="16"/>
  <c r="BI89" i="16"/>
  <c r="BI88" i="16"/>
  <c r="BI87" i="16"/>
  <c r="BI86" i="16"/>
  <c r="BI85" i="16"/>
  <c r="BI84" i="16"/>
  <c r="BI83" i="16"/>
  <c r="BI83" i="15" a="1"/>
  <c r="BI95" i="15"/>
  <c r="BI94" i="15"/>
  <c r="BI93" i="15"/>
  <c r="BI92" i="15"/>
  <c r="BI91" i="15"/>
  <c r="BI90" i="15"/>
  <c r="BI89" i="15"/>
  <c r="BI88" i="15"/>
  <c r="BI87" i="15"/>
  <c r="BI86" i="15"/>
  <c r="BI85" i="15"/>
  <c r="BI84" i="15"/>
  <c r="BI83" i="15"/>
  <c r="BH83" i="14" a="1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J83" i="19" a="1"/>
  <c r="BJ95" i="19"/>
  <c r="BJ94" i="19"/>
  <c r="BJ93" i="19"/>
  <c r="BJ92" i="19"/>
  <c r="BJ91" i="19"/>
  <c r="BJ90" i="19"/>
  <c r="BJ89" i="19"/>
  <c r="BJ88" i="19"/>
  <c r="BJ87" i="19"/>
  <c r="BJ86" i="19"/>
  <c r="BJ85" i="19"/>
  <c r="BJ84" i="19"/>
  <c r="BJ83" i="19"/>
  <c r="BK83" i="20" a="1"/>
  <c r="BK95" i="20"/>
  <c r="BK94" i="20"/>
  <c r="BK93" i="20"/>
  <c r="BK92" i="20"/>
  <c r="BK91" i="20"/>
  <c r="BK90" i="20"/>
  <c r="BK89" i="20"/>
  <c r="BK88" i="20"/>
  <c r="BK87" i="20"/>
  <c r="BK86" i="20"/>
  <c r="BK85" i="20"/>
  <c r="BK84" i="20"/>
  <c r="BK83" i="20"/>
  <c r="BJ83" i="18" a="1"/>
  <c r="BJ95" i="18"/>
  <c r="BJ94" i="18"/>
  <c r="BJ93" i="18"/>
  <c r="BJ92" i="18"/>
  <c r="BJ91" i="18"/>
  <c r="BJ90" i="18"/>
  <c r="BJ89" i="18"/>
  <c r="BJ88" i="18"/>
  <c r="BJ87" i="18"/>
  <c r="BJ86" i="18"/>
  <c r="BJ85" i="18"/>
  <c r="BJ84" i="18"/>
  <c r="BJ83" i="18"/>
  <c r="BJ83" i="17" a="1"/>
  <c r="BJ95" i="17"/>
  <c r="BJ94" i="17"/>
  <c r="BJ93" i="17"/>
  <c r="BJ92" i="17"/>
  <c r="BJ91" i="17"/>
  <c r="BJ90" i="17"/>
  <c r="BJ89" i="17"/>
  <c r="BJ88" i="17"/>
  <c r="BJ87" i="17"/>
  <c r="BJ86" i="17"/>
  <c r="BJ85" i="17"/>
  <c r="BJ84" i="17"/>
  <c r="BJ83" i="17"/>
  <c r="BJ83" i="16" a="1"/>
  <c r="BJ95" i="16"/>
  <c r="BJ94" i="16"/>
  <c r="BJ93" i="16"/>
  <c r="BJ92" i="16"/>
  <c r="BJ91" i="16"/>
  <c r="BJ90" i="16"/>
  <c r="BJ89" i="16"/>
  <c r="BJ88" i="16"/>
  <c r="BJ87" i="16"/>
  <c r="BJ86" i="16"/>
  <c r="BJ85" i="16"/>
  <c r="BJ84" i="16"/>
  <c r="BJ83" i="16"/>
  <c r="BJ83" i="15" a="1"/>
  <c r="BJ95" i="15"/>
  <c r="BJ94" i="15"/>
  <c r="BJ93" i="15"/>
  <c r="BJ92" i="15"/>
  <c r="BJ91" i="15"/>
  <c r="BJ90" i="15"/>
  <c r="BJ89" i="15"/>
  <c r="BJ88" i="15"/>
  <c r="BJ87" i="15"/>
  <c r="BJ86" i="15"/>
  <c r="BJ85" i="15"/>
  <c r="BJ84" i="15"/>
  <c r="BJ83" i="15"/>
  <c r="BI83" i="14" a="1"/>
  <c r="BI95" i="14"/>
  <c r="BI94" i="14"/>
  <c r="BI93" i="14"/>
  <c r="BI92" i="14"/>
  <c r="BI91" i="14"/>
  <c r="BI90" i="14"/>
  <c r="BI89" i="14"/>
  <c r="BI88" i="14"/>
  <c r="BI87" i="14"/>
  <c r="BI86" i="14"/>
  <c r="BI85" i="14"/>
  <c r="BI84" i="14"/>
  <c r="BI83" i="14"/>
  <c r="BK83" i="19" a="1"/>
  <c r="BK95" i="19"/>
  <c r="BK94" i="19"/>
  <c r="BK93" i="19"/>
  <c r="BK92" i="19"/>
  <c r="BK91" i="19"/>
  <c r="BK90" i="19"/>
  <c r="BK89" i="19"/>
  <c r="BK88" i="19"/>
  <c r="BK87" i="19"/>
  <c r="BK86" i="19"/>
  <c r="BK85" i="19"/>
  <c r="BK84" i="19"/>
  <c r="BK83" i="19"/>
  <c r="BL83" i="20" a="1"/>
  <c r="BL95" i="20"/>
  <c r="BL94" i="20"/>
  <c r="BL93" i="20"/>
  <c r="BL92" i="20"/>
  <c r="BL91" i="20"/>
  <c r="BL90" i="20"/>
  <c r="BL89" i="20"/>
  <c r="BL88" i="20"/>
  <c r="BL87" i="20"/>
  <c r="BL86" i="20"/>
  <c r="BL85" i="20"/>
  <c r="BL84" i="20"/>
  <c r="BL83" i="20"/>
  <c r="BK83" i="18" a="1"/>
  <c r="BK95" i="18"/>
  <c r="BK94" i="18"/>
  <c r="BK93" i="18"/>
  <c r="BK92" i="18"/>
  <c r="BK91" i="18"/>
  <c r="BK90" i="18"/>
  <c r="BK89" i="18"/>
  <c r="BK88" i="18"/>
  <c r="BK87" i="18"/>
  <c r="BK86" i="18"/>
  <c r="BK85" i="18"/>
  <c r="BK84" i="18"/>
  <c r="BK83" i="18"/>
  <c r="BK83" i="17" a="1"/>
  <c r="BK95" i="17"/>
  <c r="BK94" i="17"/>
  <c r="BK93" i="17"/>
  <c r="BK92" i="17"/>
  <c r="BK91" i="17"/>
  <c r="BK90" i="17"/>
  <c r="BK89" i="17"/>
  <c r="BK88" i="17"/>
  <c r="BK87" i="17"/>
  <c r="BK86" i="17"/>
  <c r="BK85" i="17"/>
  <c r="BK84" i="17"/>
  <c r="BK83" i="17"/>
  <c r="BK83" i="16" a="1"/>
  <c r="BK95" i="16"/>
  <c r="BK94" i="16"/>
  <c r="BK93" i="16"/>
  <c r="BK92" i="16"/>
  <c r="BK91" i="16"/>
  <c r="BK90" i="16"/>
  <c r="BK89" i="16"/>
  <c r="BK88" i="16"/>
  <c r="BK87" i="16"/>
  <c r="BK86" i="16"/>
  <c r="BK85" i="16"/>
  <c r="BK84" i="16"/>
  <c r="BK83" i="16"/>
  <c r="BK83" i="15" a="1"/>
  <c r="BK95" i="15"/>
  <c r="BK94" i="15"/>
  <c r="BK93" i="15"/>
  <c r="BK92" i="15"/>
  <c r="BK91" i="15"/>
  <c r="BK90" i="15"/>
  <c r="BK89" i="15"/>
  <c r="BK88" i="15"/>
  <c r="BK87" i="15"/>
  <c r="BK86" i="15"/>
  <c r="BK85" i="15"/>
  <c r="BK84" i="15"/>
  <c r="BK83" i="15"/>
  <c r="BJ83" i="14" a="1"/>
  <c r="BJ95" i="14"/>
  <c r="BJ94" i="14"/>
  <c r="BJ93" i="14"/>
  <c r="BJ92" i="14"/>
  <c r="BJ91" i="14"/>
  <c r="BJ90" i="14"/>
  <c r="BJ89" i="14"/>
  <c r="BJ88" i="14"/>
  <c r="BJ87" i="14"/>
  <c r="BJ86" i="14"/>
  <c r="BJ85" i="14"/>
  <c r="BJ84" i="14"/>
  <c r="BJ83" i="14"/>
  <c r="BL83" i="19" a="1"/>
  <c r="BL95" i="19"/>
  <c r="BL94" i="19"/>
  <c r="BL93" i="19"/>
  <c r="BL92" i="19"/>
  <c r="BL91" i="19"/>
  <c r="BL90" i="19"/>
  <c r="BL89" i="19"/>
  <c r="BL88" i="19"/>
  <c r="BL87" i="19"/>
  <c r="BL86" i="19"/>
  <c r="BL85" i="19"/>
  <c r="BL84" i="19"/>
  <c r="BL83" i="19"/>
  <c r="BM83" i="20" a="1"/>
  <c r="BM95" i="20"/>
  <c r="BM94" i="20"/>
  <c r="BM93" i="20"/>
  <c r="BM92" i="20"/>
  <c r="BM91" i="20"/>
  <c r="BM90" i="20"/>
  <c r="BM89" i="20"/>
  <c r="BM88" i="20"/>
  <c r="BM87" i="20"/>
  <c r="BM86" i="20"/>
  <c r="BM85" i="20"/>
  <c r="BM84" i="20"/>
  <c r="BM83" i="20"/>
  <c r="BL83" i="18" a="1"/>
  <c r="BL95" i="18"/>
  <c r="BL94" i="18"/>
  <c r="BL93" i="18"/>
  <c r="BL92" i="18"/>
  <c r="BL91" i="18"/>
  <c r="BL90" i="18"/>
  <c r="BL89" i="18"/>
  <c r="BL88" i="18"/>
  <c r="BL87" i="18"/>
  <c r="BL86" i="18"/>
  <c r="BL85" i="18"/>
  <c r="BL84" i="18"/>
  <c r="BL83" i="18"/>
  <c r="BL83" i="17" a="1"/>
  <c r="BL95" i="17"/>
  <c r="BL94" i="17"/>
  <c r="BL93" i="17"/>
  <c r="BL92" i="17"/>
  <c r="BL91" i="17"/>
  <c r="BL90" i="17"/>
  <c r="BL89" i="17"/>
  <c r="BL88" i="17"/>
  <c r="BL87" i="17"/>
  <c r="BL86" i="17"/>
  <c r="BL85" i="17"/>
  <c r="BL84" i="17"/>
  <c r="BL83" i="17"/>
  <c r="BL83" i="16" a="1"/>
  <c r="BL95" i="16"/>
  <c r="BL94" i="16"/>
  <c r="BL93" i="16"/>
  <c r="BL92" i="16"/>
  <c r="BL91" i="16"/>
  <c r="BL90" i="16"/>
  <c r="BL89" i="16"/>
  <c r="BL88" i="16"/>
  <c r="BL87" i="16"/>
  <c r="BL86" i="16"/>
  <c r="BL85" i="16"/>
  <c r="BL84" i="16"/>
  <c r="BL83" i="16"/>
  <c r="BL83" i="15" a="1"/>
  <c r="BL95" i="15"/>
  <c r="BL94" i="15"/>
  <c r="BL93" i="15"/>
  <c r="BL92" i="15"/>
  <c r="BL91" i="15"/>
  <c r="BL90" i="15"/>
  <c r="BL89" i="15"/>
  <c r="BL88" i="15"/>
  <c r="BL87" i="15"/>
  <c r="BL86" i="15"/>
  <c r="BL85" i="15"/>
  <c r="BL84" i="15"/>
  <c r="BL83" i="15"/>
  <c r="BK83" i="14" a="1"/>
  <c r="BK95" i="14"/>
  <c r="BK94" i="14"/>
  <c r="BK93" i="14"/>
  <c r="BK92" i="14"/>
  <c r="BK91" i="14"/>
  <c r="BK90" i="14"/>
  <c r="BK89" i="14"/>
  <c r="BK88" i="14"/>
  <c r="BK87" i="14"/>
  <c r="BK86" i="14"/>
  <c r="BK85" i="14"/>
  <c r="BK84" i="14"/>
  <c r="BK83" i="14"/>
  <c r="BM83" i="19" a="1"/>
  <c r="BM95" i="19"/>
  <c r="BM94" i="19"/>
  <c r="BM93" i="19"/>
  <c r="BM92" i="19"/>
  <c r="BM91" i="19"/>
  <c r="BM90" i="19"/>
  <c r="BM89" i="19"/>
  <c r="BM88" i="19"/>
  <c r="BM87" i="19"/>
  <c r="BM86" i="19"/>
  <c r="BM85" i="19"/>
  <c r="BM84" i="19"/>
  <c r="BM83" i="19"/>
  <c r="BN83" i="20" a="1"/>
  <c r="BN95" i="20"/>
  <c r="BN94" i="20"/>
  <c r="BN93" i="20"/>
  <c r="BN92" i="20"/>
  <c r="BN91" i="20"/>
  <c r="BN90" i="20"/>
  <c r="BN89" i="20"/>
  <c r="BN88" i="20"/>
  <c r="BN87" i="20"/>
  <c r="BN86" i="20"/>
  <c r="BN85" i="20"/>
  <c r="BN84" i="20"/>
  <c r="BN83" i="20"/>
  <c r="BM83" i="18" a="1"/>
  <c r="BM95" i="18"/>
  <c r="BM94" i="18"/>
  <c r="BM93" i="18"/>
  <c r="BM92" i="18"/>
  <c r="BM91" i="18"/>
  <c r="BM90" i="18"/>
  <c r="BM89" i="18"/>
  <c r="BM88" i="18"/>
  <c r="BM87" i="18"/>
  <c r="BM86" i="18"/>
  <c r="BM85" i="18"/>
  <c r="BM84" i="18"/>
  <c r="BM83" i="18"/>
  <c r="BM83" i="17" a="1"/>
  <c r="BM95" i="17"/>
  <c r="BM94" i="17"/>
  <c r="BM93" i="17"/>
  <c r="BM92" i="17"/>
  <c r="BM91" i="17"/>
  <c r="BM90" i="17"/>
  <c r="BM89" i="17"/>
  <c r="BM88" i="17"/>
  <c r="BM87" i="17"/>
  <c r="BM86" i="17"/>
  <c r="BM85" i="17"/>
  <c r="BM84" i="17"/>
  <c r="BM83" i="17"/>
  <c r="BM83" i="16" a="1"/>
  <c r="BM95" i="16"/>
  <c r="BM94" i="16"/>
  <c r="BM93" i="16"/>
  <c r="BM92" i="16"/>
  <c r="BM91" i="16"/>
  <c r="BM90" i="16"/>
  <c r="BM89" i="16"/>
  <c r="BM88" i="16"/>
  <c r="BM87" i="16"/>
  <c r="BM86" i="16"/>
  <c r="BM85" i="16"/>
  <c r="BM84" i="16"/>
  <c r="BM83" i="16"/>
  <c r="BM83" i="15" a="1"/>
  <c r="BM95" i="15"/>
  <c r="BM94" i="15"/>
  <c r="BM93" i="15"/>
  <c r="BM92" i="15"/>
  <c r="BM91" i="15"/>
  <c r="BM90" i="15"/>
  <c r="BM89" i="15"/>
  <c r="BM88" i="15"/>
  <c r="BM87" i="15"/>
  <c r="BM86" i="15"/>
  <c r="BM85" i="15"/>
  <c r="BM84" i="15"/>
  <c r="BM83" i="15"/>
  <c r="BL83" i="14" a="1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N83" i="19" a="1"/>
  <c r="BN95" i="19"/>
  <c r="BN94" i="19"/>
  <c r="BN93" i="19"/>
  <c r="BN92" i="19"/>
  <c r="BN91" i="19"/>
  <c r="BN90" i="19"/>
  <c r="BN89" i="19"/>
  <c r="BN88" i="19"/>
  <c r="BN87" i="19"/>
  <c r="BN86" i="19"/>
  <c r="BN85" i="19"/>
  <c r="BN84" i="19"/>
  <c r="BN83" i="19"/>
  <c r="BO83" i="20" a="1"/>
  <c r="BO95" i="20"/>
  <c r="BO94" i="20"/>
  <c r="BO93" i="20"/>
  <c r="BO92" i="20"/>
  <c r="BO91" i="20"/>
  <c r="BO90" i="20"/>
  <c r="BO89" i="20"/>
  <c r="BO88" i="20"/>
  <c r="BO87" i="20"/>
  <c r="BO86" i="20"/>
  <c r="BO85" i="20"/>
  <c r="BO84" i="20"/>
  <c r="BO83" i="20"/>
  <c r="BN83" i="18" a="1"/>
  <c r="BN95" i="18"/>
  <c r="BN94" i="18"/>
  <c r="BN93" i="18"/>
  <c r="BN92" i="18"/>
  <c r="BN91" i="18"/>
  <c r="BN90" i="18"/>
  <c r="BN89" i="18"/>
  <c r="BN88" i="18"/>
  <c r="BN87" i="18"/>
  <c r="BN86" i="18"/>
  <c r="BN85" i="18"/>
  <c r="BN84" i="18"/>
  <c r="BN83" i="18"/>
  <c r="BN83" i="17" a="1"/>
  <c r="BN95" i="17"/>
  <c r="BN94" i="17"/>
  <c r="BN93" i="17"/>
  <c r="BN92" i="17"/>
  <c r="BN91" i="17"/>
  <c r="BN90" i="17"/>
  <c r="BN89" i="17"/>
  <c r="BN88" i="17"/>
  <c r="BN87" i="17"/>
  <c r="BN86" i="17"/>
  <c r="BN85" i="17"/>
  <c r="BN84" i="17"/>
  <c r="BN83" i="17"/>
  <c r="BN83" i="16" a="1"/>
  <c r="BN95" i="16"/>
  <c r="BN94" i="16"/>
  <c r="BN93" i="16"/>
  <c r="BN92" i="16"/>
  <c r="BN91" i="16"/>
  <c r="BN90" i="16"/>
  <c r="BN89" i="16"/>
  <c r="BN88" i="16"/>
  <c r="BN87" i="16"/>
  <c r="BN86" i="16"/>
  <c r="BN85" i="16"/>
  <c r="BN84" i="16"/>
  <c r="BN83" i="16"/>
  <c r="BN83" i="15" a="1"/>
  <c r="BN95" i="15"/>
  <c r="BN94" i="15"/>
  <c r="BN93" i="15"/>
  <c r="BN92" i="15"/>
  <c r="BN91" i="15"/>
  <c r="BN90" i="15"/>
  <c r="BN89" i="15"/>
  <c r="BN88" i="15"/>
  <c r="BN87" i="15"/>
  <c r="BN86" i="15"/>
  <c r="BN85" i="15"/>
  <c r="BN84" i="15"/>
  <c r="BN83" i="15"/>
  <c r="BM83" i="14" a="1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O83" i="19" a="1"/>
  <c r="BO95" i="19"/>
  <c r="BO94" i="19"/>
  <c r="BO93" i="19"/>
  <c r="BO92" i="19"/>
  <c r="BO91" i="19"/>
  <c r="BO90" i="19"/>
  <c r="BO89" i="19"/>
  <c r="BO88" i="19"/>
  <c r="BO87" i="19"/>
  <c r="BO86" i="19"/>
  <c r="BO85" i="19"/>
  <c r="BO84" i="19"/>
  <c r="BO83" i="19"/>
  <c r="BP83" i="20" a="1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O83" i="18" a="1"/>
  <c r="BO95" i="18"/>
  <c r="BO94" i="18"/>
  <c r="BO93" i="18"/>
  <c r="BO92" i="18"/>
  <c r="BO91" i="18"/>
  <c r="BO90" i="18"/>
  <c r="BO89" i="18"/>
  <c r="BO88" i="18"/>
  <c r="BO87" i="18"/>
  <c r="BO86" i="18"/>
  <c r="BO85" i="18"/>
  <c r="BO84" i="18"/>
  <c r="BO83" i="18"/>
  <c r="BO83" i="17" a="1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3" i="16" a="1"/>
  <c r="BO95" i="16"/>
  <c r="BO94" i="16"/>
  <c r="BO93" i="16"/>
  <c r="BO92" i="16"/>
  <c r="BO91" i="16"/>
  <c r="BO90" i="16"/>
  <c r="BO89" i="16"/>
  <c r="BO88" i="16"/>
  <c r="BO87" i="16"/>
  <c r="BO86" i="16"/>
  <c r="BO85" i="16"/>
  <c r="BO84" i="16"/>
  <c r="BO83" i="16"/>
  <c r="BO83" i="15" a="1"/>
  <c r="BO95" i="15"/>
  <c r="BO94" i="15"/>
  <c r="BO93" i="15"/>
  <c r="BO92" i="15"/>
  <c r="BO91" i="15"/>
  <c r="BO90" i="15"/>
  <c r="BO89" i="15"/>
  <c r="BO88" i="15"/>
  <c r="BO87" i="15"/>
  <c r="BO86" i="15"/>
  <c r="BO85" i="15"/>
  <c r="BO84" i="15"/>
  <c r="BO83" i="15"/>
  <c r="BN83" i="14" a="1"/>
  <c r="BN95" i="14"/>
  <c r="BN94" i="14"/>
  <c r="BN93" i="14"/>
  <c r="BN92" i="14"/>
  <c r="BN91" i="14"/>
  <c r="BN90" i="14"/>
  <c r="BN89" i="14"/>
  <c r="BN88" i="14"/>
  <c r="BN87" i="14"/>
  <c r="BN86" i="14"/>
  <c r="BN85" i="14"/>
  <c r="BN84" i="14"/>
  <c r="BN83" i="14"/>
  <c r="BP83" i="19" a="1"/>
  <c r="BP95" i="19"/>
  <c r="BP94" i="19"/>
  <c r="BP93" i="19"/>
  <c r="BP92" i="19"/>
  <c r="BP91" i="19"/>
  <c r="BP90" i="19"/>
  <c r="BP89" i="19"/>
  <c r="BP88" i="19"/>
  <c r="BP87" i="19"/>
  <c r="BP86" i="19"/>
  <c r="BP85" i="19"/>
  <c r="BP84" i="19"/>
  <c r="BP83" i="19"/>
  <c r="BQ83" i="20" a="1"/>
  <c r="BQ95" i="20"/>
  <c r="BQ94" i="20"/>
  <c r="BQ93" i="20"/>
  <c r="BQ92" i="20"/>
  <c r="BQ91" i="20"/>
  <c r="BQ90" i="20"/>
  <c r="BQ89" i="20"/>
  <c r="BQ88" i="20"/>
  <c r="BQ87" i="20"/>
  <c r="BQ86" i="20"/>
  <c r="BQ85" i="20"/>
  <c r="BQ84" i="20"/>
  <c r="BQ83" i="20"/>
  <c r="BP83" i="18" a="1"/>
  <c r="BP95" i="18"/>
  <c r="BP94" i="18"/>
  <c r="BP93" i="18"/>
  <c r="BP92" i="18"/>
  <c r="BP91" i="18"/>
  <c r="BP90" i="18"/>
  <c r="BP89" i="18"/>
  <c r="BP88" i="18"/>
  <c r="BP87" i="18"/>
  <c r="BP86" i="18"/>
  <c r="BP85" i="18"/>
  <c r="BP84" i="18"/>
  <c r="BP83" i="18"/>
  <c r="BP83" i="17" a="1"/>
  <c r="BP95" i="17"/>
  <c r="BP94" i="17"/>
  <c r="BP93" i="17"/>
  <c r="BP92" i="17"/>
  <c r="BP91" i="17"/>
  <c r="BP90" i="17"/>
  <c r="BP89" i="17"/>
  <c r="BP88" i="17"/>
  <c r="BP87" i="17"/>
  <c r="BP86" i="17"/>
  <c r="BP85" i="17"/>
  <c r="BP84" i="17"/>
  <c r="BP83" i="17"/>
  <c r="BP83" i="16" a="1"/>
  <c r="BP95" i="16"/>
  <c r="BP94" i="16"/>
  <c r="BP93" i="16"/>
  <c r="BP92" i="16"/>
  <c r="BP91" i="16"/>
  <c r="BP90" i="16"/>
  <c r="BP89" i="16"/>
  <c r="BP88" i="16"/>
  <c r="BP87" i="16"/>
  <c r="BP86" i="16"/>
  <c r="BP85" i="16"/>
  <c r="BP84" i="16"/>
  <c r="BP83" i="16"/>
  <c r="BP83" i="15" a="1"/>
  <c r="BP95" i="15"/>
  <c r="BP94" i="15"/>
  <c r="BP93" i="15"/>
  <c r="BP92" i="15"/>
  <c r="BP91" i="15"/>
  <c r="BP90" i="15"/>
  <c r="BP89" i="15"/>
  <c r="BP88" i="15"/>
  <c r="BP87" i="15"/>
  <c r="BP86" i="15"/>
  <c r="BP85" i="15"/>
  <c r="BP84" i="15"/>
  <c r="BP83" i="15"/>
  <c r="BO83" i="14" a="1"/>
  <c r="BO95" i="14"/>
  <c r="BO94" i="14"/>
  <c r="BO93" i="14"/>
  <c r="BO92" i="14"/>
  <c r="BO91" i="14"/>
  <c r="BO90" i="14"/>
  <c r="BO89" i="14"/>
  <c r="BO88" i="14"/>
  <c r="BO87" i="14"/>
  <c r="BO86" i="14"/>
  <c r="BO85" i="14"/>
  <c r="BO84" i="14"/>
  <c r="BO83" i="14"/>
  <c r="BQ83" i="19" a="1"/>
  <c r="BQ95" i="19"/>
  <c r="BQ94" i="19"/>
  <c r="BQ93" i="19"/>
  <c r="BQ92" i="19"/>
  <c r="BQ91" i="19"/>
  <c r="BQ90" i="19"/>
  <c r="BQ89" i="19"/>
  <c r="BQ88" i="19"/>
  <c r="BQ87" i="19"/>
  <c r="BQ86" i="19"/>
  <c r="BQ85" i="19"/>
  <c r="BQ84" i="19"/>
  <c r="BQ83" i="19"/>
  <c r="BR83" i="20" a="1"/>
  <c r="BR95" i="20"/>
  <c r="BR94" i="20"/>
  <c r="BR93" i="20"/>
  <c r="BR92" i="20"/>
  <c r="BR91" i="20"/>
  <c r="BR90" i="20"/>
  <c r="BR89" i="20"/>
  <c r="BR88" i="20"/>
  <c r="BR87" i="20"/>
  <c r="BR86" i="20"/>
  <c r="BR85" i="20"/>
  <c r="BR84" i="20"/>
  <c r="BR83" i="20"/>
  <c r="BQ83" i="18" a="1"/>
  <c r="BQ95" i="18"/>
  <c r="BQ94" i="18"/>
  <c r="BQ93" i="18"/>
  <c r="BQ92" i="18"/>
  <c r="BQ91" i="18"/>
  <c r="BQ90" i="18"/>
  <c r="BQ89" i="18"/>
  <c r="BQ88" i="18"/>
  <c r="BQ87" i="18"/>
  <c r="BQ86" i="18"/>
  <c r="BQ85" i="18"/>
  <c r="BQ84" i="18"/>
  <c r="BQ83" i="18"/>
  <c r="BQ83" i="17" a="1"/>
  <c r="BQ95" i="17"/>
  <c r="BQ94" i="17"/>
  <c r="BQ93" i="17"/>
  <c r="BQ92" i="17"/>
  <c r="BQ91" i="17"/>
  <c r="BQ90" i="17"/>
  <c r="BQ89" i="17"/>
  <c r="BQ88" i="17"/>
  <c r="BQ87" i="17"/>
  <c r="BQ86" i="17"/>
  <c r="BQ85" i="17"/>
  <c r="BQ84" i="17"/>
  <c r="BQ83" i="17"/>
  <c r="BQ83" i="16" a="1"/>
  <c r="BQ95" i="16"/>
  <c r="BQ94" i="16"/>
  <c r="BQ93" i="16"/>
  <c r="BQ92" i="16"/>
  <c r="BQ91" i="16"/>
  <c r="BQ90" i="16"/>
  <c r="BQ89" i="16"/>
  <c r="BQ88" i="16"/>
  <c r="BQ87" i="16"/>
  <c r="BQ86" i="16"/>
  <c r="BQ85" i="16"/>
  <c r="BQ84" i="16"/>
  <c r="BQ83" i="16"/>
  <c r="BQ83" i="15" a="1"/>
  <c r="BQ95" i="15"/>
  <c r="BQ94" i="15"/>
  <c r="BQ93" i="15"/>
  <c r="BQ92" i="15"/>
  <c r="BQ91" i="15"/>
  <c r="BQ90" i="15"/>
  <c r="BQ89" i="15"/>
  <c r="BQ88" i="15"/>
  <c r="BQ87" i="15"/>
  <c r="BQ86" i="15"/>
  <c r="BQ85" i="15"/>
  <c r="BQ84" i="15"/>
  <c r="BQ83" i="15"/>
  <c r="BP83" i="14" a="1"/>
  <c r="BP95" i="14"/>
  <c r="BP94" i="14"/>
  <c r="BP93" i="14"/>
  <c r="BP92" i="14"/>
  <c r="BP91" i="14"/>
  <c r="BP90" i="14"/>
  <c r="BP89" i="14"/>
  <c r="BP88" i="14"/>
  <c r="BP87" i="14"/>
  <c r="BP86" i="14"/>
  <c r="BP85" i="14"/>
  <c r="BP84" i="14"/>
  <c r="BP83" i="14"/>
  <c r="BR83" i="19" a="1"/>
  <c r="BR95" i="19"/>
  <c r="BR94" i="19"/>
  <c r="BR93" i="19"/>
  <c r="BR92" i="19"/>
  <c r="BR91" i="19"/>
  <c r="BR90" i="19"/>
  <c r="BR89" i="19"/>
  <c r="BR88" i="19"/>
  <c r="BR87" i="19"/>
  <c r="BR86" i="19"/>
  <c r="BR85" i="19"/>
  <c r="BR84" i="19"/>
  <c r="BR83" i="19"/>
  <c r="BS83" i="20" a="1"/>
  <c r="BS95" i="20"/>
  <c r="BS94" i="20"/>
  <c r="BS93" i="20"/>
  <c r="BS92" i="20"/>
  <c r="BS91" i="20"/>
  <c r="BS90" i="20"/>
  <c r="BS89" i="20"/>
  <c r="BS88" i="20"/>
  <c r="BS87" i="20"/>
  <c r="BS86" i="20"/>
  <c r="BS85" i="20"/>
  <c r="BS84" i="20"/>
  <c r="BS83" i="20"/>
  <c r="BR83" i="18" a="1"/>
  <c r="BR95" i="18"/>
  <c r="BR94" i="18"/>
  <c r="BR93" i="18"/>
  <c r="BR92" i="18"/>
  <c r="BR91" i="18"/>
  <c r="BR90" i="18"/>
  <c r="BR89" i="18"/>
  <c r="BR88" i="18"/>
  <c r="BR87" i="18"/>
  <c r="BR86" i="18"/>
  <c r="BR85" i="18"/>
  <c r="BR84" i="18"/>
  <c r="BR83" i="18"/>
  <c r="BR83" i="17" a="1"/>
  <c r="BR95" i="17"/>
  <c r="BR94" i="17"/>
  <c r="BR93" i="17"/>
  <c r="BR92" i="17"/>
  <c r="BR91" i="17"/>
  <c r="BR90" i="17"/>
  <c r="BR89" i="17"/>
  <c r="BR88" i="17"/>
  <c r="BR87" i="17"/>
  <c r="BR86" i="17"/>
  <c r="BR85" i="17"/>
  <c r="BR84" i="17"/>
  <c r="BR83" i="17"/>
  <c r="BR83" i="16" a="1"/>
  <c r="BR95" i="16"/>
  <c r="BR94" i="16"/>
  <c r="BR93" i="16"/>
  <c r="BR92" i="16"/>
  <c r="BR91" i="16"/>
  <c r="BR90" i="16"/>
  <c r="BR89" i="16"/>
  <c r="BR88" i="16"/>
  <c r="BR87" i="16"/>
  <c r="BR86" i="16"/>
  <c r="BR85" i="16"/>
  <c r="BR84" i="16"/>
  <c r="BR83" i="16"/>
  <c r="BR83" i="15" a="1"/>
  <c r="BR95" i="15"/>
  <c r="BR94" i="15"/>
  <c r="BR93" i="15"/>
  <c r="BR92" i="15"/>
  <c r="BR91" i="15"/>
  <c r="BR90" i="15"/>
  <c r="BR89" i="15"/>
  <c r="BR88" i="15"/>
  <c r="BR87" i="15"/>
  <c r="BR86" i="15"/>
  <c r="BR85" i="15"/>
  <c r="BR84" i="15"/>
  <c r="BR83" i="15"/>
  <c r="BQ83" i="14" a="1"/>
  <c r="BQ95" i="14"/>
  <c r="BQ94" i="14"/>
  <c r="BQ93" i="14"/>
  <c r="BQ92" i="14"/>
  <c r="BQ91" i="14"/>
  <c r="BQ90" i="14"/>
  <c r="BQ89" i="14"/>
  <c r="BQ88" i="14"/>
  <c r="BQ87" i="14"/>
  <c r="BQ86" i="14"/>
  <c r="BQ85" i="14"/>
  <c r="BQ84" i="14"/>
  <c r="BQ83" i="14"/>
  <c r="BS83" i="19" a="1"/>
  <c r="BS95" i="19"/>
  <c r="BS94" i="19"/>
  <c r="BS93" i="19"/>
  <c r="BS92" i="19"/>
  <c r="BS91" i="19"/>
  <c r="BS90" i="19"/>
  <c r="BS89" i="19"/>
  <c r="BS88" i="19"/>
  <c r="BS87" i="19"/>
  <c r="BS86" i="19"/>
  <c r="BS85" i="19"/>
  <c r="BS84" i="19"/>
  <c r="BS83" i="19"/>
  <c r="BT83" i="20" a="1"/>
  <c r="BT95" i="20"/>
  <c r="BT94" i="20"/>
  <c r="BT93" i="20"/>
  <c r="BT92" i="20"/>
  <c r="BT91" i="20"/>
  <c r="BT90" i="20"/>
  <c r="BT89" i="20"/>
  <c r="BT88" i="20"/>
  <c r="BT87" i="20"/>
  <c r="BT86" i="20"/>
  <c r="BT85" i="20"/>
  <c r="BT84" i="20"/>
  <c r="BT83" i="20"/>
  <c r="BS83" i="18" a="1"/>
  <c r="BS95" i="18"/>
  <c r="BS94" i="18"/>
  <c r="BS93" i="18"/>
  <c r="BS92" i="18"/>
  <c r="BS91" i="18"/>
  <c r="BS90" i="18"/>
  <c r="BS89" i="18"/>
  <c r="BS88" i="18"/>
  <c r="BS87" i="18"/>
  <c r="BS86" i="18"/>
  <c r="BS85" i="18"/>
  <c r="BS84" i="18"/>
  <c r="BS83" i="18"/>
  <c r="BS83" i="17" a="1"/>
  <c r="BS95" i="17"/>
  <c r="BS94" i="17"/>
  <c r="BS93" i="17"/>
  <c r="BS92" i="17"/>
  <c r="BS91" i="17"/>
  <c r="BS90" i="17"/>
  <c r="BS89" i="17"/>
  <c r="BS88" i="17"/>
  <c r="BS87" i="17"/>
  <c r="BS86" i="17"/>
  <c r="BS85" i="17"/>
  <c r="BS84" i="17"/>
  <c r="BS83" i="17"/>
  <c r="BS83" i="16" a="1"/>
  <c r="BS95" i="16"/>
  <c r="BS94" i="16"/>
  <c r="BS93" i="16"/>
  <c r="BS92" i="16"/>
  <c r="BS91" i="16"/>
  <c r="BS90" i="16"/>
  <c r="BS89" i="16"/>
  <c r="BS88" i="16"/>
  <c r="BS87" i="16"/>
  <c r="BS86" i="16"/>
  <c r="BS85" i="16"/>
  <c r="BS84" i="16"/>
  <c r="BS83" i="16"/>
  <c r="BS83" i="15" a="1"/>
  <c r="BS95" i="15"/>
  <c r="BS94" i="15"/>
  <c r="BS93" i="15"/>
  <c r="BS92" i="15"/>
  <c r="BS91" i="15"/>
  <c r="BS90" i="15"/>
  <c r="BS89" i="15"/>
  <c r="BS88" i="15"/>
  <c r="BS87" i="15"/>
  <c r="BS86" i="15"/>
  <c r="BS85" i="15"/>
  <c r="BS84" i="15"/>
  <c r="BS83" i="15"/>
  <c r="BR83" i="14" a="1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T83" i="19" a="1"/>
  <c r="BT95" i="19"/>
  <c r="BT94" i="19"/>
  <c r="BT93" i="19"/>
  <c r="BT92" i="19"/>
  <c r="BT91" i="19"/>
  <c r="BT90" i="19"/>
  <c r="BT89" i="19"/>
  <c r="BT88" i="19"/>
  <c r="BT87" i="19"/>
  <c r="BT86" i="19"/>
  <c r="BT85" i="19"/>
  <c r="BT84" i="19"/>
  <c r="BT83" i="19"/>
  <c r="BU83" i="20" a="1"/>
  <c r="BU95" i="20"/>
  <c r="BU94" i="20"/>
  <c r="BU93" i="20"/>
  <c r="BU92" i="20"/>
  <c r="BU91" i="20"/>
  <c r="BU90" i="20"/>
  <c r="BU89" i="20"/>
  <c r="BU88" i="20"/>
  <c r="BU87" i="20"/>
  <c r="BU86" i="20"/>
  <c r="BU85" i="20"/>
  <c r="BU84" i="20"/>
  <c r="BU83" i="20"/>
  <c r="BT83" i="18" a="1"/>
  <c r="BT95" i="18"/>
  <c r="BT94" i="18"/>
  <c r="BT93" i="18"/>
  <c r="BT92" i="18"/>
  <c r="BT91" i="18"/>
  <c r="BT90" i="18"/>
  <c r="BT89" i="18"/>
  <c r="BT88" i="18"/>
  <c r="BT87" i="18"/>
  <c r="BT86" i="18"/>
  <c r="BT85" i="18"/>
  <c r="BT84" i="18"/>
  <c r="BT83" i="18"/>
  <c r="BT83" i="17" a="1"/>
  <c r="BT95" i="17"/>
  <c r="BT94" i="17"/>
  <c r="BT93" i="17"/>
  <c r="BT92" i="17"/>
  <c r="BT91" i="17"/>
  <c r="BT90" i="17"/>
  <c r="BT89" i="17"/>
  <c r="BT88" i="17"/>
  <c r="BT87" i="17"/>
  <c r="BT86" i="17"/>
  <c r="BT85" i="17"/>
  <c r="BT84" i="17"/>
  <c r="BT83" i="17"/>
  <c r="BT83" i="16" a="1"/>
  <c r="BT95" i="16"/>
  <c r="BT94" i="16"/>
  <c r="BT93" i="16"/>
  <c r="BT92" i="16"/>
  <c r="BT91" i="16"/>
  <c r="BT90" i="16"/>
  <c r="BT89" i="16"/>
  <c r="BT88" i="16"/>
  <c r="BT87" i="16"/>
  <c r="BT86" i="16"/>
  <c r="BT85" i="16"/>
  <c r="BT84" i="16"/>
  <c r="BT83" i="16"/>
  <c r="BT83" i="15" a="1"/>
  <c r="BT95" i="15"/>
  <c r="BT94" i="15"/>
  <c r="BT93" i="15"/>
  <c r="BT92" i="15"/>
  <c r="BT91" i="15"/>
  <c r="BT90" i="15"/>
  <c r="BT89" i="15"/>
  <c r="BT88" i="15"/>
  <c r="BT87" i="15"/>
  <c r="BT86" i="15"/>
  <c r="BT85" i="15"/>
  <c r="BT84" i="15"/>
  <c r="BT83" i="15"/>
  <c r="BS83" i="14" a="1"/>
  <c r="BS95" i="14"/>
  <c r="BS94" i="14"/>
  <c r="BS93" i="14"/>
  <c r="BS92" i="14"/>
  <c r="BS91" i="14"/>
  <c r="BS90" i="14"/>
  <c r="BS89" i="14"/>
  <c r="BS88" i="14"/>
  <c r="BS87" i="14"/>
  <c r="BS86" i="14"/>
  <c r="BS85" i="14"/>
  <c r="BS84" i="14"/>
  <c r="BS83" i="14"/>
  <c r="BU83" i="19" a="1"/>
  <c r="BU95" i="19"/>
  <c r="BU94" i="19"/>
  <c r="BU93" i="19"/>
  <c r="BU92" i="19"/>
  <c r="BU91" i="19"/>
  <c r="BU90" i="19"/>
  <c r="BU89" i="19"/>
  <c r="BU88" i="19"/>
  <c r="BU87" i="19"/>
  <c r="BU86" i="19"/>
  <c r="BU85" i="19"/>
  <c r="BU84" i="19"/>
  <c r="BU83" i="19"/>
  <c r="BV83" i="20" a="1"/>
  <c r="BV95" i="20"/>
  <c r="BV94" i="20"/>
  <c r="BV93" i="20"/>
  <c r="BV92" i="20"/>
  <c r="BV91" i="20"/>
  <c r="BV90" i="20"/>
  <c r="BV89" i="20"/>
  <c r="BV88" i="20"/>
  <c r="BV87" i="20"/>
  <c r="BV86" i="20"/>
  <c r="BV85" i="20"/>
  <c r="BV84" i="20"/>
  <c r="BV83" i="20"/>
  <c r="BU83" i="18" a="1"/>
  <c r="BU95" i="18"/>
  <c r="BU94" i="18"/>
  <c r="BU93" i="18"/>
  <c r="BU92" i="18"/>
  <c r="BU91" i="18"/>
  <c r="BU90" i="18"/>
  <c r="BU89" i="18"/>
  <c r="BU88" i="18"/>
  <c r="BU87" i="18"/>
  <c r="BU86" i="18"/>
  <c r="BU85" i="18"/>
  <c r="BU84" i="18"/>
  <c r="BU83" i="18"/>
  <c r="BU83" i="17" a="1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3" i="16" a="1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3" i="15" a="1"/>
  <c r="BU95" i="15"/>
  <c r="BU94" i="15"/>
  <c r="BU93" i="15"/>
  <c r="BU92" i="15"/>
  <c r="BU91" i="15"/>
  <c r="BU90" i="15"/>
  <c r="BU89" i="15"/>
  <c r="BU88" i="15"/>
  <c r="BU87" i="15"/>
  <c r="BU86" i="15"/>
  <c r="BU85" i="15"/>
  <c r="BU84" i="15"/>
  <c r="BU83" i="15"/>
  <c r="BT83" i="14" a="1"/>
  <c r="BT95" i="14"/>
  <c r="BT94" i="14"/>
  <c r="BT93" i="14"/>
  <c r="BT92" i="14"/>
  <c r="BT91" i="14"/>
  <c r="BT90" i="14"/>
  <c r="BT89" i="14"/>
  <c r="BT88" i="14"/>
  <c r="BT87" i="14"/>
  <c r="BT86" i="14"/>
  <c r="BT85" i="14"/>
  <c r="BT84" i="14"/>
  <c r="BT83" i="14"/>
  <c r="BV83" i="19" a="1"/>
  <c r="BV95" i="19"/>
  <c r="BV94" i="19"/>
  <c r="BV93" i="19"/>
  <c r="BV92" i="19"/>
  <c r="BV91" i="19"/>
  <c r="BV90" i="19"/>
  <c r="BV89" i="19"/>
  <c r="BV88" i="19"/>
  <c r="BV87" i="19"/>
  <c r="BV86" i="19"/>
  <c r="BV85" i="19"/>
  <c r="BV84" i="19"/>
  <c r="BV83" i="19"/>
  <c r="BW83" i="20" a="1"/>
  <c r="BW95" i="20"/>
  <c r="BW94" i="20"/>
  <c r="BW93" i="20"/>
  <c r="BW92" i="20"/>
  <c r="BW91" i="20"/>
  <c r="BW90" i="20"/>
  <c r="BW89" i="20"/>
  <c r="BW88" i="20"/>
  <c r="BW87" i="20"/>
  <c r="BW86" i="20"/>
  <c r="BW85" i="20"/>
  <c r="BW84" i="20"/>
  <c r="BW83" i="20"/>
  <c r="BV83" i="18" a="1"/>
  <c r="BV95" i="18"/>
  <c r="BV94" i="18"/>
  <c r="BV93" i="18"/>
  <c r="BV92" i="18"/>
  <c r="BV91" i="18"/>
  <c r="BV90" i="18"/>
  <c r="BV89" i="18"/>
  <c r="BV88" i="18"/>
  <c r="BV87" i="18"/>
  <c r="BV86" i="18"/>
  <c r="BV85" i="18"/>
  <c r="BV84" i="18"/>
  <c r="BV83" i="18"/>
  <c r="BV83" i="17" a="1"/>
  <c r="BV95" i="17"/>
  <c r="BV94" i="17"/>
  <c r="BV93" i="17"/>
  <c r="BV92" i="17"/>
  <c r="BV91" i="17"/>
  <c r="BV90" i="17"/>
  <c r="BV89" i="17"/>
  <c r="BV88" i="17"/>
  <c r="BV87" i="17"/>
  <c r="BV86" i="17"/>
  <c r="BV85" i="17"/>
  <c r="BV84" i="17"/>
  <c r="BV83" i="17"/>
  <c r="BV83" i="16" a="1"/>
  <c r="BV95" i="16"/>
  <c r="BV94" i="16"/>
  <c r="BV93" i="16"/>
  <c r="BV92" i="16"/>
  <c r="BV91" i="16"/>
  <c r="BV90" i="16"/>
  <c r="BV89" i="16"/>
  <c r="BV88" i="16"/>
  <c r="BV87" i="16"/>
  <c r="BV86" i="16"/>
  <c r="BV85" i="16"/>
  <c r="BV84" i="16"/>
  <c r="BV83" i="16"/>
  <c r="BV83" i="15" a="1"/>
  <c r="BV95" i="15"/>
  <c r="BV94" i="15"/>
  <c r="BV93" i="15"/>
  <c r="BV92" i="15"/>
  <c r="BV91" i="15"/>
  <c r="BV90" i="15"/>
  <c r="BV89" i="15"/>
  <c r="BV88" i="15"/>
  <c r="BV87" i="15"/>
  <c r="BV86" i="15"/>
  <c r="BV85" i="15"/>
  <c r="BV84" i="15"/>
  <c r="BV83" i="15"/>
  <c r="BU83" i="14" a="1"/>
  <c r="BU95" i="14"/>
  <c r="BU94" i="14"/>
  <c r="BU93" i="14"/>
  <c r="BU92" i="14"/>
  <c r="BU91" i="14"/>
  <c r="BU90" i="14"/>
  <c r="BU89" i="14"/>
  <c r="BU88" i="14"/>
  <c r="BU87" i="14"/>
  <c r="BU86" i="14"/>
  <c r="BU85" i="14"/>
  <c r="BU84" i="14"/>
  <c r="BU83" i="14"/>
  <c r="BW83" i="19" a="1"/>
  <c r="BW95" i="19"/>
  <c r="BW94" i="19"/>
  <c r="BW93" i="19"/>
  <c r="BW92" i="19"/>
  <c r="BW91" i="19"/>
  <c r="BW90" i="19"/>
  <c r="BW89" i="19"/>
  <c r="BW88" i="19"/>
  <c r="BW87" i="19"/>
  <c r="BW86" i="19"/>
  <c r="BW85" i="19"/>
  <c r="BW84" i="19"/>
  <c r="BW83" i="19"/>
  <c r="BX83" i="20" a="1"/>
  <c r="BX95" i="20"/>
  <c r="BX94" i="20"/>
  <c r="BX93" i="20"/>
  <c r="BX92" i="20"/>
  <c r="BX91" i="20"/>
  <c r="BX90" i="20"/>
  <c r="BX89" i="20"/>
  <c r="BX88" i="20"/>
  <c r="BX87" i="20"/>
  <c r="BX86" i="20"/>
  <c r="BX85" i="20"/>
  <c r="BX84" i="20"/>
  <c r="BX83" i="20"/>
  <c r="BW83" i="18" a="1"/>
  <c r="BW95" i="18"/>
  <c r="BW94" i="18"/>
  <c r="BW93" i="18"/>
  <c r="BW92" i="18"/>
  <c r="BW91" i="18"/>
  <c r="BW90" i="18"/>
  <c r="BW89" i="18"/>
  <c r="BW88" i="18"/>
  <c r="BW87" i="18"/>
  <c r="BW86" i="18"/>
  <c r="BW85" i="18"/>
  <c r="BW84" i="18"/>
  <c r="BW83" i="18"/>
  <c r="BW83" i="17" a="1"/>
  <c r="BW95" i="17"/>
  <c r="BW94" i="17"/>
  <c r="BW93" i="17"/>
  <c r="BW92" i="17"/>
  <c r="BW91" i="17"/>
  <c r="BW90" i="17"/>
  <c r="BW89" i="17"/>
  <c r="BW88" i="17"/>
  <c r="BW87" i="17"/>
  <c r="BW86" i="17"/>
  <c r="BW85" i="17"/>
  <c r="BW84" i="17"/>
  <c r="BW83" i="17"/>
  <c r="BW83" i="16" a="1"/>
  <c r="BW95" i="16"/>
  <c r="BW94" i="16"/>
  <c r="BW93" i="16"/>
  <c r="BW92" i="16"/>
  <c r="BW91" i="16"/>
  <c r="BW90" i="16"/>
  <c r="BW89" i="16"/>
  <c r="BW88" i="16"/>
  <c r="BW87" i="16"/>
  <c r="BW86" i="16"/>
  <c r="BW85" i="16"/>
  <c r="BW84" i="16"/>
  <c r="BW83" i="16"/>
  <c r="BW83" i="15" a="1"/>
  <c r="BW95" i="15"/>
  <c r="BW94" i="15"/>
  <c r="BW93" i="15"/>
  <c r="BW92" i="15"/>
  <c r="BW91" i="15"/>
  <c r="BW90" i="15"/>
  <c r="BW89" i="15"/>
  <c r="BW88" i="15"/>
  <c r="BW87" i="15"/>
  <c r="BW86" i="15"/>
  <c r="BW85" i="15"/>
  <c r="BW84" i="15"/>
  <c r="BW83" i="15"/>
  <c r="BV83" i="14" a="1"/>
  <c r="BV95" i="14"/>
  <c r="BV94" i="14"/>
  <c r="BV93" i="14"/>
  <c r="BV92" i="14"/>
  <c r="BV91" i="14"/>
  <c r="BV90" i="14"/>
  <c r="BV89" i="14"/>
  <c r="BV88" i="14"/>
  <c r="BV87" i="14"/>
  <c r="BV86" i="14"/>
  <c r="BV85" i="14"/>
  <c r="BV84" i="14"/>
  <c r="BV83" i="14"/>
  <c r="BX83" i="19" a="1"/>
  <c r="BX95" i="19"/>
  <c r="BX94" i="19"/>
  <c r="BX93" i="19"/>
  <c r="BX92" i="19"/>
  <c r="BX91" i="19"/>
  <c r="BX90" i="19"/>
  <c r="BX89" i="19"/>
  <c r="BX88" i="19"/>
  <c r="BX87" i="19"/>
  <c r="BX86" i="19"/>
  <c r="BX85" i="19"/>
  <c r="BX84" i="19"/>
  <c r="BX83" i="19"/>
  <c r="BY83" i="20" a="1"/>
  <c r="BY95" i="20"/>
  <c r="BY94" i="20"/>
  <c r="BY93" i="20"/>
  <c r="BY92" i="20"/>
  <c r="BY91" i="20"/>
  <c r="BY90" i="20"/>
  <c r="BY89" i="20"/>
  <c r="BY88" i="20"/>
  <c r="BY87" i="20"/>
  <c r="BY86" i="20"/>
  <c r="BY85" i="20"/>
  <c r="BY84" i="20"/>
  <c r="BY83" i="20"/>
  <c r="BX83" i="18" a="1"/>
  <c r="BX95" i="18"/>
  <c r="BX94" i="18"/>
  <c r="BX93" i="18"/>
  <c r="BX92" i="18"/>
  <c r="BX91" i="18"/>
  <c r="BX90" i="18"/>
  <c r="BX89" i="18"/>
  <c r="BX88" i="18"/>
  <c r="BX87" i="18"/>
  <c r="BX86" i="18"/>
  <c r="BX85" i="18"/>
  <c r="BX84" i="18"/>
  <c r="BX83" i="18"/>
  <c r="BX83" i="17" a="1"/>
  <c r="BX95" i="17"/>
  <c r="BX94" i="17"/>
  <c r="BX93" i="17"/>
  <c r="BX92" i="17"/>
  <c r="BX91" i="17"/>
  <c r="BX90" i="17"/>
  <c r="BX89" i="17"/>
  <c r="BX88" i="17"/>
  <c r="BX87" i="17"/>
  <c r="BX86" i="17"/>
  <c r="BX85" i="17"/>
  <c r="BX84" i="17"/>
  <c r="BX83" i="17"/>
  <c r="BX83" i="16" a="1"/>
  <c r="BX95" i="16"/>
  <c r="BX94" i="16"/>
  <c r="BX93" i="16"/>
  <c r="BX92" i="16"/>
  <c r="BX91" i="16"/>
  <c r="BX90" i="16"/>
  <c r="BX89" i="16"/>
  <c r="BX88" i="16"/>
  <c r="BX87" i="16"/>
  <c r="BX86" i="16"/>
  <c r="BX85" i="16"/>
  <c r="BX84" i="16"/>
  <c r="BX83" i="16"/>
  <c r="BX83" i="15" a="1"/>
  <c r="BX95" i="15"/>
  <c r="BX94" i="15"/>
  <c r="BX93" i="15"/>
  <c r="BX92" i="15"/>
  <c r="BX91" i="15"/>
  <c r="BX90" i="15"/>
  <c r="BX89" i="15"/>
  <c r="BX88" i="15"/>
  <c r="BX87" i="15"/>
  <c r="BX86" i="15"/>
  <c r="BX85" i="15"/>
  <c r="BX84" i="15"/>
  <c r="BX83" i="15"/>
  <c r="BW83" i="14" a="1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Y83" i="19" a="1"/>
  <c r="BY95" i="19"/>
  <c r="BY94" i="19"/>
  <c r="BY93" i="19"/>
  <c r="BY92" i="19"/>
  <c r="BY91" i="19"/>
  <c r="BY90" i="19"/>
  <c r="BY89" i="19"/>
  <c r="BY88" i="19"/>
  <c r="BY87" i="19"/>
  <c r="BY86" i="19"/>
  <c r="BY85" i="19"/>
  <c r="BY84" i="19"/>
  <c r="BY83" i="19"/>
  <c r="BZ83" i="20" a="1"/>
  <c r="BZ95" i="20"/>
  <c r="BZ94" i="20"/>
  <c r="BZ93" i="20"/>
  <c r="BZ92" i="20"/>
  <c r="BZ91" i="20"/>
  <c r="BZ90" i="20"/>
  <c r="BZ89" i="20"/>
  <c r="BZ88" i="20"/>
  <c r="BZ87" i="20"/>
  <c r="BZ86" i="20"/>
  <c r="BZ85" i="20"/>
  <c r="BZ84" i="20"/>
  <c r="BZ83" i="20"/>
  <c r="BY83" i="18" a="1"/>
  <c r="BY95" i="18"/>
  <c r="BY94" i="18"/>
  <c r="BY93" i="18"/>
  <c r="BY92" i="18"/>
  <c r="BY91" i="18"/>
  <c r="BY90" i="18"/>
  <c r="BY89" i="18"/>
  <c r="BY88" i="18"/>
  <c r="BY87" i="18"/>
  <c r="BY86" i="18"/>
  <c r="BY85" i="18"/>
  <c r="BY84" i="18"/>
  <c r="BY83" i="18"/>
  <c r="BY83" i="17" a="1"/>
  <c r="BY95" i="17"/>
  <c r="BY94" i="17"/>
  <c r="BY93" i="17"/>
  <c r="BY92" i="17"/>
  <c r="BY91" i="17"/>
  <c r="BY90" i="17"/>
  <c r="BY89" i="17"/>
  <c r="BY88" i="17"/>
  <c r="BY87" i="17"/>
  <c r="BY86" i="17"/>
  <c r="BY85" i="17"/>
  <c r="BY84" i="17"/>
  <c r="BY83" i="17"/>
  <c r="BY83" i="16" a="1"/>
  <c r="BY95" i="16"/>
  <c r="BY94" i="16"/>
  <c r="BY93" i="16"/>
  <c r="BY92" i="16"/>
  <c r="BY91" i="16"/>
  <c r="BY90" i="16"/>
  <c r="BY89" i="16"/>
  <c r="BY88" i="16"/>
  <c r="BY87" i="16"/>
  <c r="BY86" i="16"/>
  <c r="BY85" i="16"/>
  <c r="BY84" i="16"/>
  <c r="BY83" i="16"/>
  <c r="BY83" i="15" a="1"/>
  <c r="BY95" i="15"/>
  <c r="BY94" i="15"/>
  <c r="BY93" i="15"/>
  <c r="BY92" i="15"/>
  <c r="BY91" i="15"/>
  <c r="BY90" i="15"/>
  <c r="BY89" i="15"/>
  <c r="BY88" i="15"/>
  <c r="BY87" i="15"/>
  <c r="BY86" i="15"/>
  <c r="BY85" i="15"/>
  <c r="BY84" i="15"/>
  <c r="BY83" i="15"/>
  <c r="BX83" i="14" a="1"/>
  <c r="BX95" i="14"/>
  <c r="BX94" i="14"/>
  <c r="BX93" i="14"/>
  <c r="BX92" i="14"/>
  <c r="BX91" i="14"/>
  <c r="BX90" i="14"/>
  <c r="BX89" i="14"/>
  <c r="BX88" i="14"/>
  <c r="BX87" i="14"/>
  <c r="BX86" i="14"/>
  <c r="BX85" i="14"/>
  <c r="BX84" i="14"/>
  <c r="BX83" i="14"/>
  <c r="BZ83" i="19" a="1"/>
  <c r="BZ95" i="19"/>
  <c r="BZ94" i="19"/>
  <c r="BZ93" i="19"/>
  <c r="BZ92" i="19"/>
  <c r="BZ91" i="19"/>
  <c r="BZ90" i="19"/>
  <c r="BZ89" i="19"/>
  <c r="BZ88" i="19"/>
  <c r="BZ87" i="19"/>
  <c r="BZ86" i="19"/>
  <c r="BZ85" i="19"/>
  <c r="BZ84" i="19"/>
  <c r="BZ83" i="19"/>
  <c r="CA83" i="20" a="1"/>
  <c r="CA95" i="20"/>
  <c r="CA94" i="20"/>
  <c r="CA93" i="20"/>
  <c r="CA92" i="20"/>
  <c r="CA91" i="20"/>
  <c r="CA90" i="20"/>
  <c r="CA89" i="20"/>
  <c r="CA88" i="20"/>
  <c r="CA87" i="20"/>
  <c r="CA86" i="20"/>
  <c r="CA85" i="20"/>
  <c r="CA84" i="20"/>
  <c r="CA83" i="20"/>
  <c r="BZ83" i="18" a="1"/>
  <c r="BZ95" i="18"/>
  <c r="BZ94" i="18"/>
  <c r="BZ93" i="18"/>
  <c r="BZ92" i="18"/>
  <c r="BZ91" i="18"/>
  <c r="BZ90" i="18"/>
  <c r="BZ89" i="18"/>
  <c r="BZ88" i="18"/>
  <c r="BZ87" i="18"/>
  <c r="BZ86" i="18"/>
  <c r="BZ85" i="18"/>
  <c r="BZ84" i="18"/>
  <c r="BZ83" i="18"/>
  <c r="BZ83" i="17" a="1"/>
  <c r="BZ95" i="17"/>
  <c r="BZ94" i="17"/>
  <c r="BZ93" i="17"/>
  <c r="BZ92" i="17"/>
  <c r="BZ91" i="17"/>
  <c r="BZ90" i="17"/>
  <c r="BZ89" i="17"/>
  <c r="BZ88" i="17"/>
  <c r="BZ87" i="17"/>
  <c r="BZ86" i="17"/>
  <c r="BZ85" i="17"/>
  <c r="BZ84" i="17"/>
  <c r="BZ83" i="17"/>
  <c r="BZ83" i="16" a="1"/>
  <c r="BZ95" i="16"/>
  <c r="BZ94" i="16"/>
  <c r="BZ93" i="16"/>
  <c r="BZ92" i="16"/>
  <c r="BZ91" i="16"/>
  <c r="BZ90" i="16"/>
  <c r="BZ89" i="16"/>
  <c r="BZ88" i="16"/>
  <c r="BZ87" i="16"/>
  <c r="BZ86" i="16"/>
  <c r="BZ85" i="16"/>
  <c r="BZ84" i="16"/>
  <c r="BZ83" i="16"/>
  <c r="BZ83" i="15" a="1"/>
  <c r="BZ95" i="15"/>
  <c r="BZ94" i="15"/>
  <c r="BZ93" i="15"/>
  <c r="BZ92" i="15"/>
  <c r="BZ91" i="15"/>
  <c r="BZ90" i="15"/>
  <c r="BZ89" i="15"/>
  <c r="BZ88" i="15"/>
  <c r="BZ87" i="15"/>
  <c r="BZ86" i="15"/>
  <c r="BZ85" i="15"/>
  <c r="BZ84" i="15"/>
  <c r="BZ83" i="15"/>
  <c r="BY83" i="14" a="1"/>
  <c r="BY95" i="14"/>
  <c r="BY94" i="14"/>
  <c r="BY93" i="14"/>
  <c r="BY92" i="14"/>
  <c r="BY91" i="14"/>
  <c r="BY90" i="14"/>
  <c r="BY89" i="14"/>
  <c r="BY88" i="14"/>
  <c r="BY87" i="14"/>
  <c r="BY86" i="14"/>
  <c r="BY85" i="14"/>
  <c r="BY84" i="14"/>
  <c r="BY83" i="14"/>
  <c r="CA83" i="19" a="1"/>
  <c r="CA95" i="19"/>
  <c r="CA94" i="19"/>
  <c r="CA93" i="19"/>
  <c r="CA92" i="19"/>
  <c r="CA91" i="19"/>
  <c r="CA90" i="19"/>
  <c r="CA89" i="19"/>
  <c r="CA88" i="19"/>
  <c r="CA87" i="19"/>
  <c r="CA86" i="19"/>
  <c r="CA85" i="19"/>
  <c r="CA84" i="19"/>
  <c r="CA83" i="19"/>
  <c r="CB83" i="20" a="1"/>
  <c r="CB95" i="20"/>
  <c r="CB94" i="20"/>
  <c r="CB93" i="20"/>
  <c r="CB92" i="20"/>
  <c r="CB91" i="20"/>
  <c r="CB90" i="20"/>
  <c r="CB89" i="20"/>
  <c r="CB88" i="20"/>
  <c r="CB87" i="20"/>
  <c r="CB86" i="20"/>
  <c r="CB85" i="20"/>
  <c r="CB84" i="20"/>
  <c r="CB83" i="20"/>
  <c r="CA83" i="18" a="1"/>
  <c r="CA95" i="18"/>
  <c r="CA94" i="18"/>
  <c r="CA93" i="18"/>
  <c r="CA92" i="18"/>
  <c r="CA91" i="18"/>
  <c r="CA90" i="18"/>
  <c r="CA89" i="18"/>
  <c r="CA88" i="18"/>
  <c r="CA87" i="18"/>
  <c r="CA86" i="18"/>
  <c r="CA85" i="18"/>
  <c r="CA84" i="18"/>
  <c r="CA83" i="18"/>
  <c r="CA83" i="17" a="1"/>
  <c r="CA95" i="17"/>
  <c r="CA94" i="17"/>
  <c r="CA93" i="17"/>
  <c r="CA92" i="17"/>
  <c r="CA91" i="17"/>
  <c r="CA90" i="17"/>
  <c r="CA89" i="17"/>
  <c r="CA88" i="17"/>
  <c r="CA87" i="17"/>
  <c r="CA86" i="17"/>
  <c r="CA85" i="17"/>
  <c r="CA84" i="17"/>
  <c r="CA83" i="17"/>
  <c r="CA83" i="16" a="1"/>
  <c r="CA95" i="16"/>
  <c r="CA94" i="16"/>
  <c r="CA93" i="16"/>
  <c r="CA92" i="16"/>
  <c r="CA91" i="16"/>
  <c r="CA90" i="16"/>
  <c r="CA89" i="16"/>
  <c r="CA88" i="16"/>
  <c r="CA87" i="16"/>
  <c r="CA86" i="16"/>
  <c r="CA85" i="16"/>
  <c r="CA84" i="16"/>
  <c r="CA83" i="16"/>
  <c r="CA83" i="15" a="1"/>
  <c r="CA95" i="15"/>
  <c r="CA94" i="15"/>
  <c r="CA93" i="15"/>
  <c r="CA92" i="15"/>
  <c r="CA91" i="15"/>
  <c r="CA90" i="15"/>
  <c r="CA89" i="15"/>
  <c r="CA88" i="15"/>
  <c r="CA87" i="15"/>
  <c r="CA86" i="15"/>
  <c r="CA85" i="15"/>
  <c r="CA84" i="15"/>
  <c r="CA83" i="15"/>
  <c r="BZ83" i="14" a="1"/>
  <c r="BZ95" i="14"/>
  <c r="BZ94" i="14"/>
  <c r="BZ93" i="14"/>
  <c r="BZ92" i="14"/>
  <c r="BZ91" i="14"/>
  <c r="BZ90" i="14"/>
  <c r="BZ89" i="14"/>
  <c r="BZ88" i="14"/>
  <c r="BZ87" i="14"/>
  <c r="BZ86" i="14"/>
  <c r="BZ85" i="14"/>
  <c r="BZ84" i="14"/>
  <c r="BZ83" i="14"/>
  <c r="CB83" i="19" a="1"/>
  <c r="CB95" i="19"/>
  <c r="CB94" i="19"/>
  <c r="CB93" i="19"/>
  <c r="CB92" i="19"/>
  <c r="CB91" i="19"/>
  <c r="CB90" i="19"/>
  <c r="CB89" i="19"/>
  <c r="CB88" i="19"/>
  <c r="CB87" i="19"/>
  <c r="CB86" i="19"/>
  <c r="CB85" i="19"/>
  <c r="CB84" i="19"/>
  <c r="CB83" i="19"/>
  <c r="CC83" i="20" a="1"/>
  <c r="CC95" i="20"/>
  <c r="CC94" i="20"/>
  <c r="CC93" i="20"/>
  <c r="CC92" i="20"/>
  <c r="CC91" i="20"/>
  <c r="CC90" i="20"/>
  <c r="CC89" i="20"/>
  <c r="CC88" i="20"/>
  <c r="CC87" i="20"/>
  <c r="CC86" i="20"/>
  <c r="CC85" i="20"/>
  <c r="CC84" i="20"/>
  <c r="CC83" i="20"/>
  <c r="CB83" i="18" a="1"/>
  <c r="CB95" i="18"/>
  <c r="CB94" i="18"/>
  <c r="CB93" i="18"/>
  <c r="CB92" i="18"/>
  <c r="CB91" i="18"/>
  <c r="CB90" i="18"/>
  <c r="CB89" i="18"/>
  <c r="CB88" i="18"/>
  <c r="CB87" i="18"/>
  <c r="CB86" i="18"/>
  <c r="CB85" i="18"/>
  <c r="CB84" i="18"/>
  <c r="CB83" i="18"/>
  <c r="CB83" i="17" a="1"/>
  <c r="CB95" i="17"/>
  <c r="CB94" i="17"/>
  <c r="CB93" i="17"/>
  <c r="CB92" i="17"/>
  <c r="CB91" i="17"/>
  <c r="CB90" i="17"/>
  <c r="CB89" i="17"/>
  <c r="CB88" i="17"/>
  <c r="CB87" i="17"/>
  <c r="CB86" i="17"/>
  <c r="CB85" i="17"/>
  <c r="CB84" i="17"/>
  <c r="CB83" i="17"/>
  <c r="CB83" i="16" a="1"/>
  <c r="CB95" i="16"/>
  <c r="CB94" i="16"/>
  <c r="CB93" i="16"/>
  <c r="CB92" i="16"/>
  <c r="CB91" i="16"/>
  <c r="CB90" i="16"/>
  <c r="CB89" i="16"/>
  <c r="CB88" i="16"/>
  <c r="CB87" i="16"/>
  <c r="CB86" i="16"/>
  <c r="CB85" i="16"/>
  <c r="CB84" i="16"/>
  <c r="CB83" i="16"/>
  <c r="CB83" i="15" a="1"/>
  <c r="CB95" i="15"/>
  <c r="CB94" i="15"/>
  <c r="CB93" i="15"/>
  <c r="CB92" i="15"/>
  <c r="CB91" i="15"/>
  <c r="CB90" i="15"/>
  <c r="CB89" i="15"/>
  <c r="CB88" i="15"/>
  <c r="CB87" i="15"/>
  <c r="CB86" i="15"/>
  <c r="CB85" i="15"/>
  <c r="CB84" i="15"/>
  <c r="CB83" i="15"/>
  <c r="CA83" i="14" a="1"/>
  <c r="CA95" i="14"/>
  <c r="CA94" i="14"/>
  <c r="CA93" i="14"/>
  <c r="CA92" i="14"/>
  <c r="CA91" i="14"/>
  <c r="CA90" i="14"/>
  <c r="CA89" i="14"/>
  <c r="CA88" i="14"/>
  <c r="CA87" i="14"/>
  <c r="CA86" i="14"/>
  <c r="CA85" i="14"/>
  <c r="CA84" i="14"/>
  <c r="CA83" i="14"/>
  <c r="CC83" i="19" a="1"/>
  <c r="CC95" i="19"/>
  <c r="CC94" i="19"/>
  <c r="CC93" i="19"/>
  <c r="CC92" i="19"/>
  <c r="CC91" i="19"/>
  <c r="CC90" i="19"/>
  <c r="CC89" i="19"/>
  <c r="CC88" i="19"/>
  <c r="CC87" i="19"/>
  <c r="CC86" i="19"/>
  <c r="CC85" i="19"/>
  <c r="CC84" i="19"/>
  <c r="CC83" i="19"/>
  <c r="CD83" i="20" a="1"/>
  <c r="CD95" i="20"/>
  <c r="CD94" i="20"/>
  <c r="CD93" i="20"/>
  <c r="CD92" i="20"/>
  <c r="CD91" i="20"/>
  <c r="CD90" i="20"/>
  <c r="CD89" i="20"/>
  <c r="CD88" i="20"/>
  <c r="CD87" i="20"/>
  <c r="CD86" i="20"/>
  <c r="CD85" i="20"/>
  <c r="CD84" i="20"/>
  <c r="CD83" i="20"/>
  <c r="CC83" i="18" a="1"/>
  <c r="CC95" i="18"/>
  <c r="CC94" i="18"/>
  <c r="CC93" i="18"/>
  <c r="CC92" i="18"/>
  <c r="CC91" i="18"/>
  <c r="CC90" i="18"/>
  <c r="CC89" i="18"/>
  <c r="CC88" i="18"/>
  <c r="CC87" i="18"/>
  <c r="CC86" i="18"/>
  <c r="CC85" i="18"/>
  <c r="CC84" i="18"/>
  <c r="CC83" i="18"/>
  <c r="CC83" i="17" a="1"/>
  <c r="CC95" i="17"/>
  <c r="CC94" i="17"/>
  <c r="CC93" i="17"/>
  <c r="CC92" i="17"/>
  <c r="CC91" i="17"/>
  <c r="CC90" i="17"/>
  <c r="CC89" i="17"/>
  <c r="CC88" i="17"/>
  <c r="CC87" i="17"/>
  <c r="CC86" i="17"/>
  <c r="CC85" i="17"/>
  <c r="CC84" i="17"/>
  <c r="CC83" i="17"/>
  <c r="CC83" i="16" a="1"/>
  <c r="CC95" i="16"/>
  <c r="CC94" i="16"/>
  <c r="CC93" i="16"/>
  <c r="CC92" i="16"/>
  <c r="CC91" i="16"/>
  <c r="CC90" i="16"/>
  <c r="CC89" i="16"/>
  <c r="CC88" i="16"/>
  <c r="CC87" i="16"/>
  <c r="CC86" i="16"/>
  <c r="CC85" i="16"/>
  <c r="CC84" i="16"/>
  <c r="CC83" i="16"/>
  <c r="CC83" i="15" a="1"/>
  <c r="CC95" i="15"/>
  <c r="CC94" i="15"/>
  <c r="CC93" i="15"/>
  <c r="CC92" i="15"/>
  <c r="CC91" i="15"/>
  <c r="CC90" i="15"/>
  <c r="CC89" i="15"/>
  <c r="CC88" i="15"/>
  <c r="CC87" i="15"/>
  <c r="CC86" i="15"/>
  <c r="CC85" i="15"/>
  <c r="CC84" i="15"/>
  <c r="CC83" i="15"/>
  <c r="CB83" i="14" a="1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D83" i="19" a="1"/>
  <c r="CD95" i="19"/>
  <c r="CD94" i="19"/>
  <c r="CD93" i="19"/>
  <c r="CD92" i="19"/>
  <c r="CD91" i="19"/>
  <c r="CD90" i="19"/>
  <c r="CD89" i="19"/>
  <c r="CD88" i="19"/>
  <c r="CD87" i="19"/>
  <c r="CD86" i="19"/>
  <c r="CD85" i="19"/>
  <c r="CD84" i="19"/>
  <c r="CD83" i="19"/>
  <c r="CE83" i="20" a="1"/>
  <c r="CE95" i="20"/>
  <c r="CE94" i="20"/>
  <c r="CE93" i="20"/>
  <c r="CE92" i="20"/>
  <c r="CE91" i="20"/>
  <c r="CE90" i="20"/>
  <c r="CE89" i="20"/>
  <c r="CE88" i="20"/>
  <c r="CE87" i="20"/>
  <c r="CE86" i="20"/>
  <c r="CE85" i="20"/>
  <c r="CE84" i="20"/>
  <c r="CE83" i="20"/>
  <c r="CD83" i="18" a="1"/>
  <c r="CD95" i="18"/>
  <c r="CD94" i="18"/>
  <c r="CD93" i="18"/>
  <c r="CD92" i="18"/>
  <c r="CD91" i="18"/>
  <c r="CD90" i="18"/>
  <c r="CD89" i="18"/>
  <c r="CD88" i="18"/>
  <c r="CD87" i="18"/>
  <c r="CD86" i="18"/>
  <c r="CD85" i="18"/>
  <c r="CD84" i="18"/>
  <c r="CD83" i="18"/>
  <c r="CD83" i="17" a="1"/>
  <c r="CD95" i="17"/>
  <c r="CD94" i="17"/>
  <c r="CD93" i="17"/>
  <c r="CD92" i="17"/>
  <c r="CD91" i="17"/>
  <c r="CD90" i="17"/>
  <c r="CD89" i="17"/>
  <c r="CD88" i="17"/>
  <c r="CD87" i="17"/>
  <c r="CD86" i="17"/>
  <c r="CD85" i="17"/>
  <c r="CD84" i="17"/>
  <c r="CD83" i="17"/>
  <c r="CD83" i="16" a="1"/>
  <c r="CD95" i="16"/>
  <c r="CD94" i="16"/>
  <c r="CD93" i="16"/>
  <c r="CD92" i="16"/>
  <c r="CD91" i="16"/>
  <c r="CD90" i="16"/>
  <c r="CD89" i="16"/>
  <c r="CD88" i="16"/>
  <c r="CD87" i="16"/>
  <c r="CD86" i="16"/>
  <c r="CD85" i="16"/>
  <c r="CD84" i="16"/>
  <c r="CD83" i="16"/>
  <c r="CD83" i="15" a="1"/>
  <c r="CD95" i="15"/>
  <c r="CD94" i="15"/>
  <c r="CD93" i="15"/>
  <c r="CD92" i="15"/>
  <c r="CD91" i="15"/>
  <c r="CD90" i="15"/>
  <c r="CD89" i="15"/>
  <c r="CD88" i="15"/>
  <c r="CD87" i="15"/>
  <c r="CD86" i="15"/>
  <c r="CD85" i="15"/>
  <c r="CD84" i="15"/>
  <c r="CD83" i="15"/>
  <c r="CC83" i="14" a="1"/>
  <c r="CC95" i="14"/>
  <c r="CC94" i="14"/>
  <c r="CC93" i="14"/>
  <c r="CC92" i="14"/>
  <c r="CC91" i="14"/>
  <c r="CC90" i="14"/>
  <c r="CC89" i="14"/>
  <c r="CC88" i="14"/>
  <c r="CC87" i="14"/>
  <c r="CC86" i="14"/>
  <c r="CC85" i="14"/>
  <c r="CC84" i="14"/>
  <c r="CC83" i="14"/>
  <c r="CE83" i="19" a="1"/>
  <c r="CE95" i="19"/>
  <c r="CE94" i="19"/>
  <c r="CE93" i="19"/>
  <c r="CE92" i="19"/>
  <c r="CE91" i="19"/>
  <c r="CE90" i="19"/>
  <c r="CE89" i="19"/>
  <c r="CE88" i="19"/>
  <c r="CE87" i="19"/>
  <c r="CE86" i="19"/>
  <c r="CE85" i="19"/>
  <c r="CE84" i="19"/>
  <c r="CE83" i="19"/>
  <c r="CF83" i="20" a="1"/>
  <c r="CF95" i="20"/>
  <c r="CF94" i="20"/>
  <c r="CF93" i="20"/>
  <c r="CF92" i="20"/>
  <c r="CF91" i="20"/>
  <c r="CF90" i="20"/>
  <c r="CF89" i="20"/>
  <c r="CF88" i="20"/>
  <c r="CF87" i="20"/>
  <c r="CF86" i="20"/>
  <c r="CF85" i="20"/>
  <c r="CF84" i="20"/>
  <c r="CF83" i="20"/>
  <c r="CE83" i="18" a="1"/>
  <c r="CE95" i="18"/>
  <c r="CE94" i="18"/>
  <c r="CE93" i="18"/>
  <c r="CE92" i="18"/>
  <c r="CE91" i="18"/>
  <c r="CE90" i="18"/>
  <c r="CE89" i="18"/>
  <c r="CE88" i="18"/>
  <c r="CE87" i="18"/>
  <c r="CE86" i="18"/>
  <c r="CE85" i="18"/>
  <c r="CE84" i="18"/>
  <c r="CE83" i="18"/>
  <c r="CE83" i="17" a="1"/>
  <c r="CE95" i="17"/>
  <c r="CE94" i="17"/>
  <c r="CE93" i="17"/>
  <c r="CE92" i="17"/>
  <c r="CE91" i="17"/>
  <c r="CE90" i="17"/>
  <c r="CE89" i="17"/>
  <c r="CE88" i="17"/>
  <c r="CE87" i="17"/>
  <c r="CE86" i="17"/>
  <c r="CE85" i="17"/>
  <c r="CE84" i="17"/>
  <c r="CE83" i="17"/>
  <c r="CE83" i="16" a="1"/>
  <c r="CE95" i="16"/>
  <c r="CE94" i="16"/>
  <c r="CE93" i="16"/>
  <c r="CE92" i="16"/>
  <c r="CE91" i="16"/>
  <c r="CE90" i="16"/>
  <c r="CE89" i="16"/>
  <c r="CE88" i="16"/>
  <c r="CE87" i="16"/>
  <c r="CE86" i="16"/>
  <c r="CE85" i="16"/>
  <c r="CE84" i="16"/>
  <c r="CE83" i="16"/>
  <c r="CE83" i="15" a="1"/>
  <c r="CE95" i="15"/>
  <c r="CE94" i="15"/>
  <c r="CE93" i="15"/>
  <c r="CE92" i="15"/>
  <c r="CE91" i="15"/>
  <c r="CE90" i="15"/>
  <c r="CE89" i="15"/>
  <c r="CE88" i="15"/>
  <c r="CE87" i="15"/>
  <c r="CE86" i="15"/>
  <c r="CE85" i="15"/>
  <c r="CE84" i="15"/>
  <c r="CE83" i="15"/>
  <c r="CD83" i="14" a="1"/>
  <c r="CD95" i="14"/>
  <c r="CD94" i="14"/>
  <c r="CD93" i="14"/>
  <c r="CD92" i="14"/>
  <c r="CD91" i="14"/>
  <c r="CD90" i="14"/>
  <c r="CD89" i="14"/>
  <c r="CD88" i="14"/>
  <c r="CD87" i="14"/>
  <c r="CD86" i="14"/>
  <c r="CD85" i="14"/>
  <c r="CD84" i="14"/>
  <c r="CD83" i="14"/>
  <c r="CF83" i="19" a="1"/>
  <c r="CF95" i="19"/>
  <c r="CF94" i="19"/>
  <c r="CF93" i="19"/>
  <c r="CF92" i="19"/>
  <c r="CF91" i="19"/>
  <c r="CF90" i="19"/>
  <c r="CF89" i="19"/>
  <c r="CF88" i="19"/>
  <c r="CF87" i="19"/>
  <c r="CF86" i="19"/>
  <c r="CF85" i="19"/>
  <c r="CF84" i="19"/>
  <c r="CF83" i="19"/>
  <c r="CG83" i="20" a="1"/>
  <c r="CG95" i="20"/>
  <c r="CG94" i="20"/>
  <c r="CG93" i="20"/>
  <c r="CG92" i="20"/>
  <c r="CG91" i="20"/>
  <c r="CG90" i="20"/>
  <c r="CG89" i="20"/>
  <c r="CG88" i="20"/>
  <c r="CG87" i="20"/>
  <c r="CG86" i="20"/>
  <c r="CG85" i="20"/>
  <c r="CG84" i="20"/>
  <c r="CG83" i="20"/>
  <c r="CF83" i="18" a="1"/>
  <c r="CF95" i="18"/>
  <c r="CF94" i="18"/>
  <c r="CF93" i="18"/>
  <c r="CF92" i="18"/>
  <c r="CF91" i="18"/>
  <c r="CF90" i="18"/>
  <c r="CF89" i="18"/>
  <c r="CF88" i="18"/>
  <c r="CF87" i="18"/>
  <c r="CF86" i="18"/>
  <c r="CF85" i="18"/>
  <c r="CF84" i="18"/>
  <c r="CF83" i="18"/>
  <c r="CF83" i="17" a="1"/>
  <c r="CF95" i="17"/>
  <c r="CF94" i="17"/>
  <c r="CF93" i="17"/>
  <c r="CF92" i="17"/>
  <c r="CF91" i="17"/>
  <c r="CF90" i="17"/>
  <c r="CF89" i="17"/>
  <c r="CF88" i="17"/>
  <c r="CF87" i="17"/>
  <c r="CF86" i="17"/>
  <c r="CF85" i="17"/>
  <c r="CF84" i="17"/>
  <c r="CF83" i="17"/>
  <c r="CF83" i="16" a="1"/>
  <c r="CF95" i="16"/>
  <c r="CF94" i="16"/>
  <c r="CF93" i="16"/>
  <c r="CF92" i="16"/>
  <c r="CF91" i="16"/>
  <c r="CF90" i="16"/>
  <c r="CF89" i="16"/>
  <c r="CF88" i="16"/>
  <c r="CF87" i="16"/>
  <c r="CF86" i="16"/>
  <c r="CF85" i="16"/>
  <c r="CF84" i="16"/>
  <c r="CF83" i="16"/>
  <c r="CF83" i="15" a="1"/>
  <c r="CF95" i="15"/>
  <c r="CF94" i="15"/>
  <c r="CF93" i="15"/>
  <c r="CF92" i="15"/>
  <c r="CF91" i="15"/>
  <c r="CF90" i="15"/>
  <c r="CF89" i="15"/>
  <c r="CF88" i="15"/>
  <c r="CF87" i="15"/>
  <c r="CF86" i="15"/>
  <c r="CF85" i="15"/>
  <c r="CF84" i="15"/>
  <c r="CF83" i="15"/>
  <c r="CE83" i="14" a="1"/>
  <c r="CE95" i="14"/>
  <c r="CE94" i="14"/>
  <c r="CE93" i="14"/>
  <c r="CE92" i="14"/>
  <c r="CE91" i="14"/>
  <c r="CE90" i="14"/>
  <c r="CE89" i="14"/>
  <c r="CE88" i="14"/>
  <c r="CE87" i="14"/>
  <c r="CE86" i="14"/>
  <c r="CE85" i="14"/>
  <c r="CE84" i="14"/>
  <c r="CE83" i="14"/>
  <c r="CG83" i="19" a="1"/>
  <c r="CG95" i="19"/>
  <c r="CG94" i="19"/>
  <c r="CG93" i="19"/>
  <c r="CG92" i="19"/>
  <c r="CG91" i="19"/>
  <c r="CG90" i="19"/>
  <c r="CG89" i="19"/>
  <c r="CG88" i="19"/>
  <c r="CG87" i="19"/>
  <c r="CG86" i="19"/>
  <c r="CG85" i="19"/>
  <c r="CG84" i="19"/>
  <c r="CG83" i="19"/>
  <c r="CH83" i="20" a="1"/>
  <c r="CH95" i="20"/>
  <c r="CH94" i="20"/>
  <c r="CH93" i="20"/>
  <c r="CH92" i="20"/>
  <c r="CH91" i="20"/>
  <c r="CH90" i="20"/>
  <c r="CH89" i="20"/>
  <c r="CH88" i="20"/>
  <c r="CH87" i="20"/>
  <c r="CH86" i="20"/>
  <c r="CH85" i="20"/>
  <c r="CH84" i="20"/>
  <c r="CH83" i="20"/>
  <c r="CG83" i="18" a="1"/>
  <c r="CG95" i="18"/>
  <c r="CG94" i="18"/>
  <c r="CG93" i="18"/>
  <c r="CG92" i="18"/>
  <c r="CG91" i="18"/>
  <c r="CG90" i="18"/>
  <c r="CG89" i="18"/>
  <c r="CG88" i="18"/>
  <c r="CG87" i="18"/>
  <c r="CG86" i="18"/>
  <c r="CG85" i="18"/>
  <c r="CG84" i="18"/>
  <c r="CG83" i="18"/>
  <c r="CG83" i="17" a="1"/>
  <c r="CG95" i="17"/>
  <c r="CG94" i="17"/>
  <c r="CG93" i="17"/>
  <c r="CG92" i="17"/>
  <c r="CG91" i="17"/>
  <c r="CG90" i="17"/>
  <c r="CG89" i="17"/>
  <c r="CG88" i="17"/>
  <c r="CG87" i="17"/>
  <c r="CG86" i="17"/>
  <c r="CG85" i="17"/>
  <c r="CG84" i="17"/>
  <c r="CG83" i="17"/>
  <c r="CG83" i="16" a="1"/>
  <c r="CG95" i="16"/>
  <c r="CG94" i="16"/>
  <c r="CG93" i="16"/>
  <c r="CG92" i="16"/>
  <c r="CG91" i="16"/>
  <c r="CG90" i="16"/>
  <c r="CG89" i="16"/>
  <c r="CG88" i="16"/>
  <c r="CG87" i="16"/>
  <c r="CG86" i="16"/>
  <c r="CG85" i="16"/>
  <c r="CG84" i="16"/>
  <c r="CG83" i="16"/>
  <c r="CG83" i="15" a="1"/>
  <c r="CG95" i="15"/>
  <c r="CG94" i="15"/>
  <c r="CG93" i="15"/>
  <c r="CG92" i="15"/>
  <c r="CG91" i="15"/>
  <c r="CG90" i="15"/>
  <c r="CG89" i="15"/>
  <c r="CG88" i="15"/>
  <c r="CG87" i="15"/>
  <c r="CG86" i="15"/>
  <c r="CG85" i="15"/>
  <c r="CG84" i="15"/>
  <c r="CG83" i="15"/>
  <c r="CF83" i="14" a="1"/>
  <c r="CF95" i="14"/>
  <c r="CF94" i="14"/>
  <c r="CF93" i="14"/>
  <c r="CF92" i="14"/>
  <c r="CF91" i="14"/>
  <c r="CF90" i="14"/>
  <c r="CF89" i="14"/>
  <c r="CF88" i="14"/>
  <c r="CF87" i="14"/>
  <c r="CF86" i="14"/>
  <c r="CF85" i="14"/>
  <c r="CF84" i="14"/>
  <c r="CF83" i="14"/>
  <c r="CH83" i="19" a="1"/>
  <c r="CH95" i="19"/>
  <c r="CH94" i="19"/>
  <c r="CH93" i="19"/>
  <c r="CH92" i="19"/>
  <c r="CH91" i="19"/>
  <c r="CH90" i="19"/>
  <c r="CH89" i="19"/>
  <c r="CH88" i="19"/>
  <c r="CH87" i="19"/>
  <c r="CH86" i="19"/>
  <c r="CH85" i="19"/>
  <c r="CH84" i="19"/>
  <c r="CH83" i="19"/>
  <c r="CI83" i="20" a="1"/>
  <c r="CI95" i="20"/>
  <c r="CI94" i="20"/>
  <c r="CI93" i="20"/>
  <c r="CI92" i="20"/>
  <c r="CI91" i="20"/>
  <c r="CI90" i="20"/>
  <c r="CI89" i="20"/>
  <c r="CI88" i="20"/>
  <c r="CI87" i="20"/>
  <c r="CI86" i="20"/>
  <c r="CI85" i="20"/>
  <c r="CI84" i="20"/>
  <c r="CI83" i="20"/>
  <c r="CH83" i="18" a="1"/>
  <c r="CH95" i="18"/>
  <c r="CH94" i="18"/>
  <c r="CH93" i="18"/>
  <c r="CH92" i="18"/>
  <c r="CH91" i="18"/>
  <c r="CH90" i="18"/>
  <c r="CH89" i="18"/>
  <c r="CH88" i="18"/>
  <c r="CH87" i="18"/>
  <c r="CH86" i="18"/>
  <c r="CH85" i="18"/>
  <c r="CH84" i="18"/>
  <c r="CH83" i="18"/>
  <c r="CH83" i="17" a="1"/>
  <c r="CH95" i="17"/>
  <c r="CH94" i="17"/>
  <c r="CH93" i="17"/>
  <c r="CH92" i="17"/>
  <c r="CH91" i="17"/>
  <c r="CH90" i="17"/>
  <c r="CH89" i="17"/>
  <c r="CH88" i="17"/>
  <c r="CH87" i="17"/>
  <c r="CH86" i="17"/>
  <c r="CH85" i="17"/>
  <c r="CH84" i="17"/>
  <c r="CH83" i="17"/>
  <c r="CH83" i="16" a="1"/>
  <c r="CH95" i="16"/>
  <c r="CH94" i="16"/>
  <c r="CH93" i="16"/>
  <c r="CH92" i="16"/>
  <c r="CH91" i="16"/>
  <c r="CH90" i="16"/>
  <c r="CH89" i="16"/>
  <c r="CH88" i="16"/>
  <c r="CH87" i="16"/>
  <c r="CH86" i="16"/>
  <c r="CH85" i="16"/>
  <c r="CH84" i="16"/>
  <c r="CH83" i="16"/>
  <c r="CH83" i="15" a="1"/>
  <c r="CH95" i="15"/>
  <c r="CH94" i="15"/>
  <c r="CH93" i="15"/>
  <c r="CH92" i="15"/>
  <c r="CH91" i="15"/>
  <c r="CH90" i="15"/>
  <c r="CH89" i="15"/>
  <c r="CH88" i="15"/>
  <c r="CH87" i="15"/>
  <c r="CH86" i="15"/>
  <c r="CH85" i="15"/>
  <c r="CH84" i="15"/>
  <c r="CH83" i="15"/>
  <c r="CG83" i="14" a="1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I83" i="19" a="1"/>
  <c r="CI95" i="19"/>
  <c r="CI94" i="19"/>
  <c r="CI93" i="19"/>
  <c r="CI92" i="19"/>
  <c r="CI91" i="19"/>
  <c r="CI90" i="19"/>
  <c r="CI89" i="19"/>
  <c r="CI88" i="19"/>
  <c r="CI87" i="19"/>
  <c r="CI86" i="19"/>
  <c r="CI85" i="19"/>
  <c r="CI84" i="19"/>
  <c r="CI83" i="19"/>
  <c r="CJ83" i="20" a="1"/>
  <c r="CJ95" i="20"/>
  <c r="CJ94" i="20"/>
  <c r="CJ93" i="20"/>
  <c r="CJ92" i="20"/>
  <c r="CJ91" i="20"/>
  <c r="CJ90" i="20"/>
  <c r="CJ89" i="20"/>
  <c r="CJ88" i="20"/>
  <c r="CJ87" i="20"/>
  <c r="CJ86" i="20"/>
  <c r="CJ85" i="20"/>
  <c r="CJ84" i="20"/>
  <c r="CJ83" i="20"/>
  <c r="CI83" i="18" a="1"/>
  <c r="CI95" i="18"/>
  <c r="CI94" i="18"/>
  <c r="CI93" i="18"/>
  <c r="CI92" i="18"/>
  <c r="CI91" i="18"/>
  <c r="CI90" i="18"/>
  <c r="CI89" i="18"/>
  <c r="CI88" i="18"/>
  <c r="CI87" i="18"/>
  <c r="CI86" i="18"/>
  <c r="CI85" i="18"/>
  <c r="CI84" i="18"/>
  <c r="CI83" i="18"/>
  <c r="CI83" i="17" a="1"/>
  <c r="CI95" i="17"/>
  <c r="CI94" i="17"/>
  <c r="CI93" i="17"/>
  <c r="CI92" i="17"/>
  <c r="CI91" i="17"/>
  <c r="CI90" i="17"/>
  <c r="CI89" i="17"/>
  <c r="CI88" i="17"/>
  <c r="CI87" i="17"/>
  <c r="CI86" i="17"/>
  <c r="CI85" i="17"/>
  <c r="CI84" i="17"/>
  <c r="CI83" i="17"/>
  <c r="CI83" i="16" a="1"/>
  <c r="CI95" i="16"/>
  <c r="CI94" i="16"/>
  <c r="CI93" i="16"/>
  <c r="CI92" i="16"/>
  <c r="CI91" i="16"/>
  <c r="CI90" i="16"/>
  <c r="CI89" i="16"/>
  <c r="CI88" i="16"/>
  <c r="CI87" i="16"/>
  <c r="CI86" i="16"/>
  <c r="CI85" i="16"/>
  <c r="CI84" i="16"/>
  <c r="CI83" i="16"/>
  <c r="CI83" i="15" a="1"/>
  <c r="CI95" i="15"/>
  <c r="CI94" i="15"/>
  <c r="CI93" i="15"/>
  <c r="CI92" i="15"/>
  <c r="CI91" i="15"/>
  <c r="CI90" i="15"/>
  <c r="CI89" i="15"/>
  <c r="CI88" i="15"/>
  <c r="CI87" i="15"/>
  <c r="CI86" i="15"/>
  <c r="CI85" i="15"/>
  <c r="CI84" i="15"/>
  <c r="CI83" i="15"/>
  <c r="CH83" i="14" a="1"/>
  <c r="CH95" i="14"/>
  <c r="CH94" i="14"/>
  <c r="CH93" i="14"/>
  <c r="CH92" i="14"/>
  <c r="CH91" i="14"/>
  <c r="CH90" i="14"/>
  <c r="CH89" i="14"/>
  <c r="CH88" i="14"/>
  <c r="CH87" i="14"/>
  <c r="CH86" i="14"/>
  <c r="CH85" i="14"/>
  <c r="CH84" i="14"/>
  <c r="CH83" i="14"/>
  <c r="CJ83" i="19" a="1"/>
  <c r="CJ95" i="19"/>
  <c r="CJ94" i="19"/>
  <c r="CJ93" i="19"/>
  <c r="CJ92" i="19"/>
  <c r="CJ91" i="19"/>
  <c r="CJ90" i="19"/>
  <c r="CJ89" i="19"/>
  <c r="CJ88" i="19"/>
  <c r="CJ87" i="19"/>
  <c r="CJ86" i="19"/>
  <c r="CJ85" i="19"/>
  <c r="CJ84" i="19"/>
  <c r="CJ83" i="19"/>
  <c r="CK83" i="20" a="1"/>
  <c r="CK95" i="20"/>
  <c r="CK94" i="20"/>
  <c r="CK93" i="20"/>
  <c r="CK92" i="20"/>
  <c r="CK91" i="20"/>
  <c r="CK90" i="20"/>
  <c r="CK89" i="20"/>
  <c r="CK88" i="20"/>
  <c r="CK87" i="20"/>
  <c r="CK86" i="20"/>
  <c r="CK85" i="20"/>
  <c r="CK84" i="20"/>
  <c r="CK83" i="20"/>
  <c r="CJ83" i="18" a="1"/>
  <c r="CJ95" i="18"/>
  <c r="CJ94" i="18"/>
  <c r="CJ93" i="18"/>
  <c r="CJ92" i="18"/>
  <c r="CJ91" i="18"/>
  <c r="CJ90" i="18"/>
  <c r="CJ89" i="18"/>
  <c r="CJ88" i="18"/>
  <c r="CJ87" i="18"/>
  <c r="CJ86" i="18"/>
  <c r="CJ85" i="18"/>
  <c r="CJ84" i="18"/>
  <c r="CJ83" i="18"/>
  <c r="CJ83" i="17" a="1"/>
  <c r="CJ95" i="17"/>
  <c r="CJ94" i="17"/>
  <c r="CJ93" i="17"/>
  <c r="CJ92" i="17"/>
  <c r="CJ91" i="17"/>
  <c r="CJ90" i="17"/>
  <c r="CJ89" i="17"/>
  <c r="CJ88" i="17"/>
  <c r="CJ87" i="17"/>
  <c r="CJ86" i="17"/>
  <c r="CJ85" i="17"/>
  <c r="CJ84" i="17"/>
  <c r="CJ83" i="17"/>
  <c r="CJ83" i="16" a="1"/>
  <c r="CJ95" i="16"/>
  <c r="CJ94" i="16"/>
  <c r="CJ93" i="16"/>
  <c r="CJ92" i="16"/>
  <c r="CJ91" i="16"/>
  <c r="CJ90" i="16"/>
  <c r="CJ89" i="16"/>
  <c r="CJ88" i="16"/>
  <c r="CJ87" i="16"/>
  <c r="CJ86" i="16"/>
  <c r="CJ85" i="16"/>
  <c r="CJ84" i="16"/>
  <c r="CJ83" i="16"/>
  <c r="CJ83" i="15" a="1"/>
  <c r="CJ95" i="15"/>
  <c r="CJ94" i="15"/>
  <c r="CJ93" i="15"/>
  <c r="CJ92" i="15"/>
  <c r="CJ91" i="15"/>
  <c r="CJ90" i="15"/>
  <c r="CJ89" i="15"/>
  <c r="CJ88" i="15"/>
  <c r="CJ87" i="15"/>
  <c r="CJ86" i="15"/>
  <c r="CJ85" i="15"/>
  <c r="CJ84" i="15"/>
  <c r="CJ83" i="15"/>
  <c r="CI83" i="14" a="1"/>
  <c r="CI95" i="14"/>
  <c r="CI94" i="14"/>
  <c r="CI93" i="14"/>
  <c r="CI92" i="14"/>
  <c r="CI91" i="14"/>
  <c r="CI90" i="14"/>
  <c r="CI89" i="14"/>
  <c r="CI88" i="14"/>
  <c r="CI87" i="14"/>
  <c r="CI86" i="14"/>
  <c r="CI85" i="14"/>
  <c r="CI84" i="14"/>
  <c r="CI83" i="14"/>
  <c r="CK83" i="19" a="1"/>
  <c r="CK95" i="19"/>
  <c r="CK94" i="19"/>
  <c r="CK93" i="19"/>
  <c r="CK92" i="19"/>
  <c r="CK91" i="19"/>
  <c r="CK90" i="19"/>
  <c r="CK89" i="19"/>
  <c r="CK88" i="19"/>
  <c r="CK87" i="19"/>
  <c r="CK86" i="19"/>
  <c r="CK85" i="19"/>
  <c r="CK84" i="19"/>
  <c r="CK83" i="19"/>
  <c r="CL83" i="20" a="1"/>
  <c r="CL95" i="20"/>
  <c r="CL94" i="20"/>
  <c r="CL93" i="20"/>
  <c r="CL92" i="20"/>
  <c r="CL91" i="20"/>
  <c r="CL90" i="20"/>
  <c r="CL89" i="20"/>
  <c r="CL88" i="20"/>
  <c r="CL87" i="20"/>
  <c r="CL86" i="20"/>
  <c r="CL85" i="20"/>
  <c r="CL84" i="20"/>
  <c r="CL83" i="20"/>
  <c r="CK83" i="18" a="1"/>
  <c r="CK95" i="18"/>
  <c r="CK94" i="18"/>
  <c r="CK93" i="18"/>
  <c r="CK92" i="18"/>
  <c r="CK91" i="18"/>
  <c r="CK90" i="18"/>
  <c r="CK89" i="18"/>
  <c r="CK88" i="18"/>
  <c r="CK87" i="18"/>
  <c r="CK86" i="18"/>
  <c r="CK85" i="18"/>
  <c r="CK84" i="18"/>
  <c r="CK83" i="18"/>
  <c r="CK83" i="17" a="1"/>
  <c r="CK95" i="17"/>
  <c r="CK94" i="17"/>
  <c r="CK93" i="17"/>
  <c r="CK92" i="17"/>
  <c r="CK91" i="17"/>
  <c r="CK90" i="17"/>
  <c r="CK89" i="17"/>
  <c r="CK88" i="17"/>
  <c r="CK87" i="17"/>
  <c r="CK86" i="17"/>
  <c r="CK85" i="17"/>
  <c r="CK84" i="17"/>
  <c r="CK83" i="17"/>
  <c r="CK83" i="16" a="1"/>
  <c r="CK95" i="16"/>
  <c r="CK94" i="16"/>
  <c r="CK93" i="16"/>
  <c r="CK92" i="16"/>
  <c r="CK91" i="16"/>
  <c r="CK90" i="16"/>
  <c r="CK89" i="16"/>
  <c r="CK88" i="16"/>
  <c r="CK87" i="16"/>
  <c r="CK86" i="16"/>
  <c r="CK85" i="16"/>
  <c r="CK84" i="16"/>
  <c r="CK83" i="16"/>
  <c r="CK83" i="15" a="1"/>
  <c r="CK95" i="15"/>
  <c r="CK94" i="15"/>
  <c r="CK93" i="15"/>
  <c r="CK92" i="15"/>
  <c r="CK91" i="15"/>
  <c r="CK90" i="15"/>
  <c r="CK89" i="15"/>
  <c r="CK88" i="15"/>
  <c r="CK87" i="15"/>
  <c r="CK86" i="15"/>
  <c r="CK85" i="15"/>
  <c r="CK84" i="15"/>
  <c r="CK83" i="15"/>
  <c r="CJ83" i="14" a="1"/>
  <c r="CJ95" i="14"/>
  <c r="CJ94" i="14"/>
  <c r="CJ93" i="14"/>
  <c r="CJ92" i="14"/>
  <c r="CJ91" i="14"/>
  <c r="CJ90" i="14"/>
  <c r="CJ89" i="14"/>
  <c r="CJ88" i="14"/>
  <c r="CJ87" i="14"/>
  <c r="CJ86" i="14"/>
  <c r="CJ85" i="14"/>
  <c r="CJ84" i="14"/>
  <c r="CJ83" i="14"/>
  <c r="CL83" i="19" a="1"/>
  <c r="CL95" i="19"/>
  <c r="CL94" i="19"/>
  <c r="CL93" i="19"/>
  <c r="CL92" i="19"/>
  <c r="CL91" i="19"/>
  <c r="CL90" i="19"/>
  <c r="CL89" i="19"/>
  <c r="CL88" i="19"/>
  <c r="CL87" i="19"/>
  <c r="CL86" i="19"/>
  <c r="CL85" i="19"/>
  <c r="CL84" i="19"/>
  <c r="CL83" i="19"/>
  <c r="CM83" i="20" a="1"/>
  <c r="CM95" i="20"/>
  <c r="CM94" i="20"/>
  <c r="CM93" i="20"/>
  <c r="CM92" i="20"/>
  <c r="CM91" i="20"/>
  <c r="CM90" i="20"/>
  <c r="CM89" i="20"/>
  <c r="CM88" i="20"/>
  <c r="CM87" i="20"/>
  <c r="CM86" i="20"/>
  <c r="CM85" i="20"/>
  <c r="CM84" i="20"/>
  <c r="CM83" i="20"/>
  <c r="CL83" i="18" a="1"/>
  <c r="CL95" i="18"/>
  <c r="CL94" i="18"/>
  <c r="CL93" i="18"/>
  <c r="CL92" i="18"/>
  <c r="CL91" i="18"/>
  <c r="CL90" i="18"/>
  <c r="CL89" i="18"/>
  <c r="CL88" i="18"/>
  <c r="CL87" i="18"/>
  <c r="CL86" i="18"/>
  <c r="CL85" i="18"/>
  <c r="CL84" i="18"/>
  <c r="CL83" i="18"/>
  <c r="CL83" i="17" a="1"/>
  <c r="CL95" i="17"/>
  <c r="CL94" i="17"/>
  <c r="CL93" i="17"/>
  <c r="CL92" i="17"/>
  <c r="CL91" i="17"/>
  <c r="CL90" i="17"/>
  <c r="CL89" i="17"/>
  <c r="CL88" i="17"/>
  <c r="CL87" i="17"/>
  <c r="CL86" i="17"/>
  <c r="CL85" i="17"/>
  <c r="CL84" i="17"/>
  <c r="CL83" i="17"/>
  <c r="CL83" i="16" a="1"/>
  <c r="CL95" i="16"/>
  <c r="CL94" i="16"/>
  <c r="CL93" i="16"/>
  <c r="CL92" i="16"/>
  <c r="CL91" i="16"/>
  <c r="CL90" i="16"/>
  <c r="CL89" i="16"/>
  <c r="CL88" i="16"/>
  <c r="CL87" i="16"/>
  <c r="CL86" i="16"/>
  <c r="CL85" i="16"/>
  <c r="CL84" i="16"/>
  <c r="CL83" i="16"/>
  <c r="CL83" i="15" a="1"/>
  <c r="CL95" i="15"/>
  <c r="CL94" i="15"/>
  <c r="CL93" i="15"/>
  <c r="CL92" i="15"/>
  <c r="CL91" i="15"/>
  <c r="CL90" i="15"/>
  <c r="CL89" i="15"/>
  <c r="CL88" i="15"/>
  <c r="CL87" i="15"/>
  <c r="CL86" i="15"/>
  <c r="CL85" i="15"/>
  <c r="CL84" i="15"/>
  <c r="CL83" i="15"/>
  <c r="CK83" i="14" a="1"/>
  <c r="CK95" i="14"/>
  <c r="CK94" i="14"/>
  <c r="CK93" i="14"/>
  <c r="CK92" i="14"/>
  <c r="CK91" i="14"/>
  <c r="CK90" i="14"/>
  <c r="CK89" i="14"/>
  <c r="CK88" i="14"/>
  <c r="CK87" i="14"/>
  <c r="CK86" i="14"/>
  <c r="CK85" i="14"/>
  <c r="CK84" i="14"/>
  <c r="CK83" i="14"/>
  <c r="CM83" i="19" a="1"/>
  <c r="CM95" i="19"/>
  <c r="CM94" i="19"/>
  <c r="CM93" i="19"/>
  <c r="CM92" i="19"/>
  <c r="CM91" i="19"/>
  <c r="CM90" i="19"/>
  <c r="CM89" i="19"/>
  <c r="CM88" i="19"/>
  <c r="CM87" i="19"/>
  <c r="CM86" i="19"/>
  <c r="CM85" i="19"/>
  <c r="CM84" i="19"/>
  <c r="CM83" i="19"/>
  <c r="CN83" i="20" a="1"/>
  <c r="CN95" i="20"/>
  <c r="CN94" i="20"/>
  <c r="CN93" i="20"/>
  <c r="CN92" i="20"/>
  <c r="CN91" i="20"/>
  <c r="CN90" i="20"/>
  <c r="CN89" i="20"/>
  <c r="CN88" i="20"/>
  <c r="CN87" i="20"/>
  <c r="CN86" i="20"/>
  <c r="CN85" i="20"/>
  <c r="CN84" i="20"/>
  <c r="CN83" i="20"/>
  <c r="CM83" i="18" a="1"/>
  <c r="CM95" i="18"/>
  <c r="CM94" i="18"/>
  <c r="CM93" i="18"/>
  <c r="CM92" i="18"/>
  <c r="CM91" i="18"/>
  <c r="CM90" i="18"/>
  <c r="CM89" i="18"/>
  <c r="CM88" i="18"/>
  <c r="CM87" i="18"/>
  <c r="CM86" i="18"/>
  <c r="CM85" i="18"/>
  <c r="CM84" i="18"/>
  <c r="CM83" i="18"/>
  <c r="CM83" i="17" a="1"/>
  <c r="CM95" i="17"/>
  <c r="CM94" i="17"/>
  <c r="CM93" i="17"/>
  <c r="CM92" i="17"/>
  <c r="CM91" i="17"/>
  <c r="CM90" i="17"/>
  <c r="CM89" i="17"/>
  <c r="CM88" i="17"/>
  <c r="CM87" i="17"/>
  <c r="CM86" i="17"/>
  <c r="CM85" i="17"/>
  <c r="CM84" i="17"/>
  <c r="CM83" i="17"/>
  <c r="CM83" i="16" a="1"/>
  <c r="CM95" i="16"/>
  <c r="CM94" i="16"/>
  <c r="CM93" i="16"/>
  <c r="CM92" i="16"/>
  <c r="CM91" i="16"/>
  <c r="CM90" i="16"/>
  <c r="CM89" i="16"/>
  <c r="CM88" i="16"/>
  <c r="CM87" i="16"/>
  <c r="CM86" i="16"/>
  <c r="CM85" i="16"/>
  <c r="CM84" i="16"/>
  <c r="CM83" i="16"/>
  <c r="CM83" i="15" a="1"/>
  <c r="CM95" i="15"/>
  <c r="CM94" i="15"/>
  <c r="CM93" i="15"/>
  <c r="CM92" i="15"/>
  <c r="CM91" i="15"/>
  <c r="CM90" i="15"/>
  <c r="CM89" i="15"/>
  <c r="CM88" i="15"/>
  <c r="CM87" i="15"/>
  <c r="CM86" i="15"/>
  <c r="CM85" i="15"/>
  <c r="CM84" i="15"/>
  <c r="CM83" i="15"/>
  <c r="CL83" i="14" a="1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N83" i="19" a="1"/>
  <c r="CN95" i="19"/>
  <c r="CN94" i="19"/>
  <c r="CN93" i="19"/>
  <c r="CN92" i="19"/>
  <c r="CN91" i="19"/>
  <c r="CN90" i="19"/>
  <c r="CN89" i="19"/>
  <c r="CN88" i="19"/>
  <c r="CN87" i="19"/>
  <c r="CN86" i="19"/>
  <c r="CN85" i="19"/>
  <c r="CN84" i="19"/>
  <c r="CN83" i="19"/>
  <c r="CO83" i="20" a="1"/>
  <c r="CO95" i="20"/>
  <c r="CO94" i="20"/>
  <c r="CO93" i="20"/>
  <c r="CO92" i="20"/>
  <c r="CO91" i="20"/>
  <c r="CO90" i="20"/>
  <c r="CO89" i="20"/>
  <c r="CO88" i="20"/>
  <c r="CO87" i="20"/>
  <c r="CO86" i="20"/>
  <c r="CO85" i="20"/>
  <c r="CO84" i="20"/>
  <c r="CO83" i="20"/>
  <c r="CN83" i="18" a="1"/>
  <c r="CN95" i="18"/>
  <c r="CN94" i="18"/>
  <c r="CN93" i="18"/>
  <c r="CN92" i="18"/>
  <c r="CN91" i="18"/>
  <c r="CN90" i="18"/>
  <c r="CN89" i="18"/>
  <c r="CN88" i="18"/>
  <c r="CN87" i="18"/>
  <c r="CN86" i="18"/>
  <c r="CN85" i="18"/>
  <c r="CN84" i="18"/>
  <c r="CN83" i="18"/>
  <c r="CN83" i="17" a="1"/>
  <c r="CN95" i="17"/>
  <c r="CN94" i="17"/>
  <c r="CN93" i="17"/>
  <c r="CN92" i="17"/>
  <c r="CN91" i="17"/>
  <c r="CN90" i="17"/>
  <c r="CN89" i="17"/>
  <c r="CN88" i="17"/>
  <c r="CN87" i="17"/>
  <c r="CN86" i="17"/>
  <c r="CN85" i="17"/>
  <c r="CN84" i="17"/>
  <c r="CN83" i="17"/>
  <c r="CN83" i="16" a="1"/>
  <c r="CN95" i="16"/>
  <c r="CN94" i="16"/>
  <c r="CN93" i="16"/>
  <c r="CN92" i="16"/>
  <c r="CN91" i="16"/>
  <c r="CN90" i="16"/>
  <c r="CN89" i="16"/>
  <c r="CN88" i="16"/>
  <c r="CN87" i="16"/>
  <c r="CN86" i="16"/>
  <c r="CN85" i="16"/>
  <c r="CN84" i="16"/>
  <c r="CN83" i="16"/>
  <c r="CN83" i="15" a="1"/>
  <c r="CN95" i="15"/>
  <c r="CN94" i="15"/>
  <c r="CN93" i="15"/>
  <c r="CN92" i="15"/>
  <c r="CN91" i="15"/>
  <c r="CN90" i="15"/>
  <c r="CN89" i="15"/>
  <c r="CN88" i="15"/>
  <c r="CN87" i="15"/>
  <c r="CN86" i="15"/>
  <c r="CN85" i="15"/>
  <c r="CN84" i="15"/>
  <c r="CN83" i="15"/>
  <c r="CM83" i="14" a="1"/>
  <c r="CM95" i="14"/>
  <c r="CM94" i="14"/>
  <c r="CM93" i="14"/>
  <c r="CM92" i="14"/>
  <c r="CM91" i="14"/>
  <c r="CM90" i="14"/>
  <c r="CM89" i="14"/>
  <c r="CM88" i="14"/>
  <c r="CM87" i="14"/>
  <c r="CM86" i="14"/>
  <c r="CM85" i="14"/>
  <c r="CM84" i="14"/>
  <c r="CM83" i="14"/>
  <c r="CO83" i="19" a="1"/>
  <c r="CO95" i="19"/>
  <c r="CO94" i="19"/>
  <c r="CO93" i="19"/>
  <c r="CO92" i="19"/>
  <c r="CO91" i="19"/>
  <c r="CO90" i="19"/>
  <c r="CO89" i="19"/>
  <c r="CO88" i="19"/>
  <c r="CO87" i="19"/>
  <c r="CO86" i="19"/>
  <c r="CO85" i="19"/>
  <c r="CO84" i="19"/>
  <c r="CO83" i="19"/>
  <c r="CP83" i="20" a="1"/>
  <c r="CP95" i="20"/>
  <c r="CP94" i="20"/>
  <c r="CP93" i="20"/>
  <c r="CP92" i="20"/>
  <c r="CP91" i="20"/>
  <c r="CP90" i="20"/>
  <c r="CP89" i="20"/>
  <c r="CP88" i="20"/>
  <c r="CP87" i="20"/>
  <c r="CP86" i="20"/>
  <c r="CP85" i="20"/>
  <c r="CP84" i="20"/>
  <c r="CP83" i="20"/>
  <c r="CO83" i="18" a="1"/>
  <c r="CO95" i="18"/>
  <c r="CO94" i="18"/>
  <c r="CO93" i="18"/>
  <c r="CO92" i="18"/>
  <c r="CO91" i="18"/>
  <c r="CO90" i="18"/>
  <c r="CO89" i="18"/>
  <c r="CO88" i="18"/>
  <c r="CO87" i="18"/>
  <c r="CO86" i="18"/>
  <c r="CO85" i="18"/>
  <c r="CO84" i="18"/>
  <c r="CO83" i="18"/>
  <c r="CO83" i="17" a="1"/>
  <c r="CO95" i="17"/>
  <c r="CO94" i="17"/>
  <c r="CO93" i="17"/>
  <c r="CO92" i="17"/>
  <c r="CO91" i="17"/>
  <c r="CO90" i="17"/>
  <c r="CO89" i="17"/>
  <c r="CO88" i="17"/>
  <c r="CO87" i="17"/>
  <c r="CO86" i="17"/>
  <c r="CO85" i="17"/>
  <c r="CO84" i="17"/>
  <c r="CO83" i="17"/>
  <c r="CO83" i="16" a="1"/>
  <c r="CO95" i="16"/>
  <c r="CO94" i="16"/>
  <c r="CO93" i="16"/>
  <c r="CO92" i="16"/>
  <c r="CO91" i="16"/>
  <c r="CO90" i="16"/>
  <c r="CO89" i="16"/>
  <c r="CO88" i="16"/>
  <c r="CO87" i="16"/>
  <c r="CO86" i="16"/>
  <c r="CO85" i="16"/>
  <c r="CO84" i="16"/>
  <c r="CO83" i="16"/>
  <c r="CO83" i="15" a="1"/>
  <c r="CO95" i="15"/>
  <c r="CO94" i="15"/>
  <c r="CO93" i="15"/>
  <c r="CO92" i="15"/>
  <c r="CO91" i="15"/>
  <c r="CO90" i="15"/>
  <c r="CO89" i="15"/>
  <c r="CO88" i="15"/>
  <c r="CO87" i="15"/>
  <c r="CO86" i="15"/>
  <c r="CO85" i="15"/>
  <c r="CO84" i="15"/>
  <c r="CO83" i="15"/>
  <c r="CN83" i="14" a="1"/>
  <c r="CN95" i="14"/>
  <c r="CN94" i="14"/>
  <c r="CN93" i="14"/>
  <c r="CN92" i="14"/>
  <c r="CN91" i="14"/>
  <c r="CN90" i="14"/>
  <c r="CN89" i="14"/>
  <c r="CN88" i="14"/>
  <c r="CN87" i="14"/>
  <c r="CN86" i="14"/>
  <c r="CN85" i="14"/>
  <c r="CN84" i="14"/>
  <c r="CN83" i="14"/>
  <c r="CP83" i="19" a="1"/>
  <c r="CP95" i="19"/>
  <c r="CP94" i="19"/>
  <c r="CP93" i="19"/>
  <c r="CP92" i="19"/>
  <c r="CP91" i="19"/>
  <c r="CP90" i="19"/>
  <c r="CP89" i="19"/>
  <c r="CP88" i="19"/>
  <c r="CP87" i="19"/>
  <c r="CP86" i="19"/>
  <c r="CP85" i="19"/>
  <c r="CP84" i="19"/>
  <c r="CP83" i="19"/>
  <c r="CQ83" i="20" a="1"/>
  <c r="CQ95" i="20"/>
  <c r="CQ94" i="20"/>
  <c r="CQ93" i="20"/>
  <c r="CQ92" i="20"/>
  <c r="CQ91" i="20"/>
  <c r="CQ90" i="20"/>
  <c r="CQ89" i="20"/>
  <c r="CQ88" i="20"/>
  <c r="CQ87" i="20"/>
  <c r="CQ86" i="20"/>
  <c r="CQ85" i="20"/>
  <c r="CQ84" i="20"/>
  <c r="CQ83" i="20"/>
  <c r="CP83" i="18" a="1"/>
  <c r="CP95" i="18"/>
  <c r="CP94" i="18"/>
  <c r="CP93" i="18"/>
  <c r="CP92" i="18"/>
  <c r="CP91" i="18"/>
  <c r="CP90" i="18"/>
  <c r="CP89" i="18"/>
  <c r="CP88" i="18"/>
  <c r="CP87" i="18"/>
  <c r="CP86" i="18"/>
  <c r="CP85" i="18"/>
  <c r="CP84" i="18"/>
  <c r="CP83" i="18"/>
  <c r="CP83" i="17" a="1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3" i="16" a="1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3" i="15" a="1"/>
  <c r="CP95" i="15"/>
  <c r="CP94" i="15"/>
  <c r="CP93" i="15"/>
  <c r="CP92" i="15"/>
  <c r="CP91" i="15"/>
  <c r="CP90" i="15"/>
  <c r="CP89" i="15"/>
  <c r="CP88" i="15"/>
  <c r="CP87" i="15"/>
  <c r="CP86" i="15"/>
  <c r="CP85" i="15"/>
  <c r="CP84" i="15"/>
  <c r="CP83" i="15"/>
  <c r="CO83" i="14" a="1"/>
  <c r="CO95" i="14"/>
  <c r="CO94" i="14"/>
  <c r="CO93" i="14"/>
  <c r="CO92" i="14"/>
  <c r="CO91" i="14"/>
  <c r="CO90" i="14"/>
  <c r="CO89" i="14"/>
  <c r="CO88" i="14"/>
  <c r="CO87" i="14"/>
  <c r="CO86" i="14"/>
  <c r="CO85" i="14"/>
  <c r="CO84" i="14"/>
  <c r="CO83" i="14"/>
  <c r="CQ83" i="19" a="1"/>
  <c r="CQ95" i="19"/>
  <c r="CQ94" i="19"/>
  <c r="CQ93" i="19"/>
  <c r="CQ92" i="19"/>
  <c r="CQ91" i="19"/>
  <c r="CQ90" i="19"/>
  <c r="CQ89" i="19"/>
  <c r="CQ88" i="19"/>
  <c r="CQ87" i="19"/>
  <c r="CQ86" i="19"/>
  <c r="CQ85" i="19"/>
  <c r="CQ84" i="19"/>
  <c r="CQ83" i="19"/>
  <c r="CR83" i="20" a="1"/>
  <c r="CR95" i="20"/>
  <c r="CR94" i="20"/>
  <c r="CR93" i="20"/>
  <c r="CR92" i="20"/>
  <c r="CR91" i="20"/>
  <c r="CR90" i="20"/>
  <c r="CR89" i="20"/>
  <c r="CR88" i="20"/>
  <c r="CR87" i="20"/>
  <c r="CR86" i="20"/>
  <c r="CR85" i="20"/>
  <c r="CR84" i="20"/>
  <c r="CR83" i="20"/>
  <c r="CQ83" i="18" a="1"/>
  <c r="CQ95" i="18"/>
  <c r="CQ94" i="18"/>
  <c r="CQ93" i="18"/>
  <c r="CQ92" i="18"/>
  <c r="CQ91" i="18"/>
  <c r="CQ90" i="18"/>
  <c r="CQ89" i="18"/>
  <c r="CQ88" i="18"/>
  <c r="CQ87" i="18"/>
  <c r="CQ86" i="18"/>
  <c r="CQ85" i="18"/>
  <c r="CQ84" i="18"/>
  <c r="CQ83" i="18"/>
  <c r="CQ83" i="17" a="1"/>
  <c r="CQ95" i="17"/>
  <c r="CQ94" i="17"/>
  <c r="CQ93" i="17"/>
  <c r="CQ92" i="17"/>
  <c r="CQ91" i="17"/>
  <c r="CQ90" i="17"/>
  <c r="CQ89" i="17"/>
  <c r="CQ88" i="17"/>
  <c r="CQ87" i="17"/>
  <c r="CQ86" i="17"/>
  <c r="CQ85" i="17"/>
  <c r="CQ84" i="17"/>
  <c r="CQ83" i="17"/>
  <c r="CQ83" i="16" a="1"/>
  <c r="CQ95" i="16"/>
  <c r="CQ94" i="16"/>
  <c r="CQ93" i="16"/>
  <c r="CQ92" i="16"/>
  <c r="CQ91" i="16"/>
  <c r="CQ90" i="16"/>
  <c r="CQ89" i="16"/>
  <c r="CQ88" i="16"/>
  <c r="CQ87" i="16"/>
  <c r="CQ86" i="16"/>
  <c r="CQ85" i="16"/>
  <c r="CQ84" i="16"/>
  <c r="CQ83" i="16"/>
  <c r="CQ83" i="15" a="1"/>
  <c r="CQ95" i="15"/>
  <c r="CQ94" i="15"/>
  <c r="CQ93" i="15"/>
  <c r="CQ92" i="15"/>
  <c r="CQ91" i="15"/>
  <c r="CQ90" i="15"/>
  <c r="CQ89" i="15"/>
  <c r="CQ88" i="15"/>
  <c r="CQ87" i="15"/>
  <c r="CQ86" i="15"/>
  <c r="CQ85" i="15"/>
  <c r="CQ84" i="15"/>
  <c r="CQ83" i="15"/>
  <c r="CP83" i="14" a="1"/>
  <c r="CP95" i="14"/>
  <c r="CP94" i="14"/>
  <c r="CP93" i="14"/>
  <c r="CP92" i="14"/>
  <c r="CP91" i="14"/>
  <c r="CP90" i="14"/>
  <c r="CP89" i="14"/>
  <c r="CP88" i="14"/>
  <c r="CP87" i="14"/>
  <c r="CP86" i="14"/>
  <c r="CP85" i="14"/>
  <c r="CP84" i="14"/>
  <c r="CP83" i="14"/>
  <c r="CR83" i="19" a="1"/>
  <c r="CR95" i="19"/>
  <c r="CR94" i="19"/>
  <c r="CR93" i="19"/>
  <c r="CR92" i="19"/>
  <c r="CR91" i="19"/>
  <c r="CR90" i="19"/>
  <c r="CR89" i="19"/>
  <c r="CR88" i="19"/>
  <c r="CR87" i="19"/>
  <c r="CR86" i="19"/>
  <c r="CR85" i="19"/>
  <c r="CR84" i="19"/>
  <c r="CR83" i="19"/>
  <c r="CS83" i="20" a="1"/>
  <c r="CS95" i="20"/>
  <c r="CS94" i="20"/>
  <c r="CS93" i="20"/>
  <c r="CS92" i="20"/>
  <c r="CS91" i="20"/>
  <c r="CS90" i="20"/>
  <c r="CS89" i="20"/>
  <c r="CS88" i="20"/>
  <c r="CS87" i="20"/>
  <c r="CS86" i="20"/>
  <c r="CS85" i="20"/>
  <c r="CS84" i="20"/>
  <c r="CS83" i="20"/>
  <c r="CR83" i="18" a="1"/>
  <c r="CR95" i="18"/>
  <c r="CR94" i="18"/>
  <c r="CR93" i="18"/>
  <c r="CR92" i="18"/>
  <c r="CR91" i="18"/>
  <c r="CR90" i="18"/>
  <c r="CR89" i="18"/>
  <c r="CR88" i="18"/>
  <c r="CR87" i="18"/>
  <c r="CR86" i="18"/>
  <c r="CR85" i="18"/>
  <c r="CR84" i="18"/>
  <c r="CR83" i="18"/>
  <c r="CR83" i="17" a="1"/>
  <c r="CR95" i="17"/>
  <c r="CR94" i="17"/>
  <c r="CR93" i="17"/>
  <c r="CR92" i="17"/>
  <c r="CR91" i="17"/>
  <c r="CR90" i="17"/>
  <c r="CR89" i="17"/>
  <c r="CR88" i="17"/>
  <c r="CR87" i="17"/>
  <c r="CR86" i="17"/>
  <c r="CR85" i="17"/>
  <c r="CR84" i="17"/>
  <c r="CR83" i="17"/>
  <c r="CR83" i="16" a="1"/>
  <c r="CR95" i="16"/>
  <c r="CR94" i="16"/>
  <c r="CR93" i="16"/>
  <c r="CR92" i="16"/>
  <c r="CR91" i="16"/>
  <c r="CR90" i="16"/>
  <c r="CR89" i="16"/>
  <c r="CR88" i="16"/>
  <c r="CR87" i="16"/>
  <c r="CR86" i="16"/>
  <c r="CR85" i="16"/>
  <c r="CR84" i="16"/>
  <c r="CR83" i="16"/>
  <c r="CR83" i="15" a="1"/>
  <c r="CR95" i="15"/>
  <c r="CR94" i="15"/>
  <c r="CR93" i="15"/>
  <c r="CR92" i="15"/>
  <c r="CR91" i="15"/>
  <c r="CR90" i="15"/>
  <c r="CR89" i="15"/>
  <c r="CR88" i="15"/>
  <c r="CR87" i="15"/>
  <c r="CR86" i="15"/>
  <c r="CR85" i="15"/>
  <c r="CR84" i="15"/>
  <c r="CR83" i="15"/>
  <c r="CQ83" i="14" a="1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S83" i="19" a="1"/>
  <c r="CS95" i="19"/>
  <c r="CS94" i="19"/>
  <c r="CS93" i="19"/>
  <c r="CS92" i="19"/>
  <c r="CS91" i="19"/>
  <c r="CS90" i="19"/>
  <c r="CS89" i="19"/>
  <c r="CS88" i="19"/>
  <c r="CS87" i="19"/>
  <c r="CS86" i="19"/>
  <c r="CS85" i="19"/>
  <c r="CS84" i="19"/>
  <c r="CS83" i="19"/>
  <c r="CT83" i="20" a="1"/>
  <c r="CT95" i="20"/>
  <c r="CT94" i="20"/>
  <c r="CT93" i="20"/>
  <c r="CT92" i="20"/>
  <c r="CT91" i="20"/>
  <c r="CT90" i="20"/>
  <c r="CT89" i="20"/>
  <c r="CT88" i="20"/>
  <c r="CT87" i="20"/>
  <c r="CT86" i="20"/>
  <c r="CT85" i="20"/>
  <c r="CT84" i="20"/>
  <c r="CT83" i="20"/>
  <c r="CS83" i="18" a="1"/>
  <c r="CS95" i="18"/>
  <c r="CS94" i="18"/>
  <c r="CS93" i="18"/>
  <c r="CS92" i="18"/>
  <c r="CS91" i="18"/>
  <c r="CS90" i="18"/>
  <c r="CS89" i="18"/>
  <c r="CS88" i="18"/>
  <c r="CS87" i="18"/>
  <c r="CS86" i="18"/>
  <c r="CS85" i="18"/>
  <c r="CS84" i="18"/>
  <c r="CS83" i="18"/>
  <c r="CS83" i="17" a="1"/>
  <c r="CS95" i="17"/>
  <c r="CS94" i="17"/>
  <c r="CS93" i="17"/>
  <c r="CS92" i="17"/>
  <c r="CS91" i="17"/>
  <c r="CS90" i="17"/>
  <c r="CS89" i="17"/>
  <c r="CS88" i="17"/>
  <c r="CS87" i="17"/>
  <c r="CS86" i="17"/>
  <c r="CS85" i="17"/>
  <c r="CS84" i="17"/>
  <c r="CS83" i="17"/>
  <c r="CS83" i="16" a="1"/>
  <c r="CS95" i="16"/>
  <c r="CS94" i="16"/>
  <c r="CS93" i="16"/>
  <c r="CS92" i="16"/>
  <c r="CS91" i="16"/>
  <c r="CS90" i="16"/>
  <c r="CS89" i="16"/>
  <c r="CS88" i="16"/>
  <c r="CS87" i="16"/>
  <c r="CS86" i="16"/>
  <c r="CS85" i="16"/>
  <c r="CS84" i="16"/>
  <c r="CS83" i="16"/>
  <c r="CS83" i="15" a="1"/>
  <c r="CS95" i="15"/>
  <c r="CS94" i="15"/>
  <c r="CS93" i="15"/>
  <c r="CS92" i="15"/>
  <c r="CS91" i="15"/>
  <c r="CS90" i="15"/>
  <c r="CS89" i="15"/>
  <c r="CS88" i="15"/>
  <c r="CS87" i="15"/>
  <c r="CS86" i="15"/>
  <c r="CS85" i="15"/>
  <c r="CS84" i="15"/>
  <c r="CS83" i="15"/>
  <c r="CR83" i="14" a="1"/>
  <c r="CR95" i="14"/>
  <c r="CR94" i="14"/>
  <c r="CR93" i="14"/>
  <c r="CR92" i="14"/>
  <c r="CR91" i="14"/>
  <c r="CR90" i="14"/>
  <c r="CR89" i="14"/>
  <c r="CR88" i="14"/>
  <c r="CR87" i="14"/>
  <c r="CR86" i="14"/>
  <c r="CR85" i="14"/>
  <c r="CR84" i="14"/>
  <c r="CR83" i="14"/>
  <c r="CT83" i="19" a="1"/>
  <c r="CT95" i="19"/>
  <c r="CT94" i="19"/>
  <c r="CT93" i="19"/>
  <c r="CT92" i="19"/>
  <c r="CT91" i="19"/>
  <c r="CT90" i="19"/>
  <c r="CT89" i="19"/>
  <c r="CT88" i="19"/>
  <c r="CT87" i="19"/>
  <c r="CT86" i="19"/>
  <c r="CT85" i="19"/>
  <c r="CT84" i="19"/>
  <c r="CT83" i="19"/>
  <c r="CU83" i="20" a="1"/>
  <c r="CU95" i="20"/>
  <c r="CU94" i="20"/>
  <c r="CU93" i="20"/>
  <c r="CU92" i="20"/>
  <c r="CU91" i="20"/>
  <c r="CU90" i="20"/>
  <c r="CU89" i="20"/>
  <c r="CU88" i="20"/>
  <c r="CU87" i="20"/>
  <c r="CU86" i="20"/>
  <c r="CU85" i="20"/>
  <c r="CU84" i="20"/>
  <c r="CU83" i="20"/>
  <c r="CT83" i="18" a="1"/>
  <c r="CT95" i="18"/>
  <c r="CT94" i="18"/>
  <c r="CT93" i="18"/>
  <c r="CT92" i="18"/>
  <c r="CT91" i="18"/>
  <c r="CT90" i="18"/>
  <c r="CT89" i="18"/>
  <c r="CT88" i="18"/>
  <c r="CT87" i="18"/>
  <c r="CT86" i="18"/>
  <c r="CT85" i="18"/>
  <c r="CT84" i="18"/>
  <c r="CT83" i="18"/>
  <c r="CT83" i="17" a="1"/>
  <c r="CT95" i="17"/>
  <c r="CT94" i="17"/>
  <c r="CT93" i="17"/>
  <c r="CT92" i="17"/>
  <c r="CT91" i="17"/>
  <c r="CT90" i="17"/>
  <c r="CT89" i="17"/>
  <c r="CT88" i="17"/>
  <c r="CT87" i="17"/>
  <c r="CT86" i="17"/>
  <c r="CT85" i="17"/>
  <c r="CT84" i="17"/>
  <c r="CT83" i="17"/>
  <c r="CT83" i="16" a="1"/>
  <c r="CT95" i="16"/>
  <c r="CT94" i="16"/>
  <c r="CT93" i="16"/>
  <c r="CT92" i="16"/>
  <c r="CT91" i="16"/>
  <c r="CT90" i="16"/>
  <c r="CT89" i="16"/>
  <c r="CT88" i="16"/>
  <c r="CT87" i="16"/>
  <c r="CT86" i="16"/>
  <c r="CT85" i="16"/>
  <c r="CT84" i="16"/>
  <c r="CT83" i="16"/>
  <c r="CT83" i="15" a="1"/>
  <c r="CT95" i="15"/>
  <c r="CT94" i="15"/>
  <c r="CT93" i="15"/>
  <c r="CT92" i="15"/>
  <c r="CT91" i="15"/>
  <c r="CT90" i="15"/>
  <c r="CT89" i="15"/>
  <c r="CT88" i="15"/>
  <c r="CT87" i="15"/>
  <c r="CT86" i="15"/>
  <c r="CT85" i="15"/>
  <c r="CT84" i="15"/>
  <c r="CT83" i="15"/>
  <c r="CS83" i="14" a="1"/>
  <c r="CS95" i="14"/>
  <c r="CS94" i="14"/>
  <c r="CS93" i="14"/>
  <c r="CS92" i="14"/>
  <c r="CS91" i="14"/>
  <c r="CS90" i="14"/>
  <c r="CS89" i="14"/>
  <c r="CS88" i="14"/>
  <c r="CS87" i="14"/>
  <c r="CS86" i="14"/>
  <c r="CS85" i="14"/>
  <c r="CS84" i="14"/>
  <c r="CS83" i="14"/>
  <c r="CU83" i="19" a="1"/>
  <c r="CU95" i="19"/>
  <c r="CU94" i="19"/>
  <c r="CU93" i="19"/>
  <c r="CU92" i="19"/>
  <c r="CU91" i="19"/>
  <c r="CU90" i="19"/>
  <c r="CU89" i="19"/>
  <c r="CU88" i="19"/>
  <c r="CU87" i="19"/>
  <c r="CU86" i="19"/>
  <c r="CU85" i="19"/>
  <c r="CU84" i="19"/>
  <c r="CU83" i="19"/>
  <c r="CV83" i="20" a="1"/>
  <c r="CV95" i="20"/>
  <c r="CV94" i="20"/>
  <c r="CV93" i="20"/>
  <c r="CV92" i="20"/>
  <c r="CV91" i="20"/>
  <c r="CV90" i="20"/>
  <c r="CV89" i="20"/>
  <c r="CV88" i="20"/>
  <c r="CV87" i="20"/>
  <c r="CV86" i="20"/>
  <c r="CV85" i="20"/>
  <c r="CV84" i="20"/>
  <c r="CV83" i="20"/>
  <c r="CU83" i="18" a="1"/>
  <c r="CU95" i="18"/>
  <c r="CU94" i="18"/>
  <c r="CU93" i="18"/>
  <c r="CU92" i="18"/>
  <c r="CU91" i="18"/>
  <c r="CU90" i="18"/>
  <c r="CU89" i="18"/>
  <c r="CU88" i="18"/>
  <c r="CU87" i="18"/>
  <c r="CU86" i="18"/>
  <c r="CU85" i="18"/>
  <c r="CU84" i="18"/>
  <c r="CU83" i="18"/>
  <c r="CU83" i="17" a="1"/>
  <c r="CU95" i="17"/>
  <c r="CU94" i="17"/>
  <c r="CU93" i="17"/>
  <c r="CU92" i="17"/>
  <c r="CU91" i="17"/>
  <c r="CU90" i="17"/>
  <c r="CU89" i="17"/>
  <c r="CU88" i="17"/>
  <c r="CU87" i="17"/>
  <c r="CU86" i="17"/>
  <c r="CU85" i="17"/>
  <c r="CU84" i="17"/>
  <c r="CU83" i="17"/>
  <c r="CU83" i="16" a="1"/>
  <c r="CU95" i="16"/>
  <c r="CU94" i="16"/>
  <c r="CU93" i="16"/>
  <c r="CU92" i="16"/>
  <c r="CU91" i="16"/>
  <c r="CU90" i="16"/>
  <c r="CU89" i="16"/>
  <c r="CU88" i="16"/>
  <c r="CU87" i="16"/>
  <c r="CU86" i="16"/>
  <c r="CU85" i="16"/>
  <c r="CU84" i="16"/>
  <c r="CU83" i="16"/>
  <c r="CU83" i="15" a="1"/>
  <c r="CU95" i="15"/>
  <c r="CU94" i="15"/>
  <c r="CU93" i="15"/>
  <c r="CU92" i="15"/>
  <c r="CU91" i="15"/>
  <c r="CU90" i="15"/>
  <c r="CU89" i="15"/>
  <c r="CU88" i="15"/>
  <c r="CU87" i="15"/>
  <c r="CU86" i="15"/>
  <c r="CU85" i="15"/>
  <c r="CU84" i="15"/>
  <c r="CU83" i="15"/>
  <c r="CT83" i="14" a="1"/>
  <c r="CT95" i="14"/>
  <c r="CT94" i="14"/>
  <c r="CT93" i="14"/>
  <c r="CT92" i="14"/>
  <c r="CT91" i="14"/>
  <c r="CT90" i="14"/>
  <c r="CT89" i="14"/>
  <c r="CT88" i="14"/>
  <c r="CT87" i="14"/>
  <c r="CT86" i="14"/>
  <c r="CT85" i="14"/>
  <c r="CT84" i="14"/>
  <c r="CT83" i="14"/>
  <c r="CV83" i="19" a="1"/>
  <c r="CV95" i="19"/>
  <c r="CV94" i="19"/>
  <c r="CV93" i="19"/>
  <c r="CV92" i="19"/>
  <c r="CV91" i="19"/>
  <c r="CV90" i="19"/>
  <c r="CV89" i="19"/>
  <c r="CV88" i="19"/>
  <c r="CV87" i="19"/>
  <c r="CV86" i="19"/>
  <c r="CV85" i="19"/>
  <c r="CV84" i="19"/>
  <c r="CV83" i="19"/>
  <c r="CW83" i="20" a="1"/>
  <c r="CW95" i="20"/>
  <c r="CW94" i="20"/>
  <c r="CW93" i="20"/>
  <c r="CW92" i="20"/>
  <c r="CW91" i="20"/>
  <c r="CW90" i="20"/>
  <c r="CW89" i="20"/>
  <c r="CW88" i="20"/>
  <c r="CW87" i="20"/>
  <c r="CW86" i="20"/>
  <c r="CW85" i="20"/>
  <c r="CW84" i="20"/>
  <c r="CW83" i="20"/>
  <c r="CV83" i="18" a="1"/>
  <c r="CV95" i="18"/>
  <c r="CV94" i="18"/>
  <c r="CV93" i="18"/>
  <c r="CV92" i="18"/>
  <c r="CV91" i="18"/>
  <c r="CV90" i="18"/>
  <c r="CV89" i="18"/>
  <c r="CV88" i="18"/>
  <c r="CV87" i="18"/>
  <c r="CV86" i="18"/>
  <c r="CV85" i="18"/>
  <c r="CV84" i="18"/>
  <c r="CV83" i="18"/>
  <c r="CV83" i="17" a="1"/>
  <c r="CV95" i="17"/>
  <c r="CV94" i="17"/>
  <c r="CV93" i="17"/>
  <c r="CV92" i="17"/>
  <c r="CV91" i="17"/>
  <c r="CV90" i="17"/>
  <c r="CV89" i="17"/>
  <c r="CV88" i="17"/>
  <c r="CV87" i="17"/>
  <c r="CV86" i="17"/>
  <c r="CV85" i="17"/>
  <c r="CV84" i="17"/>
  <c r="CV83" i="17"/>
  <c r="CV83" i="16" a="1"/>
  <c r="CV95" i="16"/>
  <c r="CV94" i="16"/>
  <c r="CV93" i="16"/>
  <c r="CV92" i="16"/>
  <c r="CV91" i="16"/>
  <c r="CV90" i="16"/>
  <c r="CV89" i="16"/>
  <c r="CV88" i="16"/>
  <c r="CV87" i="16"/>
  <c r="CV86" i="16"/>
  <c r="CV85" i="16"/>
  <c r="CV84" i="16"/>
  <c r="CV83" i="16"/>
  <c r="CV83" i="15" a="1"/>
  <c r="CV95" i="15"/>
  <c r="CV94" i="15"/>
  <c r="CV93" i="15"/>
  <c r="CV92" i="15"/>
  <c r="CV91" i="15"/>
  <c r="CV90" i="15"/>
  <c r="CV89" i="15"/>
  <c r="CV88" i="15"/>
  <c r="CV87" i="15"/>
  <c r="CV86" i="15"/>
  <c r="CV85" i="15"/>
  <c r="CV84" i="15"/>
  <c r="CV83" i="15"/>
  <c r="CU83" i="14" a="1"/>
  <c r="CU95" i="14"/>
  <c r="CU94" i="14"/>
  <c r="CU93" i="14"/>
  <c r="CU92" i="14"/>
  <c r="CU91" i="14"/>
  <c r="CU90" i="14"/>
  <c r="CU89" i="14"/>
  <c r="CU88" i="14"/>
  <c r="CU87" i="14"/>
  <c r="CU86" i="14"/>
  <c r="CU85" i="14"/>
  <c r="CU84" i="14"/>
  <c r="CU83" i="14"/>
  <c r="CW83" i="19" a="1"/>
  <c r="CW95" i="19"/>
  <c r="CW94" i="19"/>
  <c r="CW93" i="19"/>
  <c r="CW92" i="19"/>
  <c r="CW91" i="19"/>
  <c r="CW90" i="19"/>
  <c r="CW89" i="19"/>
  <c r="CW88" i="19"/>
  <c r="CW87" i="19"/>
  <c r="CW86" i="19"/>
  <c r="CW85" i="19"/>
  <c r="CW84" i="19"/>
  <c r="CW83" i="19"/>
  <c r="CX83" i="20" a="1"/>
  <c r="CX95" i="20"/>
  <c r="CX94" i="20"/>
  <c r="CX93" i="20"/>
  <c r="CX92" i="20"/>
  <c r="CX91" i="20"/>
  <c r="CX90" i="20"/>
  <c r="CX89" i="20"/>
  <c r="CX88" i="20"/>
  <c r="CX87" i="20"/>
  <c r="CX86" i="20"/>
  <c r="CX85" i="20"/>
  <c r="CX84" i="20"/>
  <c r="CX83" i="20"/>
  <c r="CW83" i="18" a="1"/>
  <c r="CW95" i="18"/>
  <c r="CW94" i="18"/>
  <c r="CW93" i="18"/>
  <c r="CW92" i="18"/>
  <c r="CW91" i="18"/>
  <c r="CW90" i="18"/>
  <c r="CW89" i="18"/>
  <c r="CW88" i="18"/>
  <c r="CW87" i="18"/>
  <c r="CW86" i="18"/>
  <c r="CW85" i="18"/>
  <c r="CW84" i="18"/>
  <c r="CW83" i="18"/>
  <c r="CW83" i="17" a="1"/>
  <c r="CW95" i="17"/>
  <c r="CW94" i="17"/>
  <c r="CW93" i="17"/>
  <c r="CW92" i="17"/>
  <c r="CW91" i="17"/>
  <c r="CW90" i="17"/>
  <c r="CW89" i="17"/>
  <c r="CW88" i="17"/>
  <c r="CW87" i="17"/>
  <c r="CW86" i="17"/>
  <c r="CW85" i="17"/>
  <c r="CW84" i="17"/>
  <c r="CW83" i="17"/>
  <c r="CW83" i="16" a="1"/>
  <c r="CW95" i="16"/>
  <c r="CW94" i="16"/>
  <c r="CW93" i="16"/>
  <c r="CW92" i="16"/>
  <c r="CW91" i="16"/>
  <c r="CW90" i="16"/>
  <c r="CW89" i="16"/>
  <c r="CW88" i="16"/>
  <c r="CW87" i="16"/>
  <c r="CW86" i="16"/>
  <c r="CW85" i="16"/>
  <c r="CW84" i="16"/>
  <c r="CW83" i="16"/>
  <c r="CW83" i="15" a="1"/>
  <c r="CW95" i="15"/>
  <c r="CW94" i="15"/>
  <c r="CW93" i="15"/>
  <c r="CW92" i="15"/>
  <c r="CW91" i="15"/>
  <c r="CW90" i="15"/>
  <c r="CW89" i="15"/>
  <c r="CW88" i="15"/>
  <c r="CW87" i="15"/>
  <c r="CW86" i="15"/>
  <c r="CW85" i="15"/>
  <c r="CW84" i="15"/>
  <c r="CW83" i="15"/>
  <c r="CV83" i="14" a="1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X83" i="19" a="1"/>
  <c r="CX95" i="19"/>
  <c r="CX94" i="19"/>
  <c r="CX93" i="19"/>
  <c r="CX92" i="19"/>
  <c r="CX91" i="19"/>
  <c r="CX90" i="19"/>
  <c r="CX89" i="19"/>
  <c r="CX88" i="19"/>
  <c r="CX87" i="19"/>
  <c r="CX86" i="19"/>
  <c r="CX85" i="19"/>
  <c r="CX84" i="19"/>
  <c r="CX83" i="19"/>
  <c r="CY83" i="20" a="1"/>
  <c r="CY95" i="20"/>
  <c r="CY94" i="20"/>
  <c r="CY93" i="20"/>
  <c r="CY92" i="20"/>
  <c r="CY91" i="20"/>
  <c r="CY90" i="20"/>
  <c r="CY89" i="20"/>
  <c r="CY88" i="20"/>
  <c r="CY87" i="20"/>
  <c r="CY86" i="20"/>
  <c r="CY85" i="20"/>
  <c r="CY84" i="20"/>
  <c r="CY83" i="20"/>
  <c r="CX83" i="18" a="1"/>
  <c r="CX95" i="18"/>
  <c r="CX94" i="18"/>
  <c r="CX93" i="18"/>
  <c r="CX92" i="18"/>
  <c r="CX91" i="18"/>
  <c r="CX90" i="18"/>
  <c r="CX89" i="18"/>
  <c r="CX88" i="18"/>
  <c r="CX87" i="18"/>
  <c r="CX86" i="18"/>
  <c r="CX85" i="18"/>
  <c r="CX84" i="18"/>
  <c r="CX83" i="18"/>
  <c r="CX83" i="17" a="1"/>
  <c r="CX95" i="17"/>
  <c r="CX94" i="17"/>
  <c r="CX93" i="17"/>
  <c r="CX92" i="17"/>
  <c r="CX91" i="17"/>
  <c r="CX90" i="17"/>
  <c r="CX89" i="17"/>
  <c r="CX88" i="17"/>
  <c r="CX87" i="17"/>
  <c r="CX86" i="17"/>
  <c r="CX85" i="17"/>
  <c r="CX84" i="17"/>
  <c r="CX83" i="17"/>
  <c r="CX83" i="16" a="1"/>
  <c r="CX95" i="16"/>
  <c r="CX94" i="16"/>
  <c r="CX93" i="16"/>
  <c r="CX92" i="16"/>
  <c r="CX91" i="16"/>
  <c r="CX90" i="16"/>
  <c r="CX89" i="16"/>
  <c r="CX88" i="16"/>
  <c r="CX87" i="16"/>
  <c r="CX86" i="16"/>
  <c r="CX85" i="16"/>
  <c r="CX84" i="16"/>
  <c r="CX83" i="16"/>
  <c r="CX83" i="15" a="1"/>
  <c r="CX95" i="15"/>
  <c r="CX94" i="15"/>
  <c r="CX93" i="15"/>
  <c r="CX92" i="15"/>
  <c r="CX91" i="15"/>
  <c r="CX90" i="15"/>
  <c r="CX89" i="15"/>
  <c r="CX88" i="15"/>
  <c r="CX87" i="15"/>
  <c r="CX86" i="15"/>
  <c r="CX85" i="15"/>
  <c r="CX84" i="15"/>
  <c r="CX83" i="15"/>
  <c r="CW83" i="14" a="1"/>
  <c r="CW95" i="14"/>
  <c r="CW94" i="14"/>
  <c r="CW93" i="14"/>
  <c r="CW92" i="14"/>
  <c r="CW91" i="14"/>
  <c r="CW90" i="14"/>
  <c r="CW89" i="14"/>
  <c r="CW88" i="14"/>
  <c r="CW87" i="14"/>
  <c r="CW86" i="14"/>
  <c r="CW85" i="14"/>
  <c r="CW84" i="14"/>
  <c r="CW83" i="14"/>
  <c r="CY83" i="19" a="1"/>
  <c r="CY95" i="19"/>
  <c r="CY94" i="19"/>
  <c r="CY93" i="19"/>
  <c r="CY92" i="19"/>
  <c r="CY91" i="19"/>
  <c r="CY90" i="19"/>
  <c r="CY89" i="19"/>
  <c r="CY88" i="19"/>
  <c r="CY87" i="19"/>
  <c r="CY86" i="19"/>
  <c r="CY85" i="19"/>
  <c r="CY84" i="19"/>
  <c r="CY83" i="19"/>
  <c r="CZ83" i="20" a="1"/>
  <c r="CZ95" i="20"/>
  <c r="CZ94" i="20"/>
  <c r="CZ93" i="20"/>
  <c r="CZ92" i="20"/>
  <c r="CZ91" i="20"/>
  <c r="CZ90" i="20"/>
  <c r="CZ89" i="20"/>
  <c r="CZ88" i="20"/>
  <c r="CZ87" i="20"/>
  <c r="CZ86" i="20"/>
  <c r="CZ85" i="20"/>
  <c r="CZ84" i="20"/>
  <c r="CZ83" i="20"/>
  <c r="CY83" i="18" a="1"/>
  <c r="CY95" i="18"/>
  <c r="CY94" i="18"/>
  <c r="CY93" i="18"/>
  <c r="CY92" i="18"/>
  <c r="CY91" i="18"/>
  <c r="CY90" i="18"/>
  <c r="CY89" i="18"/>
  <c r="CY88" i="18"/>
  <c r="CY87" i="18"/>
  <c r="CY86" i="18"/>
  <c r="CY85" i="18"/>
  <c r="CY84" i="18"/>
  <c r="CY83" i="18"/>
  <c r="CY83" i="17" a="1"/>
  <c r="CY95" i="17"/>
  <c r="CY94" i="17"/>
  <c r="CY93" i="17"/>
  <c r="CY92" i="17"/>
  <c r="CY91" i="17"/>
  <c r="CY90" i="17"/>
  <c r="CY89" i="17"/>
  <c r="CY88" i="17"/>
  <c r="CY87" i="17"/>
  <c r="CY86" i="17"/>
  <c r="CY85" i="17"/>
  <c r="CY84" i="17"/>
  <c r="CY83" i="17"/>
  <c r="CY83" i="16" a="1"/>
  <c r="CY95" i="16"/>
  <c r="CY94" i="16"/>
  <c r="CY93" i="16"/>
  <c r="CY92" i="16"/>
  <c r="CY91" i="16"/>
  <c r="CY90" i="16"/>
  <c r="CY89" i="16"/>
  <c r="CY88" i="16"/>
  <c r="CY87" i="16"/>
  <c r="CY86" i="16"/>
  <c r="CY85" i="16"/>
  <c r="CY84" i="16"/>
  <c r="CY83" i="16"/>
  <c r="CY83" i="15" a="1"/>
  <c r="CY95" i="15"/>
  <c r="CY94" i="15"/>
  <c r="CY93" i="15"/>
  <c r="CY92" i="15"/>
  <c r="CY91" i="15"/>
  <c r="CY90" i="15"/>
  <c r="CY89" i="15"/>
  <c r="CY88" i="15"/>
  <c r="CY87" i="15"/>
  <c r="CY86" i="15"/>
  <c r="CY85" i="15"/>
  <c r="CY84" i="15"/>
  <c r="CY83" i="15"/>
  <c r="CX83" i="14" a="1"/>
  <c r="CX95" i="14"/>
  <c r="CX94" i="14"/>
  <c r="CX93" i="14"/>
  <c r="CX92" i="14"/>
  <c r="CX91" i="14"/>
  <c r="CX90" i="14"/>
  <c r="CX89" i="14"/>
  <c r="CX88" i="14"/>
  <c r="CX87" i="14"/>
  <c r="CX86" i="14"/>
  <c r="CX85" i="14"/>
  <c r="CX84" i="14"/>
  <c r="CX83" i="14"/>
  <c r="CZ83" i="19" a="1"/>
  <c r="CZ95" i="19"/>
  <c r="CZ94" i="19"/>
  <c r="CZ93" i="19"/>
  <c r="CZ92" i="19"/>
  <c r="CZ91" i="19"/>
  <c r="CZ90" i="19"/>
  <c r="CZ89" i="19"/>
  <c r="CZ88" i="19"/>
  <c r="CZ87" i="19"/>
  <c r="CZ86" i="19"/>
  <c r="CZ85" i="19"/>
  <c r="CZ84" i="19"/>
  <c r="CZ83" i="19"/>
  <c r="CZ83" i="18" a="1"/>
  <c r="CZ95" i="18"/>
  <c r="CZ94" i="18"/>
  <c r="CZ93" i="18"/>
  <c r="CZ92" i="18"/>
  <c r="CZ91" i="18"/>
  <c r="CZ90" i="18"/>
  <c r="CZ89" i="18"/>
  <c r="CZ88" i="18"/>
  <c r="CZ87" i="18"/>
  <c r="CZ86" i="18"/>
  <c r="CZ85" i="18"/>
  <c r="CZ84" i="18"/>
  <c r="CZ83" i="18"/>
  <c r="CZ83" i="17" a="1"/>
  <c r="CZ95" i="17"/>
  <c r="CZ94" i="17"/>
  <c r="CZ93" i="17"/>
  <c r="CZ92" i="17"/>
  <c r="CZ91" i="17"/>
  <c r="CZ90" i="17"/>
  <c r="CZ89" i="17"/>
  <c r="CZ88" i="17"/>
  <c r="CZ87" i="17"/>
  <c r="CZ86" i="17"/>
  <c r="CZ85" i="17"/>
  <c r="CZ84" i="17"/>
  <c r="CZ83" i="17"/>
  <c r="CZ83" i="16" a="1"/>
  <c r="CZ95" i="16"/>
  <c r="CZ94" i="16"/>
  <c r="CZ93" i="16"/>
  <c r="CZ92" i="16"/>
  <c r="CZ91" i="16"/>
  <c r="CZ90" i="16"/>
  <c r="CZ89" i="16"/>
  <c r="CZ88" i="16"/>
  <c r="CZ87" i="16"/>
  <c r="CZ86" i="16"/>
  <c r="CZ85" i="16"/>
  <c r="CZ84" i="16"/>
  <c r="CZ83" i="16"/>
  <c r="CZ83" i="15" a="1"/>
  <c r="CZ95" i="15"/>
  <c r="CZ94" i="15"/>
  <c r="CZ93" i="15"/>
  <c r="CZ92" i="15"/>
  <c r="CZ91" i="15"/>
  <c r="CZ90" i="15"/>
  <c r="CZ89" i="15"/>
  <c r="CZ88" i="15"/>
  <c r="CZ87" i="15"/>
  <c r="CZ86" i="15"/>
  <c r="CZ85" i="15"/>
  <c r="CZ84" i="15"/>
  <c r="CZ83" i="15"/>
  <c r="CY83" i="14" a="1"/>
  <c r="CY95" i="14"/>
  <c r="CY94" i="14"/>
  <c r="CY93" i="14"/>
  <c r="CY92" i="14"/>
  <c r="CY91" i="14"/>
  <c r="CY90" i="14"/>
  <c r="CY89" i="14"/>
  <c r="CY88" i="14"/>
  <c r="CY87" i="14"/>
  <c r="CY86" i="14"/>
  <c r="CY85" i="14"/>
  <c r="CY84" i="14"/>
  <c r="CY83" i="14"/>
  <c r="DA83" i="20" a="1"/>
  <c r="DA95" i="20"/>
  <c r="DA94" i="20"/>
  <c r="DA93" i="20"/>
  <c r="DA92" i="20"/>
  <c r="DA91" i="20"/>
  <c r="DA90" i="20"/>
  <c r="DA89" i="20"/>
  <c r="DA88" i="20"/>
  <c r="DA87" i="20"/>
  <c r="DA86" i="20"/>
  <c r="DA85" i="20"/>
  <c r="DA84" i="20"/>
  <c r="DA83" i="20"/>
  <c r="DA83" i="19" a="1"/>
  <c r="DA95" i="19"/>
  <c r="DA94" i="19"/>
  <c r="DA93" i="19"/>
  <c r="DA92" i="19"/>
  <c r="DA91" i="19"/>
  <c r="DA90" i="19"/>
  <c r="DA89" i="19"/>
  <c r="DA88" i="19"/>
  <c r="DA87" i="19"/>
  <c r="DA86" i="19"/>
  <c r="DA85" i="19"/>
  <c r="DA84" i="19"/>
  <c r="DA83" i="19"/>
  <c r="DA83" i="18" a="1"/>
  <c r="DA95" i="18"/>
  <c r="DA94" i="18"/>
  <c r="DA93" i="18"/>
  <c r="DA92" i="18"/>
  <c r="DA91" i="18"/>
  <c r="DA90" i="18"/>
  <c r="DA89" i="18"/>
  <c r="DA88" i="18"/>
  <c r="DA87" i="18"/>
  <c r="DA86" i="18"/>
  <c r="DA85" i="18"/>
  <c r="DA84" i="18"/>
  <c r="DA83" i="18"/>
  <c r="DA83" i="17" a="1"/>
  <c r="DA95" i="17"/>
  <c r="DA94" i="17"/>
  <c r="DA93" i="17"/>
  <c r="DA92" i="17"/>
  <c r="DA91" i="17"/>
  <c r="DA90" i="17"/>
  <c r="DA89" i="17"/>
  <c r="DA88" i="17"/>
  <c r="DA87" i="17"/>
  <c r="DA86" i="17"/>
  <c r="DA85" i="17"/>
  <c r="DA84" i="17"/>
  <c r="DA83" i="17"/>
  <c r="DA83" i="16" a="1"/>
  <c r="DA95" i="16"/>
  <c r="DA94" i="16"/>
  <c r="DA93" i="16"/>
  <c r="DA92" i="16"/>
  <c r="DA91" i="16"/>
  <c r="DA90" i="16"/>
  <c r="DA89" i="16"/>
  <c r="DA88" i="16"/>
  <c r="DA87" i="16"/>
  <c r="DA86" i="16"/>
  <c r="DA85" i="16"/>
  <c r="DA84" i="16"/>
  <c r="DA83" i="16"/>
  <c r="CZ83" i="14" a="1"/>
  <c r="CZ95" i="14"/>
  <c r="CZ94" i="14"/>
  <c r="CZ93" i="14"/>
  <c r="CZ92" i="14"/>
  <c r="CZ91" i="14"/>
  <c r="CZ90" i="14"/>
  <c r="CZ89" i="14"/>
  <c r="CZ88" i="14"/>
  <c r="CZ87" i="14"/>
  <c r="CZ86" i="14"/>
  <c r="CZ85" i="14"/>
  <c r="CZ84" i="14"/>
  <c r="CZ83" i="14"/>
  <c r="DA83" i="15" a="1"/>
  <c r="DA95" i="15"/>
  <c r="DA94" i="15"/>
  <c r="DA93" i="15"/>
  <c r="DA92" i="15"/>
  <c r="DA91" i="15"/>
  <c r="DA90" i="15"/>
  <c r="DA89" i="15"/>
  <c r="DA88" i="15"/>
  <c r="DA87" i="15"/>
  <c r="DA86" i="15"/>
  <c r="DA85" i="15"/>
  <c r="DA84" i="15"/>
  <c r="DA83" i="15"/>
  <c r="B69" i="14"/>
  <c r="D18" i="1"/>
  <c r="B70" i="14"/>
  <c r="D19" i="1"/>
  <c r="B71" i="14"/>
  <c r="D20" i="1"/>
  <c r="B72" i="14"/>
  <c r="D21" i="1"/>
  <c r="B73" i="14"/>
  <c r="D22" i="1"/>
  <c r="B74" i="14"/>
  <c r="D23" i="1"/>
  <c r="B75" i="14"/>
  <c r="D24" i="1"/>
  <c r="B76" i="14"/>
  <c r="D25" i="1"/>
  <c r="B77" i="14"/>
  <c r="D26" i="1"/>
  <c r="B78" i="14"/>
  <c r="D27" i="1"/>
  <c r="B79" i="14"/>
  <c r="D28" i="1"/>
  <c r="B80" i="14"/>
  <c r="D29" i="1"/>
  <c r="B95" i="20"/>
  <c r="B94" i="20"/>
  <c r="B93" i="20"/>
  <c r="B92" i="20"/>
  <c r="B91" i="20"/>
  <c r="B90" i="20"/>
  <c r="B89" i="20"/>
  <c r="B88" i="20"/>
  <c r="B87" i="20"/>
  <c r="B86" i="20"/>
  <c r="B85" i="20"/>
  <c r="B84" i="20"/>
  <c r="B83" i="20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DA83" i="14" a="1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0" i="3"/>
  <c r="C29" i="1"/>
  <c r="B79" i="3"/>
  <c r="C28" i="1"/>
  <c r="B78" i="3"/>
  <c r="C27" i="1"/>
  <c r="B77" i="3"/>
  <c r="C26" i="1"/>
  <c r="B76" i="3"/>
  <c r="C25" i="1"/>
  <c r="B75" i="3"/>
  <c r="C24" i="1"/>
  <c r="B74" i="3"/>
  <c r="C23" i="1"/>
  <c r="B73" i="3"/>
  <c r="C22" i="1"/>
  <c r="B72" i="3"/>
  <c r="C21" i="1"/>
  <c r="B71" i="3"/>
  <c r="C20" i="1"/>
  <c r="B70" i="3"/>
  <c r="C19" i="1"/>
  <c r="B69" i="3"/>
  <c r="C18" i="1"/>
  <c r="B84" i="3"/>
  <c r="B85" i="3"/>
  <c r="B86" i="3"/>
  <c r="B87" i="3"/>
  <c r="B88" i="3"/>
  <c r="B89" i="3"/>
  <c r="B90" i="3"/>
  <c r="B91" i="3"/>
  <c r="B92" i="3"/>
  <c r="B93" i="3"/>
  <c r="B94" i="3"/>
  <c r="B95" i="3"/>
  <c r="B83" i="3"/>
  <c r="B69" i="16"/>
  <c r="F18" i="1"/>
  <c r="B70" i="16"/>
  <c r="F19" i="1"/>
  <c r="B71" i="16"/>
  <c r="F20" i="1"/>
  <c r="B72" i="16"/>
  <c r="F21" i="1"/>
  <c r="B73" i="16"/>
  <c r="F22" i="1"/>
  <c r="B74" i="16"/>
  <c r="F23" i="1"/>
  <c r="B75" i="16"/>
  <c r="F24" i="1"/>
  <c r="B76" i="16"/>
  <c r="F25" i="1"/>
  <c r="B77" i="16"/>
  <c r="F26" i="1"/>
  <c r="B78" i="16"/>
  <c r="F27" i="1"/>
  <c r="B79" i="16"/>
  <c r="F28" i="1"/>
  <c r="B80" i="16"/>
  <c r="F29" i="1"/>
  <c r="B69" i="15"/>
  <c r="E18" i="1"/>
  <c r="B70" i="15"/>
  <c r="E19" i="1"/>
  <c r="B71" i="15"/>
  <c r="E20" i="1"/>
  <c r="B72" i="15"/>
  <c r="E21" i="1"/>
  <c r="B73" i="15"/>
  <c r="E22" i="1"/>
  <c r="B74" i="15"/>
  <c r="E23" i="1"/>
  <c r="B75" i="15"/>
  <c r="E24" i="1"/>
  <c r="B76" i="15"/>
  <c r="E25" i="1"/>
  <c r="B77" i="15"/>
  <c r="E26" i="1"/>
  <c r="B78" i="15"/>
  <c r="E27" i="1"/>
  <c r="B79" i="15"/>
  <c r="E28" i="1"/>
  <c r="B80" i="15"/>
  <c r="E29" i="1"/>
  <c r="B69" i="17"/>
  <c r="G18" i="1"/>
  <c r="B70" i="17"/>
  <c r="G19" i="1"/>
  <c r="B71" i="17"/>
  <c r="G20" i="1"/>
  <c r="B72" i="17"/>
  <c r="G21" i="1"/>
  <c r="B73" i="17"/>
  <c r="G22" i="1"/>
  <c r="B74" i="17"/>
  <c r="G23" i="1"/>
  <c r="B75" i="17"/>
  <c r="G24" i="1"/>
  <c r="B76" i="17"/>
  <c r="G25" i="1"/>
  <c r="B77" i="17"/>
  <c r="G26" i="1"/>
  <c r="B78" i="17"/>
  <c r="G27" i="1"/>
  <c r="B79" i="17"/>
  <c r="G28" i="1"/>
  <c r="B80" i="17"/>
  <c r="G29" i="1"/>
  <c r="B69" i="18"/>
  <c r="H18" i="1"/>
  <c r="B70" i="18"/>
  <c r="H19" i="1"/>
  <c r="B71" i="18"/>
  <c r="H20" i="1"/>
  <c r="B72" i="18"/>
  <c r="H21" i="1"/>
  <c r="B73" i="18"/>
  <c r="H22" i="1"/>
  <c r="B74" i="18"/>
  <c r="H23" i="1"/>
  <c r="B75" i="18"/>
  <c r="H24" i="1"/>
  <c r="B76" i="18"/>
  <c r="H25" i="1"/>
  <c r="B77" i="18"/>
  <c r="H26" i="1"/>
  <c r="B78" i="18"/>
  <c r="H27" i="1"/>
  <c r="B79" i="18"/>
  <c r="H28" i="1"/>
  <c r="B80" i="18"/>
  <c r="H29" i="1"/>
  <c r="B69" i="19"/>
  <c r="I18" i="1"/>
  <c r="B70" i="19"/>
  <c r="I19" i="1"/>
  <c r="B71" i="19"/>
  <c r="I20" i="1"/>
  <c r="B72" i="19"/>
  <c r="I21" i="1"/>
  <c r="B73" i="19"/>
  <c r="I22" i="1"/>
  <c r="B74" i="19"/>
  <c r="I23" i="1"/>
  <c r="B75" i="19"/>
  <c r="I24" i="1"/>
  <c r="B76" i="19"/>
  <c r="I25" i="1"/>
  <c r="B77" i="19"/>
  <c r="I26" i="1"/>
  <c r="B78" i="19"/>
  <c r="I27" i="1"/>
  <c r="B79" i="19"/>
  <c r="I28" i="1"/>
  <c r="B80" i="19"/>
  <c r="I29" i="1"/>
  <c r="B69" i="20"/>
  <c r="J18" i="1"/>
  <c r="B70" i="20"/>
  <c r="J19" i="1"/>
  <c r="B71" i="20"/>
  <c r="J20" i="1"/>
  <c r="B72" i="20"/>
  <c r="J21" i="1"/>
  <c r="B73" i="20"/>
  <c r="J22" i="1"/>
  <c r="B74" i="20"/>
  <c r="J23" i="1"/>
  <c r="B75" i="20"/>
  <c r="J24" i="1"/>
  <c r="B76" i="20"/>
  <c r="J25" i="1"/>
  <c r="B77" i="20"/>
  <c r="J26" i="1"/>
  <c r="B78" i="20"/>
  <c r="J27" i="1"/>
  <c r="B79" i="20"/>
  <c r="J28" i="1"/>
  <c r="B80" i="20"/>
  <c r="J29" i="1"/>
  <c r="C49" i="1" a="1"/>
  <c r="C50" i="1"/>
  <c r="C51" i="1"/>
  <c r="C52" i="1"/>
  <c r="C53" i="1"/>
  <c r="C54" i="1"/>
  <c r="C55" i="1"/>
  <c r="C56" i="1"/>
  <c r="C57" i="1"/>
  <c r="C58" i="1"/>
  <c r="C59" i="1"/>
  <c r="C60" i="1"/>
  <c r="C61" i="1"/>
  <c r="D49" i="1" a="1"/>
  <c r="D50" i="1"/>
  <c r="D51" i="1"/>
  <c r="D52" i="1"/>
  <c r="D53" i="1"/>
  <c r="D54" i="1"/>
  <c r="D55" i="1"/>
  <c r="D56" i="1"/>
  <c r="D57" i="1"/>
  <c r="D58" i="1"/>
  <c r="D59" i="1"/>
  <c r="D60" i="1"/>
  <c r="D61" i="1"/>
  <c r="E49" i="1" a="1"/>
  <c r="E50" i="1"/>
  <c r="E51" i="1"/>
  <c r="E52" i="1"/>
  <c r="E53" i="1"/>
  <c r="E54" i="1"/>
  <c r="E55" i="1"/>
  <c r="E56" i="1"/>
  <c r="E57" i="1"/>
  <c r="E58" i="1"/>
  <c r="E59" i="1"/>
  <c r="E60" i="1"/>
  <c r="E61" i="1"/>
  <c r="F49" i="1" a="1"/>
  <c r="F50" i="1"/>
  <c r="F51" i="1"/>
  <c r="F52" i="1"/>
  <c r="F53" i="1"/>
  <c r="F54" i="1"/>
  <c r="F55" i="1"/>
  <c r="F56" i="1"/>
  <c r="F57" i="1"/>
  <c r="F58" i="1"/>
  <c r="F59" i="1"/>
  <c r="F60" i="1"/>
  <c r="F61" i="1"/>
  <c r="G49" i="1" a="1"/>
  <c r="G50" i="1"/>
  <c r="G51" i="1"/>
  <c r="G52" i="1"/>
  <c r="G53" i="1"/>
  <c r="G54" i="1"/>
  <c r="G55" i="1"/>
  <c r="G56" i="1"/>
  <c r="G57" i="1"/>
  <c r="G58" i="1"/>
  <c r="G59" i="1"/>
  <c r="G60" i="1"/>
  <c r="G61" i="1"/>
  <c r="H49" i="1" a="1"/>
  <c r="H50" i="1"/>
  <c r="H51" i="1"/>
  <c r="H52" i="1"/>
  <c r="H53" i="1"/>
  <c r="H54" i="1"/>
  <c r="H55" i="1"/>
  <c r="H56" i="1"/>
  <c r="H57" i="1"/>
  <c r="H58" i="1"/>
  <c r="H59" i="1"/>
  <c r="H60" i="1"/>
  <c r="H61" i="1"/>
  <c r="I49" i="1" a="1"/>
  <c r="I50" i="1"/>
  <c r="I51" i="1"/>
  <c r="I52" i="1"/>
  <c r="I53" i="1"/>
  <c r="I54" i="1"/>
  <c r="I55" i="1"/>
  <c r="I56" i="1"/>
  <c r="I57" i="1"/>
  <c r="I58" i="1"/>
  <c r="I59" i="1"/>
  <c r="I60" i="1"/>
  <c r="I61" i="1"/>
  <c r="J49" i="1" a="1"/>
  <c r="J50" i="1"/>
  <c r="J51" i="1"/>
  <c r="J52" i="1"/>
  <c r="J53" i="1"/>
  <c r="J54" i="1"/>
  <c r="J55" i="1"/>
  <c r="J56" i="1"/>
  <c r="J57" i="1"/>
  <c r="J58" i="1"/>
  <c r="J59" i="1"/>
  <c r="J60" i="1"/>
  <c r="J61" i="1"/>
  <c r="B110" i="20"/>
  <c r="J45" i="1"/>
  <c r="B110" i="19"/>
  <c r="I45" i="1"/>
  <c r="B110" i="18"/>
  <c r="H45" i="1"/>
  <c r="B110" i="17"/>
  <c r="G45" i="1"/>
  <c r="B110" i="16"/>
  <c r="F45" i="1"/>
  <c r="B110" i="15"/>
  <c r="E45" i="1"/>
  <c r="B110" i="14"/>
  <c r="D45" i="1"/>
  <c r="B110" i="3"/>
  <c r="C45" i="1"/>
  <c r="B109" i="20"/>
  <c r="J44" i="1"/>
  <c r="B109" i="19"/>
  <c r="I44" i="1"/>
  <c r="B109" i="18"/>
  <c r="H44" i="1"/>
  <c r="B109" i="17"/>
  <c r="G44" i="1"/>
  <c r="B109" i="16"/>
  <c r="F44" i="1"/>
  <c r="B109" i="15"/>
  <c r="E44" i="1"/>
  <c r="B109" i="14"/>
  <c r="D44" i="1"/>
  <c r="B109" i="3"/>
  <c r="C44" i="1"/>
  <c r="B108" i="20"/>
  <c r="J43" i="1"/>
  <c r="B108" i="19"/>
  <c r="I43" i="1"/>
  <c r="B108" i="18"/>
  <c r="H43" i="1"/>
  <c r="B108" i="17"/>
  <c r="G43" i="1"/>
  <c r="B108" i="16"/>
  <c r="F43" i="1"/>
  <c r="B108" i="15"/>
  <c r="E43" i="1"/>
  <c r="B108" i="14"/>
  <c r="D43" i="1"/>
  <c r="B108" i="3"/>
  <c r="C43" i="1"/>
  <c r="B107" i="20"/>
  <c r="J42" i="1"/>
  <c r="B107" i="19"/>
  <c r="I42" i="1"/>
  <c r="B107" i="18"/>
  <c r="H42" i="1"/>
  <c r="B107" i="17"/>
  <c r="G42" i="1"/>
  <c r="B107" i="16"/>
  <c r="F42" i="1"/>
  <c r="B107" i="15"/>
  <c r="E42" i="1"/>
  <c r="B107" i="14"/>
  <c r="D42" i="1"/>
  <c r="B107" i="3"/>
  <c r="C42" i="1"/>
  <c r="B106" i="20"/>
  <c r="J41" i="1"/>
  <c r="B106" i="19"/>
  <c r="I41" i="1"/>
  <c r="B106" i="18"/>
  <c r="H41" i="1"/>
  <c r="B106" i="17"/>
  <c r="G41" i="1"/>
  <c r="B106" i="16"/>
  <c r="F41" i="1"/>
  <c r="B106" i="15"/>
  <c r="E41" i="1"/>
  <c r="B106" i="14"/>
  <c r="D41" i="1"/>
  <c r="B106" i="3"/>
  <c r="C41" i="1"/>
  <c r="B105" i="20"/>
  <c r="J40" i="1"/>
  <c r="B105" i="19"/>
  <c r="I40" i="1"/>
  <c r="B105" i="18"/>
  <c r="H40" i="1"/>
  <c r="B105" i="17"/>
  <c r="G40" i="1"/>
  <c r="B105" i="16"/>
  <c r="F40" i="1"/>
  <c r="B105" i="15"/>
  <c r="E40" i="1"/>
  <c r="B105" i="14"/>
  <c r="D40" i="1"/>
  <c r="B105" i="3"/>
  <c r="C40" i="1"/>
  <c r="B104" i="20"/>
  <c r="J39" i="1"/>
  <c r="B104" i="19"/>
  <c r="I39" i="1"/>
  <c r="B104" i="18"/>
  <c r="H39" i="1"/>
  <c r="B104" i="17"/>
  <c r="G39" i="1"/>
  <c r="B104" i="16"/>
  <c r="F39" i="1"/>
  <c r="B104" i="15"/>
  <c r="E39" i="1"/>
  <c r="B104" i="14"/>
  <c r="D39" i="1"/>
  <c r="B104" i="3"/>
  <c r="C39" i="1"/>
  <c r="B103" i="20"/>
  <c r="J38" i="1"/>
  <c r="B103" i="19"/>
  <c r="I38" i="1"/>
  <c r="B103" i="18"/>
  <c r="H38" i="1"/>
  <c r="B103" i="17"/>
  <c r="G38" i="1"/>
  <c r="B103" i="16"/>
  <c r="F38" i="1"/>
  <c r="B103" i="15"/>
  <c r="E38" i="1"/>
  <c r="B103" i="14"/>
  <c r="D38" i="1"/>
  <c r="B103" i="3"/>
  <c r="C38" i="1"/>
  <c r="B102" i="20"/>
  <c r="J37" i="1"/>
  <c r="B102" i="19"/>
  <c r="I37" i="1"/>
  <c r="B102" i="18"/>
  <c r="H37" i="1"/>
  <c r="B102" i="17"/>
  <c r="G37" i="1"/>
  <c r="B102" i="16"/>
  <c r="F37" i="1"/>
  <c r="B102" i="15"/>
  <c r="E37" i="1"/>
  <c r="B102" i="14"/>
  <c r="D37" i="1"/>
  <c r="B102" i="3"/>
  <c r="C37" i="1"/>
  <c r="B101" i="20"/>
  <c r="J36" i="1"/>
  <c r="B101" i="19"/>
  <c r="I36" i="1"/>
  <c r="B101" i="18"/>
  <c r="H36" i="1"/>
  <c r="B101" i="17"/>
  <c r="G36" i="1"/>
  <c r="B101" i="16"/>
  <c r="F36" i="1"/>
  <c r="B101" i="15"/>
  <c r="E36" i="1"/>
  <c r="B101" i="14"/>
  <c r="D36" i="1"/>
  <c r="B101" i="3"/>
  <c r="C36" i="1"/>
  <c r="B100" i="20"/>
  <c r="J35" i="1"/>
  <c r="B100" i="19"/>
  <c r="I35" i="1"/>
  <c r="B100" i="18"/>
  <c r="H35" i="1"/>
  <c r="B100" i="17"/>
  <c r="G35" i="1"/>
  <c r="B100" i="16"/>
  <c r="F35" i="1"/>
  <c r="B100" i="15"/>
  <c r="E35" i="1"/>
  <c r="B100" i="14"/>
  <c r="D35" i="1"/>
  <c r="B100" i="3"/>
  <c r="C35" i="1"/>
  <c r="B99" i="20"/>
  <c r="J34" i="1"/>
  <c r="B99" i="19"/>
  <c r="I34" i="1"/>
  <c r="B99" i="18"/>
  <c r="H34" i="1"/>
  <c r="B99" i="17"/>
  <c r="G34" i="1"/>
  <c r="B99" i="16"/>
  <c r="F34" i="1"/>
  <c r="B99" i="15"/>
  <c r="E34" i="1"/>
  <c r="B99" i="14"/>
  <c r="D34" i="1"/>
  <c r="B99" i="3"/>
  <c r="C34" i="1"/>
  <c r="B98" i="20"/>
  <c r="J33" i="1"/>
  <c r="B98" i="19"/>
  <c r="I33" i="1"/>
  <c r="B98" i="18"/>
  <c r="H33" i="1"/>
  <c r="B98" i="17"/>
  <c r="G33" i="1"/>
  <c r="B98" i="16"/>
  <c r="F33" i="1"/>
  <c r="B98" i="15"/>
  <c r="E33" i="1"/>
  <c r="B98" i="14"/>
  <c r="D33" i="1"/>
  <c r="B98" i="3"/>
  <c r="C33" i="1"/>
  <c r="C46" i="1"/>
  <c r="D46" i="1"/>
  <c r="E46" i="1"/>
  <c r="F46" i="1"/>
  <c r="G46" i="1"/>
  <c r="H46" i="1"/>
  <c r="I46" i="1"/>
  <c r="J46" i="1"/>
  <c r="B68" i="20"/>
  <c r="J17" i="1"/>
  <c r="J30" i="1"/>
  <c r="B68" i="19"/>
  <c r="I17" i="1"/>
  <c r="I30" i="1"/>
  <c r="B68" i="18"/>
  <c r="H17" i="1"/>
  <c r="H30" i="1"/>
  <c r="B68" i="17"/>
  <c r="G17" i="1"/>
  <c r="G30" i="1"/>
  <c r="B68" i="15"/>
  <c r="E17" i="1"/>
  <c r="E30" i="1"/>
  <c r="B68" i="16"/>
  <c r="F17" i="1"/>
  <c r="F30" i="1"/>
  <c r="B68" i="3"/>
  <c r="C17" i="1"/>
  <c r="C30" i="1"/>
  <c r="B68" i="14"/>
  <c r="D17" i="1"/>
  <c r="D30" i="1"/>
  <c r="C49" i="1"/>
  <c r="C62" i="1"/>
  <c r="C84" i="1"/>
  <c r="D49" i="1"/>
  <c r="D62" i="1"/>
  <c r="D84" i="1"/>
  <c r="D85" i="1"/>
  <c r="E49" i="1"/>
  <c r="E62" i="1"/>
  <c r="E84" i="1"/>
  <c r="F49" i="1"/>
  <c r="F62" i="1"/>
  <c r="F84" i="1"/>
  <c r="G49" i="1"/>
  <c r="G62" i="1"/>
  <c r="G84" i="1"/>
  <c r="H49" i="1"/>
  <c r="H62" i="1"/>
  <c r="H84" i="1"/>
  <c r="I49" i="1"/>
  <c r="I62" i="1"/>
  <c r="I84" i="1"/>
  <c r="J49" i="1"/>
  <c r="J62" i="1"/>
  <c r="J84" i="1"/>
  <c r="D16" i="27"/>
  <c r="J15" i="27"/>
  <c r="I15" i="27"/>
  <c r="H15" i="27"/>
  <c r="G15" i="27"/>
  <c r="F15" i="27"/>
  <c r="E15" i="27"/>
  <c r="D15" i="27"/>
  <c r="C15" i="27"/>
  <c r="C90" i="1"/>
  <c r="C21" i="27"/>
  <c r="D90" i="1"/>
  <c r="D21" i="27"/>
  <c r="E90" i="1"/>
  <c r="E21" i="27"/>
  <c r="F90" i="1"/>
  <c r="F21" i="27"/>
  <c r="G90" i="1"/>
  <c r="G21" i="27"/>
  <c r="H90" i="1"/>
  <c r="H21" i="27"/>
  <c r="I90" i="1"/>
  <c r="I21" i="27"/>
  <c r="J90" i="1"/>
  <c r="J21" i="27"/>
  <c r="D91" i="1"/>
  <c r="D22" i="27"/>
  <c r="C65" i="1" a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83" i="1"/>
  <c r="C89" i="1"/>
  <c r="C91" i="1"/>
  <c r="E65" i="1" a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83" i="1"/>
  <c r="E89" i="1"/>
  <c r="E91" i="1"/>
  <c r="F65" i="1" a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83" i="1"/>
  <c r="F89" i="1"/>
  <c r="F91" i="1"/>
  <c r="G65" i="1" a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83" i="1"/>
  <c r="G89" i="1"/>
  <c r="G91" i="1"/>
  <c r="H65" i="1" a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83" i="1"/>
  <c r="H89" i="1"/>
  <c r="H91" i="1"/>
  <c r="I65" i="1" a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83" i="1"/>
  <c r="I89" i="1"/>
  <c r="I91" i="1"/>
  <c r="J65" i="1" a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83" i="1"/>
  <c r="J89" i="1"/>
  <c r="J91" i="1"/>
  <c r="J92" i="1"/>
  <c r="J23" i="27"/>
  <c r="I92" i="1"/>
  <c r="I23" i="27"/>
  <c r="H92" i="1"/>
  <c r="H23" i="27"/>
  <c r="G92" i="1"/>
  <c r="G23" i="27"/>
  <c r="F92" i="1"/>
  <c r="F23" i="27"/>
  <c r="E92" i="1"/>
  <c r="E23" i="27"/>
  <c r="D92" i="1"/>
  <c r="D23" i="27"/>
  <c r="C92" i="1"/>
  <c r="C23" i="27"/>
  <c r="J22" i="27"/>
  <c r="I22" i="27"/>
  <c r="H22" i="27"/>
  <c r="G22" i="27"/>
  <c r="F22" i="27"/>
  <c r="E22" i="27"/>
  <c r="C22" i="27"/>
  <c r="C85" i="1"/>
  <c r="C16" i="27"/>
  <c r="E85" i="1"/>
  <c r="E16" i="27"/>
  <c r="F85" i="1"/>
  <c r="F16" i="27"/>
  <c r="G85" i="1"/>
  <c r="G16" i="27"/>
  <c r="H85" i="1"/>
  <c r="H16" i="27"/>
  <c r="I85" i="1"/>
  <c r="I16" i="27"/>
  <c r="J85" i="1"/>
  <c r="J16" i="27"/>
  <c r="C86" i="1"/>
  <c r="C17" i="27"/>
  <c r="D86" i="1"/>
  <c r="D17" i="27"/>
  <c r="E86" i="1"/>
  <c r="E17" i="27"/>
  <c r="F86" i="1"/>
  <c r="F17" i="27"/>
  <c r="G86" i="1"/>
  <c r="G17" i="27"/>
  <c r="H86" i="1"/>
  <c r="H17" i="27"/>
  <c r="I86" i="1"/>
  <c r="I17" i="27"/>
  <c r="J86" i="1"/>
  <c r="J17" i="27"/>
  <c r="C14" i="27"/>
  <c r="J14" i="27"/>
  <c r="I14" i="27"/>
  <c r="H14" i="27"/>
  <c r="G14" i="27"/>
  <c r="F14" i="27"/>
  <c r="E14" i="27"/>
  <c r="C20" i="27"/>
  <c r="E20" i="27"/>
  <c r="F20" i="27"/>
  <c r="G20" i="27"/>
  <c r="H20" i="27"/>
  <c r="I20" i="27"/>
  <c r="J20" i="27"/>
</calcChain>
</file>

<file path=xl/sharedStrings.xml><?xml version="1.0" encoding="utf-8"?>
<sst xmlns="http://schemas.openxmlformats.org/spreadsheetml/2006/main" count="1428" uniqueCount="118">
  <si>
    <t>grid points</t>
  </si>
  <si>
    <t>noise step</t>
  </si>
  <si>
    <t>noisegridbase</t>
  </si>
  <si>
    <t>noisedens</t>
  </si>
  <si>
    <t>beta.0</t>
  </si>
  <si>
    <t>beta.oil</t>
  </si>
  <si>
    <t>beta.eua</t>
  </si>
  <si>
    <t>beta.p</t>
  </si>
  <si>
    <t>price.ceiling</t>
  </si>
  <si>
    <t>ElPrice</t>
  </si>
  <si>
    <t>expected price</t>
  </si>
  <si>
    <t>dummies</t>
  </si>
  <si>
    <t>standard deviations of demand shock for each week (in GWh/month)</t>
  </si>
  <si>
    <t>cost.temp</t>
  </si>
  <si>
    <t>inputs</t>
  </si>
  <si>
    <t>regression parameters</t>
  </si>
  <si>
    <t>noise grid</t>
  </si>
  <si>
    <t>market data</t>
  </si>
  <si>
    <t>cost (euro millions)</t>
  </si>
  <si>
    <t>outputs</t>
  </si>
  <si>
    <t>average</t>
  </si>
  <si>
    <t>total</t>
  </si>
  <si>
    <t>k.new (MWh per week)</t>
  </si>
  <si>
    <t>estimated demand data: weekly average thermal demands in GWh</t>
  </si>
  <si>
    <t>year</t>
  </si>
  <si>
    <t>Dthermal (MWh per week)</t>
  </si>
  <si>
    <t>Dthermal standard deviation (MWh per week)</t>
  </si>
  <si>
    <t>revenue.temp</t>
  </si>
  <si>
    <t>Dthermal + noisegrid   =   Dthermal + sd*noisegridbase</t>
  </si>
  <si>
    <t>average monthly price per MWh (euros)</t>
  </si>
  <si>
    <t>k.additional (MWh per week) (new plus other)</t>
  </si>
  <si>
    <t>discount factor</t>
  </si>
  <si>
    <t>revenue for the new capacity (euros millions)</t>
  </si>
  <si>
    <t>marginal costs for the new capacity (euros millions)</t>
  </si>
  <si>
    <t>nominal analysis (euros millions)</t>
  </si>
  <si>
    <t>2020-24</t>
  </si>
  <si>
    <t>2025-29</t>
  </si>
  <si>
    <t>2030-34</t>
  </si>
  <si>
    <t>2035-39</t>
  </si>
  <si>
    <t>2040-44</t>
  </si>
  <si>
    <t>2045-49</t>
  </si>
  <si>
    <t>2050-54</t>
  </si>
  <si>
    <t>2015-19</t>
  </si>
  <si>
    <t>Costs</t>
  </si>
  <si>
    <t>Revenues</t>
  </si>
  <si>
    <t>Net revenues</t>
  </si>
  <si>
    <t>Cummulative net revenues</t>
  </si>
  <si>
    <t>revenue per MW of new capacity (euros)</t>
  </si>
  <si>
    <t>Weeks 1 to 4</t>
  </si>
  <si>
    <t>Weeks 5 to 8</t>
  </si>
  <si>
    <t>Weeks 9 to 12</t>
  </si>
  <si>
    <t>Weeks 13 to 16</t>
  </si>
  <si>
    <t>Weeks 17 to 20</t>
  </si>
  <si>
    <t>Weeks 21 to 24</t>
  </si>
  <si>
    <t>Weeks 25 to 28</t>
  </si>
  <si>
    <t>Weeks 29 to 32</t>
  </si>
  <si>
    <t>Weeks 33 to 36</t>
  </si>
  <si>
    <t>Weeks 37 to 40</t>
  </si>
  <si>
    <t>Weeks 41 to 44</t>
  </si>
  <si>
    <t>Weeks 45 to 48</t>
  </si>
  <si>
    <t>Weeks 49 to 52</t>
  </si>
  <si>
    <t>present value analysis (euros millions)</t>
  </si>
  <si>
    <t>days per period</t>
  </si>
  <si>
    <t>Price - oil</t>
  </si>
  <si>
    <t>Price - EU emmision permits</t>
  </si>
  <si>
    <t>Feed in tariff price floor</t>
  </si>
  <si>
    <t>New capacity - of interest (MW)</t>
  </si>
  <si>
    <t>New capacity - other (MW)</t>
  </si>
  <si>
    <t>New capacity marginal cost (euro / MWh)</t>
  </si>
  <si>
    <t>Discount rate</t>
  </si>
  <si>
    <t>Fixed costs of new capacity (euros millions)</t>
  </si>
  <si>
    <t>Change in capacity from non-nuclear sources</t>
  </si>
  <si>
    <t>Input</t>
  </si>
  <si>
    <t>Change in demand (MW)</t>
  </si>
  <si>
    <t>Options</t>
  </si>
  <si>
    <t>Selection</t>
  </si>
  <si>
    <t>Expected revenue for additional capacity under a range of scenarios</t>
  </si>
  <si>
    <t>Scenario</t>
  </si>
  <si>
    <t>Price of oil - change in price from today</t>
  </si>
  <si>
    <t>Price same as today</t>
  </si>
  <si>
    <t>Change in consumption from today</t>
  </si>
  <si>
    <t>inputs - option 1</t>
  </si>
  <si>
    <t>inputs - option 2</t>
  </si>
  <si>
    <t>inputs - option 3</t>
  </si>
  <si>
    <t>inputs - selected option</t>
  </si>
  <si>
    <t>Price 20% lower than today</t>
  </si>
  <si>
    <t>Price 20% higher than today</t>
  </si>
  <si>
    <t>Nuclear investment calculator. Copywright James Corbishley and Matti Liski 2014</t>
  </si>
  <si>
    <t>Explanation of sheets:</t>
  </si>
  <si>
    <t xml:space="preserve">Control pane: select here scenarios for oil price, new capacity investments, and demand. </t>
  </si>
  <si>
    <t>Results: shows the detailed assumptions and the monthly expected electricity prices. Calculates the net revenues and the discounted net-present value</t>
  </si>
  <si>
    <t>Scenarios: shows the actual quantitative values for each scenario chosen in the control panel</t>
  </si>
  <si>
    <t>Results nominal: depicts the investment cost, annual costs, and revenues for each 5 year period in current value form</t>
  </si>
  <si>
    <t xml:space="preserve">Results real: depicts the costs and revenues in present-year euros </t>
  </si>
  <si>
    <t>Rest of the sheets: technical data for calculations</t>
  </si>
  <si>
    <t>2. we used the estimated supply curve to predict future prices</t>
  </si>
  <si>
    <t>hydro availability: estimated from historical data</t>
  </si>
  <si>
    <t>final demand: estimated from historical data</t>
  </si>
  <si>
    <t>3. we calculated equilibrium prices under different scenarios</t>
  </si>
  <si>
    <t>new capacity shifts the estimated supply to the right horizontally</t>
  </si>
  <si>
    <t>new demand shifts the estimated supply to the left</t>
  </si>
  <si>
    <t>calculations implemented in matlab, results stored as tables in the sheets to faciliate the scenario analysis in this spreadsheet.</t>
  </si>
  <si>
    <t>How was it done?</t>
  </si>
  <si>
    <t>--------------------------------------------------------------------------------------------------------&gt;</t>
  </si>
  <si>
    <t>choice</t>
  </si>
  <si>
    <t>1 % average annual growth in 2015-2035</t>
  </si>
  <si>
    <t>0 % average annual growth in 2015-2035</t>
  </si>
  <si>
    <t>TEM scenario (.5 % avegare annual growth)</t>
  </si>
  <si>
    <t>2 % average annual growth in 2015-2035</t>
  </si>
  <si>
    <t>TEM scenario (1.7% average annual growth)</t>
  </si>
  <si>
    <t>2.0 % average annual growth in 2015-2035</t>
  </si>
  <si>
    <t>1.0 % average annual growth in 2015-2035</t>
  </si>
  <si>
    <t>1. we estimated a supply curve for thermal energy in the Nordic countries 2000-2010</t>
  </si>
  <si>
    <t xml:space="preserve">Since demand is almost fully inelastic, the estimated supply can be used to predict prices for realizations of: demand, input costs, and other shifters for supply </t>
  </si>
  <si>
    <t>graph here shows how well the estimated supply predicts prices during the past decade (fitted values)</t>
  </si>
  <si>
    <t>Painotettu aikajakson päivien määrällä</t>
  </si>
  <si>
    <t>EI TARVITA MIHINKÄÄN</t>
  </si>
  <si>
    <t>k.additional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</si>
</sst>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"/>
    <numFmt numFmtId="165" formatCode="#,##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3">
    <xf numFmtId="0" fontId="0" fillId="0" borderId="0" xfId="0"/>
    <xf numFmtId="3" fontId="0" fillId="0" borderId="0" xfId="0" applyNumberFormat="1"/>
    <xf numFmtId="164" fontId="0" fillId="0" borderId="0" xfId="0" applyNumberFormat="1"/>
    <xf numFmtId="4" fontId="0" fillId="0" borderId="0" xfId="0" applyNumberFormat="1"/>
    <xf numFmtId="0" fontId="1" fillId="0" borderId="0" xfId="0" applyFont="1"/>
    <xf numFmtId="14" fontId="1" fillId="0" borderId="0" xfId="0" applyNumberFormat="1" applyFont="1"/>
    <xf numFmtId="0" fontId="0" fillId="0" borderId="0" xfId="0" applyFill="1"/>
    <xf numFmtId="0" fontId="1" fillId="0" borderId="0" xfId="0" applyFont="1" applyFill="1"/>
    <xf numFmtId="0" fontId="0" fillId="0" borderId="0" xfId="0" applyProtection="1"/>
    <xf numFmtId="0" fontId="1" fillId="0" borderId="0" xfId="0" applyFont="1" applyProtection="1"/>
    <xf numFmtId="3" fontId="0" fillId="0" borderId="0" xfId="0" applyNumberFormat="1" applyProtection="1"/>
    <xf numFmtId="4" fontId="0" fillId="0" borderId="0" xfId="0" applyNumberFormat="1" applyProtection="1"/>
    <xf numFmtId="4" fontId="1" fillId="0" borderId="0" xfId="0" applyNumberFormat="1" applyFont="1" applyProtection="1"/>
    <xf numFmtId="165" fontId="1" fillId="0" borderId="0" xfId="0" applyNumberFormat="1" applyFont="1" applyProtection="1"/>
    <xf numFmtId="3" fontId="1" fillId="0" borderId="0" xfId="0" applyNumberFormat="1" applyFont="1" applyProtection="1"/>
    <xf numFmtId="3" fontId="0" fillId="0" borderId="0" xfId="0" applyNumberFormat="1" applyFill="1" applyProtection="1"/>
    <xf numFmtId="0" fontId="0" fillId="3" borderId="0" xfId="0" applyFill="1"/>
    <xf numFmtId="0" fontId="0" fillId="4" borderId="0" xfId="0" applyFill="1"/>
    <xf numFmtId="0" fontId="0" fillId="0" borderId="0" xfId="0" applyFont="1"/>
    <xf numFmtId="0" fontId="0" fillId="6" borderId="0" xfId="0" applyFill="1"/>
    <xf numFmtId="0" fontId="0" fillId="0" borderId="0" xfId="0" quotePrefix="1"/>
    <xf numFmtId="0" fontId="1" fillId="5" borderId="0" xfId="0" applyFont="1" applyFill="1"/>
    <xf numFmtId="0" fontId="1" fillId="7" borderId="0" xfId="0" applyFont="1" applyFill="1" applyProtection="1"/>
    <xf numFmtId="0" fontId="0" fillId="7" borderId="0" xfId="0" applyFill="1" applyProtection="1"/>
    <xf numFmtId="3" fontId="0" fillId="7" borderId="0" xfId="0" applyNumberFormat="1" applyFill="1" applyAlignment="1" applyProtection="1">
      <alignment horizontal="right"/>
    </xf>
    <xf numFmtId="0" fontId="0" fillId="2" borderId="0" xfId="0" applyFill="1"/>
    <xf numFmtId="0" fontId="0" fillId="2" borderId="0" xfId="0" applyFill="1" applyProtection="1"/>
    <xf numFmtId="3" fontId="0" fillId="2" borderId="0" xfId="0" applyNumberFormat="1" applyFill="1" applyProtection="1"/>
    <xf numFmtId="9" fontId="0" fillId="2" borderId="0" xfId="0" applyNumberFormat="1" applyFill="1" applyProtection="1"/>
    <xf numFmtId="4" fontId="1" fillId="6" borderId="0" xfId="0" applyNumberFormat="1" applyFont="1" applyFill="1" applyProtection="1"/>
    <xf numFmtId="4" fontId="0" fillId="6" borderId="0" xfId="0" applyNumberFormat="1" applyFill="1" applyProtection="1"/>
    <xf numFmtId="0" fontId="0" fillId="6" borderId="0" xfId="0" applyFill="1" applyProtection="1"/>
    <xf numFmtId="3" fontId="0" fillId="6" borderId="0" xfId="0" applyNumberFormat="1" applyFill="1" applyProtection="1"/>
    <xf numFmtId="3" fontId="0" fillId="2" borderId="0" xfId="0" applyNumberFormat="1" applyFill="1"/>
    <xf numFmtId="3" fontId="0" fillId="8" borderId="0" xfId="0" applyNumberFormat="1" applyFill="1"/>
    <xf numFmtId="0" fontId="0" fillId="8" borderId="0" xfId="0" applyFill="1"/>
    <xf numFmtId="164" fontId="0" fillId="8" borderId="0" xfId="0" applyNumberFormat="1" applyFill="1"/>
    <xf numFmtId="4" fontId="0" fillId="8" borderId="0" xfId="0" applyNumberFormat="1" applyFill="1"/>
    <xf numFmtId="0" fontId="0" fillId="2" borderId="0" xfId="0" applyNumberFormat="1" applyFill="1" applyProtection="1">
      <protection locked="0"/>
    </xf>
    <xf numFmtId="0" fontId="0" fillId="0" borderId="0" xfId="0" applyNumberFormat="1" applyProtection="1"/>
    <xf numFmtId="0" fontId="0" fillId="8" borderId="0" xfId="0" applyNumberFormat="1" applyFill="1"/>
    <xf numFmtId="0" fontId="0" fillId="9" borderId="0" xfId="0" applyFill="1" applyProtection="1"/>
    <xf numFmtId="3" fontId="0" fillId="9" borderId="0" xfId="0" applyNumberFormat="1" applyFill="1"/>
  </cellXfs>
  <cellStyles count="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9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13.xml"/><Relationship Id="rId10" Type="http://schemas.openxmlformats.org/officeDocument/2006/relationships/worksheet" Target="worksheets/sheet8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Stream</a:t>
            </a:r>
            <a:r>
              <a:rPr lang="en-GB" baseline="0"/>
              <a:t> of benefits and costs (nominal terms)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results!$B$83</c:f>
              <c:strCache>
                <c:ptCount val="1"/>
                <c:pt idx="0">
                  <c:v>Costs</c:v>
                </c:pt>
              </c:strCache>
            </c:strRef>
          </c:tx>
          <c:invertIfNegative val="0"/>
          <c:cat>
            <c:strRef>
              <c:f>results!$C$82:$J$82</c:f>
              <c:strCache>
                <c:ptCount val="8"/>
                <c:pt idx="0">
                  <c:v>2015-19</c:v>
                </c:pt>
                <c:pt idx="1">
                  <c:v>2020-24</c:v>
                </c:pt>
                <c:pt idx="2">
                  <c:v>2025-29</c:v>
                </c:pt>
                <c:pt idx="3">
                  <c:v>2030-34</c:v>
                </c:pt>
                <c:pt idx="4">
                  <c:v>2035-39</c:v>
                </c:pt>
                <c:pt idx="5">
                  <c:v>2040-44</c:v>
                </c:pt>
                <c:pt idx="6">
                  <c:v>2045-49</c:v>
                </c:pt>
                <c:pt idx="7">
                  <c:v>2050-54</c:v>
                </c:pt>
              </c:strCache>
            </c:strRef>
          </c:cat>
          <c:val>
            <c:numRef>
              <c:f>results!$C$83:$J$83</c:f>
              <c:numCache>
                <c:formatCode>#,##0</c:formatCode>
                <c:ptCount val="8"/>
                <c:pt idx="0">
                  <c:v>-6144</c:v>
                </c:pt>
                <c:pt idx="1">
                  <c:v>-230.63040000000004</c:v>
                </c:pt>
                <c:pt idx="2">
                  <c:v>-576.57600000000014</c:v>
                </c:pt>
                <c:pt idx="3">
                  <c:v>-576.57600000000014</c:v>
                </c:pt>
                <c:pt idx="4">
                  <c:v>-576.57600000000014</c:v>
                </c:pt>
                <c:pt idx="5">
                  <c:v>-576.57600000000014</c:v>
                </c:pt>
                <c:pt idx="6">
                  <c:v>-576.57600000000014</c:v>
                </c:pt>
                <c:pt idx="7">
                  <c:v>-576.57600000000014</c:v>
                </c:pt>
              </c:numCache>
            </c:numRef>
          </c:val>
        </c:ser>
        <c:ser>
          <c:idx val="1"/>
          <c:order val="1"/>
          <c:tx>
            <c:strRef>
              <c:f>results!$B$84</c:f>
              <c:strCache>
                <c:ptCount val="1"/>
                <c:pt idx="0">
                  <c:v>Revenues</c:v>
                </c:pt>
              </c:strCache>
            </c:strRef>
          </c:tx>
          <c:invertIfNegative val="0"/>
          <c:cat>
            <c:strRef>
              <c:f>results!$C$82:$J$82</c:f>
              <c:strCache>
                <c:ptCount val="8"/>
                <c:pt idx="0">
                  <c:v>2015-19</c:v>
                </c:pt>
                <c:pt idx="1">
                  <c:v>2020-24</c:v>
                </c:pt>
                <c:pt idx="2">
                  <c:v>2025-29</c:v>
                </c:pt>
                <c:pt idx="3">
                  <c:v>2030-34</c:v>
                </c:pt>
                <c:pt idx="4">
                  <c:v>2035-39</c:v>
                </c:pt>
                <c:pt idx="5">
                  <c:v>2040-44</c:v>
                </c:pt>
                <c:pt idx="6">
                  <c:v>2045-49</c:v>
                </c:pt>
                <c:pt idx="7">
                  <c:v>2050-54</c:v>
                </c:pt>
              </c:strCache>
            </c:strRef>
          </c:cat>
          <c:val>
            <c:numRef>
              <c:f>results!$C$84:$J$84</c:f>
              <c:numCache>
                <c:formatCode>#,##0</c:formatCode>
                <c:ptCount val="8"/>
                <c:pt idx="0">
                  <c:v>0</c:v>
                </c:pt>
                <c:pt idx="1">
                  <c:v>860.06369866144439</c:v>
                </c:pt>
                <c:pt idx="2">
                  <c:v>1444.6205054759332</c:v>
                </c:pt>
                <c:pt idx="3">
                  <c:v>1487.3084769743487</c:v>
                </c:pt>
                <c:pt idx="4">
                  <c:v>1859.3601497556176</c:v>
                </c:pt>
                <c:pt idx="5">
                  <c:v>1859.3601497556176</c:v>
                </c:pt>
                <c:pt idx="6">
                  <c:v>1859.3601497556176</c:v>
                </c:pt>
                <c:pt idx="7">
                  <c:v>1859.3601497556176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228736"/>
        <c:axId val="102230272"/>
      </c:barChart>
      <c:catAx>
        <c:axId val="102228736"/>
        <c:scaling>
          <c:orientation val="minMax"/>
        </c:scaling>
        <c:delete val="0"/>
        <c:axPos val="b"/>
        <c:majorTickMark val="out"/>
        <c:minorTickMark val="none"/>
        <c:tickLblPos val="low"/>
        <c:crossAx val="102230272"/>
        <c:crosses val="autoZero"/>
        <c:auto val="1"/>
        <c:lblAlgn val="ctr"/>
        <c:lblOffset val="100"/>
        <c:noMultiLvlLbl val="0"/>
      </c:catAx>
      <c:valAx>
        <c:axId val="102230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Euros (millions)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02228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Stream</a:t>
            </a:r>
            <a:r>
              <a:rPr lang="en-GB" baseline="0"/>
              <a:t> of benefits and costs (present value terms)</a:t>
            </a:r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2"/>
          <c:order val="0"/>
          <c:tx>
            <c:strRef>
              <c:f>results!$B$92</c:f>
              <c:strCache>
                <c:ptCount val="1"/>
                <c:pt idx="0">
                  <c:v>Cummulative net revenues</c:v>
                </c:pt>
              </c:strCache>
            </c:strRef>
          </c:tx>
          <c:cat>
            <c:strRef>
              <c:f>results!$C$88:$J$88</c:f>
              <c:strCache>
                <c:ptCount val="8"/>
                <c:pt idx="0">
                  <c:v>2015-19</c:v>
                </c:pt>
                <c:pt idx="1">
                  <c:v>2020-24</c:v>
                </c:pt>
                <c:pt idx="2">
                  <c:v>2025-29</c:v>
                </c:pt>
                <c:pt idx="3">
                  <c:v>2030-34</c:v>
                </c:pt>
                <c:pt idx="4">
                  <c:v>2035-39</c:v>
                </c:pt>
                <c:pt idx="5">
                  <c:v>2040-44</c:v>
                </c:pt>
                <c:pt idx="6">
                  <c:v>2045-49</c:v>
                </c:pt>
                <c:pt idx="7">
                  <c:v>2050-54</c:v>
                </c:pt>
              </c:strCache>
            </c:strRef>
          </c:cat>
          <c:val>
            <c:numRef>
              <c:f>results!$C$92:$J$92</c:f>
              <c:numCache>
                <c:formatCode>#,##0</c:formatCode>
                <c:ptCount val="8"/>
                <c:pt idx="0">
                  <c:v>-6144</c:v>
                </c:pt>
                <c:pt idx="1">
                  <c:v>-5626.6517099332041</c:v>
                </c:pt>
                <c:pt idx="2">
                  <c:v>-5040.2319450875539</c:v>
                </c:pt>
                <c:pt idx="3">
                  <c:v>-4534.5345291555632</c:v>
                </c:pt>
                <c:pt idx="4">
                  <c:v>-3949.0885884131758</c:v>
                </c:pt>
                <c:pt idx="5">
                  <c:v>-3467.8947001747788</c:v>
                </c:pt>
                <c:pt idx="6">
                  <c:v>-3072.3883998247102</c:v>
                </c:pt>
                <c:pt idx="7">
                  <c:v>-2747.3110506728831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25536"/>
        <c:axId val="119827072"/>
      </c:areaChart>
      <c:barChart>
        <c:barDir val="col"/>
        <c:grouping val="stacked"/>
        <c:varyColors val="0"/>
        <c:ser>
          <c:idx val="0"/>
          <c:order val="1"/>
          <c:tx>
            <c:strRef>
              <c:f>results!$B$89</c:f>
              <c:strCache>
                <c:ptCount val="1"/>
                <c:pt idx="0">
                  <c:v>Costs</c:v>
                </c:pt>
              </c:strCache>
            </c:strRef>
          </c:tx>
          <c:invertIfNegative val="0"/>
          <c:cat>
            <c:strRef>
              <c:f>results!$C$88:$J$88</c:f>
              <c:strCache>
                <c:ptCount val="8"/>
                <c:pt idx="0">
                  <c:v>2015-19</c:v>
                </c:pt>
                <c:pt idx="1">
                  <c:v>2020-24</c:v>
                </c:pt>
                <c:pt idx="2">
                  <c:v>2025-29</c:v>
                </c:pt>
                <c:pt idx="3">
                  <c:v>2030-34</c:v>
                </c:pt>
                <c:pt idx="4">
                  <c:v>2035-39</c:v>
                </c:pt>
                <c:pt idx="5">
                  <c:v>2040-44</c:v>
                </c:pt>
                <c:pt idx="6">
                  <c:v>2045-49</c:v>
                </c:pt>
                <c:pt idx="7">
                  <c:v>2050-54</c:v>
                </c:pt>
              </c:strCache>
            </c:strRef>
          </c:cat>
          <c:val>
            <c:numRef>
              <c:f>results!$C$89:$J$89</c:f>
              <c:numCache>
                <c:formatCode>#,##0</c:formatCode>
                <c:ptCount val="8"/>
                <c:pt idx="0">
                  <c:v>-6144</c:v>
                </c:pt>
                <c:pt idx="1">
                  <c:v>-189.56137740275199</c:v>
                </c:pt>
                <c:pt idx="2">
                  <c:v>-389.51408620490366</c:v>
                </c:pt>
                <c:pt idx="3">
                  <c:v>-320.15218591640917</c:v>
                </c:pt>
                <c:pt idx="4">
                  <c:v>-263.1417598929562</c:v>
                </c:pt>
                <c:pt idx="5">
                  <c:v>-216.28334537638148</c:v>
                </c:pt>
                <c:pt idx="6">
                  <c:v>-177.76914430544284</c:v>
                </c:pt>
                <c:pt idx="7">
                  <c:v>-146.11327845005826</c:v>
                </c:pt>
              </c:numCache>
            </c:numRef>
          </c:val>
        </c:ser>
        <c:ser>
          <c:idx val="1"/>
          <c:order val="2"/>
          <c:tx>
            <c:strRef>
              <c:f>results!$B$90</c:f>
              <c:strCache>
                <c:ptCount val="1"/>
                <c:pt idx="0">
                  <c:v>Revenues</c:v>
                </c:pt>
              </c:strCache>
            </c:strRef>
          </c:tx>
          <c:invertIfNegative val="0"/>
          <c:cat>
            <c:strRef>
              <c:f>results!$C$88:$J$88</c:f>
              <c:strCache>
                <c:ptCount val="8"/>
                <c:pt idx="0">
                  <c:v>2015-19</c:v>
                </c:pt>
                <c:pt idx="1">
                  <c:v>2020-24</c:v>
                </c:pt>
                <c:pt idx="2">
                  <c:v>2025-29</c:v>
                </c:pt>
                <c:pt idx="3">
                  <c:v>2030-34</c:v>
                </c:pt>
                <c:pt idx="4">
                  <c:v>2035-39</c:v>
                </c:pt>
                <c:pt idx="5">
                  <c:v>2040-44</c:v>
                </c:pt>
                <c:pt idx="6">
                  <c:v>2045-49</c:v>
                </c:pt>
                <c:pt idx="7">
                  <c:v>2050-54</c:v>
                </c:pt>
              </c:strCache>
            </c:strRef>
          </c:cat>
          <c:val>
            <c:numRef>
              <c:f>results!$C$90:$J$90</c:f>
              <c:numCache>
                <c:formatCode>#,##0</c:formatCode>
                <c:ptCount val="8"/>
                <c:pt idx="0">
                  <c:v>0</c:v>
                </c:pt>
                <c:pt idx="1">
                  <c:v>706.9096674695478</c:v>
                </c:pt>
                <c:pt idx="2">
                  <c:v>975.9338510505537</c:v>
                </c:pt>
                <c:pt idx="3">
                  <c:v>825.84960184839974</c:v>
                </c:pt>
                <c:pt idx="4">
                  <c:v>848.58770063534337</c:v>
                </c:pt>
                <c:pt idx="5">
                  <c:v>697.47723361477847</c:v>
                </c:pt>
                <c:pt idx="6">
                  <c:v>573.27544465551136</c:v>
                </c:pt>
                <c:pt idx="7">
                  <c:v>471.19062760188518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825536"/>
        <c:axId val="119827072"/>
      </c:barChart>
      <c:catAx>
        <c:axId val="119825536"/>
        <c:scaling>
          <c:orientation val="minMax"/>
        </c:scaling>
        <c:delete val="0"/>
        <c:axPos val="b"/>
        <c:majorTickMark val="out"/>
        <c:minorTickMark val="none"/>
        <c:tickLblPos val="low"/>
        <c:crossAx val="119827072"/>
        <c:crosses val="autoZero"/>
        <c:auto val="1"/>
        <c:lblAlgn val="ctr"/>
        <c:lblOffset val="100"/>
        <c:noMultiLvlLbl val="0"/>
      </c:catAx>
      <c:valAx>
        <c:axId val="119827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Euros (millions)</a:t>
                </a:r>
              </a:p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19825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5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4</xdr:row>
      <xdr:rowOff>25400</xdr:rowOff>
    </xdr:from>
    <xdr:to>
      <xdr:col>18</xdr:col>
      <xdr:colOff>581486</xdr:colOff>
      <xdr:row>27</xdr:row>
      <xdr:rowOff>110966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9600" y="736600"/>
          <a:ext cx="5940886" cy="41749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workbookViewId="0"/>
  </sheetViews>
  <sheetFormatPr defaultColWidth="11.42578125" defaultRowHeight="15" x14ac:dyDescent="0.25"/>
  <sheetData>
    <row r="1" spans="1:7" x14ac:dyDescent="0.25">
      <c r="A1" s="16" t="s">
        <v>87</v>
      </c>
      <c r="B1" s="16"/>
      <c r="C1" s="16"/>
      <c r="D1" s="16"/>
      <c r="E1" s="16"/>
      <c r="F1" s="16"/>
    </row>
    <row r="3" spans="1:7" x14ac:dyDescent="0.25">
      <c r="A3" s="17" t="s">
        <v>88</v>
      </c>
      <c r="B3" s="17"/>
    </row>
    <row r="4" spans="1:7" x14ac:dyDescent="0.25">
      <c r="A4" s="18" t="s">
        <v>89</v>
      </c>
    </row>
    <row r="5" spans="1:7" x14ac:dyDescent="0.25">
      <c r="A5" s="18" t="s">
        <v>90</v>
      </c>
    </row>
    <row r="6" spans="1:7" x14ac:dyDescent="0.25">
      <c r="A6" s="18" t="s">
        <v>91</v>
      </c>
    </row>
    <row r="7" spans="1:7" x14ac:dyDescent="0.25">
      <c r="A7" s="18" t="s">
        <v>90</v>
      </c>
    </row>
    <row r="8" spans="1:7" x14ac:dyDescent="0.25">
      <c r="A8" s="18" t="s">
        <v>92</v>
      </c>
    </row>
    <row r="9" spans="1:7" x14ac:dyDescent="0.25">
      <c r="A9" s="18" t="s">
        <v>93</v>
      </c>
    </row>
    <row r="10" spans="1:7" x14ac:dyDescent="0.25">
      <c r="A10" s="18" t="s">
        <v>94</v>
      </c>
    </row>
    <row r="12" spans="1:7" x14ac:dyDescent="0.25">
      <c r="A12" s="19" t="s">
        <v>102</v>
      </c>
      <c r="B12" s="19"/>
    </row>
    <row r="13" spans="1:7" x14ac:dyDescent="0.25">
      <c r="A13" s="4" t="s">
        <v>112</v>
      </c>
      <c r="B13" s="4"/>
      <c r="C13" s="4"/>
      <c r="D13" s="4"/>
      <c r="E13" s="4"/>
      <c r="F13" s="4"/>
    </row>
    <row r="14" spans="1:7" x14ac:dyDescent="0.25">
      <c r="A14" t="s">
        <v>113</v>
      </c>
    </row>
    <row r="15" spans="1:7" x14ac:dyDescent="0.25">
      <c r="A15" t="s">
        <v>114</v>
      </c>
      <c r="G15" s="20" t="s">
        <v>103</v>
      </c>
    </row>
    <row r="16" spans="1:7" x14ac:dyDescent="0.25">
      <c r="A16" s="4" t="s">
        <v>95</v>
      </c>
      <c r="B16" s="4"/>
      <c r="C16" s="4"/>
      <c r="D16" s="4"/>
      <c r="E16" s="4"/>
    </row>
    <row r="17" spans="1:5" x14ac:dyDescent="0.25">
      <c r="A17" t="s">
        <v>96</v>
      </c>
    </row>
    <row r="18" spans="1:5" x14ac:dyDescent="0.25">
      <c r="A18" t="s">
        <v>97</v>
      </c>
    </row>
    <row r="19" spans="1:5" x14ac:dyDescent="0.25">
      <c r="A19" s="4" t="s">
        <v>98</v>
      </c>
      <c r="B19" s="4"/>
      <c r="C19" s="4"/>
      <c r="D19" s="4"/>
      <c r="E19" s="4"/>
    </row>
    <row r="20" spans="1:5" x14ac:dyDescent="0.25">
      <c r="A20" t="s">
        <v>99</v>
      </c>
    </row>
    <row r="21" spans="1:5" x14ac:dyDescent="0.25">
      <c r="A21" t="s">
        <v>100</v>
      </c>
    </row>
    <row r="22" spans="1:5" x14ac:dyDescent="0.25">
      <c r="A22" t="s">
        <v>101</v>
      </c>
    </row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A110"/>
  <sheetViews>
    <sheetView workbookViewId="0"/>
  </sheetViews>
  <sheetFormatPr defaultColWidth="8.85546875" defaultRowHeight="15" x14ac:dyDescent="0.25"/>
  <cols>
    <col min="4" max="4" width="12" bestFit="1" customWidth="1"/>
    <col min="5" max="105" width="10.28515625" customWidth="1"/>
  </cols>
  <sheetData>
    <row r="2" spans="4:105" x14ac:dyDescent="0.25"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4:105" x14ac:dyDescent="0.25">
      <c r="D3" s="4" t="s">
        <v>2</v>
      </c>
      <c r="E3">
        <f>-parameters!D65 * (parameters!D66-1)/2</f>
        <v>-5</v>
      </c>
      <c r="F3">
        <f xml:space="preserve"> E3 + parameters!$D$65</f>
        <v>-4.9000000000000004</v>
      </c>
      <c r="G3">
        <f xml:space="preserve"> F3 + parameters!$D$65</f>
        <v>-4.8000000000000007</v>
      </c>
      <c r="H3">
        <f xml:space="preserve"> G3 + parameters!$D$65</f>
        <v>-4.7000000000000011</v>
      </c>
      <c r="I3">
        <f xml:space="preserve"> H3 + parameters!$D$65</f>
        <v>-4.6000000000000014</v>
      </c>
      <c r="J3">
        <f xml:space="preserve"> I3 + parameters!$D$65</f>
        <v>-4.5000000000000018</v>
      </c>
      <c r="K3">
        <f xml:space="preserve"> J3 + parameters!$D$65</f>
        <v>-4.4000000000000021</v>
      </c>
      <c r="L3">
        <f xml:space="preserve"> K3 + parameters!$D$65</f>
        <v>-4.3000000000000025</v>
      </c>
      <c r="M3">
        <f xml:space="preserve"> L3 + parameters!$D$65</f>
        <v>-4.2000000000000028</v>
      </c>
      <c r="N3">
        <f xml:space="preserve"> M3 + parameters!$D$65</f>
        <v>-4.1000000000000032</v>
      </c>
      <c r="O3">
        <f xml:space="preserve"> N3 + parameters!$D$65</f>
        <v>-4.0000000000000036</v>
      </c>
      <c r="P3">
        <f xml:space="preserve"> O3 + parameters!$D$65</f>
        <v>-3.9000000000000035</v>
      </c>
      <c r="Q3">
        <f xml:space="preserve"> P3 + parameters!$D$65</f>
        <v>-3.8000000000000034</v>
      </c>
      <c r="R3">
        <f xml:space="preserve"> Q3 + parameters!$D$65</f>
        <v>-3.7000000000000033</v>
      </c>
      <c r="S3">
        <f xml:space="preserve"> R3 + parameters!$D$65</f>
        <v>-3.6000000000000032</v>
      </c>
      <c r="T3">
        <f xml:space="preserve"> S3 + parameters!$D$65</f>
        <v>-3.5000000000000031</v>
      </c>
      <c r="U3">
        <f xml:space="preserve"> T3 + parameters!$D$65</f>
        <v>-3.400000000000003</v>
      </c>
      <c r="V3">
        <f xml:space="preserve"> U3 + parameters!$D$65</f>
        <v>-3.3000000000000029</v>
      </c>
      <c r="W3">
        <f xml:space="preserve"> V3 + parameters!$D$65</f>
        <v>-3.2000000000000028</v>
      </c>
      <c r="X3">
        <f xml:space="preserve"> W3 + parameters!$D$65</f>
        <v>-3.1000000000000028</v>
      </c>
      <c r="Y3">
        <f xml:space="preserve"> X3 + parameters!$D$65</f>
        <v>-3.0000000000000027</v>
      </c>
      <c r="Z3">
        <f xml:space="preserve"> Y3 + parameters!$D$65</f>
        <v>-2.9000000000000026</v>
      </c>
      <c r="AA3">
        <f xml:space="preserve"> Z3 + parameters!$D$65</f>
        <v>-2.8000000000000025</v>
      </c>
      <c r="AB3">
        <f xml:space="preserve"> AA3 + parameters!$D$65</f>
        <v>-2.7000000000000024</v>
      </c>
      <c r="AC3">
        <f xml:space="preserve"> AB3 + parameters!$D$65</f>
        <v>-2.6000000000000023</v>
      </c>
      <c r="AD3">
        <f xml:space="preserve"> AC3 + parameters!$D$65</f>
        <v>-2.5000000000000022</v>
      </c>
      <c r="AE3">
        <f xml:space="preserve"> AD3 + parameters!$D$65</f>
        <v>-2.4000000000000021</v>
      </c>
      <c r="AF3">
        <f xml:space="preserve"> AE3 + parameters!$D$65</f>
        <v>-2.300000000000002</v>
      </c>
      <c r="AG3">
        <f xml:space="preserve"> AF3 + parameters!$D$65</f>
        <v>-2.200000000000002</v>
      </c>
      <c r="AH3">
        <f xml:space="preserve"> AG3 + parameters!$D$65</f>
        <v>-2.1000000000000019</v>
      </c>
      <c r="AI3">
        <f xml:space="preserve"> AH3 + parameters!$D$65</f>
        <v>-2.0000000000000018</v>
      </c>
      <c r="AJ3">
        <f xml:space="preserve"> AI3 + parameters!$D$65</f>
        <v>-1.9000000000000017</v>
      </c>
      <c r="AK3">
        <f xml:space="preserve"> AJ3 + parameters!$D$65</f>
        <v>-1.8000000000000016</v>
      </c>
      <c r="AL3">
        <f xml:space="preserve"> AK3 + parameters!$D$65</f>
        <v>-1.7000000000000015</v>
      </c>
      <c r="AM3">
        <f xml:space="preserve"> AL3 + parameters!$D$65</f>
        <v>-1.6000000000000014</v>
      </c>
      <c r="AN3">
        <f xml:space="preserve"> AM3 + parameters!$D$65</f>
        <v>-1.5000000000000013</v>
      </c>
      <c r="AO3">
        <f xml:space="preserve"> AN3 + parameters!$D$65</f>
        <v>-1.4000000000000012</v>
      </c>
      <c r="AP3">
        <f xml:space="preserve"> AO3 + parameters!$D$65</f>
        <v>-1.3000000000000012</v>
      </c>
      <c r="AQ3">
        <f xml:space="preserve"> AP3 + parameters!$D$65</f>
        <v>-1.2000000000000011</v>
      </c>
      <c r="AR3">
        <f xml:space="preserve"> AQ3 + parameters!$D$65</f>
        <v>-1.100000000000001</v>
      </c>
      <c r="AS3">
        <f xml:space="preserve"> AR3 + parameters!$D$65</f>
        <v>-1.0000000000000009</v>
      </c>
      <c r="AT3">
        <f xml:space="preserve"> AS3 + parameters!$D$65</f>
        <v>-0.90000000000000091</v>
      </c>
      <c r="AU3">
        <f xml:space="preserve"> AT3 + parameters!$D$65</f>
        <v>-0.80000000000000093</v>
      </c>
      <c r="AV3">
        <f xml:space="preserve"> AU3 + parameters!$D$65</f>
        <v>-0.70000000000000095</v>
      </c>
      <c r="AW3">
        <f xml:space="preserve"> AV3 + parameters!$D$65</f>
        <v>-0.60000000000000098</v>
      </c>
      <c r="AX3">
        <f xml:space="preserve"> AW3 + parameters!$D$65</f>
        <v>-0.500000000000001</v>
      </c>
      <c r="AY3">
        <f xml:space="preserve"> AX3 + parameters!$D$65</f>
        <v>-0.40000000000000102</v>
      </c>
      <c r="AZ3">
        <f xml:space="preserve"> AY3 + parameters!$D$65</f>
        <v>-0.30000000000000104</v>
      </c>
      <c r="BA3">
        <f xml:space="preserve"> AZ3 + parameters!$D$65</f>
        <v>-0.20000000000000104</v>
      </c>
      <c r="BB3">
        <f xml:space="preserve"> BA3 + parameters!$D$65</f>
        <v>-0.10000000000000103</v>
      </c>
      <c r="BC3">
        <f xml:space="preserve"> BB3 + parameters!$D$65</f>
        <v>-1.0269562977782698E-15</v>
      </c>
      <c r="BD3">
        <f xml:space="preserve"> BC3 + parameters!$D$65</f>
        <v>9.9999999999998979E-2</v>
      </c>
      <c r="BE3">
        <f xml:space="preserve"> BD3 + parameters!$D$65</f>
        <v>0.19999999999999898</v>
      </c>
      <c r="BF3">
        <f xml:space="preserve"> BE3 + parameters!$D$65</f>
        <v>0.29999999999999899</v>
      </c>
      <c r="BG3">
        <f xml:space="preserve"> BF3 + parameters!$D$65</f>
        <v>0.39999999999999902</v>
      </c>
      <c r="BH3">
        <f xml:space="preserve"> BG3 + parameters!$D$65</f>
        <v>0.499999999999999</v>
      </c>
      <c r="BI3">
        <f xml:space="preserve"> BH3 + parameters!$D$65</f>
        <v>0.59999999999999898</v>
      </c>
      <c r="BJ3">
        <f xml:space="preserve"> BI3 + parameters!$D$65</f>
        <v>0.69999999999999896</v>
      </c>
      <c r="BK3">
        <f xml:space="preserve"> BJ3 + parameters!$D$65</f>
        <v>0.79999999999999893</v>
      </c>
      <c r="BL3">
        <f xml:space="preserve"> BK3 + parameters!$D$65</f>
        <v>0.89999999999999891</v>
      </c>
      <c r="BM3">
        <f xml:space="preserve"> BL3 + parameters!$D$65</f>
        <v>0.99999999999999889</v>
      </c>
      <c r="BN3">
        <f xml:space="preserve"> BM3 + parameters!$D$65</f>
        <v>1.099999999999999</v>
      </c>
      <c r="BO3">
        <f xml:space="preserve"> BN3 + parameters!$D$65</f>
        <v>1.1999999999999991</v>
      </c>
      <c r="BP3">
        <f xml:space="preserve"> BO3 + parameters!$D$65</f>
        <v>1.2999999999999992</v>
      </c>
      <c r="BQ3">
        <f xml:space="preserve"> BP3 + parameters!$D$65</f>
        <v>1.3999999999999992</v>
      </c>
      <c r="BR3">
        <f xml:space="preserve"> BQ3 + parameters!$D$65</f>
        <v>1.4999999999999993</v>
      </c>
      <c r="BS3">
        <f xml:space="preserve"> BR3 + parameters!$D$65</f>
        <v>1.5999999999999994</v>
      </c>
      <c r="BT3">
        <f xml:space="preserve"> BS3 + parameters!$D$65</f>
        <v>1.6999999999999995</v>
      </c>
      <c r="BU3">
        <f xml:space="preserve"> BT3 + parameters!$D$65</f>
        <v>1.7999999999999996</v>
      </c>
      <c r="BV3">
        <f xml:space="preserve"> BU3 + parameters!$D$65</f>
        <v>1.8999999999999997</v>
      </c>
      <c r="BW3">
        <f xml:space="preserve"> BV3 + parameters!$D$65</f>
        <v>1.9999999999999998</v>
      </c>
      <c r="BX3">
        <f xml:space="preserve"> BW3 + parameters!$D$65</f>
        <v>2.0999999999999996</v>
      </c>
      <c r="BY3">
        <f xml:space="preserve"> BX3 + parameters!$D$65</f>
        <v>2.1999999999999997</v>
      </c>
      <c r="BZ3">
        <f xml:space="preserve"> BY3 + parameters!$D$65</f>
        <v>2.2999999999999998</v>
      </c>
      <c r="CA3">
        <f xml:space="preserve"> BZ3 + parameters!$D$65</f>
        <v>2.4</v>
      </c>
      <c r="CB3">
        <f xml:space="preserve"> CA3 + parameters!$D$65</f>
        <v>2.5</v>
      </c>
      <c r="CC3">
        <f xml:space="preserve"> CB3 + parameters!$D$65</f>
        <v>2.6</v>
      </c>
      <c r="CD3">
        <f xml:space="preserve"> CC3 + parameters!$D$65</f>
        <v>2.7</v>
      </c>
      <c r="CE3">
        <f xml:space="preserve"> CD3 + parameters!$D$65</f>
        <v>2.8000000000000003</v>
      </c>
      <c r="CF3">
        <f xml:space="preserve"> CE3 + parameters!$D$65</f>
        <v>2.9000000000000004</v>
      </c>
      <c r="CG3">
        <f xml:space="preserve"> CF3 + parameters!$D$65</f>
        <v>3.0000000000000004</v>
      </c>
      <c r="CH3">
        <f xml:space="preserve"> CG3 + parameters!$D$65</f>
        <v>3.1000000000000005</v>
      </c>
      <c r="CI3">
        <f xml:space="preserve"> CH3 + parameters!$D$65</f>
        <v>3.2000000000000006</v>
      </c>
      <c r="CJ3">
        <f xml:space="preserve"> CI3 + parameters!$D$65</f>
        <v>3.3000000000000007</v>
      </c>
      <c r="CK3">
        <f xml:space="preserve"> CJ3 + parameters!$D$65</f>
        <v>3.4000000000000008</v>
      </c>
      <c r="CL3">
        <f xml:space="preserve"> CK3 + parameters!$D$65</f>
        <v>3.5000000000000009</v>
      </c>
      <c r="CM3">
        <f xml:space="preserve"> CL3 + parameters!$D$65</f>
        <v>3.600000000000001</v>
      </c>
      <c r="CN3">
        <f xml:space="preserve"> CM3 + parameters!$D$65</f>
        <v>3.7000000000000011</v>
      </c>
      <c r="CO3">
        <f xml:space="preserve"> CN3 + parameters!$D$65</f>
        <v>3.8000000000000012</v>
      </c>
      <c r="CP3">
        <f xml:space="preserve"> CO3 + parameters!$D$65</f>
        <v>3.9000000000000012</v>
      </c>
      <c r="CQ3">
        <f xml:space="preserve"> CP3 + parameters!$D$65</f>
        <v>4.0000000000000009</v>
      </c>
      <c r="CR3">
        <f xml:space="preserve"> CQ3 + parameters!$D$65</f>
        <v>4.1000000000000005</v>
      </c>
      <c r="CS3">
        <f xml:space="preserve"> CR3 + parameters!$D$65</f>
        <v>4.2</v>
      </c>
      <c r="CT3">
        <f xml:space="preserve"> CS3 + parameters!$D$65</f>
        <v>4.3</v>
      </c>
      <c r="CU3">
        <f xml:space="preserve"> CT3 + parameters!$D$65</f>
        <v>4.3999999999999995</v>
      </c>
      <c r="CV3">
        <f xml:space="preserve"> CU3 + parameters!$D$65</f>
        <v>4.4999999999999991</v>
      </c>
      <c r="CW3">
        <f xml:space="preserve"> CV3 + parameters!$D$65</f>
        <v>4.5999999999999988</v>
      </c>
      <c r="CX3">
        <f xml:space="preserve"> CW3 + parameters!$D$65</f>
        <v>4.6999999999999984</v>
      </c>
      <c r="CY3">
        <f xml:space="preserve"> CX3 + parameters!$D$65</f>
        <v>4.799999999999998</v>
      </c>
      <c r="CZ3">
        <f xml:space="preserve"> CY3 + parameters!$D$65</f>
        <v>4.8999999999999977</v>
      </c>
      <c r="DA3">
        <f xml:space="preserve"> CZ3 + parameters!$D$65</f>
        <v>4.9999999999999973</v>
      </c>
    </row>
    <row r="5" spans="4:105" x14ac:dyDescent="0.25">
      <c r="D5" s="4" t="s">
        <v>3</v>
      </c>
      <c r="E5" s="2">
        <f xml:space="preserve">   1/2   *   (   ERF(   (E3+parameters!$D$65/2)/SQRT(2)   )   -   ERF(   (E3-parameters!$D$65/2)/SQRT(2)   )   )</f>
        <v>1.5016237570053548E-7</v>
      </c>
      <c r="F5" s="2">
        <f xml:space="preserve">   1/2   *   (   ERF(   (F3+parameters!$D$65/2)/SQRT(2)   )   -   ERF(   (F3-parameters!$D$65/2)/SQRT(2)   )   )</f>
        <v>2.4623996403017046E-7</v>
      </c>
      <c r="G5" s="2">
        <f xml:space="preserve">   1/2   *   (   ERF(   (G3+parameters!$D$65/2)/SQRT(2)   )   -   ERF(   (G3-parameters!$D$65/2)/SQRT(2)   )   )</f>
        <v>3.9977587057427044E-7</v>
      </c>
      <c r="H5" s="2">
        <f xml:space="preserve">   1/2   *   (   ERF(   (H3+parameters!$D$65/2)/SQRT(2)   )   -   ERF(   (H3-parameters!$D$65/2)/SQRT(2)   )   )</f>
        <v>6.425919018004933E-7</v>
      </c>
      <c r="I5" s="2">
        <f xml:space="preserve">   1/2   *   (   ERF(   (I3+parameters!$D$65/2)/SQRT(2)   )   -   ERF(   (I3-parameters!$D$65/2)/SQRT(2)   )   )</f>
        <v>1.0226206352825784E-6</v>
      </c>
      <c r="J5" s="2">
        <f xml:space="preserve">   1/2   *   (   ERF(   (J3+parameters!$D$65/2)/SQRT(2)   )   -   ERF(   (J3-parameters!$D$65/2)/SQRT(2)   )   )</f>
        <v>1.6112186903005643E-6</v>
      </c>
      <c r="K5" s="2">
        <f xml:space="preserve">   1/2   *   (   ERF(   (K3+parameters!$D$65/2)/SQRT(2)   )   -   ERF(   (K3-parameters!$D$65/2)/SQRT(2)   )   )</f>
        <v>2.5133621293638164E-6</v>
      </c>
      <c r="L5" s="2">
        <f xml:space="preserve">   1/2   *   (   ERF(   (L3+parameters!$D$65/2)/SQRT(2)   )   -   ERF(   (L3-parameters!$D$65/2)/SQRT(2)   )   )</f>
        <v>3.8816491756410443E-6</v>
      </c>
      <c r="M5" s="2">
        <f xml:space="preserve">   1/2   *   (   ERF(   (M3+parameters!$D$65/2)/SQRT(2)   )   -   ERF(   (M3-parameters!$D$65/2)/SQRT(2)   )   )</f>
        <v>5.9352379546684375E-6</v>
      </c>
      <c r="N5" s="2">
        <f xml:space="preserve">   1/2   *   (   ERF(   (N3+parameters!$D$65/2)/SQRT(2)   )   -   ERF(   (N3-parameters!$D$65/2)/SQRT(2)   )   )</f>
        <v>8.9850527444368389E-6</v>
      </c>
      <c r="O5" s="2">
        <f xml:space="preserve">   1/2   *   (   ERF(   (O3+parameters!$D$65/2)/SQRT(2)   )   -   ERF(   (O3-parameters!$D$65/2)/SQRT(2)   )   )</f>
        <v>1.3466780123705391E-5</v>
      </c>
      <c r="P5" s="2">
        <f xml:space="preserve">   1/2   *   (   ERF(   (P3+parameters!$D$65/2)/SQRT(2)   )   -   ERF(   (P3-parameters!$D$65/2)/SQRT(2)   )   )</f>
        <v>1.9983315821148206E-5</v>
      </c>
      <c r="Q5" s="2">
        <f xml:space="preserve">   1/2   *   (   ERF(   (Q3+parameters!$D$65/2)/SQRT(2)   )   -   ERF(   (Q3-parameters!$D$65/2)/SQRT(2)   )   )</f>
        <v>2.9358372781895792E-5</v>
      </c>
      <c r="R5" s="2">
        <f xml:space="preserve">   1/2   *   (   ERF(   (R3+parameters!$D$65/2)/SQRT(2)   )   -   ERF(   (R3-parameters!$D$65/2)/SQRT(2)   )   )</f>
        <v>4.2702869219646278E-5</v>
      </c>
      <c r="S5" s="2">
        <f xml:space="preserve">   1/2   *   (   ERF(   (S3+parameters!$D$65/2)/SQRT(2)   )   -   ERF(   (S3-parameters!$D$65/2)/SQRT(2)   )   )</f>
        <v>6.1495421215196355E-5</v>
      </c>
      <c r="T5" s="2">
        <f xml:space="preserve">   1/2   *   (   ERF(   (T3+parameters!$D$65/2)/SQRT(2)   )   -   ERF(   (T3-parameters!$D$65/2)/SQRT(2)   )   )</f>
        <v>8.767770118051077E-5</v>
      </c>
      <c r="U5" s="2">
        <f xml:space="preserve">   1/2   *   (   ERF(   (U3+parameters!$D$65/2)/SQRT(2)   )   -   ERF(   (U3-parameters!$D$65/2)/SQRT(2)   )   )</f>
        <v>1.2376452504786473E-4</v>
      </c>
      <c r="V5" s="2">
        <f xml:space="preserve">   1/2   *   (   ERF(   (V3+parameters!$D$65/2)/SQRT(2)   )   -   ERF(   (V3-parameters!$D$65/2)/SQRT(2)   )   )</f>
        <v>1.7296724052673351E-4</v>
      </c>
      <c r="W5" s="2">
        <f xml:space="preserve">   1/2   *   (   ERF(   (W3+parameters!$D$65/2)/SQRT(2)   )   -   ERF(   (W3-parameters!$D$65/2)/SQRT(2)   )   )</f>
        <v>2.3932727043779467E-4</v>
      </c>
      <c r="X5" s="2">
        <f xml:space="preserve">   1/2   *   (   ERF(   (X3+parameters!$D$65/2)/SQRT(2)   )   -   ERF(   (X3-parameters!$D$65/2)/SQRT(2)   )   )</f>
        <v>3.2785451819411504E-4</v>
      </c>
      <c r="Y5" s="2">
        <f xml:space="preserve">   1/2   *   (   ERF(   (Y3+parameters!$D$65/2)/SQRT(2)   )   -   ERF(   (Y3-parameters!$D$65/2)/SQRT(2)   )   )</f>
        <v>4.4466281634220062E-4</v>
      </c>
      <c r="Z5" s="2">
        <f xml:space="preserve">   1/2   *   (   ERF(   (Z3+parameters!$D$65/2)/SQRT(2)   )   -   ERF(   (Z3-parameters!$D$65/2)/SQRT(2)   )   )</f>
        <v>5.9709180754835556E-4</v>
      </c>
      <c r="AA5" s="2">
        <f xml:space="preserve">   1/2   *   (   ERF(   (AA3+parameters!$D$65/2)/SQRT(2)   )   -   ERF(   (AA3-parameters!$D$65/2)/SQRT(2)   )   )</f>
        <v>7.938017801413233E-4</v>
      </c>
      <c r="AB5" s="2">
        <f xml:space="preserve">   1/2   *   (   ERF(   (AB3+parameters!$D$65/2)/SQRT(2)   )   -   ERF(   (AB3-parameters!$D$65/2)/SQRT(2)   )   )</f>
        <v>1.0448253077037228E-3</v>
      </c>
      <c r="AC5" s="2">
        <f xml:space="preserve">   1/2   *   (   ERF(   (AC3+parameters!$D$65/2)/SQRT(2)   )   -   ERF(   (AC3-parameters!$D$65/2)/SQRT(2)   )   )</f>
        <v>1.3615574113083895E-3</v>
      </c>
      <c r="AD5" s="2">
        <f xml:space="preserve">   1/2   *   (   ERF(   (AD3+parameters!$D$65/2)/SQRT(2)   )   -   ERF(   (AD3-parameters!$D$65/2)/SQRT(2)   )   )</f>
        <v>1.7566647812047309E-3</v>
      </c>
      <c r="AE5" s="2">
        <f xml:space="preserve">   1/2   *   (   ERF(   (AE3+parameters!$D$65/2)/SQRT(2)   )   -   ERF(   (AE3-parameters!$D$65/2)/SQRT(2)   )   )</f>
        <v>2.2438947995671032E-3</v>
      </c>
      <c r="AF5" s="2">
        <f xml:space="preserve">   1/2   *   (   ERF(   (AF3+parameters!$D$65/2)/SQRT(2)   )   -   ERF(   (AF3-parameters!$D$65/2)/SQRT(2)   )   )</f>
        <v>2.8377671202060584E-3</v>
      </c>
      <c r="AG5" s="2">
        <f xml:space="preserve">   1/2   *   (   ERF(   (AG3+parameters!$D$65/2)/SQRT(2)   )   -   ERF(   (AG3-parameters!$D$65/2)/SQRT(2)   )   )</f>
        <v>3.5531347360457377E-3</v>
      </c>
      <c r="AH5" s="2">
        <f xml:space="preserve">   1/2   *   (   ERF(   (AH3+parameters!$D$65/2)/SQRT(2)   )   -   ERF(   (AH3-parameters!$D$65/2)/SQRT(2)   )   )</f>
        <v>4.4046080146138422E-3</v>
      </c>
      <c r="AI5" s="2">
        <f xml:space="preserve">   1/2   *   (   ERF(   (AI3+parameters!$D$65/2)/SQRT(2)   )   -   ERF(   (AI3-parameters!$D$65/2)/SQRT(2)   )   )</f>
        <v>5.4058441159342552E-3</v>
      </c>
      <c r="AJ5" s="2">
        <f xml:space="preserve">   1/2   *   (   ERF(   (AJ3+parameters!$D$65/2)/SQRT(2)   )   -   ERF(   (AJ3-parameters!$D$65/2)/SQRT(2)   )   )</f>
        <v>6.5687152739750676E-3</v>
      </c>
      <c r="AK5" s="2">
        <f xml:space="preserve">   1/2   *   (   ERF(   (AK3+parameters!$D$65/2)/SQRT(2)   )   -   ERF(   (AK3-parameters!$D$65/2)/SQRT(2)   )   )</f>
        <v>7.9023820682033175E-3</v>
      </c>
      <c r="AL5" s="2">
        <f xml:space="preserve">   1/2   *   (   ERF(   (AL3+parameters!$D$65/2)/SQRT(2)   )   -   ERF(   (AL3-parameters!$D$65/2)/SQRT(2)   )   )</f>
        <v>9.4123111698309891E-3</v>
      </c>
      <c r="AM5" s="2">
        <f xml:space="preserve">   1/2   *   (   ERF(   (AM3+parameters!$D$65/2)/SQRT(2)   )   -   ERF(   (AM3-parameters!$D$65/2)/SQRT(2)   )   )</f>
        <v>1.1099289968410919E-2</v>
      </c>
      <c r="AN5" s="2">
        <f xml:space="preserve">   1/2   *   (   ERF(   (AN3+parameters!$D$65/2)/SQRT(2)   )   -   ERF(   (AN3-parameters!$D$65/2)/SQRT(2)   )   )</f>
        <v>1.2958501607589323E-2</v>
      </c>
      <c r="AO5" s="2">
        <f xml:space="preserve">   1/2   *   (   ERF(   (AO3+parameters!$D$65/2)/SQRT(2)   )   -   ERF(   (AO3-parameters!$D$65/2)/SQRT(2)   )   )</f>
        <v>1.4978731827753666E-2</v>
      </c>
      <c r="AP5" s="2">
        <f xml:space="preserve">   1/2   *   (   ERF(   (AP3+parameters!$D$65/2)/SQRT(2)   )   -   ERF(   (AP3-parameters!$D$65/2)/SQRT(2)   )   )</f>
        <v>1.7141782229453228E-2</v>
      </c>
      <c r="AQ5" s="2">
        <f xml:space="preserve">   1/2   *   (   ERF(   (AQ3+parameters!$D$65/2)/SQRT(2)   )   -   ERF(   (AQ3-parameters!$D$65/2)/SQRT(2)   )   )</f>
        <v>1.9422161970295004E-2</v>
      </c>
      <c r="AR5" s="2">
        <f xml:space="preserve">   1/2   *   (   ERF(   (AR3+parameters!$D$65/2)/SQRT(2)   )   -   ERF(   (AR3-parameters!$D$65/2)/SQRT(2)   )   )</f>
        <v>2.1787120738745669E-2</v>
      </c>
      <c r="AS5" s="2">
        <f xml:space="preserve">   1/2   *   (   ERF(   (AS3+parameters!$D$65/2)/SQRT(2)   )   -   ERF(   (AS3-parameters!$D$65/2)/SQRT(2)   )   )</f>
        <v>2.4197069932585913E-2</v>
      </c>
      <c r="AT5" s="2">
        <f xml:space="preserve">   1/2   *   (   ERF(   (AT3+parameters!$D$65/2)/SQRT(2)   )   -   ERF(   (AT3-parameters!$D$65/2)/SQRT(2)   )   )</f>
        <v>2.6606416814210609E-2</v>
      </c>
      <c r="AU5" s="2">
        <f xml:space="preserve">   1/2   *   (   ERF(   (AU3+parameters!$D$65/2)/SQRT(2)   )   -   ERF(   (AU3-parameters!$D$65/2)/SQRT(2)   )   )</f>
        <v>2.8964809254175883E-2</v>
      </c>
      <c r="AV5" s="2">
        <f xml:space="preserve">   1/2   *   (   ERF(   (AV3+parameters!$D$65/2)/SQRT(2)   )   -   ERF(   (AV3-parameters!$D$65/2)/SQRT(2)   )   )</f>
        <v>3.121875842899649E-2</v>
      </c>
      <c r="AW5" s="2">
        <f xml:space="preserve">   1/2   *   (   ERF(   (AW3+parameters!$D$65/2)/SQRT(2)   )   -   ERF(   (AW3-parameters!$D$65/2)/SQRT(2)   )   )</f>
        <v>3.3313575982481664E-2</v>
      </c>
      <c r="AX5" s="2">
        <f xml:space="preserve">   1/2   *   (   ERF(   (AX3+parameters!$D$65/2)/SQRT(2)   )   -   ERF(   (AX3-parameters!$D$65/2)/SQRT(2)   )   )</f>
        <v>3.5195533499573634E-2</v>
      </c>
      <c r="AY5" s="2">
        <f xml:space="preserve">   1/2   *   (   ERF(   (AY3+parameters!$D$65/2)/SQRT(2)   )   -   ERF(   (AY3-parameters!$D$65/2)/SQRT(2)   )   )</f>
        <v>3.6814128536460905E-2</v>
      </c>
      <c r="AZ5" s="2">
        <f xml:space="preserve">   1/2   *   (   ERF(   (AZ3+parameters!$D$65/2)/SQRT(2)   )   -   ERF(   (AZ3-parameters!$D$65/2)/SQRT(2)   )   )</f>
        <v>3.8124325492695316E-2</v>
      </c>
      <c r="BA5" s="2">
        <f xml:space="preserve">   1/2   *   (   ERF(   (BA3+parameters!$D$65/2)/SQRT(2)   )   -   ERF(   (BA3-parameters!$D$65/2)/SQRT(2)   )   )</f>
        <v>3.9088633312681212E-2</v>
      </c>
      <c r="BB5" s="2">
        <f xml:space="preserve">   1/2   *   (   ERF(   (BB3+parameters!$D$65/2)/SQRT(2)   )   -   ERF(   (BB3-parameters!$D$65/2)/SQRT(2)   )   )</f>
        <v>3.9678886531870058E-2</v>
      </c>
      <c r="BC5" s="2">
        <f xml:space="preserve">   1/2   *   (   ERF(   (BC3+parameters!$D$65/2)/SQRT(2)   )   -   ERF(   (BC3-parameters!$D$65/2)/SQRT(2)   )   )</f>
        <v>3.9877611676744924E-2</v>
      </c>
      <c r="BD5" s="2">
        <f xml:space="preserve">   1/2   *   (   ERF(   (BD3+parameters!$D$65/2)/SQRT(2)   )   -   ERF(   (BD3-parameters!$D$65/2)/SQRT(2)   )   )</f>
        <v>3.9678886531870065E-2</v>
      </c>
      <c r="BE5" s="2">
        <f xml:space="preserve">   1/2   *   (   ERF(   (BE3+parameters!$D$65/2)/SQRT(2)   )   -   ERF(   (BE3-parameters!$D$65/2)/SQRT(2)   )   )</f>
        <v>3.9088633312681226E-2</v>
      </c>
      <c r="BF5" s="2">
        <f xml:space="preserve">   1/2   *   (   ERF(   (BF3+parameters!$D$65/2)/SQRT(2)   )   -   ERF(   (BF3-parameters!$D$65/2)/SQRT(2)   )   )</f>
        <v>3.8124325492695371E-2</v>
      </c>
      <c r="BG5" s="2">
        <f xml:space="preserve">   1/2   *   (   ERF(   (BG3+parameters!$D$65/2)/SQRT(2)   )   -   ERF(   (BG3-parameters!$D$65/2)/SQRT(2)   )   )</f>
        <v>3.6814128536460933E-2</v>
      </c>
      <c r="BH5" s="2">
        <f xml:space="preserve">   1/2   *   (   ERF(   (BH3+parameters!$D$65/2)/SQRT(2)   )   -   ERF(   (BH3-parameters!$D$65/2)/SQRT(2)   )   )</f>
        <v>3.5195533499573661E-2</v>
      </c>
      <c r="BI5" s="2">
        <f xml:space="preserve">   1/2   *   (   ERF(   (BI3+parameters!$D$65/2)/SQRT(2)   )   -   ERF(   (BI3-parameters!$D$65/2)/SQRT(2)   )   )</f>
        <v>3.3313575982481691E-2</v>
      </c>
      <c r="BJ5" s="2">
        <f xml:space="preserve">   1/2   *   (   ERF(   (BJ3+parameters!$D$65/2)/SQRT(2)   )   -   ERF(   (BJ3-parameters!$D$65/2)/SQRT(2)   )   )</f>
        <v>3.1218758428996546E-2</v>
      </c>
      <c r="BK5" s="2">
        <f xml:space="preserve">   1/2   *   (   ERF(   (BK3+parameters!$D$65/2)/SQRT(2)   )   -   ERF(   (BK3-parameters!$D$65/2)/SQRT(2)   )   )</f>
        <v>2.8964809254175772E-2</v>
      </c>
      <c r="BL5" s="2">
        <f xml:space="preserve">   1/2   *   (   ERF(   (BL3+parameters!$D$65/2)/SQRT(2)   )   -   ERF(   (BL3-parameters!$D$65/2)/SQRT(2)   )   )</f>
        <v>2.6606416814210609E-2</v>
      </c>
      <c r="BM5" s="2">
        <f xml:space="preserve">   1/2   *   (   ERF(   (BM3+parameters!$D$65/2)/SQRT(2)   )   -   ERF(   (BM3-parameters!$D$65/2)/SQRT(2)   )   )</f>
        <v>2.4197069932585857E-2</v>
      </c>
      <c r="BN5" s="2">
        <f xml:space="preserve">   1/2   *   (   ERF(   (BN3+parameters!$D$65/2)/SQRT(2)   )   -   ERF(   (BN3-parameters!$D$65/2)/SQRT(2)   )   )</f>
        <v>2.178712073874578E-2</v>
      </c>
      <c r="BO5" s="2">
        <f xml:space="preserve">   1/2   *   (   ERF(   (BO3+parameters!$D$65/2)/SQRT(2)   )   -   ERF(   (BO3-parameters!$D$65/2)/SQRT(2)   )   )</f>
        <v>1.942216197029506E-2</v>
      </c>
      <c r="BP5" s="2">
        <f xml:space="preserve">   1/2   *   (   ERF(   (BP3+parameters!$D$65/2)/SQRT(2)   )   -   ERF(   (BP3-parameters!$D$65/2)/SQRT(2)   )   )</f>
        <v>1.7141782229453228E-2</v>
      </c>
      <c r="BQ5" s="2">
        <f xml:space="preserve">   1/2   *   (   ERF(   (BQ3+parameters!$D$65/2)/SQRT(2)   )   -   ERF(   (BQ3-parameters!$D$65/2)/SQRT(2)   )   )</f>
        <v>1.4978731827753722E-2</v>
      </c>
      <c r="BR5" s="2">
        <f xml:space="preserve">   1/2   *   (   ERF(   (BR3+parameters!$D$65/2)/SQRT(2)   )   -   ERF(   (BR3-parameters!$D$65/2)/SQRT(2)   )   )</f>
        <v>1.2958501607589323E-2</v>
      </c>
      <c r="BS5" s="2">
        <f xml:space="preserve">   1/2   *   (   ERF(   (BS3+parameters!$D$65/2)/SQRT(2)   )   -   ERF(   (BS3-parameters!$D$65/2)/SQRT(2)   )   )</f>
        <v>1.1099289968410975E-2</v>
      </c>
      <c r="BT5" s="2">
        <f xml:space="preserve">   1/2   *   (   ERF(   (BT3+parameters!$D$65/2)/SQRT(2)   )   -   ERF(   (BT3-parameters!$D$65/2)/SQRT(2)   )   )</f>
        <v>9.4123111698309891E-3</v>
      </c>
      <c r="BU5" s="2">
        <f xml:space="preserve">   1/2   *   (   ERF(   (BU3+parameters!$D$65/2)/SQRT(2)   )   -   ERF(   (BU3-parameters!$D$65/2)/SQRT(2)   )   )</f>
        <v>7.9023820682034285E-3</v>
      </c>
      <c r="BV5" s="2">
        <f xml:space="preserve">   1/2   *   (   ERF(   (BV3+parameters!$D$65/2)/SQRT(2)   )   -   ERF(   (BV3-parameters!$D$65/2)/SQRT(2)   )   )</f>
        <v>6.5687152739750676E-3</v>
      </c>
      <c r="BW5" s="2">
        <f xml:space="preserve">   1/2   *   (   ERF(   (BW3+parameters!$D$65/2)/SQRT(2)   )   -   ERF(   (BW3-parameters!$D$65/2)/SQRT(2)   )   )</f>
        <v>5.4058441159342552E-3</v>
      </c>
      <c r="BX5" s="2">
        <f xml:space="preserve">   1/2   *   (   ERF(   (BX3+parameters!$D$65/2)/SQRT(2)   )   -   ERF(   (BX3-parameters!$D$65/2)/SQRT(2)   )   )</f>
        <v>4.4046080146138977E-3</v>
      </c>
      <c r="BY5" s="2">
        <f xml:space="preserve">   1/2   *   (   ERF(   (BY3+parameters!$D$65/2)/SQRT(2)   )   -   ERF(   (BY3-parameters!$D$65/2)/SQRT(2)   )   )</f>
        <v>3.5531347360457932E-3</v>
      </c>
      <c r="BZ5" s="2">
        <f xml:space="preserve">   1/2   *   (   ERF(   (BZ3+parameters!$D$65/2)/SQRT(2)   )   -   ERF(   (BZ3-parameters!$D$65/2)/SQRT(2)   )   )</f>
        <v>2.8377671202061139E-3</v>
      </c>
      <c r="CA5" s="2">
        <f xml:space="preserve">   1/2   *   (   ERF(   (CA3+parameters!$D$65/2)/SQRT(2)   )   -   ERF(   (CA3-parameters!$D$65/2)/SQRT(2)   )   )</f>
        <v>2.2438947995671032E-3</v>
      </c>
      <c r="CB5" s="2">
        <f xml:space="preserve">   1/2   *   (   ERF(   (CB3+parameters!$D$65/2)/SQRT(2)   )   -   ERF(   (CB3-parameters!$D$65/2)/SQRT(2)   )   )</f>
        <v>1.7566647812047309E-3</v>
      </c>
      <c r="CC5" s="2">
        <f xml:space="preserve">   1/2   *   (   ERF(   (CC3+parameters!$D$65/2)/SQRT(2)   )   -   ERF(   (CC3-parameters!$D$65/2)/SQRT(2)   )   )</f>
        <v>1.361557411308334E-3</v>
      </c>
      <c r="CD5" s="2">
        <f xml:space="preserve">   1/2   *   (   ERF(   (CD3+parameters!$D$65/2)/SQRT(2)   )   -   ERF(   (CD3-parameters!$D$65/2)/SQRT(2)   )   )</f>
        <v>1.0448253077037228E-3</v>
      </c>
      <c r="CE5" s="2">
        <f xml:space="preserve">   1/2   *   (   ERF(   (CE3+parameters!$D$65/2)/SQRT(2)   )   -   ERF(   (CE3-parameters!$D$65/2)/SQRT(2)   )   )</f>
        <v>7.938017801413233E-4</v>
      </c>
      <c r="CF5" s="2">
        <f xml:space="preserve">   1/2   *   (   ERF(   (CF3+parameters!$D$65/2)/SQRT(2)   )   -   ERF(   (CF3-parameters!$D$65/2)/SQRT(2)   )   )</f>
        <v>5.9709180754835556E-4</v>
      </c>
      <c r="CG5" s="2">
        <f xml:space="preserve">   1/2   *   (   ERF(   (CG3+parameters!$D$65/2)/SQRT(2)   )   -   ERF(   (CG3-parameters!$D$65/2)/SQRT(2)   )   )</f>
        <v>4.4466281634220062E-4</v>
      </c>
      <c r="CH5" s="2">
        <f xml:space="preserve">   1/2   *   (   ERF(   (CH3+parameters!$D$65/2)/SQRT(2)   )   -   ERF(   (CH3-parameters!$D$65/2)/SQRT(2)   )   )</f>
        <v>3.2785451819411504E-4</v>
      </c>
      <c r="CI5" s="2">
        <f xml:space="preserve">   1/2   *   (   ERF(   (CI3+parameters!$D$65/2)/SQRT(2)   )   -   ERF(   (CI3-parameters!$D$65/2)/SQRT(2)   )   )</f>
        <v>2.3932727043779467E-4</v>
      </c>
      <c r="CJ5" s="2">
        <f xml:space="preserve">   1/2   *   (   ERF(   (CJ3+parameters!$D$65/2)/SQRT(2)   )   -   ERF(   (CJ3-parameters!$D$65/2)/SQRT(2)   )   )</f>
        <v>1.7296724052673351E-4</v>
      </c>
      <c r="CK5" s="2">
        <f xml:space="preserve">   1/2   *   (   ERF(   (CK3+parameters!$D$65/2)/SQRT(2)   )   -   ERF(   (CK3-parameters!$D$65/2)/SQRT(2)   )   )</f>
        <v>1.2376452504786473E-4</v>
      </c>
      <c r="CL5" s="2">
        <f xml:space="preserve">   1/2   *   (   ERF(   (CL3+parameters!$D$65/2)/SQRT(2)   )   -   ERF(   (CL3-parameters!$D$65/2)/SQRT(2)   )   )</f>
        <v>8.767770118051077E-5</v>
      </c>
      <c r="CM5" s="2">
        <f xml:space="preserve">   1/2   *   (   ERF(   (CM3+parameters!$D$65/2)/SQRT(2)   )   -   ERF(   (CM3-parameters!$D$65/2)/SQRT(2)   )   )</f>
        <v>6.1495421215196355E-5</v>
      </c>
      <c r="CN5" s="2">
        <f xml:space="preserve">   1/2   *   (   ERF(   (CN3+parameters!$D$65/2)/SQRT(2)   )   -   ERF(   (CN3-parameters!$D$65/2)/SQRT(2)   )   )</f>
        <v>4.2702869219646278E-5</v>
      </c>
      <c r="CO5" s="2">
        <f xml:space="preserve">   1/2   *   (   ERF(   (CO3+parameters!$D$65/2)/SQRT(2)   )   -   ERF(   (CO3-parameters!$D$65/2)/SQRT(2)   )   )</f>
        <v>2.9358372781895792E-5</v>
      </c>
      <c r="CP5" s="2">
        <f xml:space="preserve">   1/2   *   (   ERF(   (CP3+parameters!$D$65/2)/SQRT(2)   )   -   ERF(   (CP3-parameters!$D$65/2)/SQRT(2)   )   )</f>
        <v>1.9983315821148206E-5</v>
      </c>
      <c r="CQ5" s="2">
        <f xml:space="preserve">   1/2   *   (   ERF(   (CQ3+parameters!$D$65/2)/SQRT(2)   )   -   ERF(   (CQ3-parameters!$D$65/2)/SQRT(2)   )   )</f>
        <v>1.3466780123705391E-5</v>
      </c>
      <c r="CR5" s="2">
        <f xml:space="preserve">   1/2   *   (   ERF(   (CR3+parameters!$D$65/2)/SQRT(2)   )   -   ERF(   (CR3-parameters!$D$65/2)/SQRT(2)   )   )</f>
        <v>8.9850527444368389E-6</v>
      </c>
      <c r="CS5" s="2">
        <f xml:space="preserve">   1/2   *   (   ERF(   (CS3+parameters!$D$65/2)/SQRT(2)   )   -   ERF(   (CS3-parameters!$D$65/2)/SQRT(2)   )   )</f>
        <v>5.9352379546684375E-6</v>
      </c>
      <c r="CT5" s="2">
        <f xml:space="preserve">   1/2   *   (   ERF(   (CT3+parameters!$D$65/2)/SQRT(2)   )   -   ERF(   (CT3-parameters!$D$65/2)/SQRT(2)   )   )</f>
        <v>3.8816491756410443E-6</v>
      </c>
      <c r="CU5" s="2">
        <f xml:space="preserve">   1/2   *   (   ERF(   (CU3+parameters!$D$65/2)/SQRT(2)   )   -   ERF(   (CU3-parameters!$D$65/2)/SQRT(2)   )   )</f>
        <v>2.5133621293638164E-6</v>
      </c>
      <c r="CV5" s="2">
        <f xml:space="preserve">   1/2   *   (   ERF(   (CV3+parameters!$D$65/2)/SQRT(2)   )   -   ERF(   (CV3-parameters!$D$65/2)/SQRT(2)   )   )</f>
        <v>1.6112186903005643E-6</v>
      </c>
      <c r="CW5" s="2">
        <f xml:space="preserve">   1/2   *   (   ERF(   (CW3+parameters!$D$65/2)/SQRT(2)   )   -   ERF(   (CW3-parameters!$D$65/2)/SQRT(2)   )   )</f>
        <v>1.0226206352825784E-6</v>
      </c>
      <c r="CX5" s="2">
        <f xml:space="preserve">   1/2   *   (   ERF(   (CX3+parameters!$D$65/2)/SQRT(2)   )   -   ERF(   (CX3-parameters!$D$65/2)/SQRT(2)   )   )</f>
        <v>6.425919018004933E-7</v>
      </c>
      <c r="CY5" s="2">
        <f xml:space="preserve">   1/2   *   (   ERF(   (CY3+parameters!$D$65/2)/SQRT(2)   )   -   ERF(   (CY3-parameters!$D$65/2)/SQRT(2)   )   )</f>
        <v>3.9977587057427044E-7</v>
      </c>
      <c r="CZ5" s="2">
        <f xml:space="preserve">   1/2   *   (   ERF(   (CZ3+parameters!$D$65/2)/SQRT(2)   )   -   ERF(   (CZ3-parameters!$D$65/2)/SQRT(2)   )   )</f>
        <v>2.4623996403017046E-7</v>
      </c>
      <c r="DA5" s="2">
        <f xml:space="preserve">   1/2   *   (   ERF(   (DA3+parameters!$D$65/2)/SQRT(2)   )   -   ERF(   (DA3-parameters!$D$65/2)/SQRT(2)   )   )</f>
        <v>1.5016237570053548E-7</v>
      </c>
    </row>
    <row r="7" spans="4:105" x14ac:dyDescent="0.25">
      <c r="D7" s="4" t="s">
        <v>25</v>
      </c>
    </row>
    <row r="8" spans="4:105" x14ac:dyDescent="0.25">
      <c r="D8" t="s">
        <v>48</v>
      </c>
      <c r="E8" s="1">
        <f t="array" ref="E8:E20">demand.total.2035 * 1000</f>
        <v>4328000</v>
      </c>
      <c r="F8" s="1">
        <f t="array" ref="F8:F20">demand.total.2035 * 1000</f>
        <v>4328000</v>
      </c>
      <c r="G8" s="1">
        <f t="array" ref="G8:G20">demand.total.2035 * 1000</f>
        <v>4328000</v>
      </c>
      <c r="H8" s="1">
        <f t="array" ref="H8:H20">demand.total.2035 * 1000</f>
        <v>4328000</v>
      </c>
      <c r="I8" s="1">
        <f t="array" ref="I8:I20">demand.total.2035 * 1000</f>
        <v>4328000</v>
      </c>
      <c r="J8" s="1">
        <f t="array" ref="J8:J20">demand.total.2035 * 1000</f>
        <v>4328000</v>
      </c>
      <c r="K8" s="1">
        <f t="array" ref="K8:K20">demand.total.2035 * 1000</f>
        <v>4328000</v>
      </c>
      <c r="L8" s="1">
        <f t="array" ref="L8:L20">demand.total.2035 * 1000</f>
        <v>4328000</v>
      </c>
      <c r="M8" s="1">
        <f t="array" ref="M8:M20">demand.total.2035 * 1000</f>
        <v>4328000</v>
      </c>
      <c r="N8" s="1">
        <f t="array" ref="N8:N20">demand.total.2035 * 1000</f>
        <v>4328000</v>
      </c>
      <c r="O8" s="1">
        <f t="array" ref="O8:O20">demand.total.2035 * 1000</f>
        <v>4328000</v>
      </c>
      <c r="P8" s="1">
        <f t="array" ref="P8:P20">demand.total.2035 * 1000</f>
        <v>4328000</v>
      </c>
      <c r="Q8" s="1">
        <f t="array" ref="Q8:Q20">demand.total.2035 * 1000</f>
        <v>4328000</v>
      </c>
      <c r="R8" s="1">
        <f t="array" ref="R8:R20">demand.total.2035 * 1000</f>
        <v>4328000</v>
      </c>
      <c r="S8" s="1">
        <f t="array" ref="S8:S20">demand.total.2035 * 1000</f>
        <v>4328000</v>
      </c>
      <c r="T8" s="1">
        <f t="array" ref="T8:T20">demand.total.2035 * 1000</f>
        <v>4328000</v>
      </c>
      <c r="U8" s="1">
        <f t="array" ref="U8:U20">demand.total.2035 * 1000</f>
        <v>4328000</v>
      </c>
      <c r="V8" s="1">
        <f t="array" ref="V8:V20">demand.total.2035 * 1000</f>
        <v>4328000</v>
      </c>
      <c r="W8" s="1">
        <f t="array" ref="W8:W20">demand.total.2035 * 1000</f>
        <v>4328000</v>
      </c>
      <c r="X8" s="1">
        <f t="array" ref="X8:X20">demand.total.2035 * 1000</f>
        <v>4328000</v>
      </c>
      <c r="Y8" s="1">
        <f t="array" ref="Y8:Y20">demand.total.2035 * 1000</f>
        <v>4328000</v>
      </c>
      <c r="Z8" s="1">
        <f t="array" ref="Z8:Z20">demand.total.2035 * 1000</f>
        <v>4328000</v>
      </c>
      <c r="AA8" s="1">
        <f t="array" ref="AA8:AA20">demand.total.2035 * 1000</f>
        <v>4328000</v>
      </c>
      <c r="AB8" s="1">
        <f t="array" ref="AB8:AB20">demand.total.2035 * 1000</f>
        <v>4328000</v>
      </c>
      <c r="AC8" s="1">
        <f t="array" ref="AC8:AC20">demand.total.2035 * 1000</f>
        <v>4328000</v>
      </c>
      <c r="AD8" s="1">
        <f t="array" ref="AD8:AD20">demand.total.2035 * 1000</f>
        <v>4328000</v>
      </c>
      <c r="AE8" s="1">
        <f t="array" ref="AE8:AE20">demand.total.2035 * 1000</f>
        <v>4328000</v>
      </c>
      <c r="AF8" s="1">
        <f t="array" ref="AF8:AF20">demand.total.2035 * 1000</f>
        <v>4328000</v>
      </c>
      <c r="AG8" s="1">
        <f t="array" ref="AG8:AG20">demand.total.2035 * 1000</f>
        <v>4328000</v>
      </c>
      <c r="AH8" s="1">
        <f t="array" ref="AH8:AH20">demand.total.2035 * 1000</f>
        <v>4328000</v>
      </c>
      <c r="AI8" s="1">
        <f t="array" ref="AI8:AI20">demand.total.2035 * 1000</f>
        <v>4328000</v>
      </c>
      <c r="AJ8" s="1">
        <f t="array" ref="AJ8:AJ20">demand.total.2035 * 1000</f>
        <v>4328000</v>
      </c>
      <c r="AK8" s="1">
        <f t="array" ref="AK8:AK20">demand.total.2035 * 1000</f>
        <v>4328000</v>
      </c>
      <c r="AL8" s="1">
        <f t="array" ref="AL8:AL20">demand.total.2035 * 1000</f>
        <v>4328000</v>
      </c>
      <c r="AM8" s="1">
        <f t="array" ref="AM8:AM20">demand.total.2035 * 1000</f>
        <v>4328000</v>
      </c>
      <c r="AN8" s="1">
        <f t="array" ref="AN8:AN20">demand.total.2035 * 1000</f>
        <v>4328000</v>
      </c>
      <c r="AO8" s="1">
        <f t="array" ref="AO8:AO20">demand.total.2035 * 1000</f>
        <v>4328000</v>
      </c>
      <c r="AP8" s="1">
        <f t="array" ref="AP8:AP20">demand.total.2035 * 1000</f>
        <v>4328000</v>
      </c>
      <c r="AQ8" s="1">
        <f t="array" ref="AQ8:AQ20">demand.total.2035 * 1000</f>
        <v>4328000</v>
      </c>
      <c r="AR8" s="1">
        <f t="array" ref="AR8:AR20">demand.total.2035 * 1000</f>
        <v>4328000</v>
      </c>
      <c r="AS8" s="1">
        <f t="array" ref="AS8:AS20">demand.total.2035 * 1000</f>
        <v>4328000</v>
      </c>
      <c r="AT8" s="1">
        <f t="array" ref="AT8:AT20">demand.total.2035 * 1000</f>
        <v>4328000</v>
      </c>
      <c r="AU8" s="1">
        <f t="array" ref="AU8:AU20">demand.total.2035 * 1000</f>
        <v>4328000</v>
      </c>
      <c r="AV8" s="1">
        <f t="array" ref="AV8:AV20">demand.total.2035 * 1000</f>
        <v>4328000</v>
      </c>
      <c r="AW8" s="1">
        <f t="array" ref="AW8:AW20">demand.total.2035 * 1000</f>
        <v>4328000</v>
      </c>
      <c r="AX8" s="1">
        <f t="array" ref="AX8:AX20">demand.total.2035 * 1000</f>
        <v>4328000</v>
      </c>
      <c r="AY8" s="1">
        <f t="array" ref="AY8:AY20">demand.total.2035 * 1000</f>
        <v>4328000</v>
      </c>
      <c r="AZ8" s="1">
        <f t="array" ref="AZ8:AZ20">demand.total.2035 * 1000</f>
        <v>4328000</v>
      </c>
      <c r="BA8" s="1">
        <f t="array" ref="BA8:BA20">demand.total.2035 * 1000</f>
        <v>4328000</v>
      </c>
      <c r="BB8" s="1">
        <f t="array" ref="BB8:BB20">demand.total.2035 * 1000</f>
        <v>4328000</v>
      </c>
      <c r="BC8" s="1">
        <f t="array" ref="BC8:BC20">demand.total.2035 * 1000</f>
        <v>4328000</v>
      </c>
      <c r="BD8" s="1">
        <f t="array" ref="BD8:BD20">demand.total.2035 * 1000</f>
        <v>4328000</v>
      </c>
      <c r="BE8" s="1">
        <f t="array" ref="BE8:BE20">demand.total.2035 * 1000</f>
        <v>4328000</v>
      </c>
      <c r="BF8" s="1">
        <f t="array" ref="BF8:BF20">demand.total.2035 * 1000</f>
        <v>4328000</v>
      </c>
      <c r="BG8" s="1">
        <f t="array" ref="BG8:BG20">demand.total.2035 * 1000</f>
        <v>4328000</v>
      </c>
      <c r="BH8" s="1">
        <f t="array" ref="BH8:BH20">demand.total.2035 * 1000</f>
        <v>4328000</v>
      </c>
      <c r="BI8" s="1">
        <f t="array" ref="BI8:BI20">demand.total.2035 * 1000</f>
        <v>4328000</v>
      </c>
      <c r="BJ8" s="1">
        <f t="array" ref="BJ8:BJ20">demand.total.2035 * 1000</f>
        <v>4328000</v>
      </c>
      <c r="BK8" s="1">
        <f t="array" ref="BK8:BK20">demand.total.2035 * 1000</f>
        <v>4328000</v>
      </c>
      <c r="BL8" s="1">
        <f t="array" ref="BL8:BL20">demand.total.2035 * 1000</f>
        <v>4328000</v>
      </c>
      <c r="BM8" s="1">
        <f t="array" ref="BM8:BM20">demand.total.2035 * 1000</f>
        <v>4328000</v>
      </c>
      <c r="BN8" s="1">
        <f t="array" ref="BN8:BN20">demand.total.2035 * 1000</f>
        <v>4328000</v>
      </c>
      <c r="BO8" s="1">
        <f t="array" ref="BO8:BO20">demand.total.2035 * 1000</f>
        <v>4328000</v>
      </c>
      <c r="BP8" s="1">
        <f t="array" ref="BP8:BP20">demand.total.2035 * 1000</f>
        <v>4328000</v>
      </c>
      <c r="BQ8" s="1">
        <f t="array" ref="BQ8:BQ20">demand.total.2035 * 1000</f>
        <v>4328000</v>
      </c>
      <c r="BR8" s="1">
        <f t="array" ref="BR8:BR20">demand.total.2035 * 1000</f>
        <v>4328000</v>
      </c>
      <c r="BS8" s="1">
        <f t="array" ref="BS8:BS20">demand.total.2035 * 1000</f>
        <v>4328000</v>
      </c>
      <c r="BT8" s="1">
        <f t="array" ref="BT8:BT20">demand.total.2035 * 1000</f>
        <v>4328000</v>
      </c>
      <c r="BU8" s="1">
        <f t="array" ref="BU8:BU20">demand.total.2035 * 1000</f>
        <v>4328000</v>
      </c>
      <c r="BV8" s="1">
        <f t="array" ref="BV8:BV20">demand.total.2035 * 1000</f>
        <v>4328000</v>
      </c>
      <c r="BW8" s="1">
        <f t="array" ref="BW8:BW20">demand.total.2035 * 1000</f>
        <v>4328000</v>
      </c>
      <c r="BX8" s="1">
        <f t="array" ref="BX8:BX20">demand.total.2035 * 1000</f>
        <v>4328000</v>
      </c>
      <c r="BY8" s="1">
        <f t="array" ref="BY8:BY20">demand.total.2035 * 1000</f>
        <v>4328000</v>
      </c>
      <c r="BZ8" s="1">
        <f t="array" ref="BZ8:BZ20">demand.total.2035 * 1000</f>
        <v>4328000</v>
      </c>
      <c r="CA8" s="1">
        <f t="array" ref="CA8:CA20">demand.total.2035 * 1000</f>
        <v>4328000</v>
      </c>
      <c r="CB8" s="1">
        <f t="array" ref="CB8:CB20">demand.total.2035 * 1000</f>
        <v>4328000</v>
      </c>
      <c r="CC8" s="1">
        <f t="array" ref="CC8:CC20">demand.total.2035 * 1000</f>
        <v>4328000</v>
      </c>
      <c r="CD8" s="1">
        <f t="array" ref="CD8:CD20">demand.total.2035 * 1000</f>
        <v>4328000</v>
      </c>
      <c r="CE8" s="1">
        <f t="array" ref="CE8:CE20">demand.total.2035 * 1000</f>
        <v>4328000</v>
      </c>
      <c r="CF8" s="1">
        <f t="array" ref="CF8:CF20">demand.total.2035 * 1000</f>
        <v>4328000</v>
      </c>
      <c r="CG8" s="1">
        <f t="array" ref="CG8:CG20">demand.total.2035 * 1000</f>
        <v>4328000</v>
      </c>
      <c r="CH8" s="1">
        <f t="array" ref="CH8:CH20">demand.total.2035 * 1000</f>
        <v>4328000</v>
      </c>
      <c r="CI8" s="1">
        <f t="array" ref="CI8:CI20">demand.total.2035 * 1000</f>
        <v>4328000</v>
      </c>
      <c r="CJ8" s="1">
        <f t="array" ref="CJ8:CJ20">demand.total.2035 * 1000</f>
        <v>4328000</v>
      </c>
      <c r="CK8" s="1">
        <f t="array" ref="CK8:CK20">demand.total.2035 * 1000</f>
        <v>4328000</v>
      </c>
      <c r="CL8" s="1">
        <f t="array" ref="CL8:CL20">demand.total.2035 * 1000</f>
        <v>4328000</v>
      </c>
      <c r="CM8" s="1">
        <f t="array" ref="CM8:CM20">demand.total.2035 * 1000</f>
        <v>4328000</v>
      </c>
      <c r="CN8" s="1">
        <f t="array" ref="CN8:CN20">demand.total.2035 * 1000</f>
        <v>4328000</v>
      </c>
      <c r="CO8" s="1">
        <f t="array" ref="CO8:CO20">demand.total.2035 * 1000</f>
        <v>4328000</v>
      </c>
      <c r="CP8" s="1">
        <f t="array" ref="CP8:CP20">demand.total.2035 * 1000</f>
        <v>4328000</v>
      </c>
      <c r="CQ8" s="1">
        <f t="array" ref="CQ8:CQ20">demand.total.2035 * 1000</f>
        <v>4328000</v>
      </c>
      <c r="CR8" s="1">
        <f t="array" ref="CR8:CR20">demand.total.2035 * 1000</f>
        <v>4328000</v>
      </c>
      <c r="CS8" s="1">
        <f t="array" ref="CS8:CS20">demand.total.2035 * 1000</f>
        <v>4328000</v>
      </c>
      <c r="CT8" s="1">
        <f t="array" ref="CT8:CT20">demand.total.2035 * 1000</f>
        <v>4328000</v>
      </c>
      <c r="CU8" s="1">
        <f t="array" ref="CU8:CU20">demand.total.2035 * 1000</f>
        <v>4328000</v>
      </c>
      <c r="CV8" s="1">
        <f t="array" ref="CV8:CV20">demand.total.2035 * 1000</f>
        <v>4328000</v>
      </c>
      <c r="CW8" s="1">
        <f t="array" ref="CW8:CW20">demand.total.2035 * 1000</f>
        <v>4328000</v>
      </c>
      <c r="CX8" s="1">
        <f t="array" ref="CX8:CX20">demand.total.2035 * 1000</f>
        <v>4328000</v>
      </c>
      <c r="CY8" s="1">
        <f t="array" ref="CY8:CY20">demand.total.2035 * 1000</f>
        <v>4328000</v>
      </c>
      <c r="CZ8" s="1">
        <f t="array" ref="CZ8:CZ20">demand.total.2035 * 1000</f>
        <v>4328000</v>
      </c>
      <c r="DA8" s="1">
        <f t="array" ref="DA8:DA20">demand.total.2035 * 1000</f>
        <v>4328000</v>
      </c>
    </row>
    <row r="9" spans="4:105" x14ac:dyDescent="0.25">
      <c r="D9" t="s">
        <v>49</v>
      </c>
      <c r="E9" s="1">
        <v>4304750</v>
      </c>
      <c r="F9" s="1">
        <v>4304750</v>
      </c>
      <c r="G9" s="1">
        <v>4304750</v>
      </c>
      <c r="H9" s="1">
        <v>4304750</v>
      </c>
      <c r="I9" s="1">
        <v>4304750</v>
      </c>
      <c r="J9" s="1">
        <v>4304750</v>
      </c>
      <c r="K9" s="1">
        <v>4304750</v>
      </c>
      <c r="L9" s="1">
        <v>4304750</v>
      </c>
      <c r="M9" s="1">
        <v>4304750</v>
      </c>
      <c r="N9" s="1">
        <v>4304750</v>
      </c>
      <c r="O9" s="1">
        <v>4304750</v>
      </c>
      <c r="P9" s="1">
        <v>4304750</v>
      </c>
      <c r="Q9" s="1">
        <v>4304750</v>
      </c>
      <c r="R9" s="1">
        <v>4304750</v>
      </c>
      <c r="S9" s="1">
        <v>4304750</v>
      </c>
      <c r="T9" s="1">
        <v>4304750</v>
      </c>
      <c r="U9" s="1">
        <v>4304750</v>
      </c>
      <c r="V9" s="1">
        <v>4304750</v>
      </c>
      <c r="W9" s="1">
        <v>4304750</v>
      </c>
      <c r="X9" s="1">
        <v>4304750</v>
      </c>
      <c r="Y9" s="1">
        <v>4304750</v>
      </c>
      <c r="Z9" s="1">
        <v>4304750</v>
      </c>
      <c r="AA9" s="1">
        <v>4304750</v>
      </c>
      <c r="AB9" s="1">
        <v>4304750</v>
      </c>
      <c r="AC9" s="1">
        <v>4304750</v>
      </c>
      <c r="AD9" s="1">
        <v>4304750</v>
      </c>
      <c r="AE9" s="1">
        <v>4304750</v>
      </c>
      <c r="AF9" s="1">
        <v>4304750</v>
      </c>
      <c r="AG9" s="1">
        <v>4304750</v>
      </c>
      <c r="AH9" s="1">
        <v>4304750</v>
      </c>
      <c r="AI9" s="1">
        <v>4304750</v>
      </c>
      <c r="AJ9" s="1">
        <v>4304750</v>
      </c>
      <c r="AK9" s="1">
        <v>4304750</v>
      </c>
      <c r="AL9" s="1">
        <v>4304750</v>
      </c>
      <c r="AM9" s="1">
        <v>4304750</v>
      </c>
      <c r="AN9" s="1">
        <v>4304750</v>
      </c>
      <c r="AO9" s="1">
        <v>4304750</v>
      </c>
      <c r="AP9" s="1">
        <v>4304750</v>
      </c>
      <c r="AQ9" s="1">
        <v>4304750</v>
      </c>
      <c r="AR9" s="1">
        <v>4304750</v>
      </c>
      <c r="AS9" s="1">
        <v>4304750</v>
      </c>
      <c r="AT9" s="1">
        <v>4304750</v>
      </c>
      <c r="AU9" s="1">
        <v>4304750</v>
      </c>
      <c r="AV9" s="1">
        <v>4304750</v>
      </c>
      <c r="AW9" s="1">
        <v>4304750</v>
      </c>
      <c r="AX9" s="1">
        <v>4304750</v>
      </c>
      <c r="AY9" s="1">
        <v>4304750</v>
      </c>
      <c r="AZ9" s="1">
        <v>4304750</v>
      </c>
      <c r="BA9" s="1">
        <v>4304750</v>
      </c>
      <c r="BB9" s="1">
        <v>4304750</v>
      </c>
      <c r="BC9" s="1">
        <v>4304750</v>
      </c>
      <c r="BD9" s="1">
        <v>4304750</v>
      </c>
      <c r="BE9" s="1">
        <v>4304750</v>
      </c>
      <c r="BF9" s="1">
        <v>4304750</v>
      </c>
      <c r="BG9" s="1">
        <v>4304750</v>
      </c>
      <c r="BH9" s="1">
        <v>4304750</v>
      </c>
      <c r="BI9" s="1">
        <v>4304750</v>
      </c>
      <c r="BJ9" s="1">
        <v>4304750</v>
      </c>
      <c r="BK9" s="1">
        <v>4304750</v>
      </c>
      <c r="BL9" s="1">
        <v>4304750</v>
      </c>
      <c r="BM9" s="1">
        <v>4304750</v>
      </c>
      <c r="BN9" s="1">
        <v>4304750</v>
      </c>
      <c r="BO9" s="1">
        <v>4304750</v>
      </c>
      <c r="BP9" s="1">
        <v>4304750</v>
      </c>
      <c r="BQ9" s="1">
        <v>4304750</v>
      </c>
      <c r="BR9" s="1">
        <v>4304750</v>
      </c>
      <c r="BS9" s="1">
        <v>4304750</v>
      </c>
      <c r="BT9" s="1">
        <v>4304750</v>
      </c>
      <c r="BU9" s="1">
        <v>4304750</v>
      </c>
      <c r="BV9" s="1">
        <v>4304750</v>
      </c>
      <c r="BW9" s="1">
        <v>4304750</v>
      </c>
      <c r="BX9" s="1">
        <v>4304750</v>
      </c>
      <c r="BY9" s="1">
        <v>4304750</v>
      </c>
      <c r="BZ9" s="1">
        <v>4304750</v>
      </c>
      <c r="CA9" s="1">
        <v>4304750</v>
      </c>
      <c r="CB9" s="1">
        <v>4304750</v>
      </c>
      <c r="CC9" s="1">
        <v>4304750</v>
      </c>
      <c r="CD9" s="1">
        <v>4304750</v>
      </c>
      <c r="CE9" s="1">
        <v>4304750</v>
      </c>
      <c r="CF9" s="1">
        <v>4304750</v>
      </c>
      <c r="CG9" s="1">
        <v>4304750</v>
      </c>
      <c r="CH9" s="1">
        <v>4304750</v>
      </c>
      <c r="CI9" s="1">
        <v>4304750</v>
      </c>
      <c r="CJ9" s="1">
        <v>4304750</v>
      </c>
      <c r="CK9" s="1">
        <v>4304750</v>
      </c>
      <c r="CL9" s="1">
        <v>4304750</v>
      </c>
      <c r="CM9" s="1">
        <v>4304750</v>
      </c>
      <c r="CN9" s="1">
        <v>4304750</v>
      </c>
      <c r="CO9" s="1">
        <v>4304750</v>
      </c>
      <c r="CP9" s="1">
        <v>4304750</v>
      </c>
      <c r="CQ9" s="1">
        <v>4304750</v>
      </c>
      <c r="CR9" s="1">
        <v>4304750</v>
      </c>
      <c r="CS9" s="1">
        <v>4304750</v>
      </c>
      <c r="CT9" s="1">
        <v>4304750</v>
      </c>
      <c r="CU9" s="1">
        <v>4304750</v>
      </c>
      <c r="CV9" s="1">
        <v>4304750</v>
      </c>
      <c r="CW9" s="1">
        <v>4304750</v>
      </c>
      <c r="CX9" s="1">
        <v>4304750</v>
      </c>
      <c r="CY9" s="1">
        <v>4304750</v>
      </c>
      <c r="CZ9" s="1">
        <v>4304750</v>
      </c>
      <c r="DA9" s="1">
        <v>4304750</v>
      </c>
    </row>
    <row r="10" spans="4:105" x14ac:dyDescent="0.25">
      <c r="D10" t="s">
        <v>50</v>
      </c>
      <c r="E10" s="1">
        <v>4246750</v>
      </c>
      <c r="F10" s="1">
        <v>4246750</v>
      </c>
      <c r="G10" s="1">
        <v>4246750</v>
      </c>
      <c r="H10" s="1">
        <v>4246750</v>
      </c>
      <c r="I10" s="1">
        <v>4246750</v>
      </c>
      <c r="J10" s="1">
        <v>4246750</v>
      </c>
      <c r="K10" s="1">
        <v>4246750</v>
      </c>
      <c r="L10" s="1">
        <v>4246750</v>
      </c>
      <c r="M10" s="1">
        <v>4246750</v>
      </c>
      <c r="N10" s="1">
        <v>4246750</v>
      </c>
      <c r="O10" s="1">
        <v>4246750</v>
      </c>
      <c r="P10" s="1">
        <v>4246750</v>
      </c>
      <c r="Q10" s="1">
        <v>4246750</v>
      </c>
      <c r="R10" s="1">
        <v>4246750</v>
      </c>
      <c r="S10" s="1">
        <v>4246750</v>
      </c>
      <c r="T10" s="1">
        <v>4246750</v>
      </c>
      <c r="U10" s="1">
        <v>4246750</v>
      </c>
      <c r="V10" s="1">
        <v>4246750</v>
      </c>
      <c r="W10" s="1">
        <v>4246750</v>
      </c>
      <c r="X10" s="1">
        <v>4246750</v>
      </c>
      <c r="Y10" s="1">
        <v>4246750</v>
      </c>
      <c r="Z10" s="1">
        <v>4246750</v>
      </c>
      <c r="AA10" s="1">
        <v>4246750</v>
      </c>
      <c r="AB10" s="1">
        <v>4246750</v>
      </c>
      <c r="AC10" s="1">
        <v>4246750</v>
      </c>
      <c r="AD10" s="1">
        <v>4246750</v>
      </c>
      <c r="AE10" s="1">
        <v>4246750</v>
      </c>
      <c r="AF10" s="1">
        <v>4246750</v>
      </c>
      <c r="AG10" s="1">
        <v>4246750</v>
      </c>
      <c r="AH10" s="1">
        <v>4246750</v>
      </c>
      <c r="AI10" s="1">
        <v>4246750</v>
      </c>
      <c r="AJ10" s="1">
        <v>4246750</v>
      </c>
      <c r="AK10" s="1">
        <v>4246750</v>
      </c>
      <c r="AL10" s="1">
        <v>4246750</v>
      </c>
      <c r="AM10" s="1">
        <v>4246750</v>
      </c>
      <c r="AN10" s="1">
        <v>4246750</v>
      </c>
      <c r="AO10" s="1">
        <v>4246750</v>
      </c>
      <c r="AP10" s="1">
        <v>4246750</v>
      </c>
      <c r="AQ10" s="1">
        <v>4246750</v>
      </c>
      <c r="AR10" s="1">
        <v>4246750</v>
      </c>
      <c r="AS10" s="1">
        <v>4246750</v>
      </c>
      <c r="AT10" s="1">
        <v>4246750</v>
      </c>
      <c r="AU10" s="1">
        <v>4246750</v>
      </c>
      <c r="AV10" s="1">
        <v>4246750</v>
      </c>
      <c r="AW10" s="1">
        <v>4246750</v>
      </c>
      <c r="AX10" s="1">
        <v>4246750</v>
      </c>
      <c r="AY10" s="1">
        <v>4246750</v>
      </c>
      <c r="AZ10" s="1">
        <v>4246750</v>
      </c>
      <c r="BA10" s="1">
        <v>4246750</v>
      </c>
      <c r="BB10" s="1">
        <v>4246750</v>
      </c>
      <c r="BC10" s="1">
        <v>4246750</v>
      </c>
      <c r="BD10" s="1">
        <v>4246750</v>
      </c>
      <c r="BE10" s="1">
        <v>4246750</v>
      </c>
      <c r="BF10" s="1">
        <v>4246750</v>
      </c>
      <c r="BG10" s="1">
        <v>4246750</v>
      </c>
      <c r="BH10" s="1">
        <v>4246750</v>
      </c>
      <c r="BI10" s="1">
        <v>4246750</v>
      </c>
      <c r="BJ10" s="1">
        <v>4246750</v>
      </c>
      <c r="BK10" s="1">
        <v>4246750</v>
      </c>
      <c r="BL10" s="1">
        <v>4246750</v>
      </c>
      <c r="BM10" s="1">
        <v>4246750</v>
      </c>
      <c r="BN10" s="1">
        <v>4246750</v>
      </c>
      <c r="BO10" s="1">
        <v>4246750</v>
      </c>
      <c r="BP10" s="1">
        <v>4246750</v>
      </c>
      <c r="BQ10" s="1">
        <v>4246750</v>
      </c>
      <c r="BR10" s="1">
        <v>4246750</v>
      </c>
      <c r="BS10" s="1">
        <v>4246750</v>
      </c>
      <c r="BT10" s="1">
        <v>4246750</v>
      </c>
      <c r="BU10" s="1">
        <v>4246750</v>
      </c>
      <c r="BV10" s="1">
        <v>4246750</v>
      </c>
      <c r="BW10" s="1">
        <v>4246750</v>
      </c>
      <c r="BX10" s="1">
        <v>4246750</v>
      </c>
      <c r="BY10" s="1">
        <v>4246750</v>
      </c>
      <c r="BZ10" s="1">
        <v>4246750</v>
      </c>
      <c r="CA10" s="1">
        <v>4246750</v>
      </c>
      <c r="CB10" s="1">
        <v>4246750</v>
      </c>
      <c r="CC10" s="1">
        <v>4246750</v>
      </c>
      <c r="CD10" s="1">
        <v>4246750</v>
      </c>
      <c r="CE10" s="1">
        <v>4246750</v>
      </c>
      <c r="CF10" s="1">
        <v>4246750</v>
      </c>
      <c r="CG10" s="1">
        <v>4246750</v>
      </c>
      <c r="CH10" s="1">
        <v>4246750</v>
      </c>
      <c r="CI10" s="1">
        <v>4246750</v>
      </c>
      <c r="CJ10" s="1">
        <v>4246750</v>
      </c>
      <c r="CK10" s="1">
        <v>4246750</v>
      </c>
      <c r="CL10" s="1">
        <v>4246750</v>
      </c>
      <c r="CM10" s="1">
        <v>4246750</v>
      </c>
      <c r="CN10" s="1">
        <v>4246750</v>
      </c>
      <c r="CO10" s="1">
        <v>4246750</v>
      </c>
      <c r="CP10" s="1">
        <v>4246750</v>
      </c>
      <c r="CQ10" s="1">
        <v>4246750</v>
      </c>
      <c r="CR10" s="1">
        <v>4246750</v>
      </c>
      <c r="CS10" s="1">
        <v>4246750</v>
      </c>
      <c r="CT10" s="1">
        <v>4246750</v>
      </c>
      <c r="CU10" s="1">
        <v>4246750</v>
      </c>
      <c r="CV10" s="1">
        <v>4246750</v>
      </c>
      <c r="CW10" s="1">
        <v>4246750</v>
      </c>
      <c r="CX10" s="1">
        <v>4246750</v>
      </c>
      <c r="CY10" s="1">
        <v>4246750</v>
      </c>
      <c r="CZ10" s="1">
        <v>4246750</v>
      </c>
      <c r="DA10" s="1">
        <v>4246750</v>
      </c>
    </row>
    <row r="11" spans="4:105" x14ac:dyDescent="0.25">
      <c r="D11" t="s">
        <v>51</v>
      </c>
      <c r="E11" s="1">
        <v>3881000</v>
      </c>
      <c r="F11" s="1">
        <v>3881000</v>
      </c>
      <c r="G11" s="1">
        <v>3881000</v>
      </c>
      <c r="H11" s="1">
        <v>3881000</v>
      </c>
      <c r="I11" s="1">
        <v>3881000</v>
      </c>
      <c r="J11" s="1">
        <v>3881000</v>
      </c>
      <c r="K11" s="1">
        <v>3881000</v>
      </c>
      <c r="L11" s="1">
        <v>3881000</v>
      </c>
      <c r="M11" s="1">
        <v>3881000</v>
      </c>
      <c r="N11" s="1">
        <v>3881000</v>
      </c>
      <c r="O11" s="1">
        <v>3881000</v>
      </c>
      <c r="P11" s="1">
        <v>3881000</v>
      </c>
      <c r="Q11" s="1">
        <v>3881000</v>
      </c>
      <c r="R11" s="1">
        <v>3881000</v>
      </c>
      <c r="S11" s="1">
        <v>3881000</v>
      </c>
      <c r="T11" s="1">
        <v>3881000</v>
      </c>
      <c r="U11" s="1">
        <v>3881000</v>
      </c>
      <c r="V11" s="1">
        <v>3881000</v>
      </c>
      <c r="W11" s="1">
        <v>3881000</v>
      </c>
      <c r="X11" s="1">
        <v>3881000</v>
      </c>
      <c r="Y11" s="1">
        <v>3881000</v>
      </c>
      <c r="Z11" s="1">
        <v>3881000</v>
      </c>
      <c r="AA11" s="1">
        <v>3881000</v>
      </c>
      <c r="AB11" s="1">
        <v>3881000</v>
      </c>
      <c r="AC11" s="1">
        <v>3881000</v>
      </c>
      <c r="AD11" s="1">
        <v>3881000</v>
      </c>
      <c r="AE11" s="1">
        <v>3881000</v>
      </c>
      <c r="AF11" s="1">
        <v>3881000</v>
      </c>
      <c r="AG11" s="1">
        <v>3881000</v>
      </c>
      <c r="AH11" s="1">
        <v>3881000</v>
      </c>
      <c r="AI11" s="1">
        <v>3881000</v>
      </c>
      <c r="AJ11" s="1">
        <v>3881000</v>
      </c>
      <c r="AK11" s="1">
        <v>3881000</v>
      </c>
      <c r="AL11" s="1">
        <v>3881000</v>
      </c>
      <c r="AM11" s="1">
        <v>3881000</v>
      </c>
      <c r="AN11" s="1">
        <v>3881000</v>
      </c>
      <c r="AO11" s="1">
        <v>3881000</v>
      </c>
      <c r="AP11" s="1">
        <v>3881000</v>
      </c>
      <c r="AQ11" s="1">
        <v>3881000</v>
      </c>
      <c r="AR11" s="1">
        <v>3881000</v>
      </c>
      <c r="AS11" s="1">
        <v>3881000</v>
      </c>
      <c r="AT11" s="1">
        <v>3881000</v>
      </c>
      <c r="AU11" s="1">
        <v>3881000</v>
      </c>
      <c r="AV11" s="1">
        <v>3881000</v>
      </c>
      <c r="AW11" s="1">
        <v>3881000</v>
      </c>
      <c r="AX11" s="1">
        <v>3881000</v>
      </c>
      <c r="AY11" s="1">
        <v>3881000</v>
      </c>
      <c r="AZ11" s="1">
        <v>3881000</v>
      </c>
      <c r="BA11" s="1">
        <v>3881000</v>
      </c>
      <c r="BB11" s="1">
        <v>3881000</v>
      </c>
      <c r="BC11" s="1">
        <v>3881000</v>
      </c>
      <c r="BD11" s="1">
        <v>3881000</v>
      </c>
      <c r="BE11" s="1">
        <v>3881000</v>
      </c>
      <c r="BF11" s="1">
        <v>3881000</v>
      </c>
      <c r="BG11" s="1">
        <v>3881000</v>
      </c>
      <c r="BH11" s="1">
        <v>3881000</v>
      </c>
      <c r="BI11" s="1">
        <v>3881000</v>
      </c>
      <c r="BJ11" s="1">
        <v>3881000</v>
      </c>
      <c r="BK11" s="1">
        <v>3881000</v>
      </c>
      <c r="BL11" s="1">
        <v>3881000</v>
      </c>
      <c r="BM11" s="1">
        <v>3881000</v>
      </c>
      <c r="BN11" s="1">
        <v>3881000</v>
      </c>
      <c r="BO11" s="1">
        <v>3881000</v>
      </c>
      <c r="BP11" s="1">
        <v>3881000</v>
      </c>
      <c r="BQ11" s="1">
        <v>3881000</v>
      </c>
      <c r="BR11" s="1">
        <v>3881000</v>
      </c>
      <c r="BS11" s="1">
        <v>3881000</v>
      </c>
      <c r="BT11" s="1">
        <v>3881000</v>
      </c>
      <c r="BU11" s="1">
        <v>3881000</v>
      </c>
      <c r="BV11" s="1">
        <v>3881000</v>
      </c>
      <c r="BW11" s="1">
        <v>3881000</v>
      </c>
      <c r="BX11" s="1">
        <v>3881000</v>
      </c>
      <c r="BY11" s="1">
        <v>3881000</v>
      </c>
      <c r="BZ11" s="1">
        <v>3881000</v>
      </c>
      <c r="CA11" s="1">
        <v>3881000</v>
      </c>
      <c r="CB11" s="1">
        <v>3881000</v>
      </c>
      <c r="CC11" s="1">
        <v>3881000</v>
      </c>
      <c r="CD11" s="1">
        <v>3881000</v>
      </c>
      <c r="CE11" s="1">
        <v>3881000</v>
      </c>
      <c r="CF11" s="1">
        <v>3881000</v>
      </c>
      <c r="CG11" s="1">
        <v>3881000</v>
      </c>
      <c r="CH11" s="1">
        <v>3881000</v>
      </c>
      <c r="CI11" s="1">
        <v>3881000</v>
      </c>
      <c r="CJ11" s="1">
        <v>3881000</v>
      </c>
      <c r="CK11" s="1">
        <v>3881000</v>
      </c>
      <c r="CL11" s="1">
        <v>3881000</v>
      </c>
      <c r="CM11" s="1">
        <v>3881000</v>
      </c>
      <c r="CN11" s="1">
        <v>3881000</v>
      </c>
      <c r="CO11" s="1">
        <v>3881000</v>
      </c>
      <c r="CP11" s="1">
        <v>3881000</v>
      </c>
      <c r="CQ11" s="1">
        <v>3881000</v>
      </c>
      <c r="CR11" s="1">
        <v>3881000</v>
      </c>
      <c r="CS11" s="1">
        <v>3881000</v>
      </c>
      <c r="CT11" s="1">
        <v>3881000</v>
      </c>
      <c r="CU11" s="1">
        <v>3881000</v>
      </c>
      <c r="CV11" s="1">
        <v>3881000</v>
      </c>
      <c r="CW11" s="1">
        <v>3881000</v>
      </c>
      <c r="CX11" s="1">
        <v>3881000</v>
      </c>
      <c r="CY11" s="1">
        <v>3881000</v>
      </c>
      <c r="CZ11" s="1">
        <v>3881000</v>
      </c>
      <c r="DA11" s="1">
        <v>3881000</v>
      </c>
    </row>
    <row r="12" spans="4:105" x14ac:dyDescent="0.25">
      <c r="D12" t="s">
        <v>52</v>
      </c>
      <c r="E12" s="1">
        <v>3226250</v>
      </c>
      <c r="F12" s="1">
        <v>3226250</v>
      </c>
      <c r="G12" s="1">
        <v>3226250</v>
      </c>
      <c r="H12" s="1">
        <v>3226250</v>
      </c>
      <c r="I12" s="1">
        <v>3226250</v>
      </c>
      <c r="J12" s="1">
        <v>3226250</v>
      </c>
      <c r="K12" s="1">
        <v>3226250</v>
      </c>
      <c r="L12" s="1">
        <v>3226250</v>
      </c>
      <c r="M12" s="1">
        <v>3226250</v>
      </c>
      <c r="N12" s="1">
        <v>3226250</v>
      </c>
      <c r="O12" s="1">
        <v>3226250</v>
      </c>
      <c r="P12" s="1">
        <v>3226250</v>
      </c>
      <c r="Q12" s="1">
        <v>3226250</v>
      </c>
      <c r="R12" s="1">
        <v>3226250</v>
      </c>
      <c r="S12" s="1">
        <v>3226250</v>
      </c>
      <c r="T12" s="1">
        <v>3226250</v>
      </c>
      <c r="U12" s="1">
        <v>3226250</v>
      </c>
      <c r="V12" s="1">
        <v>3226250</v>
      </c>
      <c r="W12" s="1">
        <v>3226250</v>
      </c>
      <c r="X12" s="1">
        <v>3226250</v>
      </c>
      <c r="Y12" s="1">
        <v>3226250</v>
      </c>
      <c r="Z12" s="1">
        <v>3226250</v>
      </c>
      <c r="AA12" s="1">
        <v>3226250</v>
      </c>
      <c r="AB12" s="1">
        <v>3226250</v>
      </c>
      <c r="AC12" s="1">
        <v>3226250</v>
      </c>
      <c r="AD12" s="1">
        <v>3226250</v>
      </c>
      <c r="AE12" s="1">
        <v>3226250</v>
      </c>
      <c r="AF12" s="1">
        <v>3226250</v>
      </c>
      <c r="AG12" s="1">
        <v>3226250</v>
      </c>
      <c r="AH12" s="1">
        <v>3226250</v>
      </c>
      <c r="AI12" s="1">
        <v>3226250</v>
      </c>
      <c r="AJ12" s="1">
        <v>3226250</v>
      </c>
      <c r="AK12" s="1">
        <v>3226250</v>
      </c>
      <c r="AL12" s="1">
        <v>3226250</v>
      </c>
      <c r="AM12" s="1">
        <v>3226250</v>
      </c>
      <c r="AN12" s="1">
        <v>3226250</v>
      </c>
      <c r="AO12" s="1">
        <v>3226250</v>
      </c>
      <c r="AP12" s="1">
        <v>3226250</v>
      </c>
      <c r="AQ12" s="1">
        <v>3226250</v>
      </c>
      <c r="AR12" s="1">
        <v>3226250</v>
      </c>
      <c r="AS12" s="1">
        <v>3226250</v>
      </c>
      <c r="AT12" s="1">
        <v>3226250</v>
      </c>
      <c r="AU12" s="1">
        <v>3226250</v>
      </c>
      <c r="AV12" s="1">
        <v>3226250</v>
      </c>
      <c r="AW12" s="1">
        <v>3226250</v>
      </c>
      <c r="AX12" s="1">
        <v>3226250</v>
      </c>
      <c r="AY12" s="1">
        <v>3226250</v>
      </c>
      <c r="AZ12" s="1">
        <v>3226250</v>
      </c>
      <c r="BA12" s="1">
        <v>3226250</v>
      </c>
      <c r="BB12" s="1">
        <v>3226250</v>
      </c>
      <c r="BC12" s="1">
        <v>3226250</v>
      </c>
      <c r="BD12" s="1">
        <v>3226250</v>
      </c>
      <c r="BE12" s="1">
        <v>3226250</v>
      </c>
      <c r="BF12" s="1">
        <v>3226250</v>
      </c>
      <c r="BG12" s="1">
        <v>3226250</v>
      </c>
      <c r="BH12" s="1">
        <v>3226250</v>
      </c>
      <c r="BI12" s="1">
        <v>3226250</v>
      </c>
      <c r="BJ12" s="1">
        <v>3226250</v>
      </c>
      <c r="BK12" s="1">
        <v>3226250</v>
      </c>
      <c r="BL12" s="1">
        <v>3226250</v>
      </c>
      <c r="BM12" s="1">
        <v>3226250</v>
      </c>
      <c r="BN12" s="1">
        <v>3226250</v>
      </c>
      <c r="BO12" s="1">
        <v>3226250</v>
      </c>
      <c r="BP12" s="1">
        <v>3226250</v>
      </c>
      <c r="BQ12" s="1">
        <v>3226250</v>
      </c>
      <c r="BR12" s="1">
        <v>3226250</v>
      </c>
      <c r="BS12" s="1">
        <v>3226250</v>
      </c>
      <c r="BT12" s="1">
        <v>3226250</v>
      </c>
      <c r="BU12" s="1">
        <v>3226250</v>
      </c>
      <c r="BV12" s="1">
        <v>3226250</v>
      </c>
      <c r="BW12" s="1">
        <v>3226250</v>
      </c>
      <c r="BX12" s="1">
        <v>3226250</v>
      </c>
      <c r="BY12" s="1">
        <v>3226250</v>
      </c>
      <c r="BZ12" s="1">
        <v>3226250</v>
      </c>
      <c r="CA12" s="1">
        <v>3226250</v>
      </c>
      <c r="CB12" s="1">
        <v>3226250</v>
      </c>
      <c r="CC12" s="1">
        <v>3226250</v>
      </c>
      <c r="CD12" s="1">
        <v>3226250</v>
      </c>
      <c r="CE12" s="1">
        <v>3226250</v>
      </c>
      <c r="CF12" s="1">
        <v>3226250</v>
      </c>
      <c r="CG12" s="1">
        <v>3226250</v>
      </c>
      <c r="CH12" s="1">
        <v>3226250</v>
      </c>
      <c r="CI12" s="1">
        <v>3226250</v>
      </c>
      <c r="CJ12" s="1">
        <v>3226250</v>
      </c>
      <c r="CK12" s="1">
        <v>3226250</v>
      </c>
      <c r="CL12" s="1">
        <v>3226250</v>
      </c>
      <c r="CM12" s="1">
        <v>3226250</v>
      </c>
      <c r="CN12" s="1">
        <v>3226250</v>
      </c>
      <c r="CO12" s="1">
        <v>3226250</v>
      </c>
      <c r="CP12" s="1">
        <v>3226250</v>
      </c>
      <c r="CQ12" s="1">
        <v>3226250</v>
      </c>
      <c r="CR12" s="1">
        <v>3226250</v>
      </c>
      <c r="CS12" s="1">
        <v>3226250</v>
      </c>
      <c r="CT12" s="1">
        <v>3226250</v>
      </c>
      <c r="CU12" s="1">
        <v>3226250</v>
      </c>
      <c r="CV12" s="1">
        <v>3226250</v>
      </c>
      <c r="CW12" s="1">
        <v>3226250</v>
      </c>
      <c r="CX12" s="1">
        <v>3226250</v>
      </c>
      <c r="CY12" s="1">
        <v>3226250</v>
      </c>
      <c r="CZ12" s="1">
        <v>3226250</v>
      </c>
      <c r="DA12" s="1">
        <v>3226250</v>
      </c>
    </row>
    <row r="13" spans="4:105" x14ac:dyDescent="0.25">
      <c r="D13" t="s">
        <v>53</v>
      </c>
      <c r="E13" s="1">
        <v>2822750</v>
      </c>
      <c r="F13" s="1">
        <v>2822750</v>
      </c>
      <c r="G13" s="1">
        <v>2822750</v>
      </c>
      <c r="H13" s="1">
        <v>2822750</v>
      </c>
      <c r="I13" s="1">
        <v>2822750</v>
      </c>
      <c r="J13" s="1">
        <v>2822750</v>
      </c>
      <c r="K13" s="1">
        <v>2822750</v>
      </c>
      <c r="L13" s="1">
        <v>2822750</v>
      </c>
      <c r="M13" s="1">
        <v>2822750</v>
      </c>
      <c r="N13" s="1">
        <v>2822750</v>
      </c>
      <c r="O13" s="1">
        <v>2822750</v>
      </c>
      <c r="P13" s="1">
        <v>2822750</v>
      </c>
      <c r="Q13" s="1">
        <v>2822750</v>
      </c>
      <c r="R13" s="1">
        <v>2822750</v>
      </c>
      <c r="S13" s="1">
        <v>2822750</v>
      </c>
      <c r="T13" s="1">
        <v>2822750</v>
      </c>
      <c r="U13" s="1">
        <v>2822750</v>
      </c>
      <c r="V13" s="1">
        <v>2822750</v>
      </c>
      <c r="W13" s="1">
        <v>2822750</v>
      </c>
      <c r="X13" s="1">
        <v>2822750</v>
      </c>
      <c r="Y13" s="1">
        <v>2822750</v>
      </c>
      <c r="Z13" s="1">
        <v>2822750</v>
      </c>
      <c r="AA13" s="1">
        <v>2822750</v>
      </c>
      <c r="AB13" s="1">
        <v>2822750</v>
      </c>
      <c r="AC13" s="1">
        <v>2822750</v>
      </c>
      <c r="AD13" s="1">
        <v>2822750</v>
      </c>
      <c r="AE13" s="1">
        <v>2822750</v>
      </c>
      <c r="AF13" s="1">
        <v>2822750</v>
      </c>
      <c r="AG13" s="1">
        <v>2822750</v>
      </c>
      <c r="AH13" s="1">
        <v>2822750</v>
      </c>
      <c r="AI13" s="1">
        <v>2822750</v>
      </c>
      <c r="AJ13" s="1">
        <v>2822750</v>
      </c>
      <c r="AK13" s="1">
        <v>2822750</v>
      </c>
      <c r="AL13" s="1">
        <v>2822750</v>
      </c>
      <c r="AM13" s="1">
        <v>2822750</v>
      </c>
      <c r="AN13" s="1">
        <v>2822750</v>
      </c>
      <c r="AO13" s="1">
        <v>2822750</v>
      </c>
      <c r="AP13" s="1">
        <v>2822750</v>
      </c>
      <c r="AQ13" s="1">
        <v>2822750</v>
      </c>
      <c r="AR13" s="1">
        <v>2822750</v>
      </c>
      <c r="AS13" s="1">
        <v>2822750</v>
      </c>
      <c r="AT13" s="1">
        <v>2822750</v>
      </c>
      <c r="AU13" s="1">
        <v>2822750</v>
      </c>
      <c r="AV13" s="1">
        <v>2822750</v>
      </c>
      <c r="AW13" s="1">
        <v>2822750</v>
      </c>
      <c r="AX13" s="1">
        <v>2822750</v>
      </c>
      <c r="AY13" s="1">
        <v>2822750</v>
      </c>
      <c r="AZ13" s="1">
        <v>2822750</v>
      </c>
      <c r="BA13" s="1">
        <v>2822750</v>
      </c>
      <c r="BB13" s="1">
        <v>2822750</v>
      </c>
      <c r="BC13" s="1">
        <v>2822750</v>
      </c>
      <c r="BD13" s="1">
        <v>2822750</v>
      </c>
      <c r="BE13" s="1">
        <v>2822750</v>
      </c>
      <c r="BF13" s="1">
        <v>2822750</v>
      </c>
      <c r="BG13" s="1">
        <v>2822750</v>
      </c>
      <c r="BH13" s="1">
        <v>2822750</v>
      </c>
      <c r="BI13" s="1">
        <v>2822750</v>
      </c>
      <c r="BJ13" s="1">
        <v>2822750</v>
      </c>
      <c r="BK13" s="1">
        <v>2822750</v>
      </c>
      <c r="BL13" s="1">
        <v>2822750</v>
      </c>
      <c r="BM13" s="1">
        <v>2822750</v>
      </c>
      <c r="BN13" s="1">
        <v>2822750</v>
      </c>
      <c r="BO13" s="1">
        <v>2822750</v>
      </c>
      <c r="BP13" s="1">
        <v>2822750</v>
      </c>
      <c r="BQ13" s="1">
        <v>2822750</v>
      </c>
      <c r="BR13" s="1">
        <v>2822750</v>
      </c>
      <c r="BS13" s="1">
        <v>2822750</v>
      </c>
      <c r="BT13" s="1">
        <v>2822750</v>
      </c>
      <c r="BU13" s="1">
        <v>2822750</v>
      </c>
      <c r="BV13" s="1">
        <v>2822750</v>
      </c>
      <c r="BW13" s="1">
        <v>2822750</v>
      </c>
      <c r="BX13" s="1">
        <v>2822750</v>
      </c>
      <c r="BY13" s="1">
        <v>2822750</v>
      </c>
      <c r="BZ13" s="1">
        <v>2822750</v>
      </c>
      <c r="CA13" s="1">
        <v>2822750</v>
      </c>
      <c r="CB13" s="1">
        <v>2822750</v>
      </c>
      <c r="CC13" s="1">
        <v>2822750</v>
      </c>
      <c r="CD13" s="1">
        <v>2822750</v>
      </c>
      <c r="CE13" s="1">
        <v>2822750</v>
      </c>
      <c r="CF13" s="1">
        <v>2822750</v>
      </c>
      <c r="CG13" s="1">
        <v>2822750</v>
      </c>
      <c r="CH13" s="1">
        <v>2822750</v>
      </c>
      <c r="CI13" s="1">
        <v>2822750</v>
      </c>
      <c r="CJ13" s="1">
        <v>2822750</v>
      </c>
      <c r="CK13" s="1">
        <v>2822750</v>
      </c>
      <c r="CL13" s="1">
        <v>2822750</v>
      </c>
      <c r="CM13" s="1">
        <v>2822750</v>
      </c>
      <c r="CN13" s="1">
        <v>2822750</v>
      </c>
      <c r="CO13" s="1">
        <v>2822750</v>
      </c>
      <c r="CP13" s="1">
        <v>2822750</v>
      </c>
      <c r="CQ13" s="1">
        <v>2822750</v>
      </c>
      <c r="CR13" s="1">
        <v>2822750</v>
      </c>
      <c r="CS13" s="1">
        <v>2822750</v>
      </c>
      <c r="CT13" s="1">
        <v>2822750</v>
      </c>
      <c r="CU13" s="1">
        <v>2822750</v>
      </c>
      <c r="CV13" s="1">
        <v>2822750</v>
      </c>
      <c r="CW13" s="1">
        <v>2822750</v>
      </c>
      <c r="CX13" s="1">
        <v>2822750</v>
      </c>
      <c r="CY13" s="1">
        <v>2822750</v>
      </c>
      <c r="CZ13" s="1">
        <v>2822750</v>
      </c>
      <c r="DA13" s="1">
        <v>2822750</v>
      </c>
    </row>
    <row r="14" spans="4:105" x14ac:dyDescent="0.25">
      <c r="D14" t="s">
        <v>54</v>
      </c>
      <c r="E14" s="1">
        <v>2661500</v>
      </c>
      <c r="F14" s="1">
        <v>2661500</v>
      </c>
      <c r="G14" s="1">
        <v>2661500</v>
      </c>
      <c r="H14" s="1">
        <v>2661500</v>
      </c>
      <c r="I14" s="1">
        <v>2661500</v>
      </c>
      <c r="J14" s="1">
        <v>2661500</v>
      </c>
      <c r="K14" s="1">
        <v>2661500</v>
      </c>
      <c r="L14" s="1">
        <v>2661500</v>
      </c>
      <c r="M14" s="1">
        <v>2661500</v>
      </c>
      <c r="N14" s="1">
        <v>2661500</v>
      </c>
      <c r="O14" s="1">
        <v>2661500</v>
      </c>
      <c r="P14" s="1">
        <v>2661500</v>
      </c>
      <c r="Q14" s="1">
        <v>2661500</v>
      </c>
      <c r="R14" s="1">
        <v>2661500</v>
      </c>
      <c r="S14" s="1">
        <v>2661500</v>
      </c>
      <c r="T14" s="1">
        <v>2661500</v>
      </c>
      <c r="U14" s="1">
        <v>2661500</v>
      </c>
      <c r="V14" s="1">
        <v>2661500</v>
      </c>
      <c r="W14" s="1">
        <v>2661500</v>
      </c>
      <c r="X14" s="1">
        <v>2661500</v>
      </c>
      <c r="Y14" s="1">
        <v>2661500</v>
      </c>
      <c r="Z14" s="1">
        <v>2661500</v>
      </c>
      <c r="AA14" s="1">
        <v>2661500</v>
      </c>
      <c r="AB14" s="1">
        <v>2661500</v>
      </c>
      <c r="AC14" s="1">
        <v>2661500</v>
      </c>
      <c r="AD14" s="1">
        <v>2661500</v>
      </c>
      <c r="AE14" s="1">
        <v>2661500</v>
      </c>
      <c r="AF14" s="1">
        <v>2661500</v>
      </c>
      <c r="AG14" s="1">
        <v>2661500</v>
      </c>
      <c r="AH14" s="1">
        <v>2661500</v>
      </c>
      <c r="AI14" s="1">
        <v>2661500</v>
      </c>
      <c r="AJ14" s="1">
        <v>2661500</v>
      </c>
      <c r="AK14" s="1">
        <v>2661500</v>
      </c>
      <c r="AL14" s="1">
        <v>2661500</v>
      </c>
      <c r="AM14" s="1">
        <v>2661500</v>
      </c>
      <c r="AN14" s="1">
        <v>2661500</v>
      </c>
      <c r="AO14" s="1">
        <v>2661500</v>
      </c>
      <c r="AP14" s="1">
        <v>2661500</v>
      </c>
      <c r="AQ14" s="1">
        <v>2661500</v>
      </c>
      <c r="AR14" s="1">
        <v>2661500</v>
      </c>
      <c r="AS14" s="1">
        <v>2661500</v>
      </c>
      <c r="AT14" s="1">
        <v>2661500</v>
      </c>
      <c r="AU14" s="1">
        <v>2661500</v>
      </c>
      <c r="AV14" s="1">
        <v>2661500</v>
      </c>
      <c r="AW14" s="1">
        <v>2661500</v>
      </c>
      <c r="AX14" s="1">
        <v>2661500</v>
      </c>
      <c r="AY14" s="1">
        <v>2661500</v>
      </c>
      <c r="AZ14" s="1">
        <v>2661500</v>
      </c>
      <c r="BA14" s="1">
        <v>2661500</v>
      </c>
      <c r="BB14" s="1">
        <v>2661500</v>
      </c>
      <c r="BC14" s="1">
        <v>2661500</v>
      </c>
      <c r="BD14" s="1">
        <v>2661500</v>
      </c>
      <c r="BE14" s="1">
        <v>2661500</v>
      </c>
      <c r="BF14" s="1">
        <v>2661500</v>
      </c>
      <c r="BG14" s="1">
        <v>2661500</v>
      </c>
      <c r="BH14" s="1">
        <v>2661500</v>
      </c>
      <c r="BI14" s="1">
        <v>2661500</v>
      </c>
      <c r="BJ14" s="1">
        <v>2661500</v>
      </c>
      <c r="BK14" s="1">
        <v>2661500</v>
      </c>
      <c r="BL14" s="1">
        <v>2661500</v>
      </c>
      <c r="BM14" s="1">
        <v>2661500</v>
      </c>
      <c r="BN14" s="1">
        <v>2661500</v>
      </c>
      <c r="BO14" s="1">
        <v>2661500</v>
      </c>
      <c r="BP14" s="1">
        <v>2661500</v>
      </c>
      <c r="BQ14" s="1">
        <v>2661500</v>
      </c>
      <c r="BR14" s="1">
        <v>2661500</v>
      </c>
      <c r="BS14" s="1">
        <v>2661500</v>
      </c>
      <c r="BT14" s="1">
        <v>2661500</v>
      </c>
      <c r="BU14" s="1">
        <v>2661500</v>
      </c>
      <c r="BV14" s="1">
        <v>2661500</v>
      </c>
      <c r="BW14" s="1">
        <v>2661500</v>
      </c>
      <c r="BX14" s="1">
        <v>2661500</v>
      </c>
      <c r="BY14" s="1">
        <v>2661500</v>
      </c>
      <c r="BZ14" s="1">
        <v>2661500</v>
      </c>
      <c r="CA14" s="1">
        <v>2661500</v>
      </c>
      <c r="CB14" s="1">
        <v>2661500</v>
      </c>
      <c r="CC14" s="1">
        <v>2661500</v>
      </c>
      <c r="CD14" s="1">
        <v>2661500</v>
      </c>
      <c r="CE14" s="1">
        <v>2661500</v>
      </c>
      <c r="CF14" s="1">
        <v>2661500</v>
      </c>
      <c r="CG14" s="1">
        <v>2661500</v>
      </c>
      <c r="CH14" s="1">
        <v>2661500</v>
      </c>
      <c r="CI14" s="1">
        <v>2661500</v>
      </c>
      <c r="CJ14" s="1">
        <v>2661500</v>
      </c>
      <c r="CK14" s="1">
        <v>2661500</v>
      </c>
      <c r="CL14" s="1">
        <v>2661500</v>
      </c>
      <c r="CM14" s="1">
        <v>2661500</v>
      </c>
      <c r="CN14" s="1">
        <v>2661500</v>
      </c>
      <c r="CO14" s="1">
        <v>2661500</v>
      </c>
      <c r="CP14" s="1">
        <v>2661500</v>
      </c>
      <c r="CQ14" s="1">
        <v>2661500</v>
      </c>
      <c r="CR14" s="1">
        <v>2661500</v>
      </c>
      <c r="CS14" s="1">
        <v>2661500</v>
      </c>
      <c r="CT14" s="1">
        <v>2661500</v>
      </c>
      <c r="CU14" s="1">
        <v>2661500</v>
      </c>
      <c r="CV14" s="1">
        <v>2661500</v>
      </c>
      <c r="CW14" s="1">
        <v>2661500</v>
      </c>
      <c r="CX14" s="1">
        <v>2661500</v>
      </c>
      <c r="CY14" s="1">
        <v>2661500</v>
      </c>
      <c r="CZ14" s="1">
        <v>2661500</v>
      </c>
      <c r="DA14" s="1">
        <v>2661500</v>
      </c>
    </row>
    <row r="15" spans="4:105" x14ac:dyDescent="0.25">
      <c r="D15" t="s">
        <v>55</v>
      </c>
      <c r="E15" s="1">
        <v>2585250</v>
      </c>
      <c r="F15" s="1">
        <v>2585250</v>
      </c>
      <c r="G15" s="1">
        <v>2585250</v>
      </c>
      <c r="H15" s="1">
        <v>2585250</v>
      </c>
      <c r="I15" s="1">
        <v>2585250</v>
      </c>
      <c r="J15" s="1">
        <v>2585250</v>
      </c>
      <c r="K15" s="1">
        <v>2585250</v>
      </c>
      <c r="L15" s="1">
        <v>2585250</v>
      </c>
      <c r="M15" s="1">
        <v>2585250</v>
      </c>
      <c r="N15" s="1">
        <v>2585250</v>
      </c>
      <c r="O15" s="1">
        <v>2585250</v>
      </c>
      <c r="P15" s="1">
        <v>2585250</v>
      </c>
      <c r="Q15" s="1">
        <v>2585250</v>
      </c>
      <c r="R15" s="1">
        <v>2585250</v>
      </c>
      <c r="S15" s="1">
        <v>2585250</v>
      </c>
      <c r="T15" s="1">
        <v>2585250</v>
      </c>
      <c r="U15" s="1">
        <v>2585250</v>
      </c>
      <c r="V15" s="1">
        <v>2585250</v>
      </c>
      <c r="W15" s="1">
        <v>2585250</v>
      </c>
      <c r="X15" s="1">
        <v>2585250</v>
      </c>
      <c r="Y15" s="1">
        <v>2585250</v>
      </c>
      <c r="Z15" s="1">
        <v>2585250</v>
      </c>
      <c r="AA15" s="1">
        <v>2585250</v>
      </c>
      <c r="AB15" s="1">
        <v>2585250</v>
      </c>
      <c r="AC15" s="1">
        <v>2585250</v>
      </c>
      <c r="AD15" s="1">
        <v>2585250</v>
      </c>
      <c r="AE15" s="1">
        <v>2585250</v>
      </c>
      <c r="AF15" s="1">
        <v>2585250</v>
      </c>
      <c r="AG15" s="1">
        <v>2585250</v>
      </c>
      <c r="AH15" s="1">
        <v>2585250</v>
      </c>
      <c r="AI15" s="1">
        <v>2585250</v>
      </c>
      <c r="AJ15" s="1">
        <v>2585250</v>
      </c>
      <c r="AK15" s="1">
        <v>2585250</v>
      </c>
      <c r="AL15" s="1">
        <v>2585250</v>
      </c>
      <c r="AM15" s="1">
        <v>2585250</v>
      </c>
      <c r="AN15" s="1">
        <v>2585250</v>
      </c>
      <c r="AO15" s="1">
        <v>2585250</v>
      </c>
      <c r="AP15" s="1">
        <v>2585250</v>
      </c>
      <c r="AQ15" s="1">
        <v>2585250</v>
      </c>
      <c r="AR15" s="1">
        <v>2585250</v>
      </c>
      <c r="AS15" s="1">
        <v>2585250</v>
      </c>
      <c r="AT15" s="1">
        <v>2585250</v>
      </c>
      <c r="AU15" s="1">
        <v>2585250</v>
      </c>
      <c r="AV15" s="1">
        <v>2585250</v>
      </c>
      <c r="AW15" s="1">
        <v>2585250</v>
      </c>
      <c r="AX15" s="1">
        <v>2585250</v>
      </c>
      <c r="AY15" s="1">
        <v>2585250</v>
      </c>
      <c r="AZ15" s="1">
        <v>2585250</v>
      </c>
      <c r="BA15" s="1">
        <v>2585250</v>
      </c>
      <c r="BB15" s="1">
        <v>2585250</v>
      </c>
      <c r="BC15" s="1">
        <v>2585250</v>
      </c>
      <c r="BD15" s="1">
        <v>2585250</v>
      </c>
      <c r="BE15" s="1">
        <v>2585250</v>
      </c>
      <c r="BF15" s="1">
        <v>2585250</v>
      </c>
      <c r="BG15" s="1">
        <v>2585250</v>
      </c>
      <c r="BH15" s="1">
        <v>2585250</v>
      </c>
      <c r="BI15" s="1">
        <v>2585250</v>
      </c>
      <c r="BJ15" s="1">
        <v>2585250</v>
      </c>
      <c r="BK15" s="1">
        <v>2585250</v>
      </c>
      <c r="BL15" s="1">
        <v>2585250</v>
      </c>
      <c r="BM15" s="1">
        <v>2585250</v>
      </c>
      <c r="BN15" s="1">
        <v>2585250</v>
      </c>
      <c r="BO15" s="1">
        <v>2585250</v>
      </c>
      <c r="BP15" s="1">
        <v>2585250</v>
      </c>
      <c r="BQ15" s="1">
        <v>2585250</v>
      </c>
      <c r="BR15" s="1">
        <v>2585250</v>
      </c>
      <c r="BS15" s="1">
        <v>2585250</v>
      </c>
      <c r="BT15" s="1">
        <v>2585250</v>
      </c>
      <c r="BU15" s="1">
        <v>2585250</v>
      </c>
      <c r="BV15" s="1">
        <v>2585250</v>
      </c>
      <c r="BW15" s="1">
        <v>2585250</v>
      </c>
      <c r="BX15" s="1">
        <v>2585250</v>
      </c>
      <c r="BY15" s="1">
        <v>2585250</v>
      </c>
      <c r="BZ15" s="1">
        <v>2585250</v>
      </c>
      <c r="CA15" s="1">
        <v>2585250</v>
      </c>
      <c r="CB15" s="1">
        <v>2585250</v>
      </c>
      <c r="CC15" s="1">
        <v>2585250</v>
      </c>
      <c r="CD15" s="1">
        <v>2585250</v>
      </c>
      <c r="CE15" s="1">
        <v>2585250</v>
      </c>
      <c r="CF15" s="1">
        <v>2585250</v>
      </c>
      <c r="CG15" s="1">
        <v>2585250</v>
      </c>
      <c r="CH15" s="1">
        <v>2585250</v>
      </c>
      <c r="CI15" s="1">
        <v>2585250</v>
      </c>
      <c r="CJ15" s="1">
        <v>2585250</v>
      </c>
      <c r="CK15" s="1">
        <v>2585250</v>
      </c>
      <c r="CL15" s="1">
        <v>2585250</v>
      </c>
      <c r="CM15" s="1">
        <v>2585250</v>
      </c>
      <c r="CN15" s="1">
        <v>2585250</v>
      </c>
      <c r="CO15" s="1">
        <v>2585250</v>
      </c>
      <c r="CP15" s="1">
        <v>2585250</v>
      </c>
      <c r="CQ15" s="1">
        <v>2585250</v>
      </c>
      <c r="CR15" s="1">
        <v>2585250</v>
      </c>
      <c r="CS15" s="1">
        <v>2585250</v>
      </c>
      <c r="CT15" s="1">
        <v>2585250</v>
      </c>
      <c r="CU15" s="1">
        <v>2585250</v>
      </c>
      <c r="CV15" s="1">
        <v>2585250</v>
      </c>
      <c r="CW15" s="1">
        <v>2585250</v>
      </c>
      <c r="CX15" s="1">
        <v>2585250</v>
      </c>
      <c r="CY15" s="1">
        <v>2585250</v>
      </c>
      <c r="CZ15" s="1">
        <v>2585250</v>
      </c>
      <c r="DA15" s="1">
        <v>2585250</v>
      </c>
    </row>
    <row r="16" spans="4:105" x14ac:dyDescent="0.25">
      <c r="D16" t="s">
        <v>56</v>
      </c>
      <c r="E16" s="1">
        <v>2904500</v>
      </c>
      <c r="F16" s="1">
        <v>2904500</v>
      </c>
      <c r="G16" s="1">
        <v>2904500</v>
      </c>
      <c r="H16" s="1">
        <v>2904500</v>
      </c>
      <c r="I16" s="1">
        <v>2904500</v>
      </c>
      <c r="J16" s="1">
        <v>2904500</v>
      </c>
      <c r="K16" s="1">
        <v>2904500</v>
      </c>
      <c r="L16" s="1">
        <v>2904500</v>
      </c>
      <c r="M16" s="1">
        <v>2904500</v>
      </c>
      <c r="N16" s="1">
        <v>2904500</v>
      </c>
      <c r="O16" s="1">
        <v>2904500</v>
      </c>
      <c r="P16" s="1">
        <v>2904500</v>
      </c>
      <c r="Q16" s="1">
        <v>2904500</v>
      </c>
      <c r="R16" s="1">
        <v>2904500</v>
      </c>
      <c r="S16" s="1">
        <v>2904500</v>
      </c>
      <c r="T16" s="1">
        <v>2904500</v>
      </c>
      <c r="U16" s="1">
        <v>2904500</v>
      </c>
      <c r="V16" s="1">
        <v>2904500</v>
      </c>
      <c r="W16" s="1">
        <v>2904500</v>
      </c>
      <c r="X16" s="1">
        <v>2904500</v>
      </c>
      <c r="Y16" s="1">
        <v>2904500</v>
      </c>
      <c r="Z16" s="1">
        <v>2904500</v>
      </c>
      <c r="AA16" s="1">
        <v>2904500</v>
      </c>
      <c r="AB16" s="1">
        <v>2904500</v>
      </c>
      <c r="AC16" s="1">
        <v>2904500</v>
      </c>
      <c r="AD16" s="1">
        <v>2904500</v>
      </c>
      <c r="AE16" s="1">
        <v>2904500</v>
      </c>
      <c r="AF16" s="1">
        <v>2904500</v>
      </c>
      <c r="AG16" s="1">
        <v>2904500</v>
      </c>
      <c r="AH16" s="1">
        <v>2904500</v>
      </c>
      <c r="AI16" s="1">
        <v>2904500</v>
      </c>
      <c r="AJ16" s="1">
        <v>2904500</v>
      </c>
      <c r="AK16" s="1">
        <v>2904500</v>
      </c>
      <c r="AL16" s="1">
        <v>2904500</v>
      </c>
      <c r="AM16" s="1">
        <v>2904500</v>
      </c>
      <c r="AN16" s="1">
        <v>2904500</v>
      </c>
      <c r="AO16" s="1">
        <v>2904500</v>
      </c>
      <c r="AP16" s="1">
        <v>2904500</v>
      </c>
      <c r="AQ16" s="1">
        <v>2904500</v>
      </c>
      <c r="AR16" s="1">
        <v>2904500</v>
      </c>
      <c r="AS16" s="1">
        <v>2904500</v>
      </c>
      <c r="AT16" s="1">
        <v>2904500</v>
      </c>
      <c r="AU16" s="1">
        <v>2904500</v>
      </c>
      <c r="AV16" s="1">
        <v>2904500</v>
      </c>
      <c r="AW16" s="1">
        <v>2904500</v>
      </c>
      <c r="AX16" s="1">
        <v>2904500</v>
      </c>
      <c r="AY16" s="1">
        <v>2904500</v>
      </c>
      <c r="AZ16" s="1">
        <v>2904500</v>
      </c>
      <c r="BA16" s="1">
        <v>2904500</v>
      </c>
      <c r="BB16" s="1">
        <v>2904500</v>
      </c>
      <c r="BC16" s="1">
        <v>2904500</v>
      </c>
      <c r="BD16" s="1">
        <v>2904500</v>
      </c>
      <c r="BE16" s="1">
        <v>2904500</v>
      </c>
      <c r="BF16" s="1">
        <v>2904500</v>
      </c>
      <c r="BG16" s="1">
        <v>2904500</v>
      </c>
      <c r="BH16" s="1">
        <v>2904500</v>
      </c>
      <c r="BI16" s="1">
        <v>2904500</v>
      </c>
      <c r="BJ16" s="1">
        <v>2904500</v>
      </c>
      <c r="BK16" s="1">
        <v>2904500</v>
      </c>
      <c r="BL16" s="1">
        <v>2904500</v>
      </c>
      <c r="BM16" s="1">
        <v>2904500</v>
      </c>
      <c r="BN16" s="1">
        <v>2904500</v>
      </c>
      <c r="BO16" s="1">
        <v>2904500</v>
      </c>
      <c r="BP16" s="1">
        <v>2904500</v>
      </c>
      <c r="BQ16" s="1">
        <v>2904500</v>
      </c>
      <c r="BR16" s="1">
        <v>2904500</v>
      </c>
      <c r="BS16" s="1">
        <v>2904500</v>
      </c>
      <c r="BT16" s="1">
        <v>2904500</v>
      </c>
      <c r="BU16" s="1">
        <v>2904500</v>
      </c>
      <c r="BV16" s="1">
        <v>2904500</v>
      </c>
      <c r="BW16" s="1">
        <v>2904500</v>
      </c>
      <c r="BX16" s="1">
        <v>2904500</v>
      </c>
      <c r="BY16" s="1">
        <v>2904500</v>
      </c>
      <c r="BZ16" s="1">
        <v>2904500</v>
      </c>
      <c r="CA16" s="1">
        <v>2904500</v>
      </c>
      <c r="CB16" s="1">
        <v>2904500</v>
      </c>
      <c r="CC16" s="1">
        <v>2904500</v>
      </c>
      <c r="CD16" s="1">
        <v>2904500</v>
      </c>
      <c r="CE16" s="1">
        <v>2904500</v>
      </c>
      <c r="CF16" s="1">
        <v>2904500</v>
      </c>
      <c r="CG16" s="1">
        <v>2904500</v>
      </c>
      <c r="CH16" s="1">
        <v>2904500</v>
      </c>
      <c r="CI16" s="1">
        <v>2904500</v>
      </c>
      <c r="CJ16" s="1">
        <v>2904500</v>
      </c>
      <c r="CK16" s="1">
        <v>2904500</v>
      </c>
      <c r="CL16" s="1">
        <v>2904500</v>
      </c>
      <c r="CM16" s="1">
        <v>2904500</v>
      </c>
      <c r="CN16" s="1">
        <v>2904500</v>
      </c>
      <c r="CO16" s="1">
        <v>2904500</v>
      </c>
      <c r="CP16" s="1">
        <v>2904500</v>
      </c>
      <c r="CQ16" s="1">
        <v>2904500</v>
      </c>
      <c r="CR16" s="1">
        <v>2904500</v>
      </c>
      <c r="CS16" s="1">
        <v>2904500</v>
      </c>
      <c r="CT16" s="1">
        <v>2904500</v>
      </c>
      <c r="CU16" s="1">
        <v>2904500</v>
      </c>
      <c r="CV16" s="1">
        <v>2904500</v>
      </c>
      <c r="CW16" s="1">
        <v>2904500</v>
      </c>
      <c r="CX16" s="1">
        <v>2904500</v>
      </c>
      <c r="CY16" s="1">
        <v>2904500</v>
      </c>
      <c r="CZ16" s="1">
        <v>2904500</v>
      </c>
      <c r="DA16" s="1">
        <v>2904500</v>
      </c>
    </row>
    <row r="17" spans="4:105" x14ac:dyDescent="0.25">
      <c r="D17" t="s">
        <v>57</v>
      </c>
      <c r="E17" s="1">
        <v>3255750</v>
      </c>
      <c r="F17" s="1">
        <v>3255750</v>
      </c>
      <c r="G17" s="1">
        <v>3255750</v>
      </c>
      <c r="H17" s="1">
        <v>3255750</v>
      </c>
      <c r="I17" s="1">
        <v>3255750</v>
      </c>
      <c r="J17" s="1">
        <v>3255750</v>
      </c>
      <c r="K17" s="1">
        <v>3255750</v>
      </c>
      <c r="L17" s="1">
        <v>3255750</v>
      </c>
      <c r="M17" s="1">
        <v>3255750</v>
      </c>
      <c r="N17" s="1">
        <v>3255750</v>
      </c>
      <c r="O17" s="1">
        <v>3255750</v>
      </c>
      <c r="P17" s="1">
        <v>3255750</v>
      </c>
      <c r="Q17" s="1">
        <v>3255750</v>
      </c>
      <c r="R17" s="1">
        <v>3255750</v>
      </c>
      <c r="S17" s="1">
        <v>3255750</v>
      </c>
      <c r="T17" s="1">
        <v>3255750</v>
      </c>
      <c r="U17" s="1">
        <v>3255750</v>
      </c>
      <c r="V17" s="1">
        <v>3255750</v>
      </c>
      <c r="W17" s="1">
        <v>3255750</v>
      </c>
      <c r="X17" s="1">
        <v>3255750</v>
      </c>
      <c r="Y17" s="1">
        <v>3255750</v>
      </c>
      <c r="Z17" s="1">
        <v>3255750</v>
      </c>
      <c r="AA17" s="1">
        <v>3255750</v>
      </c>
      <c r="AB17" s="1">
        <v>3255750</v>
      </c>
      <c r="AC17" s="1">
        <v>3255750</v>
      </c>
      <c r="AD17" s="1">
        <v>3255750</v>
      </c>
      <c r="AE17" s="1">
        <v>3255750</v>
      </c>
      <c r="AF17" s="1">
        <v>3255750</v>
      </c>
      <c r="AG17" s="1">
        <v>3255750</v>
      </c>
      <c r="AH17" s="1">
        <v>3255750</v>
      </c>
      <c r="AI17" s="1">
        <v>3255750</v>
      </c>
      <c r="AJ17" s="1">
        <v>3255750</v>
      </c>
      <c r="AK17" s="1">
        <v>3255750</v>
      </c>
      <c r="AL17" s="1">
        <v>3255750</v>
      </c>
      <c r="AM17" s="1">
        <v>3255750</v>
      </c>
      <c r="AN17" s="1">
        <v>3255750</v>
      </c>
      <c r="AO17" s="1">
        <v>3255750</v>
      </c>
      <c r="AP17" s="1">
        <v>3255750</v>
      </c>
      <c r="AQ17" s="1">
        <v>3255750</v>
      </c>
      <c r="AR17" s="1">
        <v>3255750</v>
      </c>
      <c r="AS17" s="1">
        <v>3255750</v>
      </c>
      <c r="AT17" s="1">
        <v>3255750</v>
      </c>
      <c r="AU17" s="1">
        <v>3255750</v>
      </c>
      <c r="AV17" s="1">
        <v>3255750</v>
      </c>
      <c r="AW17" s="1">
        <v>3255750</v>
      </c>
      <c r="AX17" s="1">
        <v>3255750</v>
      </c>
      <c r="AY17" s="1">
        <v>3255750</v>
      </c>
      <c r="AZ17" s="1">
        <v>3255750</v>
      </c>
      <c r="BA17" s="1">
        <v>3255750</v>
      </c>
      <c r="BB17" s="1">
        <v>3255750</v>
      </c>
      <c r="BC17" s="1">
        <v>3255750</v>
      </c>
      <c r="BD17" s="1">
        <v>3255750</v>
      </c>
      <c r="BE17" s="1">
        <v>3255750</v>
      </c>
      <c r="BF17" s="1">
        <v>3255750</v>
      </c>
      <c r="BG17" s="1">
        <v>3255750</v>
      </c>
      <c r="BH17" s="1">
        <v>3255750</v>
      </c>
      <c r="BI17" s="1">
        <v>3255750</v>
      </c>
      <c r="BJ17" s="1">
        <v>3255750</v>
      </c>
      <c r="BK17" s="1">
        <v>3255750</v>
      </c>
      <c r="BL17" s="1">
        <v>3255750</v>
      </c>
      <c r="BM17" s="1">
        <v>3255750</v>
      </c>
      <c r="BN17" s="1">
        <v>3255750</v>
      </c>
      <c r="BO17" s="1">
        <v>3255750</v>
      </c>
      <c r="BP17" s="1">
        <v>3255750</v>
      </c>
      <c r="BQ17" s="1">
        <v>3255750</v>
      </c>
      <c r="BR17" s="1">
        <v>3255750</v>
      </c>
      <c r="BS17" s="1">
        <v>3255750</v>
      </c>
      <c r="BT17" s="1">
        <v>3255750</v>
      </c>
      <c r="BU17" s="1">
        <v>3255750</v>
      </c>
      <c r="BV17" s="1">
        <v>3255750</v>
      </c>
      <c r="BW17" s="1">
        <v>3255750</v>
      </c>
      <c r="BX17" s="1">
        <v>3255750</v>
      </c>
      <c r="BY17" s="1">
        <v>3255750</v>
      </c>
      <c r="BZ17" s="1">
        <v>3255750</v>
      </c>
      <c r="CA17" s="1">
        <v>3255750</v>
      </c>
      <c r="CB17" s="1">
        <v>3255750</v>
      </c>
      <c r="CC17" s="1">
        <v>3255750</v>
      </c>
      <c r="CD17" s="1">
        <v>3255750</v>
      </c>
      <c r="CE17" s="1">
        <v>3255750</v>
      </c>
      <c r="CF17" s="1">
        <v>3255750</v>
      </c>
      <c r="CG17" s="1">
        <v>3255750</v>
      </c>
      <c r="CH17" s="1">
        <v>3255750</v>
      </c>
      <c r="CI17" s="1">
        <v>3255750</v>
      </c>
      <c r="CJ17" s="1">
        <v>3255750</v>
      </c>
      <c r="CK17" s="1">
        <v>3255750</v>
      </c>
      <c r="CL17" s="1">
        <v>3255750</v>
      </c>
      <c r="CM17" s="1">
        <v>3255750</v>
      </c>
      <c r="CN17" s="1">
        <v>3255750</v>
      </c>
      <c r="CO17" s="1">
        <v>3255750</v>
      </c>
      <c r="CP17" s="1">
        <v>3255750</v>
      </c>
      <c r="CQ17" s="1">
        <v>3255750</v>
      </c>
      <c r="CR17" s="1">
        <v>3255750</v>
      </c>
      <c r="CS17" s="1">
        <v>3255750</v>
      </c>
      <c r="CT17" s="1">
        <v>3255750</v>
      </c>
      <c r="CU17" s="1">
        <v>3255750</v>
      </c>
      <c r="CV17" s="1">
        <v>3255750</v>
      </c>
      <c r="CW17" s="1">
        <v>3255750</v>
      </c>
      <c r="CX17" s="1">
        <v>3255750</v>
      </c>
      <c r="CY17" s="1">
        <v>3255750</v>
      </c>
      <c r="CZ17" s="1">
        <v>3255750</v>
      </c>
      <c r="DA17" s="1">
        <v>3255750</v>
      </c>
    </row>
    <row r="18" spans="4:105" x14ac:dyDescent="0.25">
      <c r="D18" t="s">
        <v>58</v>
      </c>
      <c r="E18" s="1">
        <v>3757249.9999999995</v>
      </c>
      <c r="F18" s="1">
        <v>3757249.9999999995</v>
      </c>
      <c r="G18" s="1">
        <v>3757249.9999999995</v>
      </c>
      <c r="H18" s="1">
        <v>3757249.9999999995</v>
      </c>
      <c r="I18" s="1">
        <v>3757249.9999999995</v>
      </c>
      <c r="J18" s="1">
        <v>3757249.9999999995</v>
      </c>
      <c r="K18" s="1">
        <v>3757249.9999999995</v>
      </c>
      <c r="L18" s="1">
        <v>3757249.9999999995</v>
      </c>
      <c r="M18" s="1">
        <v>3757249.9999999995</v>
      </c>
      <c r="N18" s="1">
        <v>3757249.9999999995</v>
      </c>
      <c r="O18" s="1">
        <v>3757249.9999999995</v>
      </c>
      <c r="P18" s="1">
        <v>3757249.9999999995</v>
      </c>
      <c r="Q18" s="1">
        <v>3757249.9999999995</v>
      </c>
      <c r="R18" s="1">
        <v>3757249.9999999995</v>
      </c>
      <c r="S18" s="1">
        <v>3757249.9999999995</v>
      </c>
      <c r="T18" s="1">
        <v>3757249.9999999995</v>
      </c>
      <c r="U18" s="1">
        <v>3757249.9999999995</v>
      </c>
      <c r="V18" s="1">
        <v>3757249.9999999995</v>
      </c>
      <c r="W18" s="1">
        <v>3757249.9999999995</v>
      </c>
      <c r="X18" s="1">
        <v>3757249.9999999995</v>
      </c>
      <c r="Y18" s="1">
        <v>3757249.9999999995</v>
      </c>
      <c r="Z18" s="1">
        <v>3757249.9999999995</v>
      </c>
      <c r="AA18" s="1">
        <v>3757249.9999999995</v>
      </c>
      <c r="AB18" s="1">
        <v>3757249.9999999995</v>
      </c>
      <c r="AC18" s="1">
        <v>3757249.9999999995</v>
      </c>
      <c r="AD18" s="1">
        <v>3757249.9999999995</v>
      </c>
      <c r="AE18" s="1">
        <v>3757249.9999999995</v>
      </c>
      <c r="AF18" s="1">
        <v>3757249.9999999995</v>
      </c>
      <c r="AG18" s="1">
        <v>3757249.9999999995</v>
      </c>
      <c r="AH18" s="1">
        <v>3757249.9999999995</v>
      </c>
      <c r="AI18" s="1">
        <v>3757249.9999999995</v>
      </c>
      <c r="AJ18" s="1">
        <v>3757249.9999999995</v>
      </c>
      <c r="AK18" s="1">
        <v>3757249.9999999995</v>
      </c>
      <c r="AL18" s="1">
        <v>3757249.9999999995</v>
      </c>
      <c r="AM18" s="1">
        <v>3757249.9999999995</v>
      </c>
      <c r="AN18" s="1">
        <v>3757249.9999999995</v>
      </c>
      <c r="AO18" s="1">
        <v>3757249.9999999995</v>
      </c>
      <c r="AP18" s="1">
        <v>3757249.9999999995</v>
      </c>
      <c r="AQ18" s="1">
        <v>3757249.9999999995</v>
      </c>
      <c r="AR18" s="1">
        <v>3757249.9999999995</v>
      </c>
      <c r="AS18" s="1">
        <v>3757249.9999999995</v>
      </c>
      <c r="AT18" s="1">
        <v>3757249.9999999995</v>
      </c>
      <c r="AU18" s="1">
        <v>3757249.9999999995</v>
      </c>
      <c r="AV18" s="1">
        <v>3757249.9999999995</v>
      </c>
      <c r="AW18" s="1">
        <v>3757249.9999999995</v>
      </c>
      <c r="AX18" s="1">
        <v>3757249.9999999995</v>
      </c>
      <c r="AY18" s="1">
        <v>3757249.9999999995</v>
      </c>
      <c r="AZ18" s="1">
        <v>3757249.9999999995</v>
      </c>
      <c r="BA18" s="1">
        <v>3757249.9999999995</v>
      </c>
      <c r="BB18" s="1">
        <v>3757249.9999999995</v>
      </c>
      <c r="BC18" s="1">
        <v>3757249.9999999995</v>
      </c>
      <c r="BD18" s="1">
        <v>3757249.9999999995</v>
      </c>
      <c r="BE18" s="1">
        <v>3757249.9999999995</v>
      </c>
      <c r="BF18" s="1">
        <v>3757249.9999999995</v>
      </c>
      <c r="BG18" s="1">
        <v>3757249.9999999995</v>
      </c>
      <c r="BH18" s="1">
        <v>3757249.9999999995</v>
      </c>
      <c r="BI18" s="1">
        <v>3757249.9999999995</v>
      </c>
      <c r="BJ18" s="1">
        <v>3757249.9999999995</v>
      </c>
      <c r="BK18" s="1">
        <v>3757249.9999999995</v>
      </c>
      <c r="BL18" s="1">
        <v>3757249.9999999995</v>
      </c>
      <c r="BM18" s="1">
        <v>3757249.9999999995</v>
      </c>
      <c r="BN18" s="1">
        <v>3757249.9999999995</v>
      </c>
      <c r="BO18" s="1">
        <v>3757249.9999999995</v>
      </c>
      <c r="BP18" s="1">
        <v>3757249.9999999995</v>
      </c>
      <c r="BQ18" s="1">
        <v>3757249.9999999995</v>
      </c>
      <c r="BR18" s="1">
        <v>3757249.9999999995</v>
      </c>
      <c r="BS18" s="1">
        <v>3757249.9999999995</v>
      </c>
      <c r="BT18" s="1">
        <v>3757249.9999999995</v>
      </c>
      <c r="BU18" s="1">
        <v>3757249.9999999995</v>
      </c>
      <c r="BV18" s="1">
        <v>3757249.9999999995</v>
      </c>
      <c r="BW18" s="1">
        <v>3757249.9999999995</v>
      </c>
      <c r="BX18" s="1">
        <v>3757249.9999999995</v>
      </c>
      <c r="BY18" s="1">
        <v>3757249.9999999995</v>
      </c>
      <c r="BZ18" s="1">
        <v>3757249.9999999995</v>
      </c>
      <c r="CA18" s="1">
        <v>3757249.9999999995</v>
      </c>
      <c r="CB18" s="1">
        <v>3757249.9999999995</v>
      </c>
      <c r="CC18" s="1">
        <v>3757249.9999999995</v>
      </c>
      <c r="CD18" s="1">
        <v>3757249.9999999995</v>
      </c>
      <c r="CE18" s="1">
        <v>3757249.9999999995</v>
      </c>
      <c r="CF18" s="1">
        <v>3757249.9999999995</v>
      </c>
      <c r="CG18" s="1">
        <v>3757249.9999999995</v>
      </c>
      <c r="CH18" s="1">
        <v>3757249.9999999995</v>
      </c>
      <c r="CI18" s="1">
        <v>3757249.9999999995</v>
      </c>
      <c r="CJ18" s="1">
        <v>3757249.9999999995</v>
      </c>
      <c r="CK18" s="1">
        <v>3757249.9999999995</v>
      </c>
      <c r="CL18" s="1">
        <v>3757249.9999999995</v>
      </c>
      <c r="CM18" s="1">
        <v>3757249.9999999995</v>
      </c>
      <c r="CN18" s="1">
        <v>3757249.9999999995</v>
      </c>
      <c r="CO18" s="1">
        <v>3757249.9999999995</v>
      </c>
      <c r="CP18" s="1">
        <v>3757249.9999999995</v>
      </c>
      <c r="CQ18" s="1">
        <v>3757249.9999999995</v>
      </c>
      <c r="CR18" s="1">
        <v>3757249.9999999995</v>
      </c>
      <c r="CS18" s="1">
        <v>3757249.9999999995</v>
      </c>
      <c r="CT18" s="1">
        <v>3757249.9999999995</v>
      </c>
      <c r="CU18" s="1">
        <v>3757249.9999999995</v>
      </c>
      <c r="CV18" s="1">
        <v>3757249.9999999995</v>
      </c>
      <c r="CW18" s="1">
        <v>3757249.9999999995</v>
      </c>
      <c r="CX18" s="1">
        <v>3757249.9999999995</v>
      </c>
      <c r="CY18" s="1">
        <v>3757249.9999999995</v>
      </c>
      <c r="CZ18" s="1">
        <v>3757249.9999999995</v>
      </c>
      <c r="DA18" s="1">
        <v>3757249.9999999995</v>
      </c>
    </row>
    <row r="19" spans="4:105" x14ac:dyDescent="0.25">
      <c r="D19" t="s">
        <v>59</v>
      </c>
      <c r="E19" s="1">
        <v>4120000</v>
      </c>
      <c r="F19" s="1">
        <v>4120000</v>
      </c>
      <c r="G19" s="1">
        <v>4120000</v>
      </c>
      <c r="H19" s="1">
        <v>4120000</v>
      </c>
      <c r="I19" s="1">
        <v>4120000</v>
      </c>
      <c r="J19" s="1">
        <v>4120000</v>
      </c>
      <c r="K19" s="1">
        <v>4120000</v>
      </c>
      <c r="L19" s="1">
        <v>4120000</v>
      </c>
      <c r="M19" s="1">
        <v>4120000</v>
      </c>
      <c r="N19" s="1">
        <v>4120000</v>
      </c>
      <c r="O19" s="1">
        <v>4120000</v>
      </c>
      <c r="P19" s="1">
        <v>4120000</v>
      </c>
      <c r="Q19" s="1">
        <v>4120000</v>
      </c>
      <c r="R19" s="1">
        <v>4120000</v>
      </c>
      <c r="S19" s="1">
        <v>4120000</v>
      </c>
      <c r="T19" s="1">
        <v>4120000</v>
      </c>
      <c r="U19" s="1">
        <v>4120000</v>
      </c>
      <c r="V19" s="1">
        <v>4120000</v>
      </c>
      <c r="W19" s="1">
        <v>4120000</v>
      </c>
      <c r="X19" s="1">
        <v>4120000</v>
      </c>
      <c r="Y19" s="1">
        <v>4120000</v>
      </c>
      <c r="Z19" s="1">
        <v>4120000</v>
      </c>
      <c r="AA19" s="1">
        <v>4120000</v>
      </c>
      <c r="AB19" s="1">
        <v>4120000</v>
      </c>
      <c r="AC19" s="1">
        <v>4120000</v>
      </c>
      <c r="AD19" s="1">
        <v>4120000</v>
      </c>
      <c r="AE19" s="1">
        <v>4120000</v>
      </c>
      <c r="AF19" s="1">
        <v>4120000</v>
      </c>
      <c r="AG19" s="1">
        <v>4120000</v>
      </c>
      <c r="AH19" s="1">
        <v>4120000</v>
      </c>
      <c r="AI19" s="1">
        <v>4120000</v>
      </c>
      <c r="AJ19" s="1">
        <v>4120000</v>
      </c>
      <c r="AK19" s="1">
        <v>4120000</v>
      </c>
      <c r="AL19" s="1">
        <v>4120000</v>
      </c>
      <c r="AM19" s="1">
        <v>4120000</v>
      </c>
      <c r="AN19" s="1">
        <v>4120000</v>
      </c>
      <c r="AO19" s="1">
        <v>4120000</v>
      </c>
      <c r="AP19" s="1">
        <v>4120000</v>
      </c>
      <c r="AQ19" s="1">
        <v>4120000</v>
      </c>
      <c r="AR19" s="1">
        <v>4120000</v>
      </c>
      <c r="AS19" s="1">
        <v>4120000</v>
      </c>
      <c r="AT19" s="1">
        <v>4120000</v>
      </c>
      <c r="AU19" s="1">
        <v>4120000</v>
      </c>
      <c r="AV19" s="1">
        <v>4120000</v>
      </c>
      <c r="AW19" s="1">
        <v>4120000</v>
      </c>
      <c r="AX19" s="1">
        <v>4120000</v>
      </c>
      <c r="AY19" s="1">
        <v>4120000</v>
      </c>
      <c r="AZ19" s="1">
        <v>4120000</v>
      </c>
      <c r="BA19" s="1">
        <v>4120000</v>
      </c>
      <c r="BB19" s="1">
        <v>4120000</v>
      </c>
      <c r="BC19" s="1">
        <v>4120000</v>
      </c>
      <c r="BD19" s="1">
        <v>4120000</v>
      </c>
      <c r="BE19" s="1">
        <v>4120000</v>
      </c>
      <c r="BF19" s="1">
        <v>4120000</v>
      </c>
      <c r="BG19" s="1">
        <v>4120000</v>
      </c>
      <c r="BH19" s="1">
        <v>4120000</v>
      </c>
      <c r="BI19" s="1">
        <v>4120000</v>
      </c>
      <c r="BJ19" s="1">
        <v>4120000</v>
      </c>
      <c r="BK19" s="1">
        <v>4120000</v>
      </c>
      <c r="BL19" s="1">
        <v>4120000</v>
      </c>
      <c r="BM19" s="1">
        <v>4120000</v>
      </c>
      <c r="BN19" s="1">
        <v>4120000</v>
      </c>
      <c r="BO19" s="1">
        <v>4120000</v>
      </c>
      <c r="BP19" s="1">
        <v>4120000</v>
      </c>
      <c r="BQ19" s="1">
        <v>4120000</v>
      </c>
      <c r="BR19" s="1">
        <v>4120000</v>
      </c>
      <c r="BS19" s="1">
        <v>4120000</v>
      </c>
      <c r="BT19" s="1">
        <v>4120000</v>
      </c>
      <c r="BU19" s="1">
        <v>4120000</v>
      </c>
      <c r="BV19" s="1">
        <v>4120000</v>
      </c>
      <c r="BW19" s="1">
        <v>4120000</v>
      </c>
      <c r="BX19" s="1">
        <v>4120000</v>
      </c>
      <c r="BY19" s="1">
        <v>4120000</v>
      </c>
      <c r="BZ19" s="1">
        <v>4120000</v>
      </c>
      <c r="CA19" s="1">
        <v>4120000</v>
      </c>
      <c r="CB19" s="1">
        <v>4120000</v>
      </c>
      <c r="CC19" s="1">
        <v>4120000</v>
      </c>
      <c r="CD19" s="1">
        <v>4120000</v>
      </c>
      <c r="CE19" s="1">
        <v>4120000</v>
      </c>
      <c r="CF19" s="1">
        <v>4120000</v>
      </c>
      <c r="CG19" s="1">
        <v>4120000</v>
      </c>
      <c r="CH19" s="1">
        <v>4120000</v>
      </c>
      <c r="CI19" s="1">
        <v>4120000</v>
      </c>
      <c r="CJ19" s="1">
        <v>4120000</v>
      </c>
      <c r="CK19" s="1">
        <v>4120000</v>
      </c>
      <c r="CL19" s="1">
        <v>4120000</v>
      </c>
      <c r="CM19" s="1">
        <v>4120000</v>
      </c>
      <c r="CN19" s="1">
        <v>4120000</v>
      </c>
      <c r="CO19" s="1">
        <v>4120000</v>
      </c>
      <c r="CP19" s="1">
        <v>4120000</v>
      </c>
      <c r="CQ19" s="1">
        <v>4120000</v>
      </c>
      <c r="CR19" s="1">
        <v>4120000</v>
      </c>
      <c r="CS19" s="1">
        <v>4120000</v>
      </c>
      <c r="CT19" s="1">
        <v>4120000</v>
      </c>
      <c r="CU19" s="1">
        <v>4120000</v>
      </c>
      <c r="CV19" s="1">
        <v>4120000</v>
      </c>
      <c r="CW19" s="1">
        <v>4120000</v>
      </c>
      <c r="CX19" s="1">
        <v>4120000</v>
      </c>
      <c r="CY19" s="1">
        <v>4120000</v>
      </c>
      <c r="CZ19" s="1">
        <v>4120000</v>
      </c>
      <c r="DA19" s="1">
        <v>4120000</v>
      </c>
    </row>
    <row r="20" spans="4:105" x14ac:dyDescent="0.25">
      <c r="D20" t="s">
        <v>60</v>
      </c>
      <c r="E20" s="1">
        <v>4220750</v>
      </c>
      <c r="F20" s="1">
        <v>4220750</v>
      </c>
      <c r="G20" s="1">
        <v>4220750</v>
      </c>
      <c r="H20" s="1">
        <v>4220750</v>
      </c>
      <c r="I20" s="1">
        <v>4220750</v>
      </c>
      <c r="J20" s="1">
        <v>4220750</v>
      </c>
      <c r="K20" s="1">
        <v>4220750</v>
      </c>
      <c r="L20" s="1">
        <v>4220750</v>
      </c>
      <c r="M20" s="1">
        <v>4220750</v>
      </c>
      <c r="N20" s="1">
        <v>4220750</v>
      </c>
      <c r="O20" s="1">
        <v>4220750</v>
      </c>
      <c r="P20" s="1">
        <v>4220750</v>
      </c>
      <c r="Q20" s="1">
        <v>4220750</v>
      </c>
      <c r="R20" s="1">
        <v>4220750</v>
      </c>
      <c r="S20" s="1">
        <v>4220750</v>
      </c>
      <c r="T20" s="1">
        <v>4220750</v>
      </c>
      <c r="U20" s="1">
        <v>4220750</v>
      </c>
      <c r="V20" s="1">
        <v>4220750</v>
      </c>
      <c r="W20" s="1">
        <v>4220750</v>
      </c>
      <c r="X20" s="1">
        <v>4220750</v>
      </c>
      <c r="Y20" s="1">
        <v>4220750</v>
      </c>
      <c r="Z20" s="1">
        <v>4220750</v>
      </c>
      <c r="AA20" s="1">
        <v>4220750</v>
      </c>
      <c r="AB20" s="1">
        <v>4220750</v>
      </c>
      <c r="AC20" s="1">
        <v>4220750</v>
      </c>
      <c r="AD20" s="1">
        <v>4220750</v>
      </c>
      <c r="AE20" s="1">
        <v>4220750</v>
      </c>
      <c r="AF20" s="1">
        <v>4220750</v>
      </c>
      <c r="AG20" s="1">
        <v>4220750</v>
      </c>
      <c r="AH20" s="1">
        <v>4220750</v>
      </c>
      <c r="AI20" s="1">
        <v>4220750</v>
      </c>
      <c r="AJ20" s="1">
        <v>4220750</v>
      </c>
      <c r="AK20" s="1">
        <v>4220750</v>
      </c>
      <c r="AL20" s="1">
        <v>4220750</v>
      </c>
      <c r="AM20" s="1">
        <v>4220750</v>
      </c>
      <c r="AN20" s="1">
        <v>4220750</v>
      </c>
      <c r="AO20" s="1">
        <v>4220750</v>
      </c>
      <c r="AP20" s="1">
        <v>4220750</v>
      </c>
      <c r="AQ20" s="1">
        <v>4220750</v>
      </c>
      <c r="AR20" s="1">
        <v>4220750</v>
      </c>
      <c r="AS20" s="1">
        <v>4220750</v>
      </c>
      <c r="AT20" s="1">
        <v>4220750</v>
      </c>
      <c r="AU20" s="1">
        <v>4220750</v>
      </c>
      <c r="AV20" s="1">
        <v>4220750</v>
      </c>
      <c r="AW20" s="1">
        <v>4220750</v>
      </c>
      <c r="AX20" s="1">
        <v>4220750</v>
      </c>
      <c r="AY20" s="1">
        <v>4220750</v>
      </c>
      <c r="AZ20" s="1">
        <v>4220750</v>
      </c>
      <c r="BA20" s="1">
        <v>4220750</v>
      </c>
      <c r="BB20" s="1">
        <v>4220750</v>
      </c>
      <c r="BC20" s="1">
        <v>4220750</v>
      </c>
      <c r="BD20" s="1">
        <v>4220750</v>
      </c>
      <c r="BE20" s="1">
        <v>4220750</v>
      </c>
      <c r="BF20" s="1">
        <v>4220750</v>
      </c>
      <c r="BG20" s="1">
        <v>4220750</v>
      </c>
      <c r="BH20" s="1">
        <v>4220750</v>
      </c>
      <c r="BI20" s="1">
        <v>4220750</v>
      </c>
      <c r="BJ20" s="1">
        <v>4220750</v>
      </c>
      <c r="BK20" s="1">
        <v>4220750</v>
      </c>
      <c r="BL20" s="1">
        <v>4220750</v>
      </c>
      <c r="BM20" s="1">
        <v>4220750</v>
      </c>
      <c r="BN20" s="1">
        <v>4220750</v>
      </c>
      <c r="BO20" s="1">
        <v>4220750</v>
      </c>
      <c r="BP20" s="1">
        <v>4220750</v>
      </c>
      <c r="BQ20" s="1">
        <v>4220750</v>
      </c>
      <c r="BR20" s="1">
        <v>4220750</v>
      </c>
      <c r="BS20" s="1">
        <v>4220750</v>
      </c>
      <c r="BT20" s="1">
        <v>4220750</v>
      </c>
      <c r="BU20" s="1">
        <v>4220750</v>
      </c>
      <c r="BV20" s="1">
        <v>4220750</v>
      </c>
      <c r="BW20" s="1">
        <v>4220750</v>
      </c>
      <c r="BX20" s="1">
        <v>4220750</v>
      </c>
      <c r="BY20" s="1">
        <v>4220750</v>
      </c>
      <c r="BZ20" s="1">
        <v>4220750</v>
      </c>
      <c r="CA20" s="1">
        <v>4220750</v>
      </c>
      <c r="CB20" s="1">
        <v>4220750</v>
      </c>
      <c r="CC20" s="1">
        <v>4220750</v>
      </c>
      <c r="CD20" s="1">
        <v>4220750</v>
      </c>
      <c r="CE20" s="1">
        <v>4220750</v>
      </c>
      <c r="CF20" s="1">
        <v>4220750</v>
      </c>
      <c r="CG20" s="1">
        <v>4220750</v>
      </c>
      <c r="CH20" s="1">
        <v>4220750</v>
      </c>
      <c r="CI20" s="1">
        <v>4220750</v>
      </c>
      <c r="CJ20" s="1">
        <v>4220750</v>
      </c>
      <c r="CK20" s="1">
        <v>4220750</v>
      </c>
      <c r="CL20" s="1">
        <v>4220750</v>
      </c>
      <c r="CM20" s="1">
        <v>4220750</v>
      </c>
      <c r="CN20" s="1">
        <v>4220750</v>
      </c>
      <c r="CO20" s="1">
        <v>4220750</v>
      </c>
      <c r="CP20" s="1">
        <v>4220750</v>
      </c>
      <c r="CQ20" s="1">
        <v>4220750</v>
      </c>
      <c r="CR20" s="1">
        <v>4220750</v>
      </c>
      <c r="CS20" s="1">
        <v>4220750</v>
      </c>
      <c r="CT20" s="1">
        <v>4220750</v>
      </c>
      <c r="CU20" s="1">
        <v>4220750</v>
      </c>
      <c r="CV20" s="1">
        <v>4220750</v>
      </c>
      <c r="CW20" s="1">
        <v>4220750</v>
      </c>
      <c r="CX20" s="1">
        <v>4220750</v>
      </c>
      <c r="CY20" s="1">
        <v>4220750</v>
      </c>
      <c r="CZ20" s="1">
        <v>4220750</v>
      </c>
      <c r="DA20" s="1">
        <v>4220750</v>
      </c>
    </row>
    <row r="22" spans="4:105" x14ac:dyDescent="0.25">
      <c r="D22" s="4" t="s">
        <v>26</v>
      </c>
    </row>
    <row r="23" spans="4:105" x14ac:dyDescent="0.25">
      <c r="D23" t="s">
        <v>48</v>
      </c>
      <c r="E23" s="1">
        <f t="array" ref="E23:E35">demand.sd.2035 * 1000</f>
        <v>448471.90225000004</v>
      </c>
      <c r="F23" s="1">
        <f t="array" ref="F23:F35">demand.sd.2035 * 1000</f>
        <v>448471.90225000004</v>
      </c>
      <c r="G23" s="1">
        <f t="array" ref="G23:G35">demand.sd.2035 * 1000</f>
        <v>448471.90225000004</v>
      </c>
      <c r="H23" s="1">
        <f t="array" ref="H23:H35">demand.sd.2035 * 1000</f>
        <v>448471.90225000004</v>
      </c>
      <c r="I23" s="1">
        <f t="array" ref="I23:I35">demand.sd.2035 * 1000</f>
        <v>448471.90225000004</v>
      </c>
      <c r="J23" s="1">
        <f t="array" ref="J23:J35">demand.sd.2035 * 1000</f>
        <v>448471.90225000004</v>
      </c>
      <c r="K23" s="1">
        <f t="array" ref="K23:K35">demand.sd.2035 * 1000</f>
        <v>448471.90225000004</v>
      </c>
      <c r="L23" s="1">
        <f t="array" ref="L23:L35">demand.sd.2035 * 1000</f>
        <v>448471.90225000004</v>
      </c>
      <c r="M23" s="1">
        <f t="array" ref="M23:M35">demand.sd.2035 * 1000</f>
        <v>448471.90225000004</v>
      </c>
      <c r="N23" s="1">
        <f t="array" ref="N23:N35">demand.sd.2035 * 1000</f>
        <v>448471.90225000004</v>
      </c>
      <c r="O23" s="1">
        <f t="array" ref="O23:O35">demand.sd.2035 * 1000</f>
        <v>448471.90225000004</v>
      </c>
      <c r="P23" s="1">
        <f t="array" ref="P23:P35">demand.sd.2035 * 1000</f>
        <v>448471.90225000004</v>
      </c>
      <c r="Q23" s="1">
        <f t="array" ref="Q23:Q35">demand.sd.2035 * 1000</f>
        <v>448471.90225000004</v>
      </c>
      <c r="R23" s="1">
        <f t="array" ref="R23:R35">demand.sd.2035 * 1000</f>
        <v>448471.90225000004</v>
      </c>
      <c r="S23" s="1">
        <f t="array" ref="S23:S35">demand.sd.2035 * 1000</f>
        <v>448471.90225000004</v>
      </c>
      <c r="T23" s="1">
        <f t="array" ref="T23:T35">demand.sd.2035 * 1000</f>
        <v>448471.90225000004</v>
      </c>
      <c r="U23" s="1">
        <f t="array" ref="U23:U35">demand.sd.2035 * 1000</f>
        <v>448471.90225000004</v>
      </c>
      <c r="V23" s="1">
        <f t="array" ref="V23:V35">demand.sd.2035 * 1000</f>
        <v>448471.90225000004</v>
      </c>
      <c r="W23" s="1">
        <f t="array" ref="W23:W35">demand.sd.2035 * 1000</f>
        <v>448471.90225000004</v>
      </c>
      <c r="X23" s="1">
        <f t="array" ref="X23:X35">demand.sd.2035 * 1000</f>
        <v>448471.90225000004</v>
      </c>
      <c r="Y23" s="1">
        <f t="array" ref="Y23:Y35">demand.sd.2035 * 1000</f>
        <v>448471.90225000004</v>
      </c>
      <c r="Z23" s="1">
        <f t="array" ref="Z23:Z35">demand.sd.2035 * 1000</f>
        <v>448471.90225000004</v>
      </c>
      <c r="AA23" s="1">
        <f t="array" ref="AA23:AA35">demand.sd.2035 * 1000</f>
        <v>448471.90225000004</v>
      </c>
      <c r="AB23" s="1">
        <f t="array" ref="AB23:AB35">demand.sd.2035 * 1000</f>
        <v>448471.90225000004</v>
      </c>
      <c r="AC23" s="1">
        <f t="array" ref="AC23:AC35">demand.sd.2035 * 1000</f>
        <v>448471.90225000004</v>
      </c>
      <c r="AD23" s="1">
        <f t="array" ref="AD23:AD35">demand.sd.2035 * 1000</f>
        <v>448471.90225000004</v>
      </c>
      <c r="AE23" s="1">
        <f t="array" ref="AE23:AE35">demand.sd.2035 * 1000</f>
        <v>448471.90225000004</v>
      </c>
      <c r="AF23" s="1">
        <f t="array" ref="AF23:AF35">demand.sd.2035 * 1000</f>
        <v>448471.90225000004</v>
      </c>
      <c r="AG23" s="1">
        <f t="array" ref="AG23:AG35">demand.sd.2035 * 1000</f>
        <v>448471.90225000004</v>
      </c>
      <c r="AH23" s="1">
        <f t="array" ref="AH23:AH35">demand.sd.2035 * 1000</f>
        <v>448471.90225000004</v>
      </c>
      <c r="AI23" s="1">
        <f t="array" ref="AI23:AI35">demand.sd.2035 * 1000</f>
        <v>448471.90225000004</v>
      </c>
      <c r="AJ23" s="1">
        <f t="array" ref="AJ23:AJ35">demand.sd.2035 * 1000</f>
        <v>448471.90225000004</v>
      </c>
      <c r="AK23" s="1">
        <f t="array" ref="AK23:AK35">demand.sd.2035 * 1000</f>
        <v>448471.90225000004</v>
      </c>
      <c r="AL23" s="1">
        <f t="array" ref="AL23:AL35">demand.sd.2035 * 1000</f>
        <v>448471.90225000004</v>
      </c>
      <c r="AM23" s="1">
        <f t="array" ref="AM23:AM35">demand.sd.2035 * 1000</f>
        <v>448471.90225000004</v>
      </c>
      <c r="AN23" s="1">
        <f t="array" ref="AN23:AN35">demand.sd.2035 * 1000</f>
        <v>448471.90225000004</v>
      </c>
      <c r="AO23" s="1">
        <f t="array" ref="AO23:AO35">demand.sd.2035 * 1000</f>
        <v>448471.90225000004</v>
      </c>
      <c r="AP23" s="1">
        <f t="array" ref="AP23:AP35">demand.sd.2035 * 1000</f>
        <v>448471.90225000004</v>
      </c>
      <c r="AQ23" s="1">
        <f t="array" ref="AQ23:AQ35">demand.sd.2035 * 1000</f>
        <v>448471.90225000004</v>
      </c>
      <c r="AR23" s="1">
        <f t="array" ref="AR23:AR35">demand.sd.2035 * 1000</f>
        <v>448471.90225000004</v>
      </c>
      <c r="AS23" s="1">
        <f t="array" ref="AS23:AS35">demand.sd.2035 * 1000</f>
        <v>448471.90225000004</v>
      </c>
      <c r="AT23" s="1">
        <f t="array" ref="AT23:AT35">demand.sd.2035 * 1000</f>
        <v>448471.90225000004</v>
      </c>
      <c r="AU23" s="1">
        <f t="array" ref="AU23:AU35">demand.sd.2035 * 1000</f>
        <v>448471.90225000004</v>
      </c>
      <c r="AV23" s="1">
        <f t="array" ref="AV23:AV35">demand.sd.2035 * 1000</f>
        <v>448471.90225000004</v>
      </c>
      <c r="AW23" s="1">
        <f t="array" ref="AW23:AW35">demand.sd.2035 * 1000</f>
        <v>448471.90225000004</v>
      </c>
      <c r="AX23" s="1">
        <f t="array" ref="AX23:AX35">demand.sd.2035 * 1000</f>
        <v>448471.90225000004</v>
      </c>
      <c r="AY23" s="1">
        <f t="array" ref="AY23:AY35">demand.sd.2035 * 1000</f>
        <v>448471.90225000004</v>
      </c>
      <c r="AZ23" s="1">
        <f t="array" ref="AZ23:AZ35">demand.sd.2035 * 1000</f>
        <v>448471.90225000004</v>
      </c>
      <c r="BA23" s="1">
        <f t="array" ref="BA23:BA35">demand.sd.2035 * 1000</f>
        <v>448471.90225000004</v>
      </c>
      <c r="BB23" s="1">
        <f t="array" ref="BB23:BB35">demand.sd.2035 * 1000</f>
        <v>448471.90225000004</v>
      </c>
      <c r="BC23" s="1">
        <f t="array" ref="BC23:BC35">demand.sd.2035 * 1000</f>
        <v>448471.90225000004</v>
      </c>
      <c r="BD23" s="1">
        <f t="array" ref="BD23:BD35">demand.sd.2035 * 1000</f>
        <v>448471.90225000004</v>
      </c>
      <c r="BE23" s="1">
        <f t="array" ref="BE23:BE35">demand.sd.2035 * 1000</f>
        <v>448471.90225000004</v>
      </c>
      <c r="BF23" s="1">
        <f t="array" ref="BF23:BF35">demand.sd.2035 * 1000</f>
        <v>448471.90225000004</v>
      </c>
      <c r="BG23" s="1">
        <f t="array" ref="BG23:BG35">demand.sd.2035 * 1000</f>
        <v>448471.90225000004</v>
      </c>
      <c r="BH23" s="1">
        <f t="array" ref="BH23:BH35">demand.sd.2035 * 1000</f>
        <v>448471.90225000004</v>
      </c>
      <c r="BI23" s="1">
        <f t="array" ref="BI23:BI35">demand.sd.2035 * 1000</f>
        <v>448471.90225000004</v>
      </c>
      <c r="BJ23" s="1">
        <f t="array" ref="BJ23:BJ35">demand.sd.2035 * 1000</f>
        <v>448471.90225000004</v>
      </c>
      <c r="BK23" s="1">
        <f t="array" ref="BK23:BK35">demand.sd.2035 * 1000</f>
        <v>448471.90225000004</v>
      </c>
      <c r="BL23" s="1">
        <f t="array" ref="BL23:BL35">demand.sd.2035 * 1000</f>
        <v>448471.90225000004</v>
      </c>
      <c r="BM23" s="1">
        <f t="array" ref="BM23:BM35">demand.sd.2035 * 1000</f>
        <v>448471.90225000004</v>
      </c>
      <c r="BN23" s="1">
        <f t="array" ref="BN23:BN35">demand.sd.2035 * 1000</f>
        <v>448471.90225000004</v>
      </c>
      <c r="BO23" s="1">
        <f t="array" ref="BO23:BO35">demand.sd.2035 * 1000</f>
        <v>448471.90225000004</v>
      </c>
      <c r="BP23" s="1">
        <f t="array" ref="BP23:BP35">demand.sd.2035 * 1000</f>
        <v>448471.90225000004</v>
      </c>
      <c r="BQ23" s="1">
        <f t="array" ref="BQ23:BQ35">demand.sd.2035 * 1000</f>
        <v>448471.90225000004</v>
      </c>
      <c r="BR23" s="1">
        <f t="array" ref="BR23:BR35">demand.sd.2035 * 1000</f>
        <v>448471.90225000004</v>
      </c>
      <c r="BS23" s="1">
        <f t="array" ref="BS23:BS35">demand.sd.2035 * 1000</f>
        <v>448471.90225000004</v>
      </c>
      <c r="BT23" s="1">
        <f t="array" ref="BT23:BT35">demand.sd.2035 * 1000</f>
        <v>448471.90225000004</v>
      </c>
      <c r="BU23" s="1">
        <f t="array" ref="BU23:BU35">demand.sd.2035 * 1000</f>
        <v>448471.90225000004</v>
      </c>
      <c r="BV23" s="1">
        <f t="array" ref="BV23:BV35">demand.sd.2035 * 1000</f>
        <v>448471.90225000004</v>
      </c>
      <c r="BW23" s="1">
        <f t="array" ref="BW23:BW35">demand.sd.2035 * 1000</f>
        <v>448471.90225000004</v>
      </c>
      <c r="BX23" s="1">
        <f t="array" ref="BX23:BX35">demand.sd.2035 * 1000</f>
        <v>448471.90225000004</v>
      </c>
      <c r="BY23" s="1">
        <f t="array" ref="BY23:BY35">demand.sd.2035 * 1000</f>
        <v>448471.90225000004</v>
      </c>
      <c r="BZ23" s="1">
        <f t="array" ref="BZ23:BZ35">demand.sd.2035 * 1000</f>
        <v>448471.90225000004</v>
      </c>
      <c r="CA23" s="1">
        <f t="array" ref="CA23:CA35">demand.sd.2035 * 1000</f>
        <v>448471.90225000004</v>
      </c>
      <c r="CB23" s="1">
        <f t="array" ref="CB23:CB35">demand.sd.2035 * 1000</f>
        <v>448471.90225000004</v>
      </c>
      <c r="CC23" s="1">
        <f t="array" ref="CC23:CC35">demand.sd.2035 * 1000</f>
        <v>448471.90225000004</v>
      </c>
      <c r="CD23" s="1">
        <f t="array" ref="CD23:CD35">demand.sd.2035 * 1000</f>
        <v>448471.90225000004</v>
      </c>
      <c r="CE23" s="1">
        <f t="array" ref="CE23:CE35">demand.sd.2035 * 1000</f>
        <v>448471.90225000004</v>
      </c>
      <c r="CF23" s="1">
        <f t="array" ref="CF23:CF35">demand.sd.2035 * 1000</f>
        <v>448471.90225000004</v>
      </c>
      <c r="CG23" s="1">
        <f t="array" ref="CG23:CG35">demand.sd.2035 * 1000</f>
        <v>448471.90225000004</v>
      </c>
      <c r="CH23" s="1">
        <f t="array" ref="CH23:CH35">demand.sd.2035 * 1000</f>
        <v>448471.90225000004</v>
      </c>
      <c r="CI23" s="1">
        <f t="array" ref="CI23:CI35">demand.sd.2035 * 1000</f>
        <v>448471.90225000004</v>
      </c>
      <c r="CJ23" s="1">
        <f t="array" ref="CJ23:CJ35">demand.sd.2035 * 1000</f>
        <v>448471.90225000004</v>
      </c>
      <c r="CK23" s="1">
        <f t="array" ref="CK23:CK35">demand.sd.2035 * 1000</f>
        <v>448471.90225000004</v>
      </c>
      <c r="CL23" s="1">
        <f t="array" ref="CL23:CL35">demand.sd.2035 * 1000</f>
        <v>448471.90225000004</v>
      </c>
      <c r="CM23" s="1">
        <f t="array" ref="CM23:CM35">demand.sd.2035 * 1000</f>
        <v>448471.90225000004</v>
      </c>
      <c r="CN23" s="1">
        <f t="array" ref="CN23:CN35">demand.sd.2035 * 1000</f>
        <v>448471.90225000004</v>
      </c>
      <c r="CO23" s="1">
        <f t="array" ref="CO23:CO35">demand.sd.2035 * 1000</f>
        <v>448471.90225000004</v>
      </c>
      <c r="CP23" s="1">
        <f t="array" ref="CP23:CP35">demand.sd.2035 * 1000</f>
        <v>448471.90225000004</v>
      </c>
      <c r="CQ23" s="1">
        <f t="array" ref="CQ23:CQ35">demand.sd.2035 * 1000</f>
        <v>448471.90225000004</v>
      </c>
      <c r="CR23" s="1">
        <f t="array" ref="CR23:CR35">demand.sd.2035 * 1000</f>
        <v>448471.90225000004</v>
      </c>
      <c r="CS23" s="1">
        <f t="array" ref="CS23:CS35">demand.sd.2035 * 1000</f>
        <v>448471.90225000004</v>
      </c>
      <c r="CT23" s="1">
        <f t="array" ref="CT23:CT35">demand.sd.2035 * 1000</f>
        <v>448471.90225000004</v>
      </c>
      <c r="CU23" s="1">
        <f t="array" ref="CU23:CU35">demand.sd.2035 * 1000</f>
        <v>448471.90225000004</v>
      </c>
      <c r="CV23" s="1">
        <f t="array" ref="CV23:CV35">demand.sd.2035 * 1000</f>
        <v>448471.90225000004</v>
      </c>
      <c r="CW23" s="1">
        <f t="array" ref="CW23:CW35">demand.sd.2035 * 1000</f>
        <v>448471.90225000004</v>
      </c>
      <c r="CX23" s="1">
        <f t="array" ref="CX23:CX35">demand.sd.2035 * 1000</f>
        <v>448471.90225000004</v>
      </c>
      <c r="CY23" s="1">
        <f t="array" ref="CY23:CY35">demand.sd.2035 * 1000</f>
        <v>448471.90225000004</v>
      </c>
      <c r="CZ23" s="1">
        <f t="array" ref="CZ23:CZ35">demand.sd.2035 * 1000</f>
        <v>448471.90225000004</v>
      </c>
      <c r="DA23" s="1">
        <f t="array" ref="DA23:DA35">demand.sd.2035 * 1000</f>
        <v>448471.90225000004</v>
      </c>
    </row>
    <row r="24" spans="4:105" x14ac:dyDescent="0.25">
      <c r="D24" t="s">
        <v>49</v>
      </c>
      <c r="E24" s="1">
        <v>372222.83724999998</v>
      </c>
      <c r="F24" s="1">
        <v>372222.83724999998</v>
      </c>
      <c r="G24" s="1">
        <v>372222.83724999998</v>
      </c>
      <c r="H24" s="1">
        <v>372222.83724999998</v>
      </c>
      <c r="I24" s="1">
        <v>372222.83724999998</v>
      </c>
      <c r="J24" s="1">
        <v>372222.83724999998</v>
      </c>
      <c r="K24" s="1">
        <v>372222.83724999998</v>
      </c>
      <c r="L24" s="1">
        <v>372222.83724999998</v>
      </c>
      <c r="M24" s="1">
        <v>372222.83724999998</v>
      </c>
      <c r="N24" s="1">
        <v>372222.83724999998</v>
      </c>
      <c r="O24" s="1">
        <v>372222.83724999998</v>
      </c>
      <c r="P24" s="1">
        <v>372222.83724999998</v>
      </c>
      <c r="Q24" s="1">
        <v>372222.83724999998</v>
      </c>
      <c r="R24" s="1">
        <v>372222.83724999998</v>
      </c>
      <c r="S24" s="1">
        <v>372222.83724999998</v>
      </c>
      <c r="T24" s="1">
        <v>372222.83724999998</v>
      </c>
      <c r="U24" s="1">
        <v>372222.83724999998</v>
      </c>
      <c r="V24" s="1">
        <v>372222.83724999998</v>
      </c>
      <c r="W24" s="1">
        <v>372222.83724999998</v>
      </c>
      <c r="X24" s="1">
        <v>372222.83724999998</v>
      </c>
      <c r="Y24" s="1">
        <v>372222.83724999998</v>
      </c>
      <c r="Z24" s="1">
        <v>372222.83724999998</v>
      </c>
      <c r="AA24" s="1">
        <v>372222.83724999998</v>
      </c>
      <c r="AB24" s="1">
        <v>372222.83724999998</v>
      </c>
      <c r="AC24" s="1">
        <v>372222.83724999998</v>
      </c>
      <c r="AD24" s="1">
        <v>372222.83724999998</v>
      </c>
      <c r="AE24" s="1">
        <v>372222.83724999998</v>
      </c>
      <c r="AF24" s="1">
        <v>372222.83724999998</v>
      </c>
      <c r="AG24" s="1">
        <v>372222.83724999998</v>
      </c>
      <c r="AH24" s="1">
        <v>372222.83724999998</v>
      </c>
      <c r="AI24" s="1">
        <v>372222.83724999998</v>
      </c>
      <c r="AJ24" s="1">
        <v>372222.83724999998</v>
      </c>
      <c r="AK24" s="1">
        <v>372222.83724999998</v>
      </c>
      <c r="AL24" s="1">
        <v>372222.83724999998</v>
      </c>
      <c r="AM24" s="1">
        <v>372222.83724999998</v>
      </c>
      <c r="AN24" s="1">
        <v>372222.83724999998</v>
      </c>
      <c r="AO24" s="1">
        <v>372222.83724999998</v>
      </c>
      <c r="AP24" s="1">
        <v>372222.83724999998</v>
      </c>
      <c r="AQ24" s="1">
        <v>372222.83724999998</v>
      </c>
      <c r="AR24" s="1">
        <v>372222.83724999998</v>
      </c>
      <c r="AS24" s="1">
        <v>372222.83724999998</v>
      </c>
      <c r="AT24" s="1">
        <v>372222.83724999998</v>
      </c>
      <c r="AU24" s="1">
        <v>372222.83724999998</v>
      </c>
      <c r="AV24" s="1">
        <v>372222.83724999998</v>
      </c>
      <c r="AW24" s="1">
        <v>372222.83724999998</v>
      </c>
      <c r="AX24" s="1">
        <v>372222.83724999998</v>
      </c>
      <c r="AY24" s="1">
        <v>372222.83724999998</v>
      </c>
      <c r="AZ24" s="1">
        <v>372222.83724999998</v>
      </c>
      <c r="BA24" s="1">
        <v>372222.83724999998</v>
      </c>
      <c r="BB24" s="1">
        <v>372222.83724999998</v>
      </c>
      <c r="BC24" s="1">
        <v>372222.83724999998</v>
      </c>
      <c r="BD24" s="1">
        <v>372222.83724999998</v>
      </c>
      <c r="BE24" s="1">
        <v>372222.83724999998</v>
      </c>
      <c r="BF24" s="1">
        <v>372222.83724999998</v>
      </c>
      <c r="BG24" s="1">
        <v>372222.83724999998</v>
      </c>
      <c r="BH24" s="1">
        <v>372222.83724999998</v>
      </c>
      <c r="BI24" s="1">
        <v>372222.83724999998</v>
      </c>
      <c r="BJ24" s="1">
        <v>372222.83724999998</v>
      </c>
      <c r="BK24" s="1">
        <v>372222.83724999998</v>
      </c>
      <c r="BL24" s="1">
        <v>372222.83724999998</v>
      </c>
      <c r="BM24" s="1">
        <v>372222.83724999998</v>
      </c>
      <c r="BN24" s="1">
        <v>372222.83724999998</v>
      </c>
      <c r="BO24" s="1">
        <v>372222.83724999998</v>
      </c>
      <c r="BP24" s="1">
        <v>372222.83724999998</v>
      </c>
      <c r="BQ24" s="1">
        <v>372222.83724999998</v>
      </c>
      <c r="BR24" s="1">
        <v>372222.83724999998</v>
      </c>
      <c r="BS24" s="1">
        <v>372222.83724999998</v>
      </c>
      <c r="BT24" s="1">
        <v>372222.83724999998</v>
      </c>
      <c r="BU24" s="1">
        <v>372222.83724999998</v>
      </c>
      <c r="BV24" s="1">
        <v>372222.83724999998</v>
      </c>
      <c r="BW24" s="1">
        <v>372222.83724999998</v>
      </c>
      <c r="BX24" s="1">
        <v>372222.83724999998</v>
      </c>
      <c r="BY24" s="1">
        <v>372222.83724999998</v>
      </c>
      <c r="BZ24" s="1">
        <v>372222.83724999998</v>
      </c>
      <c r="CA24" s="1">
        <v>372222.83724999998</v>
      </c>
      <c r="CB24" s="1">
        <v>372222.83724999998</v>
      </c>
      <c r="CC24" s="1">
        <v>372222.83724999998</v>
      </c>
      <c r="CD24" s="1">
        <v>372222.83724999998</v>
      </c>
      <c r="CE24" s="1">
        <v>372222.83724999998</v>
      </c>
      <c r="CF24" s="1">
        <v>372222.83724999998</v>
      </c>
      <c r="CG24" s="1">
        <v>372222.83724999998</v>
      </c>
      <c r="CH24" s="1">
        <v>372222.83724999998</v>
      </c>
      <c r="CI24" s="1">
        <v>372222.83724999998</v>
      </c>
      <c r="CJ24" s="1">
        <v>372222.83724999998</v>
      </c>
      <c r="CK24" s="1">
        <v>372222.83724999998</v>
      </c>
      <c r="CL24" s="1">
        <v>372222.83724999998</v>
      </c>
      <c r="CM24" s="1">
        <v>372222.83724999998</v>
      </c>
      <c r="CN24" s="1">
        <v>372222.83724999998</v>
      </c>
      <c r="CO24" s="1">
        <v>372222.83724999998</v>
      </c>
      <c r="CP24" s="1">
        <v>372222.83724999998</v>
      </c>
      <c r="CQ24" s="1">
        <v>372222.83724999998</v>
      </c>
      <c r="CR24" s="1">
        <v>372222.83724999998</v>
      </c>
      <c r="CS24" s="1">
        <v>372222.83724999998</v>
      </c>
      <c r="CT24" s="1">
        <v>372222.83724999998</v>
      </c>
      <c r="CU24" s="1">
        <v>372222.83724999998</v>
      </c>
      <c r="CV24" s="1">
        <v>372222.83724999998</v>
      </c>
      <c r="CW24" s="1">
        <v>372222.83724999998</v>
      </c>
      <c r="CX24" s="1">
        <v>372222.83724999998</v>
      </c>
      <c r="CY24" s="1">
        <v>372222.83724999998</v>
      </c>
      <c r="CZ24" s="1">
        <v>372222.83724999998</v>
      </c>
      <c r="DA24" s="1">
        <v>372222.83724999998</v>
      </c>
    </row>
    <row r="25" spans="4:105" x14ac:dyDescent="0.25">
      <c r="D25" t="s">
        <v>50</v>
      </c>
      <c r="E25" s="1">
        <v>431200.65775000001</v>
      </c>
      <c r="F25" s="1">
        <v>431200.65775000001</v>
      </c>
      <c r="G25" s="1">
        <v>431200.65775000001</v>
      </c>
      <c r="H25" s="1">
        <v>431200.65775000001</v>
      </c>
      <c r="I25" s="1">
        <v>431200.65775000001</v>
      </c>
      <c r="J25" s="1">
        <v>431200.65775000001</v>
      </c>
      <c r="K25" s="1">
        <v>431200.65775000001</v>
      </c>
      <c r="L25" s="1">
        <v>431200.65775000001</v>
      </c>
      <c r="M25" s="1">
        <v>431200.65775000001</v>
      </c>
      <c r="N25" s="1">
        <v>431200.65775000001</v>
      </c>
      <c r="O25" s="1">
        <v>431200.65775000001</v>
      </c>
      <c r="P25" s="1">
        <v>431200.65775000001</v>
      </c>
      <c r="Q25" s="1">
        <v>431200.65775000001</v>
      </c>
      <c r="R25" s="1">
        <v>431200.65775000001</v>
      </c>
      <c r="S25" s="1">
        <v>431200.65775000001</v>
      </c>
      <c r="T25" s="1">
        <v>431200.65775000001</v>
      </c>
      <c r="U25" s="1">
        <v>431200.65775000001</v>
      </c>
      <c r="V25" s="1">
        <v>431200.65775000001</v>
      </c>
      <c r="W25" s="1">
        <v>431200.65775000001</v>
      </c>
      <c r="X25" s="1">
        <v>431200.65775000001</v>
      </c>
      <c r="Y25" s="1">
        <v>431200.65775000001</v>
      </c>
      <c r="Z25" s="1">
        <v>431200.65775000001</v>
      </c>
      <c r="AA25" s="1">
        <v>431200.65775000001</v>
      </c>
      <c r="AB25" s="1">
        <v>431200.65775000001</v>
      </c>
      <c r="AC25" s="1">
        <v>431200.65775000001</v>
      </c>
      <c r="AD25" s="1">
        <v>431200.65775000001</v>
      </c>
      <c r="AE25" s="1">
        <v>431200.65775000001</v>
      </c>
      <c r="AF25" s="1">
        <v>431200.65775000001</v>
      </c>
      <c r="AG25" s="1">
        <v>431200.65775000001</v>
      </c>
      <c r="AH25" s="1">
        <v>431200.65775000001</v>
      </c>
      <c r="AI25" s="1">
        <v>431200.65775000001</v>
      </c>
      <c r="AJ25" s="1">
        <v>431200.65775000001</v>
      </c>
      <c r="AK25" s="1">
        <v>431200.65775000001</v>
      </c>
      <c r="AL25" s="1">
        <v>431200.65775000001</v>
      </c>
      <c r="AM25" s="1">
        <v>431200.65775000001</v>
      </c>
      <c r="AN25" s="1">
        <v>431200.65775000001</v>
      </c>
      <c r="AO25" s="1">
        <v>431200.65775000001</v>
      </c>
      <c r="AP25" s="1">
        <v>431200.65775000001</v>
      </c>
      <c r="AQ25" s="1">
        <v>431200.65775000001</v>
      </c>
      <c r="AR25" s="1">
        <v>431200.65775000001</v>
      </c>
      <c r="AS25" s="1">
        <v>431200.65775000001</v>
      </c>
      <c r="AT25" s="1">
        <v>431200.65775000001</v>
      </c>
      <c r="AU25" s="1">
        <v>431200.65775000001</v>
      </c>
      <c r="AV25" s="1">
        <v>431200.65775000001</v>
      </c>
      <c r="AW25" s="1">
        <v>431200.65775000001</v>
      </c>
      <c r="AX25" s="1">
        <v>431200.65775000001</v>
      </c>
      <c r="AY25" s="1">
        <v>431200.65775000001</v>
      </c>
      <c r="AZ25" s="1">
        <v>431200.65775000001</v>
      </c>
      <c r="BA25" s="1">
        <v>431200.65775000001</v>
      </c>
      <c r="BB25" s="1">
        <v>431200.65775000001</v>
      </c>
      <c r="BC25" s="1">
        <v>431200.65775000001</v>
      </c>
      <c r="BD25" s="1">
        <v>431200.65775000001</v>
      </c>
      <c r="BE25" s="1">
        <v>431200.65775000001</v>
      </c>
      <c r="BF25" s="1">
        <v>431200.65775000001</v>
      </c>
      <c r="BG25" s="1">
        <v>431200.65775000001</v>
      </c>
      <c r="BH25" s="1">
        <v>431200.65775000001</v>
      </c>
      <c r="BI25" s="1">
        <v>431200.65775000001</v>
      </c>
      <c r="BJ25" s="1">
        <v>431200.65775000001</v>
      </c>
      <c r="BK25" s="1">
        <v>431200.65775000001</v>
      </c>
      <c r="BL25" s="1">
        <v>431200.65775000001</v>
      </c>
      <c r="BM25" s="1">
        <v>431200.65775000001</v>
      </c>
      <c r="BN25" s="1">
        <v>431200.65775000001</v>
      </c>
      <c r="BO25" s="1">
        <v>431200.65775000001</v>
      </c>
      <c r="BP25" s="1">
        <v>431200.65775000001</v>
      </c>
      <c r="BQ25" s="1">
        <v>431200.65775000001</v>
      </c>
      <c r="BR25" s="1">
        <v>431200.65775000001</v>
      </c>
      <c r="BS25" s="1">
        <v>431200.65775000001</v>
      </c>
      <c r="BT25" s="1">
        <v>431200.65775000001</v>
      </c>
      <c r="BU25" s="1">
        <v>431200.65775000001</v>
      </c>
      <c r="BV25" s="1">
        <v>431200.65775000001</v>
      </c>
      <c r="BW25" s="1">
        <v>431200.65775000001</v>
      </c>
      <c r="BX25" s="1">
        <v>431200.65775000001</v>
      </c>
      <c r="BY25" s="1">
        <v>431200.65775000001</v>
      </c>
      <c r="BZ25" s="1">
        <v>431200.65775000001</v>
      </c>
      <c r="CA25" s="1">
        <v>431200.65775000001</v>
      </c>
      <c r="CB25" s="1">
        <v>431200.65775000001</v>
      </c>
      <c r="CC25" s="1">
        <v>431200.65775000001</v>
      </c>
      <c r="CD25" s="1">
        <v>431200.65775000001</v>
      </c>
      <c r="CE25" s="1">
        <v>431200.65775000001</v>
      </c>
      <c r="CF25" s="1">
        <v>431200.65775000001</v>
      </c>
      <c r="CG25" s="1">
        <v>431200.65775000001</v>
      </c>
      <c r="CH25" s="1">
        <v>431200.65775000001</v>
      </c>
      <c r="CI25" s="1">
        <v>431200.65775000001</v>
      </c>
      <c r="CJ25" s="1">
        <v>431200.65775000001</v>
      </c>
      <c r="CK25" s="1">
        <v>431200.65775000001</v>
      </c>
      <c r="CL25" s="1">
        <v>431200.65775000001</v>
      </c>
      <c r="CM25" s="1">
        <v>431200.65775000001</v>
      </c>
      <c r="CN25" s="1">
        <v>431200.65775000001</v>
      </c>
      <c r="CO25" s="1">
        <v>431200.65775000001</v>
      </c>
      <c r="CP25" s="1">
        <v>431200.65775000001</v>
      </c>
      <c r="CQ25" s="1">
        <v>431200.65775000001</v>
      </c>
      <c r="CR25" s="1">
        <v>431200.65775000001</v>
      </c>
      <c r="CS25" s="1">
        <v>431200.65775000001</v>
      </c>
      <c r="CT25" s="1">
        <v>431200.65775000001</v>
      </c>
      <c r="CU25" s="1">
        <v>431200.65775000001</v>
      </c>
      <c r="CV25" s="1">
        <v>431200.65775000001</v>
      </c>
      <c r="CW25" s="1">
        <v>431200.65775000001</v>
      </c>
      <c r="CX25" s="1">
        <v>431200.65775000001</v>
      </c>
      <c r="CY25" s="1">
        <v>431200.65775000001</v>
      </c>
      <c r="CZ25" s="1">
        <v>431200.65775000001</v>
      </c>
      <c r="DA25" s="1">
        <v>431200.65775000001</v>
      </c>
    </row>
    <row r="26" spans="4:105" x14ac:dyDescent="0.25">
      <c r="D26" t="s">
        <v>51</v>
      </c>
      <c r="E26" s="1">
        <v>530007.66450000007</v>
      </c>
      <c r="F26" s="1">
        <v>530007.66450000007</v>
      </c>
      <c r="G26" s="1">
        <v>530007.66450000007</v>
      </c>
      <c r="H26" s="1">
        <v>530007.66450000007</v>
      </c>
      <c r="I26" s="1">
        <v>530007.66450000007</v>
      </c>
      <c r="J26" s="1">
        <v>530007.66450000007</v>
      </c>
      <c r="K26" s="1">
        <v>530007.66450000007</v>
      </c>
      <c r="L26" s="1">
        <v>530007.66450000007</v>
      </c>
      <c r="M26" s="1">
        <v>530007.66450000007</v>
      </c>
      <c r="N26" s="1">
        <v>530007.66450000007</v>
      </c>
      <c r="O26" s="1">
        <v>530007.66450000007</v>
      </c>
      <c r="P26" s="1">
        <v>530007.66450000007</v>
      </c>
      <c r="Q26" s="1">
        <v>530007.66450000007</v>
      </c>
      <c r="R26" s="1">
        <v>530007.66450000007</v>
      </c>
      <c r="S26" s="1">
        <v>530007.66450000007</v>
      </c>
      <c r="T26" s="1">
        <v>530007.66450000007</v>
      </c>
      <c r="U26" s="1">
        <v>530007.66450000007</v>
      </c>
      <c r="V26" s="1">
        <v>530007.66450000007</v>
      </c>
      <c r="W26" s="1">
        <v>530007.66450000007</v>
      </c>
      <c r="X26" s="1">
        <v>530007.66450000007</v>
      </c>
      <c r="Y26" s="1">
        <v>530007.66450000007</v>
      </c>
      <c r="Z26" s="1">
        <v>530007.66450000007</v>
      </c>
      <c r="AA26" s="1">
        <v>530007.66450000007</v>
      </c>
      <c r="AB26" s="1">
        <v>530007.66450000007</v>
      </c>
      <c r="AC26" s="1">
        <v>530007.66450000007</v>
      </c>
      <c r="AD26" s="1">
        <v>530007.66450000007</v>
      </c>
      <c r="AE26" s="1">
        <v>530007.66450000007</v>
      </c>
      <c r="AF26" s="1">
        <v>530007.66450000007</v>
      </c>
      <c r="AG26" s="1">
        <v>530007.66450000007</v>
      </c>
      <c r="AH26" s="1">
        <v>530007.66450000007</v>
      </c>
      <c r="AI26" s="1">
        <v>530007.66450000007</v>
      </c>
      <c r="AJ26" s="1">
        <v>530007.66450000007</v>
      </c>
      <c r="AK26" s="1">
        <v>530007.66450000007</v>
      </c>
      <c r="AL26" s="1">
        <v>530007.66450000007</v>
      </c>
      <c r="AM26" s="1">
        <v>530007.66450000007</v>
      </c>
      <c r="AN26" s="1">
        <v>530007.66450000007</v>
      </c>
      <c r="AO26" s="1">
        <v>530007.66450000007</v>
      </c>
      <c r="AP26" s="1">
        <v>530007.66450000007</v>
      </c>
      <c r="AQ26" s="1">
        <v>530007.66450000007</v>
      </c>
      <c r="AR26" s="1">
        <v>530007.66450000007</v>
      </c>
      <c r="AS26" s="1">
        <v>530007.66450000007</v>
      </c>
      <c r="AT26" s="1">
        <v>530007.66450000007</v>
      </c>
      <c r="AU26" s="1">
        <v>530007.66450000007</v>
      </c>
      <c r="AV26" s="1">
        <v>530007.66450000007</v>
      </c>
      <c r="AW26" s="1">
        <v>530007.66450000007</v>
      </c>
      <c r="AX26" s="1">
        <v>530007.66450000007</v>
      </c>
      <c r="AY26" s="1">
        <v>530007.66450000007</v>
      </c>
      <c r="AZ26" s="1">
        <v>530007.66450000007</v>
      </c>
      <c r="BA26" s="1">
        <v>530007.66450000007</v>
      </c>
      <c r="BB26" s="1">
        <v>530007.66450000007</v>
      </c>
      <c r="BC26" s="1">
        <v>530007.66450000007</v>
      </c>
      <c r="BD26" s="1">
        <v>530007.66450000007</v>
      </c>
      <c r="BE26" s="1">
        <v>530007.66450000007</v>
      </c>
      <c r="BF26" s="1">
        <v>530007.66450000007</v>
      </c>
      <c r="BG26" s="1">
        <v>530007.66450000007</v>
      </c>
      <c r="BH26" s="1">
        <v>530007.66450000007</v>
      </c>
      <c r="BI26" s="1">
        <v>530007.66450000007</v>
      </c>
      <c r="BJ26" s="1">
        <v>530007.66450000007</v>
      </c>
      <c r="BK26" s="1">
        <v>530007.66450000007</v>
      </c>
      <c r="BL26" s="1">
        <v>530007.66450000007</v>
      </c>
      <c r="BM26" s="1">
        <v>530007.66450000007</v>
      </c>
      <c r="BN26" s="1">
        <v>530007.66450000007</v>
      </c>
      <c r="BO26" s="1">
        <v>530007.66450000007</v>
      </c>
      <c r="BP26" s="1">
        <v>530007.66450000007</v>
      </c>
      <c r="BQ26" s="1">
        <v>530007.66450000007</v>
      </c>
      <c r="BR26" s="1">
        <v>530007.66450000007</v>
      </c>
      <c r="BS26" s="1">
        <v>530007.66450000007</v>
      </c>
      <c r="BT26" s="1">
        <v>530007.66450000007</v>
      </c>
      <c r="BU26" s="1">
        <v>530007.66450000007</v>
      </c>
      <c r="BV26" s="1">
        <v>530007.66450000007</v>
      </c>
      <c r="BW26" s="1">
        <v>530007.66450000007</v>
      </c>
      <c r="BX26" s="1">
        <v>530007.66450000007</v>
      </c>
      <c r="BY26" s="1">
        <v>530007.66450000007</v>
      </c>
      <c r="BZ26" s="1">
        <v>530007.66450000007</v>
      </c>
      <c r="CA26" s="1">
        <v>530007.66450000007</v>
      </c>
      <c r="CB26" s="1">
        <v>530007.66450000007</v>
      </c>
      <c r="CC26" s="1">
        <v>530007.66450000007</v>
      </c>
      <c r="CD26" s="1">
        <v>530007.66450000007</v>
      </c>
      <c r="CE26" s="1">
        <v>530007.66450000007</v>
      </c>
      <c r="CF26" s="1">
        <v>530007.66450000007</v>
      </c>
      <c r="CG26" s="1">
        <v>530007.66450000007</v>
      </c>
      <c r="CH26" s="1">
        <v>530007.66450000007</v>
      </c>
      <c r="CI26" s="1">
        <v>530007.66450000007</v>
      </c>
      <c r="CJ26" s="1">
        <v>530007.66450000007</v>
      </c>
      <c r="CK26" s="1">
        <v>530007.66450000007</v>
      </c>
      <c r="CL26" s="1">
        <v>530007.66450000007</v>
      </c>
      <c r="CM26" s="1">
        <v>530007.66450000007</v>
      </c>
      <c r="CN26" s="1">
        <v>530007.66450000007</v>
      </c>
      <c r="CO26" s="1">
        <v>530007.66450000007</v>
      </c>
      <c r="CP26" s="1">
        <v>530007.66450000007</v>
      </c>
      <c r="CQ26" s="1">
        <v>530007.66450000007</v>
      </c>
      <c r="CR26" s="1">
        <v>530007.66450000007</v>
      </c>
      <c r="CS26" s="1">
        <v>530007.66450000007</v>
      </c>
      <c r="CT26" s="1">
        <v>530007.66450000007</v>
      </c>
      <c r="CU26" s="1">
        <v>530007.66450000007</v>
      </c>
      <c r="CV26" s="1">
        <v>530007.66450000007</v>
      </c>
      <c r="CW26" s="1">
        <v>530007.66450000007</v>
      </c>
      <c r="CX26" s="1">
        <v>530007.66450000007</v>
      </c>
      <c r="CY26" s="1">
        <v>530007.66450000007</v>
      </c>
      <c r="CZ26" s="1">
        <v>530007.66450000007</v>
      </c>
      <c r="DA26" s="1">
        <v>530007.66450000007</v>
      </c>
    </row>
    <row r="27" spans="4:105" x14ac:dyDescent="0.25">
      <c r="D27" t="s">
        <v>52</v>
      </c>
      <c r="E27" s="1">
        <v>539874.61750000005</v>
      </c>
      <c r="F27" s="1">
        <v>539874.61750000005</v>
      </c>
      <c r="G27" s="1">
        <v>539874.61750000005</v>
      </c>
      <c r="H27" s="1">
        <v>539874.61750000005</v>
      </c>
      <c r="I27" s="1">
        <v>539874.61750000005</v>
      </c>
      <c r="J27" s="1">
        <v>539874.61750000005</v>
      </c>
      <c r="K27" s="1">
        <v>539874.61750000005</v>
      </c>
      <c r="L27" s="1">
        <v>539874.61750000005</v>
      </c>
      <c r="M27" s="1">
        <v>539874.61750000005</v>
      </c>
      <c r="N27" s="1">
        <v>539874.61750000005</v>
      </c>
      <c r="O27" s="1">
        <v>539874.61750000005</v>
      </c>
      <c r="P27" s="1">
        <v>539874.61750000005</v>
      </c>
      <c r="Q27" s="1">
        <v>539874.61750000005</v>
      </c>
      <c r="R27" s="1">
        <v>539874.61750000005</v>
      </c>
      <c r="S27" s="1">
        <v>539874.61750000005</v>
      </c>
      <c r="T27" s="1">
        <v>539874.61750000005</v>
      </c>
      <c r="U27" s="1">
        <v>539874.61750000005</v>
      </c>
      <c r="V27" s="1">
        <v>539874.61750000005</v>
      </c>
      <c r="W27" s="1">
        <v>539874.61750000005</v>
      </c>
      <c r="X27" s="1">
        <v>539874.61750000005</v>
      </c>
      <c r="Y27" s="1">
        <v>539874.61750000005</v>
      </c>
      <c r="Z27" s="1">
        <v>539874.61750000005</v>
      </c>
      <c r="AA27" s="1">
        <v>539874.61750000005</v>
      </c>
      <c r="AB27" s="1">
        <v>539874.61750000005</v>
      </c>
      <c r="AC27" s="1">
        <v>539874.61750000005</v>
      </c>
      <c r="AD27" s="1">
        <v>539874.61750000005</v>
      </c>
      <c r="AE27" s="1">
        <v>539874.61750000005</v>
      </c>
      <c r="AF27" s="1">
        <v>539874.61750000005</v>
      </c>
      <c r="AG27" s="1">
        <v>539874.61750000005</v>
      </c>
      <c r="AH27" s="1">
        <v>539874.61750000005</v>
      </c>
      <c r="AI27" s="1">
        <v>539874.61750000005</v>
      </c>
      <c r="AJ27" s="1">
        <v>539874.61750000005</v>
      </c>
      <c r="AK27" s="1">
        <v>539874.61750000005</v>
      </c>
      <c r="AL27" s="1">
        <v>539874.61750000005</v>
      </c>
      <c r="AM27" s="1">
        <v>539874.61750000005</v>
      </c>
      <c r="AN27" s="1">
        <v>539874.61750000005</v>
      </c>
      <c r="AO27" s="1">
        <v>539874.61750000005</v>
      </c>
      <c r="AP27" s="1">
        <v>539874.61750000005</v>
      </c>
      <c r="AQ27" s="1">
        <v>539874.61750000005</v>
      </c>
      <c r="AR27" s="1">
        <v>539874.61750000005</v>
      </c>
      <c r="AS27" s="1">
        <v>539874.61750000005</v>
      </c>
      <c r="AT27" s="1">
        <v>539874.61750000005</v>
      </c>
      <c r="AU27" s="1">
        <v>539874.61750000005</v>
      </c>
      <c r="AV27" s="1">
        <v>539874.61750000005</v>
      </c>
      <c r="AW27" s="1">
        <v>539874.61750000005</v>
      </c>
      <c r="AX27" s="1">
        <v>539874.61750000005</v>
      </c>
      <c r="AY27" s="1">
        <v>539874.61750000005</v>
      </c>
      <c r="AZ27" s="1">
        <v>539874.61750000005</v>
      </c>
      <c r="BA27" s="1">
        <v>539874.61750000005</v>
      </c>
      <c r="BB27" s="1">
        <v>539874.61750000005</v>
      </c>
      <c r="BC27" s="1">
        <v>539874.61750000005</v>
      </c>
      <c r="BD27" s="1">
        <v>539874.61750000005</v>
      </c>
      <c r="BE27" s="1">
        <v>539874.61750000005</v>
      </c>
      <c r="BF27" s="1">
        <v>539874.61750000005</v>
      </c>
      <c r="BG27" s="1">
        <v>539874.61750000005</v>
      </c>
      <c r="BH27" s="1">
        <v>539874.61750000005</v>
      </c>
      <c r="BI27" s="1">
        <v>539874.61750000005</v>
      </c>
      <c r="BJ27" s="1">
        <v>539874.61750000005</v>
      </c>
      <c r="BK27" s="1">
        <v>539874.61750000005</v>
      </c>
      <c r="BL27" s="1">
        <v>539874.61750000005</v>
      </c>
      <c r="BM27" s="1">
        <v>539874.61750000005</v>
      </c>
      <c r="BN27" s="1">
        <v>539874.61750000005</v>
      </c>
      <c r="BO27" s="1">
        <v>539874.61750000005</v>
      </c>
      <c r="BP27" s="1">
        <v>539874.61750000005</v>
      </c>
      <c r="BQ27" s="1">
        <v>539874.61750000005</v>
      </c>
      <c r="BR27" s="1">
        <v>539874.61750000005</v>
      </c>
      <c r="BS27" s="1">
        <v>539874.61750000005</v>
      </c>
      <c r="BT27" s="1">
        <v>539874.61750000005</v>
      </c>
      <c r="BU27" s="1">
        <v>539874.61750000005</v>
      </c>
      <c r="BV27" s="1">
        <v>539874.61750000005</v>
      </c>
      <c r="BW27" s="1">
        <v>539874.61750000005</v>
      </c>
      <c r="BX27" s="1">
        <v>539874.61750000005</v>
      </c>
      <c r="BY27" s="1">
        <v>539874.61750000005</v>
      </c>
      <c r="BZ27" s="1">
        <v>539874.61750000005</v>
      </c>
      <c r="CA27" s="1">
        <v>539874.61750000005</v>
      </c>
      <c r="CB27" s="1">
        <v>539874.61750000005</v>
      </c>
      <c r="CC27" s="1">
        <v>539874.61750000005</v>
      </c>
      <c r="CD27" s="1">
        <v>539874.61750000005</v>
      </c>
      <c r="CE27" s="1">
        <v>539874.61750000005</v>
      </c>
      <c r="CF27" s="1">
        <v>539874.61750000005</v>
      </c>
      <c r="CG27" s="1">
        <v>539874.61750000005</v>
      </c>
      <c r="CH27" s="1">
        <v>539874.61750000005</v>
      </c>
      <c r="CI27" s="1">
        <v>539874.61750000005</v>
      </c>
      <c r="CJ27" s="1">
        <v>539874.61750000005</v>
      </c>
      <c r="CK27" s="1">
        <v>539874.61750000005</v>
      </c>
      <c r="CL27" s="1">
        <v>539874.61750000005</v>
      </c>
      <c r="CM27" s="1">
        <v>539874.61750000005</v>
      </c>
      <c r="CN27" s="1">
        <v>539874.61750000005</v>
      </c>
      <c r="CO27" s="1">
        <v>539874.61750000005</v>
      </c>
      <c r="CP27" s="1">
        <v>539874.61750000005</v>
      </c>
      <c r="CQ27" s="1">
        <v>539874.61750000005</v>
      </c>
      <c r="CR27" s="1">
        <v>539874.61750000005</v>
      </c>
      <c r="CS27" s="1">
        <v>539874.61750000005</v>
      </c>
      <c r="CT27" s="1">
        <v>539874.61750000005</v>
      </c>
      <c r="CU27" s="1">
        <v>539874.61750000005</v>
      </c>
      <c r="CV27" s="1">
        <v>539874.61750000005</v>
      </c>
      <c r="CW27" s="1">
        <v>539874.61750000005</v>
      </c>
      <c r="CX27" s="1">
        <v>539874.61750000005</v>
      </c>
      <c r="CY27" s="1">
        <v>539874.61750000005</v>
      </c>
      <c r="CZ27" s="1">
        <v>539874.61750000005</v>
      </c>
      <c r="DA27" s="1">
        <v>539874.61750000005</v>
      </c>
    </row>
    <row r="28" spans="4:105" x14ac:dyDescent="0.25">
      <c r="D28" t="s">
        <v>53</v>
      </c>
      <c r="E28" s="1">
        <v>514974.32200000004</v>
      </c>
      <c r="F28" s="1">
        <v>514974.32200000004</v>
      </c>
      <c r="G28" s="1">
        <v>514974.32200000004</v>
      </c>
      <c r="H28" s="1">
        <v>514974.32200000004</v>
      </c>
      <c r="I28" s="1">
        <v>514974.32200000004</v>
      </c>
      <c r="J28" s="1">
        <v>514974.32200000004</v>
      </c>
      <c r="K28" s="1">
        <v>514974.32200000004</v>
      </c>
      <c r="L28" s="1">
        <v>514974.32200000004</v>
      </c>
      <c r="M28" s="1">
        <v>514974.32200000004</v>
      </c>
      <c r="N28" s="1">
        <v>514974.32200000004</v>
      </c>
      <c r="O28" s="1">
        <v>514974.32200000004</v>
      </c>
      <c r="P28" s="1">
        <v>514974.32200000004</v>
      </c>
      <c r="Q28" s="1">
        <v>514974.32200000004</v>
      </c>
      <c r="R28" s="1">
        <v>514974.32200000004</v>
      </c>
      <c r="S28" s="1">
        <v>514974.32200000004</v>
      </c>
      <c r="T28" s="1">
        <v>514974.32200000004</v>
      </c>
      <c r="U28" s="1">
        <v>514974.32200000004</v>
      </c>
      <c r="V28" s="1">
        <v>514974.32200000004</v>
      </c>
      <c r="W28" s="1">
        <v>514974.32200000004</v>
      </c>
      <c r="X28" s="1">
        <v>514974.32200000004</v>
      </c>
      <c r="Y28" s="1">
        <v>514974.32200000004</v>
      </c>
      <c r="Z28" s="1">
        <v>514974.32200000004</v>
      </c>
      <c r="AA28" s="1">
        <v>514974.32200000004</v>
      </c>
      <c r="AB28" s="1">
        <v>514974.32200000004</v>
      </c>
      <c r="AC28" s="1">
        <v>514974.32200000004</v>
      </c>
      <c r="AD28" s="1">
        <v>514974.32200000004</v>
      </c>
      <c r="AE28" s="1">
        <v>514974.32200000004</v>
      </c>
      <c r="AF28" s="1">
        <v>514974.32200000004</v>
      </c>
      <c r="AG28" s="1">
        <v>514974.32200000004</v>
      </c>
      <c r="AH28" s="1">
        <v>514974.32200000004</v>
      </c>
      <c r="AI28" s="1">
        <v>514974.32200000004</v>
      </c>
      <c r="AJ28" s="1">
        <v>514974.32200000004</v>
      </c>
      <c r="AK28" s="1">
        <v>514974.32200000004</v>
      </c>
      <c r="AL28" s="1">
        <v>514974.32200000004</v>
      </c>
      <c r="AM28" s="1">
        <v>514974.32200000004</v>
      </c>
      <c r="AN28" s="1">
        <v>514974.32200000004</v>
      </c>
      <c r="AO28" s="1">
        <v>514974.32200000004</v>
      </c>
      <c r="AP28" s="1">
        <v>514974.32200000004</v>
      </c>
      <c r="AQ28" s="1">
        <v>514974.32200000004</v>
      </c>
      <c r="AR28" s="1">
        <v>514974.32200000004</v>
      </c>
      <c r="AS28" s="1">
        <v>514974.32200000004</v>
      </c>
      <c r="AT28" s="1">
        <v>514974.32200000004</v>
      </c>
      <c r="AU28" s="1">
        <v>514974.32200000004</v>
      </c>
      <c r="AV28" s="1">
        <v>514974.32200000004</v>
      </c>
      <c r="AW28" s="1">
        <v>514974.32200000004</v>
      </c>
      <c r="AX28" s="1">
        <v>514974.32200000004</v>
      </c>
      <c r="AY28" s="1">
        <v>514974.32200000004</v>
      </c>
      <c r="AZ28" s="1">
        <v>514974.32200000004</v>
      </c>
      <c r="BA28" s="1">
        <v>514974.32200000004</v>
      </c>
      <c r="BB28" s="1">
        <v>514974.32200000004</v>
      </c>
      <c r="BC28" s="1">
        <v>514974.32200000004</v>
      </c>
      <c r="BD28" s="1">
        <v>514974.32200000004</v>
      </c>
      <c r="BE28" s="1">
        <v>514974.32200000004</v>
      </c>
      <c r="BF28" s="1">
        <v>514974.32200000004</v>
      </c>
      <c r="BG28" s="1">
        <v>514974.32200000004</v>
      </c>
      <c r="BH28" s="1">
        <v>514974.32200000004</v>
      </c>
      <c r="BI28" s="1">
        <v>514974.32200000004</v>
      </c>
      <c r="BJ28" s="1">
        <v>514974.32200000004</v>
      </c>
      <c r="BK28" s="1">
        <v>514974.32200000004</v>
      </c>
      <c r="BL28" s="1">
        <v>514974.32200000004</v>
      </c>
      <c r="BM28" s="1">
        <v>514974.32200000004</v>
      </c>
      <c r="BN28" s="1">
        <v>514974.32200000004</v>
      </c>
      <c r="BO28" s="1">
        <v>514974.32200000004</v>
      </c>
      <c r="BP28" s="1">
        <v>514974.32200000004</v>
      </c>
      <c r="BQ28" s="1">
        <v>514974.32200000004</v>
      </c>
      <c r="BR28" s="1">
        <v>514974.32200000004</v>
      </c>
      <c r="BS28" s="1">
        <v>514974.32200000004</v>
      </c>
      <c r="BT28" s="1">
        <v>514974.32200000004</v>
      </c>
      <c r="BU28" s="1">
        <v>514974.32200000004</v>
      </c>
      <c r="BV28" s="1">
        <v>514974.32200000004</v>
      </c>
      <c r="BW28" s="1">
        <v>514974.32200000004</v>
      </c>
      <c r="BX28" s="1">
        <v>514974.32200000004</v>
      </c>
      <c r="BY28" s="1">
        <v>514974.32200000004</v>
      </c>
      <c r="BZ28" s="1">
        <v>514974.32200000004</v>
      </c>
      <c r="CA28" s="1">
        <v>514974.32200000004</v>
      </c>
      <c r="CB28" s="1">
        <v>514974.32200000004</v>
      </c>
      <c r="CC28" s="1">
        <v>514974.32200000004</v>
      </c>
      <c r="CD28" s="1">
        <v>514974.32200000004</v>
      </c>
      <c r="CE28" s="1">
        <v>514974.32200000004</v>
      </c>
      <c r="CF28" s="1">
        <v>514974.32200000004</v>
      </c>
      <c r="CG28" s="1">
        <v>514974.32200000004</v>
      </c>
      <c r="CH28" s="1">
        <v>514974.32200000004</v>
      </c>
      <c r="CI28" s="1">
        <v>514974.32200000004</v>
      </c>
      <c r="CJ28" s="1">
        <v>514974.32200000004</v>
      </c>
      <c r="CK28" s="1">
        <v>514974.32200000004</v>
      </c>
      <c r="CL28" s="1">
        <v>514974.32200000004</v>
      </c>
      <c r="CM28" s="1">
        <v>514974.32200000004</v>
      </c>
      <c r="CN28" s="1">
        <v>514974.32200000004</v>
      </c>
      <c r="CO28" s="1">
        <v>514974.32200000004</v>
      </c>
      <c r="CP28" s="1">
        <v>514974.32200000004</v>
      </c>
      <c r="CQ28" s="1">
        <v>514974.32200000004</v>
      </c>
      <c r="CR28" s="1">
        <v>514974.32200000004</v>
      </c>
      <c r="CS28" s="1">
        <v>514974.32200000004</v>
      </c>
      <c r="CT28" s="1">
        <v>514974.32200000004</v>
      </c>
      <c r="CU28" s="1">
        <v>514974.32200000004</v>
      </c>
      <c r="CV28" s="1">
        <v>514974.32200000004</v>
      </c>
      <c r="CW28" s="1">
        <v>514974.32200000004</v>
      </c>
      <c r="CX28" s="1">
        <v>514974.32200000004</v>
      </c>
      <c r="CY28" s="1">
        <v>514974.32200000004</v>
      </c>
      <c r="CZ28" s="1">
        <v>514974.32200000004</v>
      </c>
      <c r="DA28" s="1">
        <v>514974.32200000004</v>
      </c>
    </row>
    <row r="29" spans="4:105" x14ac:dyDescent="0.25">
      <c r="D29" t="s">
        <v>54</v>
      </c>
      <c r="E29" s="1">
        <v>515219.12525000004</v>
      </c>
      <c r="F29" s="1">
        <v>515219.12525000004</v>
      </c>
      <c r="G29" s="1">
        <v>515219.12525000004</v>
      </c>
      <c r="H29" s="1">
        <v>515219.12525000004</v>
      </c>
      <c r="I29" s="1">
        <v>515219.12525000004</v>
      </c>
      <c r="J29" s="1">
        <v>515219.12525000004</v>
      </c>
      <c r="K29" s="1">
        <v>515219.12525000004</v>
      </c>
      <c r="L29" s="1">
        <v>515219.12525000004</v>
      </c>
      <c r="M29" s="1">
        <v>515219.12525000004</v>
      </c>
      <c r="N29" s="1">
        <v>515219.12525000004</v>
      </c>
      <c r="O29" s="1">
        <v>515219.12525000004</v>
      </c>
      <c r="P29" s="1">
        <v>515219.12525000004</v>
      </c>
      <c r="Q29" s="1">
        <v>515219.12525000004</v>
      </c>
      <c r="R29" s="1">
        <v>515219.12525000004</v>
      </c>
      <c r="S29" s="1">
        <v>515219.12525000004</v>
      </c>
      <c r="T29" s="1">
        <v>515219.12525000004</v>
      </c>
      <c r="U29" s="1">
        <v>515219.12525000004</v>
      </c>
      <c r="V29" s="1">
        <v>515219.12525000004</v>
      </c>
      <c r="W29" s="1">
        <v>515219.12525000004</v>
      </c>
      <c r="X29" s="1">
        <v>515219.12525000004</v>
      </c>
      <c r="Y29" s="1">
        <v>515219.12525000004</v>
      </c>
      <c r="Z29" s="1">
        <v>515219.12525000004</v>
      </c>
      <c r="AA29" s="1">
        <v>515219.12525000004</v>
      </c>
      <c r="AB29" s="1">
        <v>515219.12525000004</v>
      </c>
      <c r="AC29" s="1">
        <v>515219.12525000004</v>
      </c>
      <c r="AD29" s="1">
        <v>515219.12525000004</v>
      </c>
      <c r="AE29" s="1">
        <v>515219.12525000004</v>
      </c>
      <c r="AF29" s="1">
        <v>515219.12525000004</v>
      </c>
      <c r="AG29" s="1">
        <v>515219.12525000004</v>
      </c>
      <c r="AH29" s="1">
        <v>515219.12525000004</v>
      </c>
      <c r="AI29" s="1">
        <v>515219.12525000004</v>
      </c>
      <c r="AJ29" s="1">
        <v>515219.12525000004</v>
      </c>
      <c r="AK29" s="1">
        <v>515219.12525000004</v>
      </c>
      <c r="AL29" s="1">
        <v>515219.12525000004</v>
      </c>
      <c r="AM29" s="1">
        <v>515219.12525000004</v>
      </c>
      <c r="AN29" s="1">
        <v>515219.12525000004</v>
      </c>
      <c r="AO29" s="1">
        <v>515219.12525000004</v>
      </c>
      <c r="AP29" s="1">
        <v>515219.12525000004</v>
      </c>
      <c r="AQ29" s="1">
        <v>515219.12525000004</v>
      </c>
      <c r="AR29" s="1">
        <v>515219.12525000004</v>
      </c>
      <c r="AS29" s="1">
        <v>515219.12525000004</v>
      </c>
      <c r="AT29" s="1">
        <v>515219.12525000004</v>
      </c>
      <c r="AU29" s="1">
        <v>515219.12525000004</v>
      </c>
      <c r="AV29" s="1">
        <v>515219.12525000004</v>
      </c>
      <c r="AW29" s="1">
        <v>515219.12525000004</v>
      </c>
      <c r="AX29" s="1">
        <v>515219.12525000004</v>
      </c>
      <c r="AY29" s="1">
        <v>515219.12525000004</v>
      </c>
      <c r="AZ29" s="1">
        <v>515219.12525000004</v>
      </c>
      <c r="BA29" s="1">
        <v>515219.12525000004</v>
      </c>
      <c r="BB29" s="1">
        <v>515219.12525000004</v>
      </c>
      <c r="BC29" s="1">
        <v>515219.12525000004</v>
      </c>
      <c r="BD29" s="1">
        <v>515219.12525000004</v>
      </c>
      <c r="BE29" s="1">
        <v>515219.12525000004</v>
      </c>
      <c r="BF29" s="1">
        <v>515219.12525000004</v>
      </c>
      <c r="BG29" s="1">
        <v>515219.12525000004</v>
      </c>
      <c r="BH29" s="1">
        <v>515219.12525000004</v>
      </c>
      <c r="BI29" s="1">
        <v>515219.12525000004</v>
      </c>
      <c r="BJ29" s="1">
        <v>515219.12525000004</v>
      </c>
      <c r="BK29" s="1">
        <v>515219.12525000004</v>
      </c>
      <c r="BL29" s="1">
        <v>515219.12525000004</v>
      </c>
      <c r="BM29" s="1">
        <v>515219.12525000004</v>
      </c>
      <c r="BN29" s="1">
        <v>515219.12525000004</v>
      </c>
      <c r="BO29" s="1">
        <v>515219.12525000004</v>
      </c>
      <c r="BP29" s="1">
        <v>515219.12525000004</v>
      </c>
      <c r="BQ29" s="1">
        <v>515219.12525000004</v>
      </c>
      <c r="BR29" s="1">
        <v>515219.12525000004</v>
      </c>
      <c r="BS29" s="1">
        <v>515219.12525000004</v>
      </c>
      <c r="BT29" s="1">
        <v>515219.12525000004</v>
      </c>
      <c r="BU29" s="1">
        <v>515219.12525000004</v>
      </c>
      <c r="BV29" s="1">
        <v>515219.12525000004</v>
      </c>
      <c r="BW29" s="1">
        <v>515219.12525000004</v>
      </c>
      <c r="BX29" s="1">
        <v>515219.12525000004</v>
      </c>
      <c r="BY29" s="1">
        <v>515219.12525000004</v>
      </c>
      <c r="BZ29" s="1">
        <v>515219.12525000004</v>
      </c>
      <c r="CA29" s="1">
        <v>515219.12525000004</v>
      </c>
      <c r="CB29" s="1">
        <v>515219.12525000004</v>
      </c>
      <c r="CC29" s="1">
        <v>515219.12525000004</v>
      </c>
      <c r="CD29" s="1">
        <v>515219.12525000004</v>
      </c>
      <c r="CE29" s="1">
        <v>515219.12525000004</v>
      </c>
      <c r="CF29" s="1">
        <v>515219.12525000004</v>
      </c>
      <c r="CG29" s="1">
        <v>515219.12525000004</v>
      </c>
      <c r="CH29" s="1">
        <v>515219.12525000004</v>
      </c>
      <c r="CI29" s="1">
        <v>515219.12525000004</v>
      </c>
      <c r="CJ29" s="1">
        <v>515219.12525000004</v>
      </c>
      <c r="CK29" s="1">
        <v>515219.12525000004</v>
      </c>
      <c r="CL29" s="1">
        <v>515219.12525000004</v>
      </c>
      <c r="CM29" s="1">
        <v>515219.12525000004</v>
      </c>
      <c r="CN29" s="1">
        <v>515219.12525000004</v>
      </c>
      <c r="CO29" s="1">
        <v>515219.12525000004</v>
      </c>
      <c r="CP29" s="1">
        <v>515219.12525000004</v>
      </c>
      <c r="CQ29" s="1">
        <v>515219.12525000004</v>
      </c>
      <c r="CR29" s="1">
        <v>515219.12525000004</v>
      </c>
      <c r="CS29" s="1">
        <v>515219.12525000004</v>
      </c>
      <c r="CT29" s="1">
        <v>515219.12525000004</v>
      </c>
      <c r="CU29" s="1">
        <v>515219.12525000004</v>
      </c>
      <c r="CV29" s="1">
        <v>515219.12525000004</v>
      </c>
      <c r="CW29" s="1">
        <v>515219.12525000004</v>
      </c>
      <c r="CX29" s="1">
        <v>515219.12525000004</v>
      </c>
      <c r="CY29" s="1">
        <v>515219.12525000004</v>
      </c>
      <c r="CZ29" s="1">
        <v>515219.12525000004</v>
      </c>
      <c r="DA29" s="1">
        <v>515219.12525000004</v>
      </c>
    </row>
    <row r="30" spans="4:105" x14ac:dyDescent="0.25">
      <c r="D30" t="s">
        <v>55</v>
      </c>
      <c r="E30" s="1">
        <v>543795.49474999995</v>
      </c>
      <c r="F30" s="1">
        <v>543795.49474999995</v>
      </c>
      <c r="G30" s="1">
        <v>543795.49474999995</v>
      </c>
      <c r="H30" s="1">
        <v>543795.49474999995</v>
      </c>
      <c r="I30" s="1">
        <v>543795.49474999995</v>
      </c>
      <c r="J30" s="1">
        <v>543795.49474999995</v>
      </c>
      <c r="K30" s="1">
        <v>543795.49474999995</v>
      </c>
      <c r="L30" s="1">
        <v>543795.49474999995</v>
      </c>
      <c r="M30" s="1">
        <v>543795.49474999995</v>
      </c>
      <c r="N30" s="1">
        <v>543795.49474999995</v>
      </c>
      <c r="O30" s="1">
        <v>543795.49474999995</v>
      </c>
      <c r="P30" s="1">
        <v>543795.49474999995</v>
      </c>
      <c r="Q30" s="1">
        <v>543795.49474999995</v>
      </c>
      <c r="R30" s="1">
        <v>543795.49474999995</v>
      </c>
      <c r="S30" s="1">
        <v>543795.49474999995</v>
      </c>
      <c r="T30" s="1">
        <v>543795.49474999995</v>
      </c>
      <c r="U30" s="1">
        <v>543795.49474999995</v>
      </c>
      <c r="V30" s="1">
        <v>543795.49474999995</v>
      </c>
      <c r="W30" s="1">
        <v>543795.49474999995</v>
      </c>
      <c r="X30" s="1">
        <v>543795.49474999995</v>
      </c>
      <c r="Y30" s="1">
        <v>543795.49474999995</v>
      </c>
      <c r="Z30" s="1">
        <v>543795.49474999995</v>
      </c>
      <c r="AA30" s="1">
        <v>543795.49474999995</v>
      </c>
      <c r="AB30" s="1">
        <v>543795.49474999995</v>
      </c>
      <c r="AC30" s="1">
        <v>543795.49474999995</v>
      </c>
      <c r="AD30" s="1">
        <v>543795.49474999995</v>
      </c>
      <c r="AE30" s="1">
        <v>543795.49474999995</v>
      </c>
      <c r="AF30" s="1">
        <v>543795.49474999995</v>
      </c>
      <c r="AG30" s="1">
        <v>543795.49474999995</v>
      </c>
      <c r="AH30" s="1">
        <v>543795.49474999995</v>
      </c>
      <c r="AI30" s="1">
        <v>543795.49474999995</v>
      </c>
      <c r="AJ30" s="1">
        <v>543795.49474999995</v>
      </c>
      <c r="AK30" s="1">
        <v>543795.49474999995</v>
      </c>
      <c r="AL30" s="1">
        <v>543795.49474999995</v>
      </c>
      <c r="AM30" s="1">
        <v>543795.49474999995</v>
      </c>
      <c r="AN30" s="1">
        <v>543795.49474999995</v>
      </c>
      <c r="AO30" s="1">
        <v>543795.49474999995</v>
      </c>
      <c r="AP30" s="1">
        <v>543795.49474999995</v>
      </c>
      <c r="AQ30" s="1">
        <v>543795.49474999995</v>
      </c>
      <c r="AR30" s="1">
        <v>543795.49474999995</v>
      </c>
      <c r="AS30" s="1">
        <v>543795.49474999995</v>
      </c>
      <c r="AT30" s="1">
        <v>543795.49474999995</v>
      </c>
      <c r="AU30" s="1">
        <v>543795.49474999995</v>
      </c>
      <c r="AV30" s="1">
        <v>543795.49474999995</v>
      </c>
      <c r="AW30" s="1">
        <v>543795.49474999995</v>
      </c>
      <c r="AX30" s="1">
        <v>543795.49474999995</v>
      </c>
      <c r="AY30" s="1">
        <v>543795.49474999995</v>
      </c>
      <c r="AZ30" s="1">
        <v>543795.49474999995</v>
      </c>
      <c r="BA30" s="1">
        <v>543795.49474999995</v>
      </c>
      <c r="BB30" s="1">
        <v>543795.49474999995</v>
      </c>
      <c r="BC30" s="1">
        <v>543795.49474999995</v>
      </c>
      <c r="BD30" s="1">
        <v>543795.49474999995</v>
      </c>
      <c r="BE30" s="1">
        <v>543795.49474999995</v>
      </c>
      <c r="BF30" s="1">
        <v>543795.49474999995</v>
      </c>
      <c r="BG30" s="1">
        <v>543795.49474999995</v>
      </c>
      <c r="BH30" s="1">
        <v>543795.49474999995</v>
      </c>
      <c r="BI30" s="1">
        <v>543795.49474999995</v>
      </c>
      <c r="BJ30" s="1">
        <v>543795.49474999995</v>
      </c>
      <c r="BK30" s="1">
        <v>543795.49474999995</v>
      </c>
      <c r="BL30" s="1">
        <v>543795.49474999995</v>
      </c>
      <c r="BM30" s="1">
        <v>543795.49474999995</v>
      </c>
      <c r="BN30" s="1">
        <v>543795.49474999995</v>
      </c>
      <c r="BO30" s="1">
        <v>543795.49474999995</v>
      </c>
      <c r="BP30" s="1">
        <v>543795.49474999995</v>
      </c>
      <c r="BQ30" s="1">
        <v>543795.49474999995</v>
      </c>
      <c r="BR30" s="1">
        <v>543795.49474999995</v>
      </c>
      <c r="BS30" s="1">
        <v>543795.49474999995</v>
      </c>
      <c r="BT30" s="1">
        <v>543795.49474999995</v>
      </c>
      <c r="BU30" s="1">
        <v>543795.49474999995</v>
      </c>
      <c r="BV30" s="1">
        <v>543795.49474999995</v>
      </c>
      <c r="BW30" s="1">
        <v>543795.49474999995</v>
      </c>
      <c r="BX30" s="1">
        <v>543795.49474999995</v>
      </c>
      <c r="BY30" s="1">
        <v>543795.49474999995</v>
      </c>
      <c r="BZ30" s="1">
        <v>543795.49474999995</v>
      </c>
      <c r="CA30" s="1">
        <v>543795.49474999995</v>
      </c>
      <c r="CB30" s="1">
        <v>543795.49474999995</v>
      </c>
      <c r="CC30" s="1">
        <v>543795.49474999995</v>
      </c>
      <c r="CD30" s="1">
        <v>543795.49474999995</v>
      </c>
      <c r="CE30" s="1">
        <v>543795.49474999995</v>
      </c>
      <c r="CF30" s="1">
        <v>543795.49474999995</v>
      </c>
      <c r="CG30" s="1">
        <v>543795.49474999995</v>
      </c>
      <c r="CH30" s="1">
        <v>543795.49474999995</v>
      </c>
      <c r="CI30" s="1">
        <v>543795.49474999995</v>
      </c>
      <c r="CJ30" s="1">
        <v>543795.49474999995</v>
      </c>
      <c r="CK30" s="1">
        <v>543795.49474999995</v>
      </c>
      <c r="CL30" s="1">
        <v>543795.49474999995</v>
      </c>
      <c r="CM30" s="1">
        <v>543795.49474999995</v>
      </c>
      <c r="CN30" s="1">
        <v>543795.49474999995</v>
      </c>
      <c r="CO30" s="1">
        <v>543795.49474999995</v>
      </c>
      <c r="CP30" s="1">
        <v>543795.49474999995</v>
      </c>
      <c r="CQ30" s="1">
        <v>543795.49474999995</v>
      </c>
      <c r="CR30" s="1">
        <v>543795.49474999995</v>
      </c>
      <c r="CS30" s="1">
        <v>543795.49474999995</v>
      </c>
      <c r="CT30" s="1">
        <v>543795.49474999995</v>
      </c>
      <c r="CU30" s="1">
        <v>543795.49474999995</v>
      </c>
      <c r="CV30" s="1">
        <v>543795.49474999995</v>
      </c>
      <c r="CW30" s="1">
        <v>543795.49474999995</v>
      </c>
      <c r="CX30" s="1">
        <v>543795.49474999995</v>
      </c>
      <c r="CY30" s="1">
        <v>543795.49474999995</v>
      </c>
      <c r="CZ30" s="1">
        <v>543795.49474999995</v>
      </c>
      <c r="DA30" s="1">
        <v>543795.49474999995</v>
      </c>
    </row>
    <row r="31" spans="4:105" x14ac:dyDescent="0.25">
      <c r="D31" t="s">
        <v>56</v>
      </c>
      <c r="E31" s="1">
        <v>446860.6225</v>
      </c>
      <c r="F31" s="1">
        <v>446860.6225</v>
      </c>
      <c r="G31" s="1">
        <v>446860.6225</v>
      </c>
      <c r="H31" s="1">
        <v>446860.6225</v>
      </c>
      <c r="I31" s="1">
        <v>446860.6225</v>
      </c>
      <c r="J31" s="1">
        <v>446860.6225</v>
      </c>
      <c r="K31" s="1">
        <v>446860.6225</v>
      </c>
      <c r="L31" s="1">
        <v>446860.6225</v>
      </c>
      <c r="M31" s="1">
        <v>446860.6225</v>
      </c>
      <c r="N31" s="1">
        <v>446860.6225</v>
      </c>
      <c r="O31" s="1">
        <v>446860.6225</v>
      </c>
      <c r="P31" s="1">
        <v>446860.6225</v>
      </c>
      <c r="Q31" s="1">
        <v>446860.6225</v>
      </c>
      <c r="R31" s="1">
        <v>446860.6225</v>
      </c>
      <c r="S31" s="1">
        <v>446860.6225</v>
      </c>
      <c r="T31" s="1">
        <v>446860.6225</v>
      </c>
      <c r="U31" s="1">
        <v>446860.6225</v>
      </c>
      <c r="V31" s="1">
        <v>446860.6225</v>
      </c>
      <c r="W31" s="1">
        <v>446860.6225</v>
      </c>
      <c r="X31" s="1">
        <v>446860.6225</v>
      </c>
      <c r="Y31" s="1">
        <v>446860.6225</v>
      </c>
      <c r="Z31" s="1">
        <v>446860.6225</v>
      </c>
      <c r="AA31" s="1">
        <v>446860.6225</v>
      </c>
      <c r="AB31" s="1">
        <v>446860.6225</v>
      </c>
      <c r="AC31" s="1">
        <v>446860.6225</v>
      </c>
      <c r="AD31" s="1">
        <v>446860.6225</v>
      </c>
      <c r="AE31" s="1">
        <v>446860.6225</v>
      </c>
      <c r="AF31" s="1">
        <v>446860.6225</v>
      </c>
      <c r="AG31" s="1">
        <v>446860.6225</v>
      </c>
      <c r="AH31" s="1">
        <v>446860.6225</v>
      </c>
      <c r="AI31" s="1">
        <v>446860.6225</v>
      </c>
      <c r="AJ31" s="1">
        <v>446860.6225</v>
      </c>
      <c r="AK31" s="1">
        <v>446860.6225</v>
      </c>
      <c r="AL31" s="1">
        <v>446860.6225</v>
      </c>
      <c r="AM31" s="1">
        <v>446860.6225</v>
      </c>
      <c r="AN31" s="1">
        <v>446860.6225</v>
      </c>
      <c r="AO31" s="1">
        <v>446860.6225</v>
      </c>
      <c r="AP31" s="1">
        <v>446860.6225</v>
      </c>
      <c r="AQ31" s="1">
        <v>446860.6225</v>
      </c>
      <c r="AR31" s="1">
        <v>446860.6225</v>
      </c>
      <c r="AS31" s="1">
        <v>446860.6225</v>
      </c>
      <c r="AT31" s="1">
        <v>446860.6225</v>
      </c>
      <c r="AU31" s="1">
        <v>446860.6225</v>
      </c>
      <c r="AV31" s="1">
        <v>446860.6225</v>
      </c>
      <c r="AW31" s="1">
        <v>446860.6225</v>
      </c>
      <c r="AX31" s="1">
        <v>446860.6225</v>
      </c>
      <c r="AY31" s="1">
        <v>446860.6225</v>
      </c>
      <c r="AZ31" s="1">
        <v>446860.6225</v>
      </c>
      <c r="BA31" s="1">
        <v>446860.6225</v>
      </c>
      <c r="BB31" s="1">
        <v>446860.6225</v>
      </c>
      <c r="BC31" s="1">
        <v>446860.6225</v>
      </c>
      <c r="BD31" s="1">
        <v>446860.6225</v>
      </c>
      <c r="BE31" s="1">
        <v>446860.6225</v>
      </c>
      <c r="BF31" s="1">
        <v>446860.6225</v>
      </c>
      <c r="BG31" s="1">
        <v>446860.6225</v>
      </c>
      <c r="BH31" s="1">
        <v>446860.6225</v>
      </c>
      <c r="BI31" s="1">
        <v>446860.6225</v>
      </c>
      <c r="BJ31" s="1">
        <v>446860.6225</v>
      </c>
      <c r="BK31" s="1">
        <v>446860.6225</v>
      </c>
      <c r="BL31" s="1">
        <v>446860.6225</v>
      </c>
      <c r="BM31" s="1">
        <v>446860.6225</v>
      </c>
      <c r="BN31" s="1">
        <v>446860.6225</v>
      </c>
      <c r="BO31" s="1">
        <v>446860.6225</v>
      </c>
      <c r="BP31" s="1">
        <v>446860.6225</v>
      </c>
      <c r="BQ31" s="1">
        <v>446860.6225</v>
      </c>
      <c r="BR31" s="1">
        <v>446860.6225</v>
      </c>
      <c r="BS31" s="1">
        <v>446860.6225</v>
      </c>
      <c r="BT31" s="1">
        <v>446860.6225</v>
      </c>
      <c r="BU31" s="1">
        <v>446860.6225</v>
      </c>
      <c r="BV31" s="1">
        <v>446860.6225</v>
      </c>
      <c r="BW31" s="1">
        <v>446860.6225</v>
      </c>
      <c r="BX31" s="1">
        <v>446860.6225</v>
      </c>
      <c r="BY31" s="1">
        <v>446860.6225</v>
      </c>
      <c r="BZ31" s="1">
        <v>446860.6225</v>
      </c>
      <c r="CA31" s="1">
        <v>446860.6225</v>
      </c>
      <c r="CB31" s="1">
        <v>446860.6225</v>
      </c>
      <c r="CC31" s="1">
        <v>446860.6225</v>
      </c>
      <c r="CD31" s="1">
        <v>446860.6225</v>
      </c>
      <c r="CE31" s="1">
        <v>446860.6225</v>
      </c>
      <c r="CF31" s="1">
        <v>446860.6225</v>
      </c>
      <c r="CG31" s="1">
        <v>446860.6225</v>
      </c>
      <c r="CH31" s="1">
        <v>446860.6225</v>
      </c>
      <c r="CI31" s="1">
        <v>446860.6225</v>
      </c>
      <c r="CJ31" s="1">
        <v>446860.6225</v>
      </c>
      <c r="CK31" s="1">
        <v>446860.6225</v>
      </c>
      <c r="CL31" s="1">
        <v>446860.6225</v>
      </c>
      <c r="CM31" s="1">
        <v>446860.6225</v>
      </c>
      <c r="CN31" s="1">
        <v>446860.6225</v>
      </c>
      <c r="CO31" s="1">
        <v>446860.6225</v>
      </c>
      <c r="CP31" s="1">
        <v>446860.6225</v>
      </c>
      <c r="CQ31" s="1">
        <v>446860.6225</v>
      </c>
      <c r="CR31" s="1">
        <v>446860.6225</v>
      </c>
      <c r="CS31" s="1">
        <v>446860.6225</v>
      </c>
      <c r="CT31" s="1">
        <v>446860.6225</v>
      </c>
      <c r="CU31" s="1">
        <v>446860.6225</v>
      </c>
      <c r="CV31" s="1">
        <v>446860.6225</v>
      </c>
      <c r="CW31" s="1">
        <v>446860.6225</v>
      </c>
      <c r="CX31" s="1">
        <v>446860.6225</v>
      </c>
      <c r="CY31" s="1">
        <v>446860.6225</v>
      </c>
      <c r="CZ31" s="1">
        <v>446860.6225</v>
      </c>
      <c r="DA31" s="1">
        <v>446860.6225</v>
      </c>
    </row>
    <row r="32" spans="4:105" x14ac:dyDescent="0.25">
      <c r="D32" t="s">
        <v>57</v>
      </c>
      <c r="E32" s="1">
        <v>316494.73225</v>
      </c>
      <c r="F32" s="1">
        <v>316494.73225</v>
      </c>
      <c r="G32" s="1">
        <v>316494.73225</v>
      </c>
      <c r="H32" s="1">
        <v>316494.73225</v>
      </c>
      <c r="I32" s="1">
        <v>316494.73225</v>
      </c>
      <c r="J32" s="1">
        <v>316494.73225</v>
      </c>
      <c r="K32" s="1">
        <v>316494.73225</v>
      </c>
      <c r="L32" s="1">
        <v>316494.73225</v>
      </c>
      <c r="M32" s="1">
        <v>316494.73225</v>
      </c>
      <c r="N32" s="1">
        <v>316494.73225</v>
      </c>
      <c r="O32" s="1">
        <v>316494.73225</v>
      </c>
      <c r="P32" s="1">
        <v>316494.73225</v>
      </c>
      <c r="Q32" s="1">
        <v>316494.73225</v>
      </c>
      <c r="R32" s="1">
        <v>316494.73225</v>
      </c>
      <c r="S32" s="1">
        <v>316494.73225</v>
      </c>
      <c r="T32" s="1">
        <v>316494.73225</v>
      </c>
      <c r="U32" s="1">
        <v>316494.73225</v>
      </c>
      <c r="V32" s="1">
        <v>316494.73225</v>
      </c>
      <c r="W32" s="1">
        <v>316494.73225</v>
      </c>
      <c r="X32" s="1">
        <v>316494.73225</v>
      </c>
      <c r="Y32" s="1">
        <v>316494.73225</v>
      </c>
      <c r="Z32" s="1">
        <v>316494.73225</v>
      </c>
      <c r="AA32" s="1">
        <v>316494.73225</v>
      </c>
      <c r="AB32" s="1">
        <v>316494.73225</v>
      </c>
      <c r="AC32" s="1">
        <v>316494.73225</v>
      </c>
      <c r="AD32" s="1">
        <v>316494.73225</v>
      </c>
      <c r="AE32" s="1">
        <v>316494.73225</v>
      </c>
      <c r="AF32" s="1">
        <v>316494.73225</v>
      </c>
      <c r="AG32" s="1">
        <v>316494.73225</v>
      </c>
      <c r="AH32" s="1">
        <v>316494.73225</v>
      </c>
      <c r="AI32" s="1">
        <v>316494.73225</v>
      </c>
      <c r="AJ32" s="1">
        <v>316494.73225</v>
      </c>
      <c r="AK32" s="1">
        <v>316494.73225</v>
      </c>
      <c r="AL32" s="1">
        <v>316494.73225</v>
      </c>
      <c r="AM32" s="1">
        <v>316494.73225</v>
      </c>
      <c r="AN32" s="1">
        <v>316494.73225</v>
      </c>
      <c r="AO32" s="1">
        <v>316494.73225</v>
      </c>
      <c r="AP32" s="1">
        <v>316494.73225</v>
      </c>
      <c r="AQ32" s="1">
        <v>316494.73225</v>
      </c>
      <c r="AR32" s="1">
        <v>316494.73225</v>
      </c>
      <c r="AS32" s="1">
        <v>316494.73225</v>
      </c>
      <c r="AT32" s="1">
        <v>316494.73225</v>
      </c>
      <c r="AU32" s="1">
        <v>316494.73225</v>
      </c>
      <c r="AV32" s="1">
        <v>316494.73225</v>
      </c>
      <c r="AW32" s="1">
        <v>316494.73225</v>
      </c>
      <c r="AX32" s="1">
        <v>316494.73225</v>
      </c>
      <c r="AY32" s="1">
        <v>316494.73225</v>
      </c>
      <c r="AZ32" s="1">
        <v>316494.73225</v>
      </c>
      <c r="BA32" s="1">
        <v>316494.73225</v>
      </c>
      <c r="BB32" s="1">
        <v>316494.73225</v>
      </c>
      <c r="BC32" s="1">
        <v>316494.73225</v>
      </c>
      <c r="BD32" s="1">
        <v>316494.73225</v>
      </c>
      <c r="BE32" s="1">
        <v>316494.73225</v>
      </c>
      <c r="BF32" s="1">
        <v>316494.73225</v>
      </c>
      <c r="BG32" s="1">
        <v>316494.73225</v>
      </c>
      <c r="BH32" s="1">
        <v>316494.73225</v>
      </c>
      <c r="BI32" s="1">
        <v>316494.73225</v>
      </c>
      <c r="BJ32" s="1">
        <v>316494.73225</v>
      </c>
      <c r="BK32" s="1">
        <v>316494.73225</v>
      </c>
      <c r="BL32" s="1">
        <v>316494.73225</v>
      </c>
      <c r="BM32" s="1">
        <v>316494.73225</v>
      </c>
      <c r="BN32" s="1">
        <v>316494.73225</v>
      </c>
      <c r="BO32" s="1">
        <v>316494.73225</v>
      </c>
      <c r="BP32" s="1">
        <v>316494.73225</v>
      </c>
      <c r="BQ32" s="1">
        <v>316494.73225</v>
      </c>
      <c r="BR32" s="1">
        <v>316494.73225</v>
      </c>
      <c r="BS32" s="1">
        <v>316494.73225</v>
      </c>
      <c r="BT32" s="1">
        <v>316494.73225</v>
      </c>
      <c r="BU32" s="1">
        <v>316494.73225</v>
      </c>
      <c r="BV32" s="1">
        <v>316494.73225</v>
      </c>
      <c r="BW32" s="1">
        <v>316494.73225</v>
      </c>
      <c r="BX32" s="1">
        <v>316494.73225</v>
      </c>
      <c r="BY32" s="1">
        <v>316494.73225</v>
      </c>
      <c r="BZ32" s="1">
        <v>316494.73225</v>
      </c>
      <c r="CA32" s="1">
        <v>316494.73225</v>
      </c>
      <c r="CB32" s="1">
        <v>316494.73225</v>
      </c>
      <c r="CC32" s="1">
        <v>316494.73225</v>
      </c>
      <c r="CD32" s="1">
        <v>316494.73225</v>
      </c>
      <c r="CE32" s="1">
        <v>316494.73225</v>
      </c>
      <c r="CF32" s="1">
        <v>316494.73225</v>
      </c>
      <c r="CG32" s="1">
        <v>316494.73225</v>
      </c>
      <c r="CH32" s="1">
        <v>316494.73225</v>
      </c>
      <c r="CI32" s="1">
        <v>316494.73225</v>
      </c>
      <c r="CJ32" s="1">
        <v>316494.73225</v>
      </c>
      <c r="CK32" s="1">
        <v>316494.73225</v>
      </c>
      <c r="CL32" s="1">
        <v>316494.73225</v>
      </c>
      <c r="CM32" s="1">
        <v>316494.73225</v>
      </c>
      <c r="CN32" s="1">
        <v>316494.73225</v>
      </c>
      <c r="CO32" s="1">
        <v>316494.73225</v>
      </c>
      <c r="CP32" s="1">
        <v>316494.73225</v>
      </c>
      <c r="CQ32" s="1">
        <v>316494.73225</v>
      </c>
      <c r="CR32" s="1">
        <v>316494.73225</v>
      </c>
      <c r="CS32" s="1">
        <v>316494.73225</v>
      </c>
      <c r="CT32" s="1">
        <v>316494.73225</v>
      </c>
      <c r="CU32" s="1">
        <v>316494.73225</v>
      </c>
      <c r="CV32" s="1">
        <v>316494.73225</v>
      </c>
      <c r="CW32" s="1">
        <v>316494.73225</v>
      </c>
      <c r="CX32" s="1">
        <v>316494.73225</v>
      </c>
      <c r="CY32" s="1">
        <v>316494.73225</v>
      </c>
      <c r="CZ32" s="1">
        <v>316494.73225</v>
      </c>
      <c r="DA32" s="1">
        <v>316494.73225</v>
      </c>
    </row>
    <row r="33" spans="3:105" x14ac:dyDescent="0.25">
      <c r="D33" t="s">
        <v>58</v>
      </c>
      <c r="E33" s="1">
        <v>420111.49050000001</v>
      </c>
      <c r="F33" s="1">
        <v>420111.49050000001</v>
      </c>
      <c r="G33" s="1">
        <v>420111.49050000001</v>
      </c>
      <c r="H33" s="1">
        <v>420111.49050000001</v>
      </c>
      <c r="I33" s="1">
        <v>420111.49050000001</v>
      </c>
      <c r="J33" s="1">
        <v>420111.49050000001</v>
      </c>
      <c r="K33" s="1">
        <v>420111.49050000001</v>
      </c>
      <c r="L33" s="1">
        <v>420111.49050000001</v>
      </c>
      <c r="M33" s="1">
        <v>420111.49050000001</v>
      </c>
      <c r="N33" s="1">
        <v>420111.49050000001</v>
      </c>
      <c r="O33" s="1">
        <v>420111.49050000001</v>
      </c>
      <c r="P33" s="1">
        <v>420111.49050000001</v>
      </c>
      <c r="Q33" s="1">
        <v>420111.49050000001</v>
      </c>
      <c r="R33" s="1">
        <v>420111.49050000001</v>
      </c>
      <c r="S33" s="1">
        <v>420111.49050000001</v>
      </c>
      <c r="T33" s="1">
        <v>420111.49050000001</v>
      </c>
      <c r="U33" s="1">
        <v>420111.49050000001</v>
      </c>
      <c r="V33" s="1">
        <v>420111.49050000001</v>
      </c>
      <c r="W33" s="1">
        <v>420111.49050000001</v>
      </c>
      <c r="X33" s="1">
        <v>420111.49050000001</v>
      </c>
      <c r="Y33" s="1">
        <v>420111.49050000001</v>
      </c>
      <c r="Z33" s="1">
        <v>420111.49050000001</v>
      </c>
      <c r="AA33" s="1">
        <v>420111.49050000001</v>
      </c>
      <c r="AB33" s="1">
        <v>420111.49050000001</v>
      </c>
      <c r="AC33" s="1">
        <v>420111.49050000001</v>
      </c>
      <c r="AD33" s="1">
        <v>420111.49050000001</v>
      </c>
      <c r="AE33" s="1">
        <v>420111.49050000001</v>
      </c>
      <c r="AF33" s="1">
        <v>420111.49050000001</v>
      </c>
      <c r="AG33" s="1">
        <v>420111.49050000001</v>
      </c>
      <c r="AH33" s="1">
        <v>420111.49050000001</v>
      </c>
      <c r="AI33" s="1">
        <v>420111.49050000001</v>
      </c>
      <c r="AJ33" s="1">
        <v>420111.49050000001</v>
      </c>
      <c r="AK33" s="1">
        <v>420111.49050000001</v>
      </c>
      <c r="AL33" s="1">
        <v>420111.49050000001</v>
      </c>
      <c r="AM33" s="1">
        <v>420111.49050000001</v>
      </c>
      <c r="AN33" s="1">
        <v>420111.49050000001</v>
      </c>
      <c r="AO33" s="1">
        <v>420111.49050000001</v>
      </c>
      <c r="AP33" s="1">
        <v>420111.49050000001</v>
      </c>
      <c r="AQ33" s="1">
        <v>420111.49050000001</v>
      </c>
      <c r="AR33" s="1">
        <v>420111.49050000001</v>
      </c>
      <c r="AS33" s="1">
        <v>420111.49050000001</v>
      </c>
      <c r="AT33" s="1">
        <v>420111.49050000001</v>
      </c>
      <c r="AU33" s="1">
        <v>420111.49050000001</v>
      </c>
      <c r="AV33" s="1">
        <v>420111.49050000001</v>
      </c>
      <c r="AW33" s="1">
        <v>420111.49050000001</v>
      </c>
      <c r="AX33" s="1">
        <v>420111.49050000001</v>
      </c>
      <c r="AY33" s="1">
        <v>420111.49050000001</v>
      </c>
      <c r="AZ33" s="1">
        <v>420111.49050000001</v>
      </c>
      <c r="BA33" s="1">
        <v>420111.49050000001</v>
      </c>
      <c r="BB33" s="1">
        <v>420111.49050000001</v>
      </c>
      <c r="BC33" s="1">
        <v>420111.49050000001</v>
      </c>
      <c r="BD33" s="1">
        <v>420111.49050000001</v>
      </c>
      <c r="BE33" s="1">
        <v>420111.49050000001</v>
      </c>
      <c r="BF33" s="1">
        <v>420111.49050000001</v>
      </c>
      <c r="BG33" s="1">
        <v>420111.49050000001</v>
      </c>
      <c r="BH33" s="1">
        <v>420111.49050000001</v>
      </c>
      <c r="BI33" s="1">
        <v>420111.49050000001</v>
      </c>
      <c r="BJ33" s="1">
        <v>420111.49050000001</v>
      </c>
      <c r="BK33" s="1">
        <v>420111.49050000001</v>
      </c>
      <c r="BL33" s="1">
        <v>420111.49050000001</v>
      </c>
      <c r="BM33" s="1">
        <v>420111.49050000001</v>
      </c>
      <c r="BN33" s="1">
        <v>420111.49050000001</v>
      </c>
      <c r="BO33" s="1">
        <v>420111.49050000001</v>
      </c>
      <c r="BP33" s="1">
        <v>420111.49050000001</v>
      </c>
      <c r="BQ33" s="1">
        <v>420111.49050000001</v>
      </c>
      <c r="BR33" s="1">
        <v>420111.49050000001</v>
      </c>
      <c r="BS33" s="1">
        <v>420111.49050000001</v>
      </c>
      <c r="BT33" s="1">
        <v>420111.49050000001</v>
      </c>
      <c r="BU33" s="1">
        <v>420111.49050000001</v>
      </c>
      <c r="BV33" s="1">
        <v>420111.49050000001</v>
      </c>
      <c r="BW33" s="1">
        <v>420111.49050000001</v>
      </c>
      <c r="BX33" s="1">
        <v>420111.49050000001</v>
      </c>
      <c r="BY33" s="1">
        <v>420111.49050000001</v>
      </c>
      <c r="BZ33" s="1">
        <v>420111.49050000001</v>
      </c>
      <c r="CA33" s="1">
        <v>420111.49050000001</v>
      </c>
      <c r="CB33" s="1">
        <v>420111.49050000001</v>
      </c>
      <c r="CC33" s="1">
        <v>420111.49050000001</v>
      </c>
      <c r="CD33" s="1">
        <v>420111.49050000001</v>
      </c>
      <c r="CE33" s="1">
        <v>420111.49050000001</v>
      </c>
      <c r="CF33" s="1">
        <v>420111.49050000001</v>
      </c>
      <c r="CG33" s="1">
        <v>420111.49050000001</v>
      </c>
      <c r="CH33" s="1">
        <v>420111.49050000001</v>
      </c>
      <c r="CI33" s="1">
        <v>420111.49050000001</v>
      </c>
      <c r="CJ33" s="1">
        <v>420111.49050000001</v>
      </c>
      <c r="CK33" s="1">
        <v>420111.49050000001</v>
      </c>
      <c r="CL33" s="1">
        <v>420111.49050000001</v>
      </c>
      <c r="CM33" s="1">
        <v>420111.49050000001</v>
      </c>
      <c r="CN33" s="1">
        <v>420111.49050000001</v>
      </c>
      <c r="CO33" s="1">
        <v>420111.49050000001</v>
      </c>
      <c r="CP33" s="1">
        <v>420111.49050000001</v>
      </c>
      <c r="CQ33" s="1">
        <v>420111.49050000001</v>
      </c>
      <c r="CR33" s="1">
        <v>420111.49050000001</v>
      </c>
      <c r="CS33" s="1">
        <v>420111.49050000001</v>
      </c>
      <c r="CT33" s="1">
        <v>420111.49050000001</v>
      </c>
      <c r="CU33" s="1">
        <v>420111.49050000001</v>
      </c>
      <c r="CV33" s="1">
        <v>420111.49050000001</v>
      </c>
      <c r="CW33" s="1">
        <v>420111.49050000001</v>
      </c>
      <c r="CX33" s="1">
        <v>420111.49050000001</v>
      </c>
      <c r="CY33" s="1">
        <v>420111.49050000001</v>
      </c>
      <c r="CZ33" s="1">
        <v>420111.49050000001</v>
      </c>
      <c r="DA33" s="1">
        <v>420111.49050000001</v>
      </c>
    </row>
    <row r="34" spans="3:105" x14ac:dyDescent="0.25">
      <c r="D34" t="s">
        <v>59</v>
      </c>
      <c r="E34" s="1">
        <v>487450.071</v>
      </c>
      <c r="F34" s="1">
        <v>487450.071</v>
      </c>
      <c r="G34" s="1">
        <v>487450.071</v>
      </c>
      <c r="H34" s="1">
        <v>487450.071</v>
      </c>
      <c r="I34" s="1">
        <v>487450.071</v>
      </c>
      <c r="J34" s="1">
        <v>487450.071</v>
      </c>
      <c r="K34" s="1">
        <v>487450.071</v>
      </c>
      <c r="L34" s="1">
        <v>487450.071</v>
      </c>
      <c r="M34" s="1">
        <v>487450.071</v>
      </c>
      <c r="N34" s="1">
        <v>487450.071</v>
      </c>
      <c r="O34" s="1">
        <v>487450.071</v>
      </c>
      <c r="P34" s="1">
        <v>487450.071</v>
      </c>
      <c r="Q34" s="1">
        <v>487450.071</v>
      </c>
      <c r="R34" s="1">
        <v>487450.071</v>
      </c>
      <c r="S34" s="1">
        <v>487450.071</v>
      </c>
      <c r="T34" s="1">
        <v>487450.071</v>
      </c>
      <c r="U34" s="1">
        <v>487450.071</v>
      </c>
      <c r="V34" s="1">
        <v>487450.071</v>
      </c>
      <c r="W34" s="1">
        <v>487450.071</v>
      </c>
      <c r="X34" s="1">
        <v>487450.071</v>
      </c>
      <c r="Y34" s="1">
        <v>487450.071</v>
      </c>
      <c r="Z34" s="1">
        <v>487450.071</v>
      </c>
      <c r="AA34" s="1">
        <v>487450.071</v>
      </c>
      <c r="AB34" s="1">
        <v>487450.071</v>
      </c>
      <c r="AC34" s="1">
        <v>487450.071</v>
      </c>
      <c r="AD34" s="1">
        <v>487450.071</v>
      </c>
      <c r="AE34" s="1">
        <v>487450.071</v>
      </c>
      <c r="AF34" s="1">
        <v>487450.071</v>
      </c>
      <c r="AG34" s="1">
        <v>487450.071</v>
      </c>
      <c r="AH34" s="1">
        <v>487450.071</v>
      </c>
      <c r="AI34" s="1">
        <v>487450.071</v>
      </c>
      <c r="AJ34" s="1">
        <v>487450.071</v>
      </c>
      <c r="AK34" s="1">
        <v>487450.071</v>
      </c>
      <c r="AL34" s="1">
        <v>487450.071</v>
      </c>
      <c r="AM34" s="1">
        <v>487450.071</v>
      </c>
      <c r="AN34" s="1">
        <v>487450.071</v>
      </c>
      <c r="AO34" s="1">
        <v>487450.071</v>
      </c>
      <c r="AP34" s="1">
        <v>487450.071</v>
      </c>
      <c r="AQ34" s="1">
        <v>487450.071</v>
      </c>
      <c r="AR34" s="1">
        <v>487450.071</v>
      </c>
      <c r="AS34" s="1">
        <v>487450.071</v>
      </c>
      <c r="AT34" s="1">
        <v>487450.071</v>
      </c>
      <c r="AU34" s="1">
        <v>487450.071</v>
      </c>
      <c r="AV34" s="1">
        <v>487450.071</v>
      </c>
      <c r="AW34" s="1">
        <v>487450.071</v>
      </c>
      <c r="AX34" s="1">
        <v>487450.071</v>
      </c>
      <c r="AY34" s="1">
        <v>487450.071</v>
      </c>
      <c r="AZ34" s="1">
        <v>487450.071</v>
      </c>
      <c r="BA34" s="1">
        <v>487450.071</v>
      </c>
      <c r="BB34" s="1">
        <v>487450.071</v>
      </c>
      <c r="BC34" s="1">
        <v>487450.071</v>
      </c>
      <c r="BD34" s="1">
        <v>487450.071</v>
      </c>
      <c r="BE34" s="1">
        <v>487450.071</v>
      </c>
      <c r="BF34" s="1">
        <v>487450.071</v>
      </c>
      <c r="BG34" s="1">
        <v>487450.071</v>
      </c>
      <c r="BH34" s="1">
        <v>487450.071</v>
      </c>
      <c r="BI34" s="1">
        <v>487450.071</v>
      </c>
      <c r="BJ34" s="1">
        <v>487450.071</v>
      </c>
      <c r="BK34" s="1">
        <v>487450.071</v>
      </c>
      <c r="BL34" s="1">
        <v>487450.071</v>
      </c>
      <c r="BM34" s="1">
        <v>487450.071</v>
      </c>
      <c r="BN34" s="1">
        <v>487450.071</v>
      </c>
      <c r="BO34" s="1">
        <v>487450.071</v>
      </c>
      <c r="BP34" s="1">
        <v>487450.071</v>
      </c>
      <c r="BQ34" s="1">
        <v>487450.071</v>
      </c>
      <c r="BR34" s="1">
        <v>487450.071</v>
      </c>
      <c r="BS34" s="1">
        <v>487450.071</v>
      </c>
      <c r="BT34" s="1">
        <v>487450.071</v>
      </c>
      <c r="BU34" s="1">
        <v>487450.071</v>
      </c>
      <c r="BV34" s="1">
        <v>487450.071</v>
      </c>
      <c r="BW34" s="1">
        <v>487450.071</v>
      </c>
      <c r="BX34" s="1">
        <v>487450.071</v>
      </c>
      <c r="BY34" s="1">
        <v>487450.071</v>
      </c>
      <c r="BZ34" s="1">
        <v>487450.071</v>
      </c>
      <c r="CA34" s="1">
        <v>487450.071</v>
      </c>
      <c r="CB34" s="1">
        <v>487450.071</v>
      </c>
      <c r="CC34" s="1">
        <v>487450.071</v>
      </c>
      <c r="CD34" s="1">
        <v>487450.071</v>
      </c>
      <c r="CE34" s="1">
        <v>487450.071</v>
      </c>
      <c r="CF34" s="1">
        <v>487450.071</v>
      </c>
      <c r="CG34" s="1">
        <v>487450.071</v>
      </c>
      <c r="CH34" s="1">
        <v>487450.071</v>
      </c>
      <c r="CI34" s="1">
        <v>487450.071</v>
      </c>
      <c r="CJ34" s="1">
        <v>487450.071</v>
      </c>
      <c r="CK34" s="1">
        <v>487450.071</v>
      </c>
      <c r="CL34" s="1">
        <v>487450.071</v>
      </c>
      <c r="CM34" s="1">
        <v>487450.071</v>
      </c>
      <c r="CN34" s="1">
        <v>487450.071</v>
      </c>
      <c r="CO34" s="1">
        <v>487450.071</v>
      </c>
      <c r="CP34" s="1">
        <v>487450.071</v>
      </c>
      <c r="CQ34" s="1">
        <v>487450.071</v>
      </c>
      <c r="CR34" s="1">
        <v>487450.071</v>
      </c>
      <c r="CS34" s="1">
        <v>487450.071</v>
      </c>
      <c r="CT34" s="1">
        <v>487450.071</v>
      </c>
      <c r="CU34" s="1">
        <v>487450.071</v>
      </c>
      <c r="CV34" s="1">
        <v>487450.071</v>
      </c>
      <c r="CW34" s="1">
        <v>487450.071</v>
      </c>
      <c r="CX34" s="1">
        <v>487450.071</v>
      </c>
      <c r="CY34" s="1">
        <v>487450.071</v>
      </c>
      <c r="CZ34" s="1">
        <v>487450.071</v>
      </c>
      <c r="DA34" s="1">
        <v>487450.071</v>
      </c>
    </row>
    <row r="35" spans="3:105" x14ac:dyDescent="0.25">
      <c r="D35" t="s">
        <v>60</v>
      </c>
      <c r="E35" s="1">
        <v>490019.91800000001</v>
      </c>
      <c r="F35" s="1">
        <v>490019.91800000001</v>
      </c>
      <c r="G35" s="1">
        <v>490019.91800000001</v>
      </c>
      <c r="H35" s="1">
        <v>490019.91800000001</v>
      </c>
      <c r="I35" s="1">
        <v>490019.91800000001</v>
      </c>
      <c r="J35" s="1">
        <v>490019.91800000001</v>
      </c>
      <c r="K35" s="1">
        <v>490019.91800000001</v>
      </c>
      <c r="L35" s="1">
        <v>490019.91800000001</v>
      </c>
      <c r="M35" s="1">
        <v>490019.91800000001</v>
      </c>
      <c r="N35" s="1">
        <v>490019.91800000001</v>
      </c>
      <c r="O35" s="1">
        <v>490019.91800000001</v>
      </c>
      <c r="P35" s="1">
        <v>490019.91800000001</v>
      </c>
      <c r="Q35" s="1">
        <v>490019.91800000001</v>
      </c>
      <c r="R35" s="1">
        <v>490019.91800000001</v>
      </c>
      <c r="S35" s="1">
        <v>490019.91800000001</v>
      </c>
      <c r="T35" s="1">
        <v>490019.91800000001</v>
      </c>
      <c r="U35" s="1">
        <v>490019.91800000001</v>
      </c>
      <c r="V35" s="1">
        <v>490019.91800000001</v>
      </c>
      <c r="W35" s="1">
        <v>490019.91800000001</v>
      </c>
      <c r="X35" s="1">
        <v>490019.91800000001</v>
      </c>
      <c r="Y35" s="1">
        <v>490019.91800000001</v>
      </c>
      <c r="Z35" s="1">
        <v>490019.91800000001</v>
      </c>
      <c r="AA35" s="1">
        <v>490019.91800000001</v>
      </c>
      <c r="AB35" s="1">
        <v>490019.91800000001</v>
      </c>
      <c r="AC35" s="1">
        <v>490019.91800000001</v>
      </c>
      <c r="AD35" s="1">
        <v>490019.91800000001</v>
      </c>
      <c r="AE35" s="1">
        <v>490019.91800000001</v>
      </c>
      <c r="AF35" s="1">
        <v>490019.91800000001</v>
      </c>
      <c r="AG35" s="1">
        <v>490019.91800000001</v>
      </c>
      <c r="AH35" s="1">
        <v>490019.91800000001</v>
      </c>
      <c r="AI35" s="1">
        <v>490019.91800000001</v>
      </c>
      <c r="AJ35" s="1">
        <v>490019.91800000001</v>
      </c>
      <c r="AK35" s="1">
        <v>490019.91800000001</v>
      </c>
      <c r="AL35" s="1">
        <v>490019.91800000001</v>
      </c>
      <c r="AM35" s="1">
        <v>490019.91800000001</v>
      </c>
      <c r="AN35" s="1">
        <v>490019.91800000001</v>
      </c>
      <c r="AO35" s="1">
        <v>490019.91800000001</v>
      </c>
      <c r="AP35" s="1">
        <v>490019.91800000001</v>
      </c>
      <c r="AQ35" s="1">
        <v>490019.91800000001</v>
      </c>
      <c r="AR35" s="1">
        <v>490019.91800000001</v>
      </c>
      <c r="AS35" s="1">
        <v>490019.91800000001</v>
      </c>
      <c r="AT35" s="1">
        <v>490019.91800000001</v>
      </c>
      <c r="AU35" s="1">
        <v>490019.91800000001</v>
      </c>
      <c r="AV35" s="1">
        <v>490019.91800000001</v>
      </c>
      <c r="AW35" s="1">
        <v>490019.91800000001</v>
      </c>
      <c r="AX35" s="1">
        <v>490019.91800000001</v>
      </c>
      <c r="AY35" s="1">
        <v>490019.91800000001</v>
      </c>
      <c r="AZ35" s="1">
        <v>490019.91800000001</v>
      </c>
      <c r="BA35" s="1">
        <v>490019.91800000001</v>
      </c>
      <c r="BB35" s="1">
        <v>490019.91800000001</v>
      </c>
      <c r="BC35" s="1">
        <v>490019.91800000001</v>
      </c>
      <c r="BD35" s="1">
        <v>490019.91800000001</v>
      </c>
      <c r="BE35" s="1">
        <v>490019.91800000001</v>
      </c>
      <c r="BF35" s="1">
        <v>490019.91800000001</v>
      </c>
      <c r="BG35" s="1">
        <v>490019.91800000001</v>
      </c>
      <c r="BH35" s="1">
        <v>490019.91800000001</v>
      </c>
      <c r="BI35" s="1">
        <v>490019.91800000001</v>
      </c>
      <c r="BJ35" s="1">
        <v>490019.91800000001</v>
      </c>
      <c r="BK35" s="1">
        <v>490019.91800000001</v>
      </c>
      <c r="BL35" s="1">
        <v>490019.91800000001</v>
      </c>
      <c r="BM35" s="1">
        <v>490019.91800000001</v>
      </c>
      <c r="BN35" s="1">
        <v>490019.91800000001</v>
      </c>
      <c r="BO35" s="1">
        <v>490019.91800000001</v>
      </c>
      <c r="BP35" s="1">
        <v>490019.91800000001</v>
      </c>
      <c r="BQ35" s="1">
        <v>490019.91800000001</v>
      </c>
      <c r="BR35" s="1">
        <v>490019.91800000001</v>
      </c>
      <c r="BS35" s="1">
        <v>490019.91800000001</v>
      </c>
      <c r="BT35" s="1">
        <v>490019.91800000001</v>
      </c>
      <c r="BU35" s="1">
        <v>490019.91800000001</v>
      </c>
      <c r="BV35" s="1">
        <v>490019.91800000001</v>
      </c>
      <c r="BW35" s="1">
        <v>490019.91800000001</v>
      </c>
      <c r="BX35" s="1">
        <v>490019.91800000001</v>
      </c>
      <c r="BY35" s="1">
        <v>490019.91800000001</v>
      </c>
      <c r="BZ35" s="1">
        <v>490019.91800000001</v>
      </c>
      <c r="CA35" s="1">
        <v>490019.91800000001</v>
      </c>
      <c r="CB35" s="1">
        <v>490019.91800000001</v>
      </c>
      <c r="CC35" s="1">
        <v>490019.91800000001</v>
      </c>
      <c r="CD35" s="1">
        <v>490019.91800000001</v>
      </c>
      <c r="CE35" s="1">
        <v>490019.91800000001</v>
      </c>
      <c r="CF35" s="1">
        <v>490019.91800000001</v>
      </c>
      <c r="CG35" s="1">
        <v>490019.91800000001</v>
      </c>
      <c r="CH35" s="1">
        <v>490019.91800000001</v>
      </c>
      <c r="CI35" s="1">
        <v>490019.91800000001</v>
      </c>
      <c r="CJ35" s="1">
        <v>490019.91800000001</v>
      </c>
      <c r="CK35" s="1">
        <v>490019.91800000001</v>
      </c>
      <c r="CL35" s="1">
        <v>490019.91800000001</v>
      </c>
      <c r="CM35" s="1">
        <v>490019.91800000001</v>
      </c>
      <c r="CN35" s="1">
        <v>490019.91800000001</v>
      </c>
      <c r="CO35" s="1">
        <v>490019.91800000001</v>
      </c>
      <c r="CP35" s="1">
        <v>490019.91800000001</v>
      </c>
      <c r="CQ35" s="1">
        <v>490019.91800000001</v>
      </c>
      <c r="CR35" s="1">
        <v>490019.91800000001</v>
      </c>
      <c r="CS35" s="1">
        <v>490019.91800000001</v>
      </c>
      <c r="CT35" s="1">
        <v>490019.91800000001</v>
      </c>
      <c r="CU35" s="1">
        <v>490019.91800000001</v>
      </c>
      <c r="CV35" s="1">
        <v>490019.91800000001</v>
      </c>
      <c r="CW35" s="1">
        <v>490019.91800000001</v>
      </c>
      <c r="CX35" s="1">
        <v>490019.91800000001</v>
      </c>
      <c r="CY35" s="1">
        <v>490019.91800000001</v>
      </c>
      <c r="CZ35" s="1">
        <v>490019.91800000001</v>
      </c>
      <c r="DA35" s="1">
        <v>490019.91800000001</v>
      </c>
    </row>
    <row r="37" spans="3:105" x14ac:dyDescent="0.25">
      <c r="D37" s="4" t="s">
        <v>28</v>
      </c>
    </row>
    <row r="38" spans="3:105" x14ac:dyDescent="0.25">
      <c r="D38" t="s">
        <v>48</v>
      </c>
      <c r="E38" s="1">
        <f t="shared" ref="E38:BP41" si="0">MAX(E8+E$3*E23,0)</f>
        <v>2085640.4887499996</v>
      </c>
      <c r="F38" s="1">
        <f t="shared" si="0"/>
        <v>2130487.6789749996</v>
      </c>
      <c r="G38" s="1">
        <f t="shared" si="0"/>
        <v>2175334.8691999996</v>
      </c>
      <c r="H38" s="1">
        <f t="shared" si="0"/>
        <v>2220182.0594249992</v>
      </c>
      <c r="I38" s="1">
        <f t="shared" si="0"/>
        <v>2265029.2496499992</v>
      </c>
      <c r="J38" s="1">
        <f t="shared" si="0"/>
        <v>2309876.4398749992</v>
      </c>
      <c r="K38" s="1">
        <f t="shared" si="0"/>
        <v>2354723.6300999988</v>
      </c>
      <c r="L38" s="1">
        <f t="shared" si="0"/>
        <v>2399570.8203249988</v>
      </c>
      <c r="M38" s="1">
        <f t="shared" si="0"/>
        <v>2444418.0105499988</v>
      </c>
      <c r="N38" s="1">
        <f t="shared" si="0"/>
        <v>2489265.2007749984</v>
      </c>
      <c r="O38" s="1">
        <f t="shared" si="0"/>
        <v>2534112.390999998</v>
      </c>
      <c r="P38" s="1">
        <f t="shared" si="0"/>
        <v>2578959.5812249985</v>
      </c>
      <c r="Q38" s="1">
        <f t="shared" si="0"/>
        <v>2623806.771449998</v>
      </c>
      <c r="R38" s="1">
        <f t="shared" si="0"/>
        <v>2668653.9616749985</v>
      </c>
      <c r="S38" s="1">
        <f t="shared" si="0"/>
        <v>2713501.1518999981</v>
      </c>
      <c r="T38" s="1">
        <f t="shared" si="0"/>
        <v>2758348.3421249986</v>
      </c>
      <c r="U38" s="1">
        <f t="shared" si="0"/>
        <v>2803195.5323499986</v>
      </c>
      <c r="V38" s="1">
        <f t="shared" si="0"/>
        <v>2848042.7225749986</v>
      </c>
      <c r="W38" s="1">
        <f t="shared" si="0"/>
        <v>2892889.9127999987</v>
      </c>
      <c r="X38" s="1">
        <f t="shared" si="0"/>
        <v>2937737.1030249987</v>
      </c>
      <c r="Y38" s="1">
        <f t="shared" si="0"/>
        <v>2982584.2932499987</v>
      </c>
      <c r="Z38" s="1">
        <f t="shared" si="0"/>
        <v>3027431.4834749987</v>
      </c>
      <c r="AA38" s="1">
        <f t="shared" si="0"/>
        <v>3072278.6736999988</v>
      </c>
      <c r="AB38" s="1">
        <f t="shared" si="0"/>
        <v>3117125.8639249988</v>
      </c>
      <c r="AC38" s="1">
        <f t="shared" si="0"/>
        <v>3161973.0541499988</v>
      </c>
      <c r="AD38" s="1">
        <f t="shared" si="0"/>
        <v>3206820.2443749988</v>
      </c>
      <c r="AE38" s="1">
        <f t="shared" si="0"/>
        <v>3251667.4345999989</v>
      </c>
      <c r="AF38" s="1">
        <f t="shared" si="0"/>
        <v>3296514.6248249989</v>
      </c>
      <c r="AG38" s="1">
        <f t="shared" si="0"/>
        <v>3341361.8150499989</v>
      </c>
      <c r="AH38" s="1">
        <f t="shared" si="0"/>
        <v>3386209.005274999</v>
      </c>
      <c r="AI38" s="1">
        <f t="shared" si="0"/>
        <v>3431056.195499999</v>
      </c>
      <c r="AJ38" s="1">
        <f t="shared" si="0"/>
        <v>3475903.385724999</v>
      </c>
      <c r="AK38" s="1">
        <f t="shared" si="0"/>
        <v>3520750.575949999</v>
      </c>
      <c r="AL38" s="1">
        <f t="shared" si="0"/>
        <v>3565597.7661749991</v>
      </c>
      <c r="AM38" s="1">
        <f t="shared" si="0"/>
        <v>3610444.9563999996</v>
      </c>
      <c r="AN38" s="1">
        <f t="shared" si="0"/>
        <v>3655292.1466249991</v>
      </c>
      <c r="AO38" s="1">
        <f t="shared" si="0"/>
        <v>3700139.3368499996</v>
      </c>
      <c r="AP38" s="1">
        <f t="shared" si="0"/>
        <v>3744986.5270749992</v>
      </c>
      <c r="AQ38" s="1">
        <f t="shared" si="0"/>
        <v>3789833.7172999997</v>
      </c>
      <c r="AR38" s="1">
        <f t="shared" si="0"/>
        <v>3834680.9075249997</v>
      </c>
      <c r="AS38" s="1">
        <f t="shared" si="0"/>
        <v>3879528.0977499997</v>
      </c>
      <c r="AT38" s="1">
        <f t="shared" si="0"/>
        <v>3924375.2879749998</v>
      </c>
      <c r="AU38" s="1">
        <f t="shared" si="0"/>
        <v>3969222.4781999998</v>
      </c>
      <c r="AV38" s="1">
        <f t="shared" si="0"/>
        <v>4014069.6684249993</v>
      </c>
      <c r="AW38" s="1">
        <f t="shared" si="0"/>
        <v>4058916.8586499994</v>
      </c>
      <c r="AX38" s="1">
        <f t="shared" si="0"/>
        <v>4103764.0488749994</v>
      </c>
      <c r="AY38" s="1">
        <f t="shared" si="0"/>
        <v>4148611.2390999994</v>
      </c>
      <c r="AZ38" s="1">
        <f t="shared" si="0"/>
        <v>4193458.4293249995</v>
      </c>
      <c r="BA38" s="1">
        <f t="shared" si="0"/>
        <v>4238305.6195499999</v>
      </c>
      <c r="BB38" s="1">
        <f t="shared" si="0"/>
        <v>4283152.8097749995</v>
      </c>
      <c r="BC38" s="1">
        <f t="shared" si="0"/>
        <v>4328000</v>
      </c>
      <c r="BD38" s="1">
        <f t="shared" si="0"/>
        <v>4372847.1902249996</v>
      </c>
      <c r="BE38" s="1">
        <f t="shared" si="0"/>
        <v>4417694.3804499991</v>
      </c>
      <c r="BF38" s="1">
        <f t="shared" si="0"/>
        <v>4462541.5706749996</v>
      </c>
      <c r="BG38" s="1">
        <f t="shared" si="0"/>
        <v>4507388.7608999992</v>
      </c>
      <c r="BH38" s="1">
        <f t="shared" si="0"/>
        <v>4552235.9511249997</v>
      </c>
      <c r="BI38" s="1">
        <f t="shared" si="0"/>
        <v>4597083.1413499992</v>
      </c>
      <c r="BJ38" s="1">
        <f t="shared" si="0"/>
        <v>4641930.3315749997</v>
      </c>
      <c r="BK38" s="1">
        <f t="shared" si="0"/>
        <v>4686777.5217999993</v>
      </c>
      <c r="BL38" s="1">
        <f t="shared" si="0"/>
        <v>4731624.7120249998</v>
      </c>
      <c r="BM38" s="1">
        <f t="shared" si="0"/>
        <v>4776471.9022499993</v>
      </c>
      <c r="BN38" s="1">
        <f t="shared" si="0"/>
        <v>4821319.0924749998</v>
      </c>
      <c r="BO38" s="1">
        <f t="shared" si="0"/>
        <v>4866166.2826999994</v>
      </c>
      <c r="BP38" s="1">
        <f t="shared" si="0"/>
        <v>4911013.4729249999</v>
      </c>
      <c r="BQ38" s="1">
        <f t="shared" ref="BQ38:DA40" si="1">MAX(BQ8+BQ$3*BQ23,0)</f>
        <v>4955860.6631499995</v>
      </c>
      <c r="BR38" s="1">
        <f t="shared" si="1"/>
        <v>5000707.8533749999</v>
      </c>
      <c r="BS38" s="1">
        <f t="shared" si="1"/>
        <v>5045555.0435999995</v>
      </c>
      <c r="BT38" s="1">
        <f t="shared" si="1"/>
        <v>5090402.233825</v>
      </c>
      <c r="BU38" s="1">
        <f t="shared" si="1"/>
        <v>5135249.4240499996</v>
      </c>
      <c r="BV38" s="1">
        <f t="shared" si="1"/>
        <v>5180096.6142750001</v>
      </c>
      <c r="BW38" s="1">
        <f t="shared" si="1"/>
        <v>5224943.8044999996</v>
      </c>
      <c r="BX38" s="1">
        <f t="shared" si="1"/>
        <v>5269790.9947250001</v>
      </c>
      <c r="BY38" s="1">
        <f t="shared" si="1"/>
        <v>5314638.1849499997</v>
      </c>
      <c r="BZ38" s="1">
        <f t="shared" si="1"/>
        <v>5359485.3751750002</v>
      </c>
      <c r="CA38" s="1">
        <f t="shared" si="1"/>
        <v>5404332.5653999997</v>
      </c>
      <c r="CB38" s="1">
        <f t="shared" si="1"/>
        <v>5449179.7556250002</v>
      </c>
      <c r="CC38" s="1">
        <f t="shared" si="1"/>
        <v>5494026.9458499998</v>
      </c>
      <c r="CD38" s="1">
        <f t="shared" si="1"/>
        <v>5538874.1360750003</v>
      </c>
      <c r="CE38" s="1">
        <f t="shared" si="1"/>
        <v>5583721.3263000008</v>
      </c>
      <c r="CF38" s="1">
        <f t="shared" si="1"/>
        <v>5628568.5165250003</v>
      </c>
      <c r="CG38" s="1">
        <f t="shared" si="1"/>
        <v>5673415.7067499999</v>
      </c>
      <c r="CH38" s="1">
        <f t="shared" si="1"/>
        <v>5718262.8969750004</v>
      </c>
      <c r="CI38" s="1">
        <f t="shared" si="1"/>
        <v>5763110.0872000009</v>
      </c>
      <c r="CJ38" s="1">
        <f t="shared" si="1"/>
        <v>5807957.2774250004</v>
      </c>
      <c r="CK38" s="1">
        <f t="shared" si="1"/>
        <v>5852804.46765</v>
      </c>
      <c r="CL38" s="1">
        <f t="shared" si="1"/>
        <v>5897651.6578750005</v>
      </c>
      <c r="CM38" s="1">
        <f t="shared" si="1"/>
        <v>5942498.848100001</v>
      </c>
      <c r="CN38" s="1">
        <f t="shared" si="1"/>
        <v>5987346.0383250006</v>
      </c>
      <c r="CO38" s="1">
        <f t="shared" si="1"/>
        <v>6032193.2285500001</v>
      </c>
      <c r="CP38" s="1">
        <f t="shared" si="1"/>
        <v>6077040.4187750006</v>
      </c>
      <c r="CQ38" s="1">
        <f t="shared" si="1"/>
        <v>6121887.6090000011</v>
      </c>
      <c r="CR38" s="1">
        <f t="shared" si="1"/>
        <v>6166734.7992250007</v>
      </c>
      <c r="CS38" s="1">
        <f t="shared" si="1"/>
        <v>6211581.9894500002</v>
      </c>
      <c r="CT38" s="1">
        <f t="shared" si="1"/>
        <v>6256429.1796749998</v>
      </c>
      <c r="CU38" s="1">
        <f t="shared" si="1"/>
        <v>6301276.3699000003</v>
      </c>
      <c r="CV38" s="1">
        <f t="shared" si="1"/>
        <v>6346123.5601249998</v>
      </c>
      <c r="CW38" s="1">
        <f t="shared" si="1"/>
        <v>6390970.7503499994</v>
      </c>
      <c r="CX38" s="1">
        <f t="shared" si="1"/>
        <v>6435817.9405749999</v>
      </c>
      <c r="CY38" s="1">
        <f t="shared" si="1"/>
        <v>6480665.1307999995</v>
      </c>
      <c r="CZ38" s="1">
        <f t="shared" si="1"/>
        <v>6525512.321024999</v>
      </c>
      <c r="DA38" s="1">
        <f t="shared" si="1"/>
        <v>6570359.5112499986</v>
      </c>
    </row>
    <row r="39" spans="3:105" x14ac:dyDescent="0.25">
      <c r="D39" t="s">
        <v>49</v>
      </c>
      <c r="E39" s="1">
        <f t="shared" si="0"/>
        <v>2443635.8137500002</v>
      </c>
      <c r="F39" s="1">
        <f t="shared" si="0"/>
        <v>2480858.0974749997</v>
      </c>
      <c r="G39" s="1">
        <f t="shared" si="0"/>
        <v>2518080.3811999997</v>
      </c>
      <c r="H39" s="1">
        <f t="shared" si="0"/>
        <v>2555302.6649249997</v>
      </c>
      <c r="I39" s="1">
        <f t="shared" si="0"/>
        <v>2592524.9486499997</v>
      </c>
      <c r="J39" s="1">
        <f t="shared" si="0"/>
        <v>2629747.2323749997</v>
      </c>
      <c r="K39" s="1">
        <f t="shared" si="0"/>
        <v>2666969.5160999992</v>
      </c>
      <c r="L39" s="1">
        <f t="shared" si="0"/>
        <v>2704191.7998249992</v>
      </c>
      <c r="M39" s="1">
        <f t="shared" si="0"/>
        <v>2741414.0835499987</v>
      </c>
      <c r="N39" s="1">
        <f t="shared" si="0"/>
        <v>2778636.3672749987</v>
      </c>
      <c r="O39" s="1">
        <f t="shared" si="0"/>
        <v>2815858.6509999987</v>
      </c>
      <c r="P39" s="1">
        <f t="shared" si="0"/>
        <v>2853080.9347249987</v>
      </c>
      <c r="Q39" s="1">
        <f t="shared" si="0"/>
        <v>2890303.2184499986</v>
      </c>
      <c r="R39" s="1">
        <f t="shared" si="0"/>
        <v>2927525.5021749986</v>
      </c>
      <c r="S39" s="1">
        <f t="shared" si="0"/>
        <v>2964747.7858999986</v>
      </c>
      <c r="T39" s="1">
        <f t="shared" si="0"/>
        <v>3001970.0696249986</v>
      </c>
      <c r="U39" s="1">
        <f t="shared" si="0"/>
        <v>3039192.3533499986</v>
      </c>
      <c r="V39" s="1">
        <f t="shared" si="0"/>
        <v>3076414.637074999</v>
      </c>
      <c r="W39" s="1">
        <f t="shared" si="0"/>
        <v>3113636.920799999</v>
      </c>
      <c r="X39" s="1">
        <f t="shared" si="0"/>
        <v>3150859.204524999</v>
      </c>
      <c r="Y39" s="1">
        <f t="shared" si="0"/>
        <v>3188081.488249999</v>
      </c>
      <c r="Z39" s="1">
        <f t="shared" si="0"/>
        <v>3225303.771974999</v>
      </c>
      <c r="AA39" s="1">
        <f t="shared" si="0"/>
        <v>3262526.055699999</v>
      </c>
      <c r="AB39" s="1">
        <f t="shared" si="0"/>
        <v>3299748.3394249994</v>
      </c>
      <c r="AC39" s="1">
        <f t="shared" si="0"/>
        <v>3336970.6231499994</v>
      </c>
      <c r="AD39" s="1">
        <f t="shared" si="0"/>
        <v>3374192.9068749994</v>
      </c>
      <c r="AE39" s="1">
        <f t="shared" si="0"/>
        <v>3411415.1905999994</v>
      </c>
      <c r="AF39" s="1">
        <f t="shared" si="0"/>
        <v>3448637.4743249994</v>
      </c>
      <c r="AG39" s="1">
        <f t="shared" si="0"/>
        <v>3485859.7580499994</v>
      </c>
      <c r="AH39" s="1">
        <f t="shared" si="0"/>
        <v>3523082.0417749994</v>
      </c>
      <c r="AI39" s="1">
        <f t="shared" si="0"/>
        <v>3560304.3254999993</v>
      </c>
      <c r="AJ39" s="1">
        <f t="shared" si="0"/>
        <v>3597526.6092249993</v>
      </c>
      <c r="AK39" s="1">
        <f t="shared" si="0"/>
        <v>3634748.8929499993</v>
      </c>
      <c r="AL39" s="1">
        <f t="shared" si="0"/>
        <v>3671971.1766749993</v>
      </c>
      <c r="AM39" s="1">
        <f t="shared" si="0"/>
        <v>3709193.4603999993</v>
      </c>
      <c r="AN39" s="1">
        <f t="shared" si="0"/>
        <v>3746415.7441249993</v>
      </c>
      <c r="AO39" s="1">
        <f t="shared" si="0"/>
        <v>3783638.0278499997</v>
      </c>
      <c r="AP39" s="1">
        <f t="shared" si="0"/>
        <v>3820860.3115749997</v>
      </c>
      <c r="AQ39" s="1">
        <f t="shared" si="0"/>
        <v>3858082.5952999997</v>
      </c>
      <c r="AR39" s="1">
        <f t="shared" si="0"/>
        <v>3895304.8790249997</v>
      </c>
      <c r="AS39" s="1">
        <f t="shared" si="0"/>
        <v>3932527.1627499997</v>
      </c>
      <c r="AT39" s="1">
        <f t="shared" si="0"/>
        <v>3969749.4464749997</v>
      </c>
      <c r="AU39" s="1">
        <f t="shared" si="0"/>
        <v>4006971.7301999996</v>
      </c>
      <c r="AV39" s="1">
        <f t="shared" si="0"/>
        <v>4044194.0139249996</v>
      </c>
      <c r="AW39" s="1">
        <f t="shared" si="0"/>
        <v>4081416.2976499996</v>
      </c>
      <c r="AX39" s="1">
        <f t="shared" si="0"/>
        <v>4118638.5813749996</v>
      </c>
      <c r="AY39" s="1">
        <f t="shared" si="0"/>
        <v>4155860.8650999996</v>
      </c>
      <c r="AZ39" s="1">
        <f t="shared" si="0"/>
        <v>4193083.1488249996</v>
      </c>
      <c r="BA39" s="1">
        <f t="shared" si="0"/>
        <v>4230305.43255</v>
      </c>
      <c r="BB39" s="1">
        <f t="shared" si="0"/>
        <v>4267527.716275</v>
      </c>
      <c r="BC39" s="1">
        <f t="shared" si="0"/>
        <v>4304750</v>
      </c>
      <c r="BD39" s="1">
        <f t="shared" si="0"/>
        <v>4341972.283725</v>
      </c>
      <c r="BE39" s="1">
        <f t="shared" si="0"/>
        <v>4379194.56745</v>
      </c>
      <c r="BF39" s="1">
        <f t="shared" si="0"/>
        <v>4416416.851175</v>
      </c>
      <c r="BG39" s="1">
        <f t="shared" si="0"/>
        <v>4453639.1348999999</v>
      </c>
      <c r="BH39" s="1">
        <f t="shared" si="0"/>
        <v>4490861.4186249999</v>
      </c>
      <c r="BI39" s="1">
        <f t="shared" si="0"/>
        <v>4528083.7023499999</v>
      </c>
      <c r="BJ39" s="1">
        <f t="shared" si="0"/>
        <v>4565305.9860749999</v>
      </c>
      <c r="BK39" s="1">
        <f t="shared" si="0"/>
        <v>4602528.2697999999</v>
      </c>
      <c r="BL39" s="1">
        <f t="shared" si="0"/>
        <v>4639750.5535249999</v>
      </c>
      <c r="BM39" s="1">
        <f t="shared" si="0"/>
        <v>4676972.8372499999</v>
      </c>
      <c r="BN39" s="1">
        <f t="shared" si="0"/>
        <v>4714195.1209749999</v>
      </c>
      <c r="BO39" s="1">
        <f t="shared" si="0"/>
        <v>4751417.4046999998</v>
      </c>
      <c r="BP39" s="1">
        <f t="shared" si="0"/>
        <v>4788639.6884249998</v>
      </c>
      <c r="BQ39" s="1">
        <f t="shared" si="1"/>
        <v>4825861.9721499998</v>
      </c>
      <c r="BR39" s="1">
        <f t="shared" si="1"/>
        <v>4863084.2558749998</v>
      </c>
      <c r="BS39" s="1">
        <f t="shared" si="1"/>
        <v>4900306.5395999998</v>
      </c>
      <c r="BT39" s="1">
        <f t="shared" si="1"/>
        <v>4937528.8233249998</v>
      </c>
      <c r="BU39" s="1">
        <f t="shared" si="1"/>
        <v>4974751.1070499998</v>
      </c>
      <c r="BV39" s="1">
        <f t="shared" si="1"/>
        <v>5011973.3907749997</v>
      </c>
      <c r="BW39" s="1">
        <f t="shared" si="1"/>
        <v>5049195.6744999997</v>
      </c>
      <c r="BX39" s="1">
        <f t="shared" si="1"/>
        <v>5086417.9582249997</v>
      </c>
      <c r="BY39" s="1">
        <f t="shared" si="1"/>
        <v>5123640.2419499997</v>
      </c>
      <c r="BZ39" s="1">
        <f t="shared" si="1"/>
        <v>5160862.5256749997</v>
      </c>
      <c r="CA39" s="1">
        <f t="shared" si="1"/>
        <v>5198084.8093999997</v>
      </c>
      <c r="CB39" s="1">
        <f t="shared" si="1"/>
        <v>5235307.0931249997</v>
      </c>
      <c r="CC39" s="1">
        <f t="shared" si="1"/>
        <v>5272529.3768499997</v>
      </c>
      <c r="CD39" s="1">
        <f t="shared" si="1"/>
        <v>5309751.6605749996</v>
      </c>
      <c r="CE39" s="1">
        <f t="shared" si="1"/>
        <v>5346973.9442999996</v>
      </c>
      <c r="CF39" s="1">
        <f t="shared" si="1"/>
        <v>5384196.2280250005</v>
      </c>
      <c r="CG39" s="1">
        <f t="shared" si="1"/>
        <v>5421418.5117499996</v>
      </c>
      <c r="CH39" s="1">
        <f t="shared" si="1"/>
        <v>5458640.7954750005</v>
      </c>
      <c r="CI39" s="1">
        <f t="shared" si="1"/>
        <v>5495863.0792000005</v>
      </c>
      <c r="CJ39" s="1">
        <f t="shared" si="1"/>
        <v>5533085.3629250005</v>
      </c>
      <c r="CK39" s="1">
        <f t="shared" si="1"/>
        <v>5570307.6466500005</v>
      </c>
      <c r="CL39" s="1">
        <f t="shared" si="1"/>
        <v>5607529.9303750005</v>
      </c>
      <c r="CM39" s="1">
        <f t="shared" si="1"/>
        <v>5644752.2141000004</v>
      </c>
      <c r="CN39" s="1">
        <f t="shared" si="1"/>
        <v>5681974.4978250004</v>
      </c>
      <c r="CO39" s="1">
        <f t="shared" si="1"/>
        <v>5719196.7815500004</v>
      </c>
      <c r="CP39" s="1">
        <f t="shared" si="1"/>
        <v>5756419.0652750004</v>
      </c>
      <c r="CQ39" s="1">
        <f t="shared" si="1"/>
        <v>5793641.3490000004</v>
      </c>
      <c r="CR39" s="1">
        <f t="shared" si="1"/>
        <v>5830863.6327250004</v>
      </c>
      <c r="CS39" s="1">
        <f t="shared" si="1"/>
        <v>5868085.9164499994</v>
      </c>
      <c r="CT39" s="1">
        <f t="shared" si="1"/>
        <v>5905308.2001750004</v>
      </c>
      <c r="CU39" s="1">
        <f t="shared" si="1"/>
        <v>5942530.4838999994</v>
      </c>
      <c r="CV39" s="1">
        <f t="shared" si="1"/>
        <v>5979752.7676249994</v>
      </c>
      <c r="CW39" s="1">
        <f t="shared" si="1"/>
        <v>6016975.0513499994</v>
      </c>
      <c r="CX39" s="1">
        <f t="shared" si="1"/>
        <v>6054197.3350749994</v>
      </c>
      <c r="CY39" s="1">
        <f t="shared" si="1"/>
        <v>6091419.6187999994</v>
      </c>
      <c r="CZ39" s="1">
        <f t="shared" si="1"/>
        <v>6128641.9025249993</v>
      </c>
      <c r="DA39" s="1">
        <f t="shared" si="1"/>
        <v>6165864.1862499993</v>
      </c>
    </row>
    <row r="40" spans="3:105" x14ac:dyDescent="0.25">
      <c r="D40" t="s">
        <v>50</v>
      </c>
      <c r="E40" s="1">
        <f t="shared" si="0"/>
        <v>2090746.7112499997</v>
      </c>
      <c r="F40" s="1">
        <f t="shared" si="0"/>
        <v>2133866.7770249997</v>
      </c>
      <c r="G40" s="1">
        <f t="shared" si="0"/>
        <v>2176986.8427999998</v>
      </c>
      <c r="H40" s="1">
        <f t="shared" si="0"/>
        <v>2220106.9085749993</v>
      </c>
      <c r="I40" s="1">
        <f t="shared" si="0"/>
        <v>2263226.9743499993</v>
      </c>
      <c r="J40" s="1">
        <f t="shared" si="0"/>
        <v>2306347.0401249994</v>
      </c>
      <c r="K40" s="1">
        <f t="shared" si="0"/>
        <v>2349467.1058999989</v>
      </c>
      <c r="L40" s="1">
        <f t="shared" si="0"/>
        <v>2392587.1716749989</v>
      </c>
      <c r="M40" s="1">
        <f t="shared" si="0"/>
        <v>2435707.237449999</v>
      </c>
      <c r="N40" s="1">
        <f t="shared" si="0"/>
        <v>2478827.3032249985</v>
      </c>
      <c r="O40" s="1">
        <f t="shared" si="0"/>
        <v>2521947.3689999981</v>
      </c>
      <c r="P40" s="1">
        <f t="shared" si="0"/>
        <v>2565067.4347749986</v>
      </c>
      <c r="Q40" s="1">
        <f t="shared" si="0"/>
        <v>2608187.5005499986</v>
      </c>
      <c r="R40" s="1">
        <f t="shared" si="0"/>
        <v>2651307.5663249986</v>
      </c>
      <c r="S40" s="1">
        <f t="shared" si="0"/>
        <v>2694427.6320999986</v>
      </c>
      <c r="T40" s="1">
        <f t="shared" si="0"/>
        <v>2737547.6978749987</v>
      </c>
      <c r="U40" s="1">
        <f t="shared" si="0"/>
        <v>2780667.7636499987</v>
      </c>
      <c r="V40" s="1">
        <f t="shared" si="0"/>
        <v>2823787.8294249987</v>
      </c>
      <c r="W40" s="1">
        <f t="shared" si="0"/>
        <v>2866907.8951999987</v>
      </c>
      <c r="X40" s="1">
        <f t="shared" si="0"/>
        <v>2910027.9609749988</v>
      </c>
      <c r="Y40" s="1">
        <f t="shared" si="0"/>
        <v>2953148.0267499988</v>
      </c>
      <c r="Z40" s="1">
        <f t="shared" si="0"/>
        <v>2996268.0925249988</v>
      </c>
      <c r="AA40" s="1">
        <f t="shared" si="0"/>
        <v>3039388.1582999988</v>
      </c>
      <c r="AB40" s="1">
        <f t="shared" si="0"/>
        <v>3082508.2240749989</v>
      </c>
      <c r="AC40" s="1">
        <f t="shared" si="0"/>
        <v>3125628.2898499989</v>
      </c>
      <c r="AD40" s="1">
        <f t="shared" si="0"/>
        <v>3168748.3556249989</v>
      </c>
      <c r="AE40" s="1">
        <f t="shared" si="0"/>
        <v>3211868.4213999989</v>
      </c>
      <c r="AF40" s="1">
        <f t="shared" si="0"/>
        <v>3254988.487174999</v>
      </c>
      <c r="AG40" s="1">
        <f t="shared" si="0"/>
        <v>3298108.552949999</v>
      </c>
      <c r="AH40" s="1">
        <f t="shared" si="0"/>
        <v>3341228.618724999</v>
      </c>
      <c r="AI40" s="1">
        <f t="shared" si="0"/>
        <v>3384348.684499999</v>
      </c>
      <c r="AJ40" s="1">
        <f t="shared" si="0"/>
        <v>3427468.7502749991</v>
      </c>
      <c r="AK40" s="1">
        <f t="shared" si="0"/>
        <v>3470588.8160499996</v>
      </c>
      <c r="AL40" s="1">
        <f t="shared" si="0"/>
        <v>3513708.8818249991</v>
      </c>
      <c r="AM40" s="1">
        <f t="shared" si="0"/>
        <v>3556828.9475999996</v>
      </c>
      <c r="AN40" s="1">
        <f t="shared" si="0"/>
        <v>3599949.0133749992</v>
      </c>
      <c r="AO40" s="1">
        <f t="shared" si="0"/>
        <v>3643069.0791499997</v>
      </c>
      <c r="AP40" s="1">
        <f t="shared" si="0"/>
        <v>3686189.1449249992</v>
      </c>
      <c r="AQ40" s="1">
        <f t="shared" si="0"/>
        <v>3729309.2106999997</v>
      </c>
      <c r="AR40" s="1">
        <f t="shared" si="0"/>
        <v>3772429.2764749997</v>
      </c>
      <c r="AS40" s="1">
        <f t="shared" si="0"/>
        <v>3815549.3422499998</v>
      </c>
      <c r="AT40" s="1">
        <f t="shared" si="0"/>
        <v>3858669.4080249998</v>
      </c>
      <c r="AU40" s="1">
        <f t="shared" si="0"/>
        <v>3901789.4737999998</v>
      </c>
      <c r="AV40" s="1">
        <f t="shared" si="0"/>
        <v>3944909.5395749994</v>
      </c>
      <c r="AW40" s="1">
        <f t="shared" si="0"/>
        <v>3988029.6053499994</v>
      </c>
      <c r="AX40" s="1">
        <f t="shared" si="0"/>
        <v>4031149.6711249994</v>
      </c>
      <c r="AY40" s="1">
        <f t="shared" si="0"/>
        <v>4074269.7368999994</v>
      </c>
      <c r="AZ40" s="1">
        <f t="shared" si="0"/>
        <v>4117389.8026749995</v>
      </c>
      <c r="BA40" s="1">
        <f t="shared" si="0"/>
        <v>4160509.8684499995</v>
      </c>
      <c r="BB40" s="1">
        <f t="shared" si="0"/>
        <v>4203629.9342249995</v>
      </c>
      <c r="BC40" s="1">
        <f t="shared" si="0"/>
        <v>4246750</v>
      </c>
      <c r="BD40" s="1">
        <f t="shared" si="0"/>
        <v>4289870.0657749996</v>
      </c>
      <c r="BE40" s="1">
        <f t="shared" si="0"/>
        <v>4332990.1315499991</v>
      </c>
      <c r="BF40" s="1">
        <f t="shared" si="0"/>
        <v>4376110.1973249996</v>
      </c>
      <c r="BG40" s="1">
        <f t="shared" si="0"/>
        <v>4419230.2630999992</v>
      </c>
      <c r="BH40" s="1">
        <f t="shared" si="0"/>
        <v>4462350.3288749997</v>
      </c>
      <c r="BI40" s="1">
        <f t="shared" si="0"/>
        <v>4505470.3946499992</v>
      </c>
      <c r="BJ40" s="1">
        <f t="shared" si="0"/>
        <v>4548590.4604249997</v>
      </c>
      <c r="BK40" s="1">
        <f t="shared" si="0"/>
        <v>4591710.5261999993</v>
      </c>
      <c r="BL40" s="1">
        <f t="shared" si="0"/>
        <v>4634830.5919749998</v>
      </c>
      <c r="BM40" s="1">
        <f t="shared" si="0"/>
        <v>4677950.6577499993</v>
      </c>
      <c r="BN40" s="1">
        <f t="shared" si="0"/>
        <v>4721070.7235249998</v>
      </c>
      <c r="BO40" s="1">
        <f t="shared" si="0"/>
        <v>4764190.7892999994</v>
      </c>
      <c r="BP40" s="1">
        <f t="shared" si="0"/>
        <v>4807310.8550749999</v>
      </c>
      <c r="BQ40" s="1">
        <f t="shared" si="1"/>
        <v>4850430.9208499994</v>
      </c>
      <c r="BR40" s="1">
        <f t="shared" si="1"/>
        <v>4893550.9866249999</v>
      </c>
      <c r="BS40" s="1">
        <f t="shared" si="1"/>
        <v>4936671.0523999995</v>
      </c>
      <c r="BT40" s="1">
        <f t="shared" si="1"/>
        <v>4979791.118175</v>
      </c>
      <c r="BU40" s="1">
        <f t="shared" si="1"/>
        <v>5022911.1839499995</v>
      </c>
      <c r="BV40" s="1">
        <f t="shared" si="1"/>
        <v>5066031.249725</v>
      </c>
      <c r="BW40" s="1">
        <f t="shared" si="1"/>
        <v>5109151.3154999996</v>
      </c>
      <c r="BX40" s="1">
        <f t="shared" si="1"/>
        <v>5152271.3812750001</v>
      </c>
      <c r="BY40" s="1">
        <f t="shared" si="1"/>
        <v>5195391.4470499996</v>
      </c>
      <c r="BZ40" s="1">
        <f t="shared" si="1"/>
        <v>5238511.5128250001</v>
      </c>
      <c r="CA40" s="1">
        <f t="shared" si="1"/>
        <v>5281631.5785999997</v>
      </c>
      <c r="CB40" s="1">
        <f t="shared" si="1"/>
        <v>5324751.6443750001</v>
      </c>
      <c r="CC40" s="1">
        <f t="shared" si="1"/>
        <v>5367871.7101499997</v>
      </c>
      <c r="CD40" s="1">
        <f t="shared" si="1"/>
        <v>5410991.7759250002</v>
      </c>
      <c r="CE40" s="1">
        <f t="shared" si="1"/>
        <v>5454111.8417000007</v>
      </c>
      <c r="CF40" s="1">
        <f t="shared" si="1"/>
        <v>5497231.9074750002</v>
      </c>
      <c r="CG40" s="1">
        <f t="shared" si="1"/>
        <v>5540351.9732499998</v>
      </c>
      <c r="CH40" s="1">
        <f t="shared" si="1"/>
        <v>5583472.0390250003</v>
      </c>
      <c r="CI40" s="1">
        <f t="shared" si="1"/>
        <v>5626592.1048000008</v>
      </c>
      <c r="CJ40" s="1">
        <f t="shared" si="1"/>
        <v>5669712.1705750003</v>
      </c>
      <c r="CK40" s="1">
        <f t="shared" si="1"/>
        <v>5712832.2363499999</v>
      </c>
      <c r="CL40" s="1">
        <f t="shared" si="1"/>
        <v>5755952.3021250004</v>
      </c>
      <c r="CM40" s="1">
        <f t="shared" si="1"/>
        <v>5799072.3679000009</v>
      </c>
      <c r="CN40" s="1">
        <f t="shared" si="1"/>
        <v>5842192.4336750004</v>
      </c>
      <c r="CO40" s="1">
        <f t="shared" si="1"/>
        <v>5885312.49945</v>
      </c>
      <c r="CP40" s="1">
        <f t="shared" si="1"/>
        <v>5928432.5652250005</v>
      </c>
      <c r="CQ40" s="1">
        <f t="shared" si="1"/>
        <v>5971552.631000001</v>
      </c>
      <c r="CR40" s="1">
        <f t="shared" si="1"/>
        <v>6014672.6967750005</v>
      </c>
      <c r="CS40" s="1">
        <f t="shared" si="1"/>
        <v>6057792.7625500001</v>
      </c>
      <c r="CT40" s="1">
        <f t="shared" si="1"/>
        <v>6100912.8283249997</v>
      </c>
      <c r="CU40" s="1">
        <f t="shared" si="1"/>
        <v>6144032.8941000002</v>
      </c>
      <c r="CV40" s="1">
        <f t="shared" si="1"/>
        <v>6187152.9598749997</v>
      </c>
      <c r="CW40" s="1">
        <f t="shared" si="1"/>
        <v>6230273.0256499993</v>
      </c>
      <c r="CX40" s="1">
        <f t="shared" si="1"/>
        <v>6273393.0914249998</v>
      </c>
      <c r="CY40" s="1">
        <f t="shared" si="1"/>
        <v>6316513.1571999993</v>
      </c>
      <c r="CZ40" s="1">
        <f t="shared" si="1"/>
        <v>6359633.2229749989</v>
      </c>
      <c r="DA40" s="1">
        <f t="shared" si="1"/>
        <v>6402753.2887499984</v>
      </c>
    </row>
    <row r="41" spans="3:105" x14ac:dyDescent="0.25">
      <c r="D41" t="s">
        <v>51</v>
      </c>
      <c r="E41" s="1">
        <f t="shared" si="0"/>
        <v>1230961.6774999998</v>
      </c>
      <c r="F41" s="1">
        <f t="shared" si="0"/>
        <v>1283962.4439499993</v>
      </c>
      <c r="G41" s="1">
        <f t="shared" si="0"/>
        <v>1336963.2103999993</v>
      </c>
      <c r="H41" s="1">
        <f t="shared" si="0"/>
        <v>1389963.9768499993</v>
      </c>
      <c r="I41" s="1">
        <f t="shared" si="0"/>
        <v>1442964.7432999988</v>
      </c>
      <c r="J41" s="1">
        <f t="shared" si="0"/>
        <v>1495965.5097499988</v>
      </c>
      <c r="K41" s="1">
        <f t="shared" si="0"/>
        <v>1548966.2761999983</v>
      </c>
      <c r="L41" s="1">
        <f t="shared" si="0"/>
        <v>1601967.0426499983</v>
      </c>
      <c r="M41" s="1">
        <f t="shared" si="0"/>
        <v>1654967.8090999983</v>
      </c>
      <c r="N41" s="1">
        <f t="shared" si="0"/>
        <v>1707968.5755499979</v>
      </c>
      <c r="O41" s="1">
        <f t="shared" si="0"/>
        <v>1760969.3419999979</v>
      </c>
      <c r="P41" s="1">
        <f t="shared" si="0"/>
        <v>1813970.1084499978</v>
      </c>
      <c r="Q41" s="1">
        <f t="shared" si="0"/>
        <v>1866970.8748999978</v>
      </c>
      <c r="R41" s="1">
        <f t="shared" si="0"/>
        <v>1919971.6413499981</v>
      </c>
      <c r="S41" s="1">
        <f t="shared" si="0"/>
        <v>1972972.4077999981</v>
      </c>
      <c r="T41" s="1">
        <f t="shared" si="0"/>
        <v>2025973.1742499981</v>
      </c>
      <c r="U41" s="1">
        <f t="shared" si="0"/>
        <v>2078973.9406999981</v>
      </c>
      <c r="V41" s="1">
        <f t="shared" si="0"/>
        <v>2131974.7071499983</v>
      </c>
      <c r="W41" s="1">
        <f t="shared" si="0"/>
        <v>2184975.4735999983</v>
      </c>
      <c r="X41" s="1">
        <f t="shared" si="0"/>
        <v>2237976.2400499983</v>
      </c>
      <c r="Y41" s="1">
        <f t="shared" si="0"/>
        <v>2290977.0064999983</v>
      </c>
      <c r="Z41" s="1">
        <f t="shared" si="0"/>
        <v>2343977.7729499983</v>
      </c>
      <c r="AA41" s="1">
        <f t="shared" si="0"/>
        <v>2396978.5393999983</v>
      </c>
      <c r="AB41" s="1">
        <f t="shared" si="0"/>
        <v>2449979.3058499983</v>
      </c>
      <c r="AC41" s="1">
        <f t="shared" si="0"/>
        <v>2502980.0722999983</v>
      </c>
      <c r="AD41" s="1">
        <f t="shared" si="0"/>
        <v>2555980.8387499987</v>
      </c>
      <c r="AE41" s="1">
        <f t="shared" si="0"/>
        <v>2608981.6051999987</v>
      </c>
      <c r="AF41" s="1">
        <f t="shared" si="0"/>
        <v>2661982.3716499987</v>
      </c>
      <c r="AG41" s="1">
        <f t="shared" si="0"/>
        <v>2714983.1380999987</v>
      </c>
      <c r="AH41" s="1">
        <f t="shared" si="0"/>
        <v>2767983.9045499992</v>
      </c>
      <c r="AI41" s="1">
        <f t="shared" si="0"/>
        <v>2820984.6709999992</v>
      </c>
      <c r="AJ41" s="1">
        <f t="shared" si="0"/>
        <v>2873985.4374499992</v>
      </c>
      <c r="AK41" s="1">
        <f t="shared" si="0"/>
        <v>2926986.2038999991</v>
      </c>
      <c r="AL41" s="1">
        <f t="shared" si="0"/>
        <v>2979986.9703499991</v>
      </c>
      <c r="AM41" s="1">
        <f t="shared" si="0"/>
        <v>3032987.7367999991</v>
      </c>
      <c r="AN41" s="1">
        <f t="shared" si="0"/>
        <v>3085988.5032499991</v>
      </c>
      <c r="AO41" s="1">
        <f t="shared" si="0"/>
        <v>3138989.2696999991</v>
      </c>
      <c r="AP41" s="1">
        <f t="shared" si="0"/>
        <v>3191990.0361499991</v>
      </c>
      <c r="AQ41" s="1">
        <f t="shared" si="0"/>
        <v>3244990.8025999991</v>
      </c>
      <c r="AR41" s="1">
        <f t="shared" si="0"/>
        <v>3297991.5690499991</v>
      </c>
      <c r="AS41" s="1">
        <f t="shared" si="0"/>
        <v>3350992.3354999996</v>
      </c>
      <c r="AT41" s="1">
        <f t="shared" si="0"/>
        <v>3403993.1019499996</v>
      </c>
      <c r="AU41" s="1">
        <f t="shared" si="0"/>
        <v>3456993.8683999996</v>
      </c>
      <c r="AV41" s="1">
        <f t="shared" si="0"/>
        <v>3509994.6348499996</v>
      </c>
      <c r="AW41" s="1">
        <f t="shared" si="0"/>
        <v>3562995.4012999996</v>
      </c>
      <c r="AX41" s="1">
        <f t="shared" si="0"/>
        <v>3615996.1677499996</v>
      </c>
      <c r="AY41" s="1">
        <f t="shared" si="0"/>
        <v>3668996.9341999996</v>
      </c>
      <c r="AZ41" s="1">
        <f t="shared" si="0"/>
        <v>3721997.7006499995</v>
      </c>
      <c r="BA41" s="1">
        <f t="shared" si="0"/>
        <v>3774998.4670999995</v>
      </c>
      <c r="BB41" s="1">
        <f t="shared" si="0"/>
        <v>3827999.2335499995</v>
      </c>
      <c r="BC41" s="1">
        <f t="shared" si="0"/>
        <v>3880999.9999999995</v>
      </c>
      <c r="BD41" s="1">
        <f t="shared" si="0"/>
        <v>3934000.7664499995</v>
      </c>
      <c r="BE41" s="1">
        <f t="shared" si="0"/>
        <v>3987001.5328999995</v>
      </c>
      <c r="BF41" s="1">
        <f t="shared" si="0"/>
        <v>4040002.2993499995</v>
      </c>
      <c r="BG41" s="1">
        <f t="shared" si="0"/>
        <v>4093003.0657999995</v>
      </c>
      <c r="BH41" s="1">
        <f t="shared" si="0"/>
        <v>4146003.8322499995</v>
      </c>
      <c r="BI41" s="1">
        <f t="shared" si="0"/>
        <v>4199004.5987</v>
      </c>
      <c r="BJ41" s="1">
        <f t="shared" si="0"/>
        <v>4252005.365149999</v>
      </c>
      <c r="BK41" s="1">
        <f t="shared" si="0"/>
        <v>4305006.1316</v>
      </c>
      <c r="BL41" s="1">
        <f t="shared" si="0"/>
        <v>4358006.898049999</v>
      </c>
      <c r="BM41" s="1">
        <f t="shared" si="0"/>
        <v>4411007.6645</v>
      </c>
      <c r="BN41" s="1">
        <f t="shared" si="0"/>
        <v>4464008.430949999</v>
      </c>
      <c r="BO41" s="1">
        <f t="shared" si="0"/>
        <v>4517009.1973999999</v>
      </c>
      <c r="BP41" s="1">
        <f t="shared" ref="BP41:DA44" si="2">MAX(BP11+BP$3*BP26,0)</f>
        <v>4570009.9638499999</v>
      </c>
      <c r="BQ41" s="1">
        <f t="shared" si="2"/>
        <v>4623010.7302999999</v>
      </c>
      <c r="BR41" s="1">
        <f t="shared" si="2"/>
        <v>4676011.4967499999</v>
      </c>
      <c r="BS41" s="1">
        <f t="shared" si="2"/>
        <v>4729012.2631999999</v>
      </c>
      <c r="BT41" s="1">
        <f t="shared" si="2"/>
        <v>4782013.0296499999</v>
      </c>
      <c r="BU41" s="1">
        <f t="shared" si="2"/>
        <v>4835013.7960999999</v>
      </c>
      <c r="BV41" s="1">
        <f t="shared" si="2"/>
        <v>4888014.5625499999</v>
      </c>
      <c r="BW41" s="1">
        <f t="shared" si="2"/>
        <v>4941015.3289999999</v>
      </c>
      <c r="BX41" s="1">
        <f t="shared" si="2"/>
        <v>4994016.0954499999</v>
      </c>
      <c r="BY41" s="1">
        <f t="shared" si="2"/>
        <v>5047016.8618999999</v>
      </c>
      <c r="BZ41" s="1">
        <f t="shared" si="2"/>
        <v>5100017.6283499999</v>
      </c>
      <c r="CA41" s="1">
        <f t="shared" si="2"/>
        <v>5153018.3947999999</v>
      </c>
      <c r="CB41" s="1">
        <f t="shared" si="2"/>
        <v>5206019.1612499999</v>
      </c>
      <c r="CC41" s="1">
        <f t="shared" si="2"/>
        <v>5259019.9276999999</v>
      </c>
      <c r="CD41" s="1">
        <f t="shared" si="2"/>
        <v>5312020.6941500008</v>
      </c>
      <c r="CE41" s="1">
        <f t="shared" si="2"/>
        <v>5365021.4605999999</v>
      </c>
      <c r="CF41" s="1">
        <f t="shared" si="2"/>
        <v>5418022.2270500008</v>
      </c>
      <c r="CG41" s="1">
        <f t="shared" si="2"/>
        <v>5471022.9935000008</v>
      </c>
      <c r="CH41" s="1">
        <f t="shared" si="2"/>
        <v>5524023.7599500008</v>
      </c>
      <c r="CI41" s="1">
        <f t="shared" si="2"/>
        <v>5577024.5264000008</v>
      </c>
      <c r="CJ41" s="1">
        <f t="shared" si="2"/>
        <v>5630025.2928500008</v>
      </c>
      <c r="CK41" s="1">
        <f t="shared" si="2"/>
        <v>5683026.0593000008</v>
      </c>
      <c r="CL41" s="1">
        <f t="shared" si="2"/>
        <v>5736026.8257500008</v>
      </c>
      <c r="CM41" s="1">
        <f t="shared" si="2"/>
        <v>5789027.5922000008</v>
      </c>
      <c r="CN41" s="1">
        <f t="shared" si="2"/>
        <v>5842028.3586500008</v>
      </c>
      <c r="CO41" s="1">
        <f t="shared" si="2"/>
        <v>5895029.1251000008</v>
      </c>
      <c r="CP41" s="1">
        <f t="shared" si="2"/>
        <v>5948029.8915500008</v>
      </c>
      <c r="CQ41" s="1">
        <f t="shared" si="2"/>
        <v>6001030.6580000008</v>
      </c>
      <c r="CR41" s="1">
        <f t="shared" si="2"/>
        <v>6054031.4244500007</v>
      </c>
      <c r="CS41" s="1">
        <f t="shared" si="2"/>
        <v>6107032.1908999998</v>
      </c>
      <c r="CT41" s="1">
        <f t="shared" si="2"/>
        <v>6160032.9573500007</v>
      </c>
      <c r="CU41" s="1">
        <f t="shared" si="2"/>
        <v>6213033.7237999998</v>
      </c>
      <c r="CV41" s="1">
        <f t="shared" si="2"/>
        <v>6266034.4902499998</v>
      </c>
      <c r="CW41" s="1">
        <f t="shared" si="2"/>
        <v>6319035.2566999998</v>
      </c>
      <c r="CX41" s="1">
        <f t="shared" si="2"/>
        <v>6372036.0231499989</v>
      </c>
      <c r="CY41" s="1">
        <f t="shared" si="2"/>
        <v>6425036.7895999998</v>
      </c>
      <c r="CZ41" s="1">
        <f t="shared" si="2"/>
        <v>6478037.5560499988</v>
      </c>
      <c r="DA41" s="1">
        <f t="shared" si="2"/>
        <v>6531038.3224999988</v>
      </c>
    </row>
    <row r="42" spans="3:105" x14ac:dyDescent="0.25">
      <c r="C42" s="1"/>
      <c r="D42" t="s">
        <v>52</v>
      </c>
      <c r="E42" s="1">
        <f t="shared" ref="E42:BP45" si="3">MAX(E12+E$3*E27,0)</f>
        <v>526876.91249999963</v>
      </c>
      <c r="F42" s="1">
        <f t="shared" si="3"/>
        <v>580864.37424999941</v>
      </c>
      <c r="G42" s="1">
        <f t="shared" si="3"/>
        <v>634851.8359999992</v>
      </c>
      <c r="H42" s="1">
        <f t="shared" si="3"/>
        <v>688839.29774999898</v>
      </c>
      <c r="I42" s="1">
        <f t="shared" si="3"/>
        <v>742826.75949999923</v>
      </c>
      <c r="J42" s="1">
        <f t="shared" si="3"/>
        <v>796814.22124999901</v>
      </c>
      <c r="K42" s="1">
        <f t="shared" si="3"/>
        <v>850801.6829999988</v>
      </c>
      <c r="L42" s="1">
        <f t="shared" si="3"/>
        <v>904789.14474999858</v>
      </c>
      <c r="M42" s="1">
        <f t="shared" si="3"/>
        <v>958776.60649999836</v>
      </c>
      <c r="N42" s="1">
        <f t="shared" si="3"/>
        <v>1012764.0682499981</v>
      </c>
      <c r="O42" s="1">
        <f t="shared" si="3"/>
        <v>1066751.5299999979</v>
      </c>
      <c r="P42" s="1">
        <f t="shared" si="3"/>
        <v>1120738.9917499977</v>
      </c>
      <c r="Q42" s="1">
        <f t="shared" si="3"/>
        <v>1174726.453499998</v>
      </c>
      <c r="R42" s="1">
        <f t="shared" si="3"/>
        <v>1228713.915249998</v>
      </c>
      <c r="S42" s="1">
        <f t="shared" si="3"/>
        <v>1282701.376999998</v>
      </c>
      <c r="T42" s="1">
        <f t="shared" si="3"/>
        <v>1336688.8387499982</v>
      </c>
      <c r="U42" s="1">
        <f t="shared" si="3"/>
        <v>1390676.3004999983</v>
      </c>
      <c r="V42" s="1">
        <f t="shared" si="3"/>
        <v>1444663.7622499983</v>
      </c>
      <c r="W42" s="1">
        <f t="shared" si="3"/>
        <v>1498651.2239999983</v>
      </c>
      <c r="X42" s="1">
        <f t="shared" si="3"/>
        <v>1552638.6857499983</v>
      </c>
      <c r="Y42" s="1">
        <f t="shared" si="3"/>
        <v>1606626.1474999983</v>
      </c>
      <c r="Z42" s="1">
        <f t="shared" si="3"/>
        <v>1660613.6092499983</v>
      </c>
      <c r="AA42" s="1">
        <f t="shared" si="3"/>
        <v>1714601.0709999986</v>
      </c>
      <c r="AB42" s="1">
        <f t="shared" si="3"/>
        <v>1768588.5327499986</v>
      </c>
      <c r="AC42" s="1">
        <f t="shared" si="3"/>
        <v>1822575.9944999986</v>
      </c>
      <c r="AD42" s="1">
        <f t="shared" si="3"/>
        <v>1876563.4562499986</v>
      </c>
      <c r="AE42" s="1">
        <f t="shared" si="3"/>
        <v>1930550.9179999987</v>
      </c>
      <c r="AF42" s="1">
        <f t="shared" si="3"/>
        <v>1984538.3797499987</v>
      </c>
      <c r="AG42" s="1">
        <f t="shared" si="3"/>
        <v>2038525.8414999989</v>
      </c>
      <c r="AH42" s="1">
        <f t="shared" si="3"/>
        <v>2092513.3032499989</v>
      </c>
      <c r="AI42" s="1">
        <f t="shared" si="3"/>
        <v>2146500.7649999987</v>
      </c>
      <c r="AJ42" s="1">
        <f t="shared" si="3"/>
        <v>2200488.226749999</v>
      </c>
      <c r="AK42" s="1">
        <f t="shared" si="3"/>
        <v>2254475.6884999992</v>
      </c>
      <c r="AL42" s="1">
        <f t="shared" si="3"/>
        <v>2308463.150249999</v>
      </c>
      <c r="AM42" s="1">
        <f t="shared" si="3"/>
        <v>2362450.6119999993</v>
      </c>
      <c r="AN42" s="1">
        <f t="shared" si="3"/>
        <v>2416438.0737499991</v>
      </c>
      <c r="AO42" s="1">
        <f t="shared" si="3"/>
        <v>2470425.5354999993</v>
      </c>
      <c r="AP42" s="1">
        <f t="shared" si="3"/>
        <v>2524412.9972499991</v>
      </c>
      <c r="AQ42" s="1">
        <f t="shared" si="3"/>
        <v>2578400.4589999993</v>
      </c>
      <c r="AR42" s="1">
        <f t="shared" si="3"/>
        <v>2632387.9207499996</v>
      </c>
      <c r="AS42" s="1">
        <f t="shared" si="3"/>
        <v>2686375.3824999994</v>
      </c>
      <c r="AT42" s="1">
        <f t="shared" si="3"/>
        <v>2740362.8442499996</v>
      </c>
      <c r="AU42" s="1">
        <f t="shared" si="3"/>
        <v>2794350.3059999994</v>
      </c>
      <c r="AV42" s="1">
        <f t="shared" si="3"/>
        <v>2848337.7677499996</v>
      </c>
      <c r="AW42" s="1">
        <f t="shared" si="3"/>
        <v>2902325.2294999994</v>
      </c>
      <c r="AX42" s="1">
        <f t="shared" si="3"/>
        <v>2956312.6912499992</v>
      </c>
      <c r="AY42" s="1">
        <f t="shared" si="3"/>
        <v>3010300.1529999995</v>
      </c>
      <c r="AZ42" s="1">
        <f t="shared" si="3"/>
        <v>3064287.6147499993</v>
      </c>
      <c r="BA42" s="1">
        <f t="shared" si="3"/>
        <v>3118275.0764999995</v>
      </c>
      <c r="BB42" s="1">
        <f t="shared" si="3"/>
        <v>3172262.5382499993</v>
      </c>
      <c r="BC42" s="1">
        <f t="shared" si="3"/>
        <v>3226249.9999999995</v>
      </c>
      <c r="BD42" s="1">
        <f t="shared" si="3"/>
        <v>3280237.4617499993</v>
      </c>
      <c r="BE42" s="1">
        <f t="shared" si="3"/>
        <v>3334224.9234999996</v>
      </c>
      <c r="BF42" s="1">
        <f t="shared" si="3"/>
        <v>3388212.3852499994</v>
      </c>
      <c r="BG42" s="1">
        <f t="shared" si="3"/>
        <v>3442199.8469999996</v>
      </c>
      <c r="BH42" s="1">
        <f t="shared" si="3"/>
        <v>3496187.3087499994</v>
      </c>
      <c r="BI42" s="1">
        <f t="shared" si="3"/>
        <v>3550174.7704999996</v>
      </c>
      <c r="BJ42" s="1">
        <f t="shared" si="3"/>
        <v>3604162.2322499994</v>
      </c>
      <c r="BK42" s="1">
        <f t="shared" si="3"/>
        <v>3658149.6939999997</v>
      </c>
      <c r="BL42" s="1">
        <f t="shared" si="3"/>
        <v>3712137.1557499995</v>
      </c>
      <c r="BM42" s="1">
        <f t="shared" si="3"/>
        <v>3766124.6174999997</v>
      </c>
      <c r="BN42" s="1">
        <f t="shared" si="3"/>
        <v>3820112.0792499995</v>
      </c>
      <c r="BO42" s="1">
        <f t="shared" si="3"/>
        <v>3874099.5409999993</v>
      </c>
      <c r="BP42" s="1">
        <f t="shared" si="3"/>
        <v>3928087.0027499995</v>
      </c>
      <c r="BQ42" s="1">
        <f t="shared" si="2"/>
        <v>3982074.4644999998</v>
      </c>
      <c r="BR42" s="1">
        <f t="shared" si="2"/>
        <v>4036061.9262499996</v>
      </c>
      <c r="BS42" s="1">
        <f t="shared" si="2"/>
        <v>4090049.3879999998</v>
      </c>
      <c r="BT42" s="1">
        <f t="shared" si="2"/>
        <v>4144036.8497500001</v>
      </c>
      <c r="BU42" s="1">
        <f t="shared" si="2"/>
        <v>4198024.3114999998</v>
      </c>
      <c r="BV42" s="1">
        <f t="shared" si="2"/>
        <v>4252011.7732499996</v>
      </c>
      <c r="BW42" s="1">
        <f t="shared" si="2"/>
        <v>4305999.2349999994</v>
      </c>
      <c r="BX42" s="1">
        <f t="shared" si="2"/>
        <v>4359986.6967500001</v>
      </c>
      <c r="BY42" s="1">
        <f t="shared" si="2"/>
        <v>4413974.1584999999</v>
      </c>
      <c r="BZ42" s="1">
        <f t="shared" si="2"/>
        <v>4467961.6202499997</v>
      </c>
      <c r="CA42" s="1">
        <f t="shared" si="2"/>
        <v>4521949.0820000004</v>
      </c>
      <c r="CB42" s="1">
        <f t="shared" si="2"/>
        <v>4575936.5437500002</v>
      </c>
      <c r="CC42" s="1">
        <f t="shared" si="2"/>
        <v>4629924.0055</v>
      </c>
      <c r="CD42" s="1">
        <f t="shared" si="2"/>
        <v>4683911.4672500007</v>
      </c>
      <c r="CE42" s="1">
        <f t="shared" si="2"/>
        <v>4737898.9290000005</v>
      </c>
      <c r="CF42" s="1">
        <f t="shared" si="2"/>
        <v>4791886.3907500003</v>
      </c>
      <c r="CG42" s="1">
        <f t="shared" si="2"/>
        <v>4845873.852500001</v>
      </c>
      <c r="CH42" s="1">
        <f t="shared" si="2"/>
        <v>4899861.3142500008</v>
      </c>
      <c r="CI42" s="1">
        <f t="shared" si="2"/>
        <v>4953848.7760000005</v>
      </c>
      <c r="CJ42" s="1">
        <f t="shared" si="2"/>
        <v>5007836.2377500003</v>
      </c>
      <c r="CK42" s="1">
        <f t="shared" si="2"/>
        <v>5061823.6995000001</v>
      </c>
      <c r="CL42" s="1">
        <f t="shared" si="2"/>
        <v>5115811.1612500008</v>
      </c>
      <c r="CM42" s="1">
        <f t="shared" si="2"/>
        <v>5169798.6230000006</v>
      </c>
      <c r="CN42" s="1">
        <f t="shared" si="2"/>
        <v>5223786.0847500004</v>
      </c>
      <c r="CO42" s="1">
        <f t="shared" si="2"/>
        <v>5277773.5465000011</v>
      </c>
      <c r="CP42" s="1">
        <f t="shared" si="2"/>
        <v>5331761.0082500009</v>
      </c>
      <c r="CQ42" s="1">
        <f t="shared" si="2"/>
        <v>5385748.4700000007</v>
      </c>
      <c r="CR42" s="1">
        <f t="shared" si="2"/>
        <v>5439735.9317500005</v>
      </c>
      <c r="CS42" s="1">
        <f t="shared" si="2"/>
        <v>5493723.3935000002</v>
      </c>
      <c r="CT42" s="1">
        <f t="shared" si="2"/>
        <v>5547710.85525</v>
      </c>
      <c r="CU42" s="1">
        <f t="shared" si="2"/>
        <v>5601698.3169999998</v>
      </c>
      <c r="CV42" s="1">
        <f t="shared" si="2"/>
        <v>5655685.7787499996</v>
      </c>
      <c r="CW42" s="1">
        <f t="shared" si="2"/>
        <v>5709673.2404999994</v>
      </c>
      <c r="CX42" s="1">
        <f t="shared" si="2"/>
        <v>5763660.7022499992</v>
      </c>
      <c r="CY42" s="1">
        <f t="shared" si="2"/>
        <v>5817648.1639999989</v>
      </c>
      <c r="CZ42" s="1">
        <f t="shared" si="2"/>
        <v>5871635.6257499997</v>
      </c>
      <c r="DA42" s="1">
        <f t="shared" si="2"/>
        <v>5925623.0874999985</v>
      </c>
    </row>
    <row r="43" spans="3:105" x14ac:dyDescent="0.25">
      <c r="C43" s="1"/>
      <c r="D43" t="s">
        <v>53</v>
      </c>
      <c r="E43" s="1">
        <f t="shared" si="3"/>
        <v>247878.38999999966</v>
      </c>
      <c r="F43" s="1">
        <f t="shared" si="3"/>
        <v>299375.82219999982</v>
      </c>
      <c r="G43" s="1">
        <f t="shared" si="3"/>
        <v>350873.25439999951</v>
      </c>
      <c r="H43" s="1">
        <f t="shared" si="3"/>
        <v>402370.6865999992</v>
      </c>
      <c r="I43" s="1">
        <f t="shared" si="3"/>
        <v>453868.11879999889</v>
      </c>
      <c r="J43" s="1">
        <f t="shared" si="3"/>
        <v>505365.55099999905</v>
      </c>
      <c r="K43" s="1">
        <f t="shared" si="3"/>
        <v>556862.98319999874</v>
      </c>
      <c r="L43" s="1">
        <f t="shared" si="3"/>
        <v>608360.41539999843</v>
      </c>
      <c r="M43" s="1">
        <f t="shared" si="3"/>
        <v>659857.84759999858</v>
      </c>
      <c r="N43" s="1">
        <f t="shared" si="3"/>
        <v>711355.27979999827</v>
      </c>
      <c r="O43" s="1">
        <f t="shared" si="3"/>
        <v>762852.71199999796</v>
      </c>
      <c r="P43" s="1">
        <f t="shared" si="3"/>
        <v>814350.14419999812</v>
      </c>
      <c r="Q43" s="1">
        <f t="shared" si="3"/>
        <v>865847.57639999804</v>
      </c>
      <c r="R43" s="1">
        <f t="shared" si="3"/>
        <v>917345.0085999982</v>
      </c>
      <c r="S43" s="1">
        <f t="shared" si="3"/>
        <v>968842.44079999812</v>
      </c>
      <c r="T43" s="1">
        <f t="shared" si="3"/>
        <v>1020339.8729999983</v>
      </c>
      <c r="U43" s="1">
        <f t="shared" si="3"/>
        <v>1071837.3051999982</v>
      </c>
      <c r="V43" s="1">
        <f t="shared" si="3"/>
        <v>1123334.7373999984</v>
      </c>
      <c r="W43" s="1">
        <f t="shared" si="3"/>
        <v>1174832.1695999985</v>
      </c>
      <c r="X43" s="1">
        <f t="shared" si="3"/>
        <v>1226329.6017999984</v>
      </c>
      <c r="Y43" s="1">
        <f t="shared" si="3"/>
        <v>1277827.0339999986</v>
      </c>
      <c r="Z43" s="1">
        <f t="shared" si="3"/>
        <v>1329324.4661999985</v>
      </c>
      <c r="AA43" s="1">
        <f t="shared" si="3"/>
        <v>1380821.8983999987</v>
      </c>
      <c r="AB43" s="1">
        <f t="shared" si="3"/>
        <v>1432319.3305999986</v>
      </c>
      <c r="AC43" s="1">
        <f t="shared" si="3"/>
        <v>1483816.7627999987</v>
      </c>
      <c r="AD43" s="1">
        <f t="shared" si="3"/>
        <v>1535314.1949999987</v>
      </c>
      <c r="AE43" s="1">
        <f t="shared" si="3"/>
        <v>1586811.6271999988</v>
      </c>
      <c r="AF43" s="1">
        <f t="shared" si="3"/>
        <v>1638309.0593999987</v>
      </c>
      <c r="AG43" s="1">
        <f t="shared" si="3"/>
        <v>1689806.4915999989</v>
      </c>
      <c r="AH43" s="1">
        <f t="shared" si="3"/>
        <v>1741303.9237999991</v>
      </c>
      <c r="AI43" s="1">
        <f t="shared" si="3"/>
        <v>1792801.355999999</v>
      </c>
      <c r="AJ43" s="1">
        <f t="shared" si="3"/>
        <v>1844298.7881999989</v>
      </c>
      <c r="AK43" s="1">
        <f t="shared" si="3"/>
        <v>1895796.2203999991</v>
      </c>
      <c r="AL43" s="1">
        <f t="shared" si="3"/>
        <v>1947293.6525999992</v>
      </c>
      <c r="AM43" s="1">
        <f t="shared" si="3"/>
        <v>1998791.0847999994</v>
      </c>
      <c r="AN43" s="1">
        <f t="shared" si="3"/>
        <v>2050288.5169999993</v>
      </c>
      <c r="AO43" s="1">
        <f t="shared" si="3"/>
        <v>2101785.9491999992</v>
      </c>
      <c r="AP43" s="1">
        <f t="shared" si="3"/>
        <v>2153283.3813999994</v>
      </c>
      <c r="AQ43" s="1">
        <f t="shared" si="3"/>
        <v>2204780.8135999995</v>
      </c>
      <c r="AR43" s="1">
        <f t="shared" si="3"/>
        <v>2256278.2457999997</v>
      </c>
      <c r="AS43" s="1">
        <f t="shared" si="3"/>
        <v>2307775.6779999994</v>
      </c>
      <c r="AT43" s="1">
        <f t="shared" si="3"/>
        <v>2359273.1101999995</v>
      </c>
      <c r="AU43" s="1">
        <f t="shared" si="3"/>
        <v>2410770.5423999997</v>
      </c>
      <c r="AV43" s="1">
        <f t="shared" si="3"/>
        <v>2462267.9745999994</v>
      </c>
      <c r="AW43" s="1">
        <f t="shared" si="3"/>
        <v>2513765.4067999995</v>
      </c>
      <c r="AX43" s="1">
        <f t="shared" si="3"/>
        <v>2565262.8389999997</v>
      </c>
      <c r="AY43" s="1">
        <f t="shared" si="3"/>
        <v>2616760.2711999994</v>
      </c>
      <c r="AZ43" s="1">
        <f t="shared" si="3"/>
        <v>2668257.7033999995</v>
      </c>
      <c r="BA43" s="1">
        <f t="shared" si="3"/>
        <v>2719755.1355999997</v>
      </c>
      <c r="BB43" s="1">
        <f t="shared" si="3"/>
        <v>2771252.5677999994</v>
      </c>
      <c r="BC43" s="1">
        <f t="shared" si="3"/>
        <v>2822749.9999999995</v>
      </c>
      <c r="BD43" s="1">
        <f t="shared" si="3"/>
        <v>2874247.4321999997</v>
      </c>
      <c r="BE43" s="1">
        <f t="shared" si="3"/>
        <v>2925744.8643999994</v>
      </c>
      <c r="BF43" s="1">
        <f t="shared" si="3"/>
        <v>2977242.2965999995</v>
      </c>
      <c r="BG43" s="1">
        <f t="shared" si="3"/>
        <v>3028739.7287999997</v>
      </c>
      <c r="BH43" s="1">
        <f t="shared" si="3"/>
        <v>3080237.1609999994</v>
      </c>
      <c r="BI43" s="1">
        <f t="shared" si="3"/>
        <v>3131734.5931999995</v>
      </c>
      <c r="BJ43" s="1">
        <f t="shared" si="3"/>
        <v>3183232.0253999997</v>
      </c>
      <c r="BK43" s="1">
        <f t="shared" si="3"/>
        <v>3234729.4575999994</v>
      </c>
      <c r="BL43" s="1">
        <f t="shared" si="3"/>
        <v>3286226.8897999995</v>
      </c>
      <c r="BM43" s="1">
        <f t="shared" si="3"/>
        <v>3337724.3219999997</v>
      </c>
      <c r="BN43" s="1">
        <f t="shared" si="3"/>
        <v>3389221.7541999994</v>
      </c>
      <c r="BO43" s="1">
        <f t="shared" si="3"/>
        <v>3440719.1863999995</v>
      </c>
      <c r="BP43" s="1">
        <f t="shared" si="3"/>
        <v>3492216.6185999997</v>
      </c>
      <c r="BQ43" s="1">
        <f t="shared" si="2"/>
        <v>3543714.0507999994</v>
      </c>
      <c r="BR43" s="1">
        <f t="shared" si="2"/>
        <v>3595211.483</v>
      </c>
      <c r="BS43" s="1">
        <f t="shared" si="2"/>
        <v>3646708.9151999997</v>
      </c>
      <c r="BT43" s="1">
        <f t="shared" si="2"/>
        <v>3698206.3473999999</v>
      </c>
      <c r="BU43" s="1">
        <f t="shared" si="2"/>
        <v>3749703.7796</v>
      </c>
      <c r="BV43" s="1">
        <f t="shared" si="2"/>
        <v>3801201.2117999997</v>
      </c>
      <c r="BW43" s="1">
        <f t="shared" si="2"/>
        <v>3852698.6439999999</v>
      </c>
      <c r="BX43" s="1">
        <f t="shared" si="2"/>
        <v>3904196.0762</v>
      </c>
      <c r="BY43" s="1">
        <f t="shared" si="2"/>
        <v>3955693.5083999997</v>
      </c>
      <c r="BZ43" s="1">
        <f t="shared" si="2"/>
        <v>4007190.9406000003</v>
      </c>
      <c r="CA43" s="1">
        <f t="shared" si="2"/>
        <v>4058688.3728</v>
      </c>
      <c r="CB43" s="1">
        <f t="shared" si="2"/>
        <v>4110185.8050000002</v>
      </c>
      <c r="CC43" s="1">
        <f t="shared" si="2"/>
        <v>4161683.2372000003</v>
      </c>
      <c r="CD43" s="1">
        <f t="shared" si="2"/>
        <v>4213180.6694</v>
      </c>
      <c r="CE43" s="1">
        <f t="shared" si="2"/>
        <v>4264678.1016000006</v>
      </c>
      <c r="CF43" s="1">
        <f t="shared" si="2"/>
        <v>4316175.5338000003</v>
      </c>
      <c r="CG43" s="1">
        <f t="shared" si="2"/>
        <v>4367672.966</v>
      </c>
      <c r="CH43" s="1">
        <f t="shared" si="2"/>
        <v>4419170.3982000006</v>
      </c>
      <c r="CI43" s="1">
        <f t="shared" si="2"/>
        <v>4470667.8304000003</v>
      </c>
      <c r="CJ43" s="1">
        <f t="shared" si="2"/>
        <v>4522165.2626000009</v>
      </c>
      <c r="CK43" s="1">
        <f t="shared" si="2"/>
        <v>4573662.6948000006</v>
      </c>
      <c r="CL43" s="1">
        <f t="shared" si="2"/>
        <v>4625160.1270000003</v>
      </c>
      <c r="CM43" s="1">
        <f t="shared" si="2"/>
        <v>4676657.5592000009</v>
      </c>
      <c r="CN43" s="1">
        <f t="shared" si="2"/>
        <v>4728154.9914000006</v>
      </c>
      <c r="CO43" s="1">
        <f t="shared" si="2"/>
        <v>4779652.4236000013</v>
      </c>
      <c r="CP43" s="1">
        <f t="shared" si="2"/>
        <v>4831149.855800001</v>
      </c>
      <c r="CQ43" s="1">
        <f t="shared" si="2"/>
        <v>4882647.2880000006</v>
      </c>
      <c r="CR43" s="1">
        <f t="shared" si="2"/>
        <v>4934144.7202000003</v>
      </c>
      <c r="CS43" s="1">
        <f t="shared" si="2"/>
        <v>4985642.1524</v>
      </c>
      <c r="CT43" s="1">
        <f t="shared" si="2"/>
        <v>5037139.5845999997</v>
      </c>
      <c r="CU43" s="1">
        <f t="shared" si="2"/>
        <v>5088637.0167999994</v>
      </c>
      <c r="CV43" s="1">
        <f t="shared" si="2"/>
        <v>5140134.4489999991</v>
      </c>
      <c r="CW43" s="1">
        <f t="shared" si="2"/>
        <v>5191631.8811999997</v>
      </c>
      <c r="CX43" s="1">
        <f t="shared" si="2"/>
        <v>5243129.3133999994</v>
      </c>
      <c r="CY43" s="1">
        <f t="shared" si="2"/>
        <v>5294626.7455999991</v>
      </c>
      <c r="CZ43" s="1">
        <f t="shared" si="2"/>
        <v>5346124.1777999997</v>
      </c>
      <c r="DA43" s="1">
        <f t="shared" si="2"/>
        <v>5397621.6099999994</v>
      </c>
    </row>
    <row r="44" spans="3:105" x14ac:dyDescent="0.25">
      <c r="C44" s="1"/>
      <c r="D44" t="s">
        <v>54</v>
      </c>
      <c r="E44" s="1">
        <f t="shared" si="3"/>
        <v>85404.373749999795</v>
      </c>
      <c r="F44" s="1">
        <f t="shared" si="3"/>
        <v>136926.28627499985</v>
      </c>
      <c r="G44" s="1">
        <f t="shared" si="3"/>
        <v>188448.19879999943</v>
      </c>
      <c r="H44" s="1">
        <f t="shared" si="3"/>
        <v>239970.11132499948</v>
      </c>
      <c r="I44" s="1">
        <f t="shared" si="3"/>
        <v>291492.02384999907</v>
      </c>
      <c r="J44" s="1">
        <f t="shared" si="3"/>
        <v>343013.93637499912</v>
      </c>
      <c r="K44" s="1">
        <f t="shared" si="3"/>
        <v>394535.8488999987</v>
      </c>
      <c r="L44" s="1">
        <f t="shared" si="3"/>
        <v>446057.76142499875</v>
      </c>
      <c r="M44" s="1">
        <f t="shared" si="3"/>
        <v>497579.67394999834</v>
      </c>
      <c r="N44" s="1">
        <f t="shared" si="3"/>
        <v>549101.58647499839</v>
      </c>
      <c r="O44" s="1">
        <f t="shared" si="3"/>
        <v>600623.49899999797</v>
      </c>
      <c r="P44" s="1">
        <f t="shared" si="3"/>
        <v>652145.41152499802</v>
      </c>
      <c r="Q44" s="1">
        <f t="shared" si="3"/>
        <v>703667.32404999807</v>
      </c>
      <c r="R44" s="1">
        <f t="shared" si="3"/>
        <v>755189.23657499813</v>
      </c>
      <c r="S44" s="1">
        <f t="shared" si="3"/>
        <v>806711.14909999818</v>
      </c>
      <c r="T44" s="1">
        <f t="shared" si="3"/>
        <v>858233.06162499823</v>
      </c>
      <c r="U44" s="1">
        <f t="shared" si="3"/>
        <v>909754.97414999828</v>
      </c>
      <c r="V44" s="1">
        <f t="shared" si="3"/>
        <v>961276.88667499833</v>
      </c>
      <c r="W44" s="1">
        <f t="shared" si="3"/>
        <v>1012798.7991999984</v>
      </c>
      <c r="X44" s="1">
        <f t="shared" si="3"/>
        <v>1064320.7117249984</v>
      </c>
      <c r="Y44" s="1">
        <f t="shared" si="3"/>
        <v>1115842.6242499985</v>
      </c>
      <c r="Z44" s="1">
        <f t="shared" si="3"/>
        <v>1167364.5367749985</v>
      </c>
      <c r="AA44" s="1">
        <f t="shared" si="3"/>
        <v>1218886.4492999986</v>
      </c>
      <c r="AB44" s="1">
        <f t="shared" si="3"/>
        <v>1270408.3618249986</v>
      </c>
      <c r="AC44" s="1">
        <f t="shared" si="3"/>
        <v>1321930.2743499987</v>
      </c>
      <c r="AD44" s="1">
        <f t="shared" si="3"/>
        <v>1373452.1868749987</v>
      </c>
      <c r="AE44" s="1">
        <f t="shared" si="3"/>
        <v>1424974.0993999988</v>
      </c>
      <c r="AF44" s="1">
        <f t="shared" si="3"/>
        <v>1476496.0119249988</v>
      </c>
      <c r="AG44" s="1">
        <f t="shared" si="3"/>
        <v>1528017.9244499989</v>
      </c>
      <c r="AH44" s="1">
        <f t="shared" si="3"/>
        <v>1579539.8369749989</v>
      </c>
      <c r="AI44" s="1">
        <f t="shared" si="3"/>
        <v>1631061.749499999</v>
      </c>
      <c r="AJ44" s="1">
        <f t="shared" si="3"/>
        <v>1682583.662024999</v>
      </c>
      <c r="AK44" s="1">
        <f t="shared" si="3"/>
        <v>1734105.5745499991</v>
      </c>
      <c r="AL44" s="1">
        <f t="shared" si="3"/>
        <v>1785627.4870749991</v>
      </c>
      <c r="AM44" s="1">
        <f t="shared" si="3"/>
        <v>1837149.3995999992</v>
      </c>
      <c r="AN44" s="1">
        <f t="shared" si="3"/>
        <v>1888671.3121249992</v>
      </c>
      <c r="AO44" s="1">
        <f t="shared" si="3"/>
        <v>1940193.2246499993</v>
      </c>
      <c r="AP44" s="1">
        <f t="shared" si="3"/>
        <v>1991715.1371749993</v>
      </c>
      <c r="AQ44" s="1">
        <f t="shared" si="3"/>
        <v>2043237.0496999994</v>
      </c>
      <c r="AR44" s="1">
        <f t="shared" si="3"/>
        <v>2094758.9622249994</v>
      </c>
      <c r="AS44" s="1">
        <f t="shared" si="3"/>
        <v>2146280.8747499995</v>
      </c>
      <c r="AT44" s="1">
        <f t="shared" si="3"/>
        <v>2197802.7872749995</v>
      </c>
      <c r="AU44" s="1">
        <f t="shared" si="3"/>
        <v>2249324.6997999996</v>
      </c>
      <c r="AV44" s="1">
        <f t="shared" si="3"/>
        <v>2300846.6123249996</v>
      </c>
      <c r="AW44" s="1">
        <f t="shared" si="3"/>
        <v>2352368.5248499997</v>
      </c>
      <c r="AX44" s="1">
        <f t="shared" si="3"/>
        <v>2403890.4373749993</v>
      </c>
      <c r="AY44" s="1">
        <f t="shared" si="3"/>
        <v>2455412.3498999993</v>
      </c>
      <c r="AZ44" s="1">
        <f t="shared" si="3"/>
        <v>2506934.2624249994</v>
      </c>
      <c r="BA44" s="1">
        <f t="shared" si="3"/>
        <v>2558456.1749499994</v>
      </c>
      <c r="BB44" s="1">
        <f t="shared" si="3"/>
        <v>2609978.0874749995</v>
      </c>
      <c r="BC44" s="1">
        <f t="shared" si="3"/>
        <v>2661499.9999999995</v>
      </c>
      <c r="BD44" s="1">
        <f t="shared" si="3"/>
        <v>2713021.9125249996</v>
      </c>
      <c r="BE44" s="1">
        <f t="shared" si="3"/>
        <v>2764543.8250499996</v>
      </c>
      <c r="BF44" s="1">
        <f t="shared" si="3"/>
        <v>2816065.7375749997</v>
      </c>
      <c r="BG44" s="1">
        <f t="shared" si="3"/>
        <v>2867587.6500999993</v>
      </c>
      <c r="BH44" s="1">
        <f t="shared" si="3"/>
        <v>2919109.5626249993</v>
      </c>
      <c r="BI44" s="1">
        <f t="shared" si="3"/>
        <v>2970631.4751499994</v>
      </c>
      <c r="BJ44" s="1">
        <f t="shared" si="3"/>
        <v>3022153.3876749994</v>
      </c>
      <c r="BK44" s="1">
        <f t="shared" si="3"/>
        <v>3073675.3001999995</v>
      </c>
      <c r="BL44" s="1">
        <f t="shared" si="3"/>
        <v>3125197.2127249995</v>
      </c>
      <c r="BM44" s="1">
        <f t="shared" si="3"/>
        <v>3176719.1252499996</v>
      </c>
      <c r="BN44" s="1">
        <f t="shared" si="3"/>
        <v>3228241.0377749996</v>
      </c>
      <c r="BO44" s="1">
        <f t="shared" si="3"/>
        <v>3279762.9502999997</v>
      </c>
      <c r="BP44" s="1">
        <f t="shared" si="3"/>
        <v>3331284.8628249997</v>
      </c>
      <c r="BQ44" s="1">
        <f t="shared" si="2"/>
        <v>3382806.7753499998</v>
      </c>
      <c r="BR44" s="1">
        <f t="shared" si="2"/>
        <v>3434328.6878749998</v>
      </c>
      <c r="BS44" s="1">
        <f t="shared" si="2"/>
        <v>3485850.6003999999</v>
      </c>
      <c r="BT44" s="1">
        <f t="shared" si="2"/>
        <v>3537372.5129249999</v>
      </c>
      <c r="BU44" s="1">
        <f t="shared" si="2"/>
        <v>3588894.42545</v>
      </c>
      <c r="BV44" s="1">
        <f t="shared" si="2"/>
        <v>3640416.337975</v>
      </c>
      <c r="BW44" s="1">
        <f t="shared" si="2"/>
        <v>3691938.2505000001</v>
      </c>
      <c r="BX44" s="1">
        <f t="shared" si="2"/>
        <v>3743460.1630250001</v>
      </c>
      <c r="BY44" s="1">
        <f t="shared" si="2"/>
        <v>3794982.0755500002</v>
      </c>
      <c r="BZ44" s="1">
        <f t="shared" si="2"/>
        <v>3846503.9880750002</v>
      </c>
      <c r="CA44" s="1">
        <f t="shared" si="2"/>
        <v>3898025.9006000003</v>
      </c>
      <c r="CB44" s="1">
        <f t="shared" si="2"/>
        <v>3949547.8131250003</v>
      </c>
      <c r="CC44" s="1">
        <f t="shared" si="2"/>
        <v>4001069.7256500004</v>
      </c>
      <c r="CD44" s="1">
        <f t="shared" si="2"/>
        <v>4052591.6381750004</v>
      </c>
      <c r="CE44" s="1">
        <f t="shared" si="2"/>
        <v>4104113.5507000005</v>
      </c>
      <c r="CF44" s="1">
        <f t="shared" si="2"/>
        <v>4155635.4632250005</v>
      </c>
      <c r="CG44" s="1">
        <f t="shared" si="2"/>
        <v>4207157.3757500006</v>
      </c>
      <c r="CH44" s="1">
        <f t="shared" si="2"/>
        <v>4258679.2882750006</v>
      </c>
      <c r="CI44" s="1">
        <f t="shared" si="2"/>
        <v>4310201.2008000007</v>
      </c>
      <c r="CJ44" s="1">
        <f t="shared" si="2"/>
        <v>4361723.1133250007</v>
      </c>
      <c r="CK44" s="1">
        <f t="shared" si="2"/>
        <v>4413245.0258500008</v>
      </c>
      <c r="CL44" s="1">
        <f t="shared" si="2"/>
        <v>4464766.9383750008</v>
      </c>
      <c r="CM44" s="1">
        <f t="shared" si="2"/>
        <v>4516288.8509000009</v>
      </c>
      <c r="CN44" s="1">
        <f t="shared" si="2"/>
        <v>4567810.7634250009</v>
      </c>
      <c r="CO44" s="1">
        <f t="shared" si="2"/>
        <v>4619332.675950001</v>
      </c>
      <c r="CP44" s="1">
        <f t="shared" si="2"/>
        <v>4670854.588475001</v>
      </c>
      <c r="CQ44" s="1">
        <f t="shared" si="2"/>
        <v>4722376.5010000002</v>
      </c>
      <c r="CR44" s="1">
        <f t="shared" si="2"/>
        <v>4773898.4135250002</v>
      </c>
      <c r="CS44" s="1">
        <f t="shared" si="2"/>
        <v>4825420.3260500003</v>
      </c>
      <c r="CT44" s="1">
        <f t="shared" si="2"/>
        <v>4876942.2385750003</v>
      </c>
      <c r="CU44" s="1">
        <f t="shared" si="2"/>
        <v>4928464.1511000004</v>
      </c>
      <c r="CV44" s="1">
        <f t="shared" si="2"/>
        <v>4979986.0636250004</v>
      </c>
      <c r="CW44" s="1">
        <f t="shared" si="2"/>
        <v>5031507.9761499995</v>
      </c>
      <c r="CX44" s="1">
        <f t="shared" si="2"/>
        <v>5083029.8886749996</v>
      </c>
      <c r="CY44" s="1">
        <f t="shared" si="2"/>
        <v>5134551.8011999987</v>
      </c>
      <c r="CZ44" s="1">
        <f t="shared" si="2"/>
        <v>5186073.7137249988</v>
      </c>
      <c r="DA44" s="1">
        <f t="shared" si="2"/>
        <v>5237595.6262499988</v>
      </c>
    </row>
    <row r="45" spans="3:105" x14ac:dyDescent="0.25">
      <c r="C45" s="1"/>
      <c r="D45" t="s">
        <v>55</v>
      </c>
      <c r="E45" s="1">
        <f t="shared" si="3"/>
        <v>0</v>
      </c>
      <c r="F45" s="1">
        <f t="shared" si="3"/>
        <v>0</v>
      </c>
      <c r="G45" s="1">
        <f t="shared" si="3"/>
        <v>0</v>
      </c>
      <c r="H45" s="1">
        <f t="shared" si="3"/>
        <v>29411.174674999435</v>
      </c>
      <c r="I45" s="1">
        <f t="shared" si="3"/>
        <v>83790.724149999209</v>
      </c>
      <c r="J45" s="1">
        <f t="shared" si="3"/>
        <v>138170.27362499945</v>
      </c>
      <c r="K45" s="1">
        <f t="shared" si="3"/>
        <v>192549.82309999922</v>
      </c>
      <c r="L45" s="1">
        <f t="shared" si="3"/>
        <v>246929.372574999</v>
      </c>
      <c r="M45" s="1">
        <f t="shared" si="3"/>
        <v>301308.92204999877</v>
      </c>
      <c r="N45" s="1">
        <f t="shared" si="3"/>
        <v>355688.47152499855</v>
      </c>
      <c r="O45" s="1">
        <f t="shared" si="3"/>
        <v>410068.02099999832</v>
      </c>
      <c r="P45" s="1">
        <f t="shared" si="3"/>
        <v>464447.57047499809</v>
      </c>
      <c r="Q45" s="1">
        <f t="shared" si="3"/>
        <v>518827.11994999833</v>
      </c>
      <c r="R45" s="1">
        <f t="shared" si="3"/>
        <v>573206.66942499834</v>
      </c>
      <c r="S45" s="1">
        <f t="shared" si="3"/>
        <v>627586.21889999835</v>
      </c>
      <c r="T45" s="1">
        <f t="shared" si="3"/>
        <v>681965.76837499836</v>
      </c>
      <c r="U45" s="1">
        <f t="shared" si="3"/>
        <v>736345.3178499986</v>
      </c>
      <c r="V45" s="1">
        <f t="shared" si="3"/>
        <v>790724.8673249986</v>
      </c>
      <c r="W45" s="1">
        <f t="shared" si="3"/>
        <v>845104.41679999861</v>
      </c>
      <c r="X45" s="1">
        <f t="shared" si="3"/>
        <v>899483.96627499862</v>
      </c>
      <c r="Y45" s="1">
        <f t="shared" si="3"/>
        <v>953863.51574999862</v>
      </c>
      <c r="Z45" s="1">
        <f t="shared" si="3"/>
        <v>1008243.0652249986</v>
      </c>
      <c r="AA45" s="1">
        <f t="shared" si="3"/>
        <v>1062622.6146999989</v>
      </c>
      <c r="AB45" s="1">
        <f t="shared" si="3"/>
        <v>1117002.1641749989</v>
      </c>
      <c r="AC45" s="1">
        <f t="shared" si="3"/>
        <v>1171381.7136499989</v>
      </c>
      <c r="AD45" s="1">
        <f t="shared" si="3"/>
        <v>1225761.2631249989</v>
      </c>
      <c r="AE45" s="1">
        <f t="shared" si="3"/>
        <v>1280140.8125999989</v>
      </c>
      <c r="AF45" s="1">
        <f t="shared" si="3"/>
        <v>1334520.3620749989</v>
      </c>
      <c r="AG45" s="1">
        <f t="shared" si="3"/>
        <v>1388899.9115499991</v>
      </c>
      <c r="AH45" s="1">
        <f t="shared" si="3"/>
        <v>1443279.4610249992</v>
      </c>
      <c r="AI45" s="1">
        <f t="shared" si="3"/>
        <v>1497659.0104999992</v>
      </c>
      <c r="AJ45" s="1">
        <f t="shared" si="3"/>
        <v>1552038.5599749992</v>
      </c>
      <c r="AK45" s="1">
        <f t="shared" si="3"/>
        <v>1606418.1094499992</v>
      </c>
      <c r="AL45" s="1">
        <f t="shared" si="3"/>
        <v>1660797.6589249992</v>
      </c>
      <c r="AM45" s="1">
        <f t="shared" si="3"/>
        <v>1715177.2083999994</v>
      </c>
      <c r="AN45" s="1">
        <f t="shared" si="3"/>
        <v>1769556.7578749992</v>
      </c>
      <c r="AO45" s="1">
        <f t="shared" si="3"/>
        <v>1823936.3073499994</v>
      </c>
      <c r="AP45" s="1">
        <f t="shared" si="3"/>
        <v>1878315.8568249994</v>
      </c>
      <c r="AQ45" s="1">
        <f t="shared" si="3"/>
        <v>1932695.4062999994</v>
      </c>
      <c r="AR45" s="1">
        <f t="shared" si="3"/>
        <v>1987074.9557749997</v>
      </c>
      <c r="AS45" s="1">
        <f t="shared" si="3"/>
        <v>2041454.5052499995</v>
      </c>
      <c r="AT45" s="1">
        <f t="shared" si="3"/>
        <v>2095834.0547249995</v>
      </c>
      <c r="AU45" s="1">
        <f t="shared" si="3"/>
        <v>2150213.6041999995</v>
      </c>
      <c r="AV45" s="1">
        <f t="shared" si="3"/>
        <v>2204593.1536749993</v>
      </c>
      <c r="AW45" s="1">
        <f t="shared" si="3"/>
        <v>2258972.7031499995</v>
      </c>
      <c r="AX45" s="1">
        <f t="shared" si="3"/>
        <v>2313352.2526249997</v>
      </c>
      <c r="AY45" s="1">
        <f t="shared" si="3"/>
        <v>2367731.8020999995</v>
      </c>
      <c r="AZ45" s="1">
        <f t="shared" si="3"/>
        <v>2422111.3515749993</v>
      </c>
      <c r="BA45" s="1">
        <f t="shared" si="3"/>
        <v>2476490.9010499995</v>
      </c>
      <c r="BB45" s="1">
        <f t="shared" si="3"/>
        <v>2530870.4505249993</v>
      </c>
      <c r="BC45" s="1">
        <f t="shared" si="3"/>
        <v>2585249.9999999995</v>
      </c>
      <c r="BD45" s="1">
        <f t="shared" si="3"/>
        <v>2639629.5494749993</v>
      </c>
      <c r="BE45" s="1">
        <f t="shared" si="3"/>
        <v>2694009.0989499995</v>
      </c>
      <c r="BF45" s="1">
        <f t="shared" si="3"/>
        <v>2748388.6484249993</v>
      </c>
      <c r="BG45" s="1">
        <f t="shared" si="3"/>
        <v>2802768.1978999996</v>
      </c>
      <c r="BH45" s="1">
        <f t="shared" si="3"/>
        <v>2857147.7473749993</v>
      </c>
      <c r="BI45" s="1">
        <f t="shared" si="3"/>
        <v>2911527.2968499996</v>
      </c>
      <c r="BJ45" s="1">
        <f t="shared" si="3"/>
        <v>2965906.8463249994</v>
      </c>
      <c r="BK45" s="1">
        <f t="shared" si="3"/>
        <v>3020286.3957999991</v>
      </c>
      <c r="BL45" s="1">
        <f t="shared" si="3"/>
        <v>3074665.9452749994</v>
      </c>
      <c r="BM45" s="1">
        <f t="shared" si="3"/>
        <v>3129045.4947499996</v>
      </c>
      <c r="BN45" s="1">
        <f t="shared" si="3"/>
        <v>3183425.0442249994</v>
      </c>
      <c r="BO45" s="1">
        <f t="shared" si="3"/>
        <v>3237804.5936999992</v>
      </c>
      <c r="BP45" s="1">
        <f t="shared" ref="BP45:DA48" si="4">MAX(BP15+BP$3*BP30,0)</f>
        <v>3292184.1431749994</v>
      </c>
      <c r="BQ45" s="1">
        <f t="shared" si="4"/>
        <v>3346563.6926499996</v>
      </c>
      <c r="BR45" s="1">
        <f t="shared" si="4"/>
        <v>3400943.2421249994</v>
      </c>
      <c r="BS45" s="1">
        <f t="shared" si="4"/>
        <v>3455322.7915999996</v>
      </c>
      <c r="BT45" s="1">
        <f t="shared" si="4"/>
        <v>3509702.3410749994</v>
      </c>
      <c r="BU45" s="1">
        <f t="shared" si="4"/>
        <v>3564081.8905499997</v>
      </c>
      <c r="BV45" s="1">
        <f t="shared" si="4"/>
        <v>3618461.4400249999</v>
      </c>
      <c r="BW45" s="1">
        <f t="shared" si="4"/>
        <v>3672840.9894999997</v>
      </c>
      <c r="BX45" s="1">
        <f t="shared" si="4"/>
        <v>3727220.5389749995</v>
      </c>
      <c r="BY45" s="1">
        <f t="shared" si="4"/>
        <v>3781600.0884499997</v>
      </c>
      <c r="BZ45" s="1">
        <f t="shared" si="4"/>
        <v>3835979.6379249999</v>
      </c>
      <c r="CA45" s="1">
        <f t="shared" si="4"/>
        <v>3890359.1874000002</v>
      </c>
      <c r="CB45" s="1">
        <f t="shared" si="4"/>
        <v>3944738.7368749999</v>
      </c>
      <c r="CC45" s="1">
        <f t="shared" si="4"/>
        <v>3999118.2863499997</v>
      </c>
      <c r="CD45" s="1">
        <f t="shared" si="4"/>
        <v>4053497.835825</v>
      </c>
      <c r="CE45" s="1">
        <f t="shared" si="4"/>
        <v>4107877.3853000002</v>
      </c>
      <c r="CF45" s="1">
        <f t="shared" si="4"/>
        <v>4162256.934775</v>
      </c>
      <c r="CG45" s="1">
        <f t="shared" si="4"/>
        <v>4216636.4842499997</v>
      </c>
      <c r="CH45" s="1">
        <f t="shared" si="4"/>
        <v>4271016.033725</v>
      </c>
      <c r="CI45" s="1">
        <f t="shared" si="4"/>
        <v>4325395.5832000002</v>
      </c>
      <c r="CJ45" s="1">
        <f t="shared" si="4"/>
        <v>4379775.1326750005</v>
      </c>
      <c r="CK45" s="1">
        <f t="shared" si="4"/>
        <v>4434154.6821500007</v>
      </c>
      <c r="CL45" s="1">
        <f t="shared" si="4"/>
        <v>4488534.231625</v>
      </c>
      <c r="CM45" s="1">
        <f t="shared" si="4"/>
        <v>4542913.7811000003</v>
      </c>
      <c r="CN45" s="1">
        <f t="shared" si="4"/>
        <v>4597293.3305750005</v>
      </c>
      <c r="CO45" s="1">
        <f t="shared" si="4"/>
        <v>4651672.8800500007</v>
      </c>
      <c r="CP45" s="1">
        <f t="shared" si="4"/>
        <v>4706052.429525001</v>
      </c>
      <c r="CQ45" s="1">
        <f t="shared" si="4"/>
        <v>4760431.9790000003</v>
      </c>
      <c r="CR45" s="1">
        <f t="shared" si="4"/>
        <v>4814811.5284749996</v>
      </c>
      <c r="CS45" s="1">
        <f t="shared" si="4"/>
        <v>4869191.0779499998</v>
      </c>
      <c r="CT45" s="1">
        <f t="shared" si="4"/>
        <v>4923570.6274250001</v>
      </c>
      <c r="CU45" s="1">
        <f t="shared" si="4"/>
        <v>4977950.1768999994</v>
      </c>
      <c r="CV45" s="1">
        <f t="shared" si="4"/>
        <v>5032329.7263749987</v>
      </c>
      <c r="CW45" s="1">
        <f t="shared" si="4"/>
        <v>5086709.2758499989</v>
      </c>
      <c r="CX45" s="1">
        <f t="shared" si="4"/>
        <v>5141088.8253249992</v>
      </c>
      <c r="CY45" s="1">
        <f t="shared" si="4"/>
        <v>5195468.3747999985</v>
      </c>
      <c r="CZ45" s="1">
        <f t="shared" si="4"/>
        <v>5249847.9242749987</v>
      </c>
      <c r="DA45" s="1">
        <f t="shared" si="4"/>
        <v>5304227.473749999</v>
      </c>
    </row>
    <row r="46" spans="3:105" x14ac:dyDescent="0.25">
      <c r="C46" s="1"/>
      <c r="D46" t="s">
        <v>56</v>
      </c>
      <c r="E46" s="1">
        <f t="shared" ref="E46:BP49" si="5">MAX(E16+E$3*E31,0)</f>
        <v>670196.88750000019</v>
      </c>
      <c r="F46" s="1">
        <f t="shared" si="5"/>
        <v>714882.94974999968</v>
      </c>
      <c r="G46" s="1">
        <f t="shared" si="5"/>
        <v>759569.01199999964</v>
      </c>
      <c r="H46" s="1">
        <f t="shared" si="5"/>
        <v>804255.0742499996</v>
      </c>
      <c r="I46" s="1">
        <f t="shared" si="5"/>
        <v>848941.13649999932</v>
      </c>
      <c r="J46" s="1">
        <f t="shared" si="5"/>
        <v>893627.19874999928</v>
      </c>
      <c r="K46" s="1">
        <f t="shared" si="5"/>
        <v>938313.26099999901</v>
      </c>
      <c r="L46" s="1">
        <f t="shared" si="5"/>
        <v>982999.32324999897</v>
      </c>
      <c r="M46" s="1">
        <f t="shared" si="5"/>
        <v>1027685.3854999987</v>
      </c>
      <c r="N46" s="1">
        <f t="shared" si="5"/>
        <v>1072371.4477499987</v>
      </c>
      <c r="O46" s="1">
        <f t="shared" si="5"/>
        <v>1117057.5099999984</v>
      </c>
      <c r="P46" s="1">
        <f t="shared" si="5"/>
        <v>1161743.5722499986</v>
      </c>
      <c r="Q46" s="1">
        <f t="shared" si="5"/>
        <v>1206429.6344999985</v>
      </c>
      <c r="R46" s="1">
        <f t="shared" si="5"/>
        <v>1251115.6967499985</v>
      </c>
      <c r="S46" s="1">
        <f t="shared" si="5"/>
        <v>1295801.7589999987</v>
      </c>
      <c r="T46" s="1">
        <f t="shared" si="5"/>
        <v>1340487.8212499986</v>
      </c>
      <c r="U46" s="1">
        <f t="shared" si="5"/>
        <v>1385173.8834999986</v>
      </c>
      <c r="V46" s="1">
        <f t="shared" si="5"/>
        <v>1429859.9457499988</v>
      </c>
      <c r="W46" s="1">
        <f t="shared" si="5"/>
        <v>1474546.0079999988</v>
      </c>
      <c r="X46" s="1">
        <f t="shared" si="5"/>
        <v>1519232.0702499987</v>
      </c>
      <c r="Y46" s="1">
        <f t="shared" si="5"/>
        <v>1563918.1324999989</v>
      </c>
      <c r="Z46" s="1">
        <f t="shared" si="5"/>
        <v>1608604.1947499989</v>
      </c>
      <c r="AA46" s="1">
        <f t="shared" si="5"/>
        <v>1653290.2569999988</v>
      </c>
      <c r="AB46" s="1">
        <f t="shared" si="5"/>
        <v>1697976.319249999</v>
      </c>
      <c r="AC46" s="1">
        <f t="shared" si="5"/>
        <v>1742662.381499999</v>
      </c>
      <c r="AD46" s="1">
        <f t="shared" si="5"/>
        <v>1787348.4437499989</v>
      </c>
      <c r="AE46" s="1">
        <f t="shared" si="5"/>
        <v>1832034.5059999991</v>
      </c>
      <c r="AF46" s="1">
        <f t="shared" si="5"/>
        <v>1876720.5682499991</v>
      </c>
      <c r="AG46" s="1">
        <f t="shared" si="5"/>
        <v>1921406.630499999</v>
      </c>
      <c r="AH46" s="1">
        <f t="shared" si="5"/>
        <v>1966092.692749999</v>
      </c>
      <c r="AI46" s="1">
        <f t="shared" si="5"/>
        <v>2010778.7549999992</v>
      </c>
      <c r="AJ46" s="1">
        <f t="shared" si="5"/>
        <v>2055464.8172499994</v>
      </c>
      <c r="AK46" s="1">
        <f t="shared" si="5"/>
        <v>2100150.8794999993</v>
      </c>
      <c r="AL46" s="1">
        <f t="shared" si="5"/>
        <v>2144836.9417499993</v>
      </c>
      <c r="AM46" s="1">
        <f t="shared" si="5"/>
        <v>2189523.0039999993</v>
      </c>
      <c r="AN46" s="1">
        <f t="shared" si="5"/>
        <v>2234209.0662499992</v>
      </c>
      <c r="AO46" s="1">
        <f t="shared" si="5"/>
        <v>2278895.1284999996</v>
      </c>
      <c r="AP46" s="1">
        <f t="shared" si="5"/>
        <v>2323581.1907499996</v>
      </c>
      <c r="AQ46" s="1">
        <f t="shared" si="5"/>
        <v>2368267.2529999996</v>
      </c>
      <c r="AR46" s="1">
        <f t="shared" si="5"/>
        <v>2412953.3152499995</v>
      </c>
      <c r="AS46" s="1">
        <f t="shared" si="5"/>
        <v>2457639.3774999995</v>
      </c>
      <c r="AT46" s="1">
        <f t="shared" si="5"/>
        <v>2502325.4397499994</v>
      </c>
      <c r="AU46" s="1">
        <f t="shared" si="5"/>
        <v>2547011.5019999994</v>
      </c>
      <c r="AV46" s="1">
        <f t="shared" si="5"/>
        <v>2591697.5642499998</v>
      </c>
      <c r="AW46" s="1">
        <f t="shared" si="5"/>
        <v>2636383.6264999993</v>
      </c>
      <c r="AX46" s="1">
        <f t="shared" si="5"/>
        <v>2681069.6887499997</v>
      </c>
      <c r="AY46" s="1">
        <f t="shared" si="5"/>
        <v>2725755.7509999997</v>
      </c>
      <c r="AZ46" s="1">
        <f t="shared" si="5"/>
        <v>2770441.8132499997</v>
      </c>
      <c r="BA46" s="1">
        <f t="shared" si="5"/>
        <v>2815127.8754999996</v>
      </c>
      <c r="BB46" s="1">
        <f t="shared" si="5"/>
        <v>2859813.9377499996</v>
      </c>
      <c r="BC46" s="1">
        <f t="shared" si="5"/>
        <v>2904499.9999999995</v>
      </c>
      <c r="BD46" s="1">
        <f t="shared" si="5"/>
        <v>2949186.0622499995</v>
      </c>
      <c r="BE46" s="1">
        <f t="shared" si="5"/>
        <v>2993872.1244999995</v>
      </c>
      <c r="BF46" s="1">
        <f t="shared" si="5"/>
        <v>3038558.1867499994</v>
      </c>
      <c r="BG46" s="1">
        <f t="shared" si="5"/>
        <v>3083244.2489999994</v>
      </c>
      <c r="BH46" s="1">
        <f t="shared" si="5"/>
        <v>3127930.3112499993</v>
      </c>
      <c r="BI46" s="1">
        <f t="shared" si="5"/>
        <v>3172616.3734999998</v>
      </c>
      <c r="BJ46" s="1">
        <f t="shared" si="5"/>
        <v>3217302.4357499997</v>
      </c>
      <c r="BK46" s="1">
        <f t="shared" si="5"/>
        <v>3261988.4979999997</v>
      </c>
      <c r="BL46" s="1">
        <f t="shared" si="5"/>
        <v>3306674.5602499996</v>
      </c>
      <c r="BM46" s="1">
        <f t="shared" si="5"/>
        <v>3351360.6224999996</v>
      </c>
      <c r="BN46" s="1">
        <f t="shared" si="5"/>
        <v>3396046.6847499995</v>
      </c>
      <c r="BO46" s="1">
        <f t="shared" si="5"/>
        <v>3440732.7469999995</v>
      </c>
      <c r="BP46" s="1">
        <f t="shared" si="5"/>
        <v>3485418.8092499995</v>
      </c>
      <c r="BQ46" s="1">
        <f t="shared" si="4"/>
        <v>3530104.8714999994</v>
      </c>
      <c r="BR46" s="1">
        <f t="shared" si="4"/>
        <v>3574790.9337499999</v>
      </c>
      <c r="BS46" s="1">
        <f t="shared" si="4"/>
        <v>3619476.9959999998</v>
      </c>
      <c r="BT46" s="1">
        <f t="shared" si="4"/>
        <v>3664163.0582499998</v>
      </c>
      <c r="BU46" s="1">
        <f t="shared" si="4"/>
        <v>3708849.1204999997</v>
      </c>
      <c r="BV46" s="1">
        <f t="shared" si="4"/>
        <v>3753535.1827499997</v>
      </c>
      <c r="BW46" s="1">
        <f t="shared" si="4"/>
        <v>3798221.2450000001</v>
      </c>
      <c r="BX46" s="1">
        <f t="shared" si="4"/>
        <v>3842907.3072499996</v>
      </c>
      <c r="BY46" s="1">
        <f t="shared" si="4"/>
        <v>3887593.3695</v>
      </c>
      <c r="BZ46" s="1">
        <f t="shared" si="4"/>
        <v>3932279.43175</v>
      </c>
      <c r="CA46" s="1">
        <f t="shared" si="4"/>
        <v>3976965.4939999999</v>
      </c>
      <c r="CB46" s="1">
        <f t="shared" si="4"/>
        <v>4021651.5562499999</v>
      </c>
      <c r="CC46" s="1">
        <f t="shared" si="4"/>
        <v>4066337.6184999999</v>
      </c>
      <c r="CD46" s="1">
        <f t="shared" si="4"/>
        <v>4111023.6807500003</v>
      </c>
      <c r="CE46" s="1">
        <f t="shared" si="4"/>
        <v>4155709.7429999998</v>
      </c>
      <c r="CF46" s="1">
        <f t="shared" si="4"/>
        <v>4200395.8052500002</v>
      </c>
      <c r="CG46" s="1">
        <f t="shared" si="4"/>
        <v>4245081.8674999997</v>
      </c>
      <c r="CH46" s="1">
        <f t="shared" si="4"/>
        <v>4289767.9297500001</v>
      </c>
      <c r="CI46" s="1">
        <f t="shared" si="4"/>
        <v>4334453.9920000006</v>
      </c>
      <c r="CJ46" s="1">
        <f t="shared" si="4"/>
        <v>4379140.05425</v>
      </c>
      <c r="CK46" s="1">
        <f t="shared" si="4"/>
        <v>4423826.1165000005</v>
      </c>
      <c r="CL46" s="1">
        <f t="shared" si="4"/>
        <v>4468512.1787500009</v>
      </c>
      <c r="CM46" s="1">
        <f t="shared" si="4"/>
        <v>4513198.2410000004</v>
      </c>
      <c r="CN46" s="1">
        <f t="shared" si="4"/>
        <v>4557884.3032500008</v>
      </c>
      <c r="CO46" s="1">
        <f t="shared" si="4"/>
        <v>4602570.3655000003</v>
      </c>
      <c r="CP46" s="1">
        <f t="shared" si="4"/>
        <v>4647256.4277500007</v>
      </c>
      <c r="CQ46" s="1">
        <f t="shared" si="4"/>
        <v>4691942.49</v>
      </c>
      <c r="CR46" s="1">
        <f t="shared" si="4"/>
        <v>4736628.5522499997</v>
      </c>
      <c r="CS46" s="1">
        <f t="shared" si="4"/>
        <v>4781314.6145000001</v>
      </c>
      <c r="CT46" s="1">
        <f t="shared" si="4"/>
        <v>4826000.6767499996</v>
      </c>
      <c r="CU46" s="1">
        <f t="shared" si="4"/>
        <v>4870686.7390000001</v>
      </c>
      <c r="CV46" s="1">
        <f t="shared" si="4"/>
        <v>4915372.8012499996</v>
      </c>
      <c r="CW46" s="1">
        <f t="shared" si="4"/>
        <v>4960058.863499999</v>
      </c>
      <c r="CX46" s="1">
        <f t="shared" si="4"/>
        <v>5004744.9257499995</v>
      </c>
      <c r="CY46" s="1">
        <f t="shared" si="4"/>
        <v>5049430.987999999</v>
      </c>
      <c r="CZ46" s="1">
        <f t="shared" si="4"/>
        <v>5094117.0502499994</v>
      </c>
      <c r="DA46" s="1">
        <f t="shared" si="4"/>
        <v>5138803.1124999989</v>
      </c>
    </row>
    <row r="47" spans="3:105" x14ac:dyDescent="0.25">
      <c r="C47" s="1"/>
      <c r="D47" t="s">
        <v>57</v>
      </c>
      <c r="E47" s="1">
        <f t="shared" si="5"/>
        <v>1673276.3387500001</v>
      </c>
      <c r="F47" s="1">
        <f t="shared" si="5"/>
        <v>1704925.811975</v>
      </c>
      <c r="G47" s="1">
        <f t="shared" si="5"/>
        <v>1736575.2851999998</v>
      </c>
      <c r="H47" s="1">
        <f t="shared" si="5"/>
        <v>1768224.7584249997</v>
      </c>
      <c r="I47" s="1">
        <f t="shared" si="5"/>
        <v>1799874.2316499995</v>
      </c>
      <c r="J47" s="1">
        <f t="shared" si="5"/>
        <v>1831523.7048749994</v>
      </c>
      <c r="K47" s="1">
        <f t="shared" si="5"/>
        <v>1863173.1780999994</v>
      </c>
      <c r="L47" s="1">
        <f t="shared" si="5"/>
        <v>1894822.6513249993</v>
      </c>
      <c r="M47" s="1">
        <f t="shared" si="5"/>
        <v>1926472.1245499991</v>
      </c>
      <c r="N47" s="1">
        <f t="shared" si="5"/>
        <v>1958121.597774999</v>
      </c>
      <c r="O47" s="1">
        <f t="shared" si="5"/>
        <v>1989771.0709999988</v>
      </c>
      <c r="P47" s="1">
        <f t="shared" si="5"/>
        <v>2021420.5442249989</v>
      </c>
      <c r="Q47" s="1">
        <f t="shared" si="5"/>
        <v>2053070.017449999</v>
      </c>
      <c r="R47" s="1">
        <f t="shared" si="5"/>
        <v>2084719.4906749988</v>
      </c>
      <c r="S47" s="1">
        <f t="shared" si="5"/>
        <v>2116368.9638999989</v>
      </c>
      <c r="T47" s="1">
        <f t="shared" si="5"/>
        <v>2148018.4371249992</v>
      </c>
      <c r="U47" s="1">
        <f t="shared" si="5"/>
        <v>2179667.9103499991</v>
      </c>
      <c r="V47" s="1">
        <f t="shared" si="5"/>
        <v>2211317.3835749989</v>
      </c>
      <c r="W47" s="1">
        <f t="shared" si="5"/>
        <v>2242966.8567999993</v>
      </c>
      <c r="X47" s="1">
        <f t="shared" si="5"/>
        <v>2274616.3300249991</v>
      </c>
      <c r="Y47" s="1">
        <f t="shared" si="5"/>
        <v>2306265.8032499989</v>
      </c>
      <c r="Z47" s="1">
        <f t="shared" si="5"/>
        <v>2337915.2764749993</v>
      </c>
      <c r="AA47" s="1">
        <f t="shared" si="5"/>
        <v>2369564.7496999991</v>
      </c>
      <c r="AB47" s="1">
        <f t="shared" si="5"/>
        <v>2401214.222924999</v>
      </c>
      <c r="AC47" s="1">
        <f t="shared" si="5"/>
        <v>2432863.6961499993</v>
      </c>
      <c r="AD47" s="1">
        <f t="shared" si="5"/>
        <v>2464513.1693749991</v>
      </c>
      <c r="AE47" s="1">
        <f t="shared" si="5"/>
        <v>2496162.6425999994</v>
      </c>
      <c r="AF47" s="1">
        <f t="shared" si="5"/>
        <v>2527812.1158249993</v>
      </c>
      <c r="AG47" s="1">
        <f t="shared" si="5"/>
        <v>2559461.5890499996</v>
      </c>
      <c r="AH47" s="1">
        <f t="shared" si="5"/>
        <v>2591111.0622749995</v>
      </c>
      <c r="AI47" s="1">
        <f t="shared" si="5"/>
        <v>2622760.5354999993</v>
      </c>
      <c r="AJ47" s="1">
        <f t="shared" si="5"/>
        <v>2654410.0087249996</v>
      </c>
      <c r="AK47" s="1">
        <f t="shared" si="5"/>
        <v>2686059.4819499995</v>
      </c>
      <c r="AL47" s="1">
        <f t="shared" si="5"/>
        <v>2717708.9551749993</v>
      </c>
      <c r="AM47" s="1">
        <f t="shared" si="5"/>
        <v>2749358.4283999996</v>
      </c>
      <c r="AN47" s="1">
        <f t="shared" si="5"/>
        <v>2781007.9016249995</v>
      </c>
      <c r="AO47" s="1">
        <f t="shared" si="5"/>
        <v>2812657.3748499998</v>
      </c>
      <c r="AP47" s="1">
        <f t="shared" si="5"/>
        <v>2844306.8480749996</v>
      </c>
      <c r="AQ47" s="1">
        <f t="shared" si="5"/>
        <v>2875956.3212999995</v>
      </c>
      <c r="AR47" s="1">
        <f t="shared" si="5"/>
        <v>2907605.7945249998</v>
      </c>
      <c r="AS47" s="1">
        <f t="shared" si="5"/>
        <v>2939255.2677499996</v>
      </c>
      <c r="AT47" s="1">
        <f t="shared" si="5"/>
        <v>2970904.740975</v>
      </c>
      <c r="AU47" s="1">
        <f t="shared" si="5"/>
        <v>3002554.2141999998</v>
      </c>
      <c r="AV47" s="1">
        <f t="shared" si="5"/>
        <v>3034203.6874249997</v>
      </c>
      <c r="AW47" s="1">
        <f t="shared" si="5"/>
        <v>3065853.1606499995</v>
      </c>
      <c r="AX47" s="1">
        <f t="shared" si="5"/>
        <v>3097502.6338749998</v>
      </c>
      <c r="AY47" s="1">
        <f t="shared" si="5"/>
        <v>3129152.1070999997</v>
      </c>
      <c r="AZ47" s="1">
        <f t="shared" si="5"/>
        <v>3160801.5803249995</v>
      </c>
      <c r="BA47" s="1">
        <f t="shared" si="5"/>
        <v>3192451.0535499998</v>
      </c>
      <c r="BB47" s="1">
        <f t="shared" si="5"/>
        <v>3224100.5267749997</v>
      </c>
      <c r="BC47" s="1">
        <f t="shared" si="5"/>
        <v>3255749.9999999995</v>
      </c>
      <c r="BD47" s="1">
        <f t="shared" si="5"/>
        <v>3287399.4732249998</v>
      </c>
      <c r="BE47" s="1">
        <f t="shared" si="5"/>
        <v>3319048.9464499997</v>
      </c>
      <c r="BF47" s="1">
        <f t="shared" si="5"/>
        <v>3350698.4196749995</v>
      </c>
      <c r="BG47" s="1">
        <f t="shared" si="5"/>
        <v>3382347.8928999999</v>
      </c>
      <c r="BH47" s="1">
        <f t="shared" si="5"/>
        <v>3413997.3661249997</v>
      </c>
      <c r="BI47" s="1">
        <f t="shared" si="5"/>
        <v>3445646.8393499996</v>
      </c>
      <c r="BJ47" s="1">
        <f t="shared" si="5"/>
        <v>3477296.3125749999</v>
      </c>
      <c r="BK47" s="1">
        <f t="shared" si="5"/>
        <v>3508945.7857999997</v>
      </c>
      <c r="BL47" s="1">
        <f t="shared" si="5"/>
        <v>3540595.2590249996</v>
      </c>
      <c r="BM47" s="1">
        <f t="shared" si="5"/>
        <v>3572244.7322499994</v>
      </c>
      <c r="BN47" s="1">
        <f t="shared" si="5"/>
        <v>3603894.2054749997</v>
      </c>
      <c r="BO47" s="1">
        <f t="shared" si="5"/>
        <v>3635543.6786999996</v>
      </c>
      <c r="BP47" s="1">
        <f t="shared" si="5"/>
        <v>3667193.1519249999</v>
      </c>
      <c r="BQ47" s="1">
        <f t="shared" si="4"/>
        <v>3698842.6251499997</v>
      </c>
      <c r="BR47" s="1">
        <f t="shared" si="4"/>
        <v>3730492.0983749996</v>
      </c>
      <c r="BS47" s="1">
        <f t="shared" si="4"/>
        <v>3762141.5715999999</v>
      </c>
      <c r="BT47" s="1">
        <f t="shared" si="4"/>
        <v>3793791.0448249998</v>
      </c>
      <c r="BU47" s="1">
        <f t="shared" si="4"/>
        <v>3825440.5180500001</v>
      </c>
      <c r="BV47" s="1">
        <f t="shared" si="4"/>
        <v>3857089.9912749999</v>
      </c>
      <c r="BW47" s="1">
        <f t="shared" si="4"/>
        <v>3888739.4644999998</v>
      </c>
      <c r="BX47" s="1">
        <f t="shared" si="4"/>
        <v>3920388.9377250001</v>
      </c>
      <c r="BY47" s="1">
        <f t="shared" si="4"/>
        <v>3952038.4109499999</v>
      </c>
      <c r="BZ47" s="1">
        <f t="shared" si="4"/>
        <v>3983687.8841749998</v>
      </c>
      <c r="CA47" s="1">
        <f t="shared" si="4"/>
        <v>4015337.3574000001</v>
      </c>
      <c r="CB47" s="1">
        <f t="shared" si="4"/>
        <v>4046986.8306249999</v>
      </c>
      <c r="CC47" s="1">
        <f t="shared" si="4"/>
        <v>4078636.3038499998</v>
      </c>
      <c r="CD47" s="1">
        <f t="shared" si="4"/>
        <v>4110285.7770750001</v>
      </c>
      <c r="CE47" s="1">
        <f t="shared" si="4"/>
        <v>4141935.2503</v>
      </c>
      <c r="CF47" s="1">
        <f t="shared" si="4"/>
        <v>4173584.7235250003</v>
      </c>
      <c r="CG47" s="1">
        <f t="shared" si="4"/>
        <v>4205234.1967500001</v>
      </c>
      <c r="CH47" s="1">
        <f t="shared" si="4"/>
        <v>4236883.6699750004</v>
      </c>
      <c r="CI47" s="1">
        <f t="shared" si="4"/>
        <v>4268533.1431999998</v>
      </c>
      <c r="CJ47" s="1">
        <f t="shared" si="4"/>
        <v>4300182.6164250001</v>
      </c>
      <c r="CK47" s="1">
        <f t="shared" si="4"/>
        <v>4331832.0896500004</v>
      </c>
      <c r="CL47" s="1">
        <f t="shared" si="4"/>
        <v>4363481.5628750008</v>
      </c>
      <c r="CM47" s="1">
        <f t="shared" si="4"/>
        <v>4395131.0361000001</v>
      </c>
      <c r="CN47" s="1">
        <f t="shared" si="4"/>
        <v>4426780.5093250005</v>
      </c>
      <c r="CO47" s="1">
        <f t="shared" si="4"/>
        <v>4458429.9825500008</v>
      </c>
      <c r="CP47" s="1">
        <f t="shared" si="4"/>
        <v>4490079.4557750002</v>
      </c>
      <c r="CQ47" s="1">
        <f t="shared" si="4"/>
        <v>4521728.9290000005</v>
      </c>
      <c r="CR47" s="1">
        <f t="shared" si="4"/>
        <v>4553378.4022249999</v>
      </c>
      <c r="CS47" s="1">
        <f t="shared" si="4"/>
        <v>4585027.8754500002</v>
      </c>
      <c r="CT47" s="1">
        <f t="shared" si="4"/>
        <v>4616677.3486749995</v>
      </c>
      <c r="CU47" s="1">
        <f t="shared" si="4"/>
        <v>4648326.8218999999</v>
      </c>
      <c r="CV47" s="1">
        <f t="shared" si="4"/>
        <v>4679976.2951250002</v>
      </c>
      <c r="CW47" s="1">
        <f t="shared" si="4"/>
        <v>4711625.7683499996</v>
      </c>
      <c r="CX47" s="1">
        <f t="shared" si="4"/>
        <v>4743275.2415749989</v>
      </c>
      <c r="CY47" s="1">
        <f t="shared" si="4"/>
        <v>4774924.7147999993</v>
      </c>
      <c r="CZ47" s="1">
        <f t="shared" si="4"/>
        <v>4806574.1880249996</v>
      </c>
      <c r="DA47" s="1">
        <f t="shared" si="4"/>
        <v>4838223.661249999</v>
      </c>
    </row>
    <row r="48" spans="3:105" x14ac:dyDescent="0.25">
      <c r="C48" s="1"/>
      <c r="D48" t="s">
        <v>58</v>
      </c>
      <c r="E48" s="1">
        <f t="shared" si="5"/>
        <v>1656692.5474999994</v>
      </c>
      <c r="F48" s="1">
        <f t="shared" si="5"/>
        <v>1698703.6965499993</v>
      </c>
      <c r="G48" s="1">
        <f t="shared" si="5"/>
        <v>1740714.8455999992</v>
      </c>
      <c r="H48" s="1">
        <f t="shared" si="5"/>
        <v>1782725.9946499991</v>
      </c>
      <c r="I48" s="1">
        <f t="shared" si="5"/>
        <v>1824737.143699999</v>
      </c>
      <c r="J48" s="1">
        <f t="shared" si="5"/>
        <v>1866748.2927499986</v>
      </c>
      <c r="K48" s="1">
        <f t="shared" si="5"/>
        <v>1908759.4417999985</v>
      </c>
      <c r="L48" s="1">
        <f t="shared" si="5"/>
        <v>1950770.5908499984</v>
      </c>
      <c r="M48" s="1">
        <f t="shared" si="5"/>
        <v>1992781.7398999983</v>
      </c>
      <c r="N48" s="1">
        <f t="shared" si="5"/>
        <v>2034792.8889499982</v>
      </c>
      <c r="O48" s="1">
        <f t="shared" si="5"/>
        <v>2076804.0379999981</v>
      </c>
      <c r="P48" s="1">
        <f t="shared" si="5"/>
        <v>2118815.187049998</v>
      </c>
      <c r="Q48" s="1">
        <f t="shared" si="5"/>
        <v>2160826.3360999981</v>
      </c>
      <c r="R48" s="1">
        <f t="shared" si="5"/>
        <v>2202837.4851499982</v>
      </c>
      <c r="S48" s="1">
        <f t="shared" si="5"/>
        <v>2244848.6341999983</v>
      </c>
      <c r="T48" s="1">
        <f t="shared" si="5"/>
        <v>2286859.7832499985</v>
      </c>
      <c r="U48" s="1">
        <f t="shared" si="5"/>
        <v>2328870.9322999981</v>
      </c>
      <c r="V48" s="1">
        <f t="shared" si="5"/>
        <v>2370882.0813499982</v>
      </c>
      <c r="W48" s="1">
        <f t="shared" si="5"/>
        <v>2412893.2303999984</v>
      </c>
      <c r="X48" s="1">
        <f t="shared" si="5"/>
        <v>2454904.379449998</v>
      </c>
      <c r="Y48" s="1">
        <f t="shared" si="5"/>
        <v>2496915.5284999982</v>
      </c>
      <c r="Z48" s="1">
        <f t="shared" si="5"/>
        <v>2538926.6775499983</v>
      </c>
      <c r="AA48" s="1">
        <f t="shared" si="5"/>
        <v>2580937.8265999984</v>
      </c>
      <c r="AB48" s="1">
        <f t="shared" si="5"/>
        <v>2622948.9756499985</v>
      </c>
      <c r="AC48" s="1">
        <f t="shared" si="5"/>
        <v>2664960.1246999986</v>
      </c>
      <c r="AD48" s="1">
        <f t="shared" si="5"/>
        <v>2706971.2737499988</v>
      </c>
      <c r="AE48" s="1">
        <f t="shared" si="5"/>
        <v>2748982.4227999989</v>
      </c>
      <c r="AF48" s="1">
        <f t="shared" si="5"/>
        <v>2790993.5718499986</v>
      </c>
      <c r="AG48" s="1">
        <f t="shared" si="5"/>
        <v>2833004.7208999987</v>
      </c>
      <c r="AH48" s="1">
        <f t="shared" si="5"/>
        <v>2875015.8699499988</v>
      </c>
      <c r="AI48" s="1">
        <f t="shared" si="5"/>
        <v>2917027.0189999989</v>
      </c>
      <c r="AJ48" s="1">
        <f t="shared" si="5"/>
        <v>2959038.1680499986</v>
      </c>
      <c r="AK48" s="1">
        <f t="shared" si="5"/>
        <v>3001049.3170999987</v>
      </c>
      <c r="AL48" s="1">
        <f t="shared" si="5"/>
        <v>3043060.4661499988</v>
      </c>
      <c r="AM48" s="1">
        <f t="shared" si="5"/>
        <v>3085071.615199999</v>
      </c>
      <c r="AN48" s="1">
        <f t="shared" si="5"/>
        <v>3127082.7642499991</v>
      </c>
      <c r="AO48" s="1">
        <f t="shared" si="5"/>
        <v>3169093.9132999992</v>
      </c>
      <c r="AP48" s="1">
        <f t="shared" si="5"/>
        <v>3211105.0623499989</v>
      </c>
      <c r="AQ48" s="1">
        <f t="shared" si="5"/>
        <v>3253116.211399999</v>
      </c>
      <c r="AR48" s="1">
        <f t="shared" si="5"/>
        <v>3295127.3604499991</v>
      </c>
      <c r="AS48" s="1">
        <f t="shared" si="5"/>
        <v>3337138.5094999992</v>
      </c>
      <c r="AT48" s="1">
        <f t="shared" si="5"/>
        <v>3379149.6585499989</v>
      </c>
      <c r="AU48" s="1">
        <f t="shared" si="5"/>
        <v>3421160.807599999</v>
      </c>
      <c r="AV48" s="1">
        <f t="shared" si="5"/>
        <v>3463171.9566499991</v>
      </c>
      <c r="AW48" s="1">
        <f t="shared" si="5"/>
        <v>3505183.1056999993</v>
      </c>
      <c r="AX48" s="1">
        <f t="shared" si="5"/>
        <v>3547194.2547499989</v>
      </c>
      <c r="AY48" s="1">
        <f t="shared" si="5"/>
        <v>3589205.403799999</v>
      </c>
      <c r="AZ48" s="1">
        <f t="shared" si="5"/>
        <v>3631216.5528499992</v>
      </c>
      <c r="BA48" s="1">
        <f t="shared" si="5"/>
        <v>3673227.7018999993</v>
      </c>
      <c r="BB48" s="1">
        <f t="shared" si="5"/>
        <v>3715238.8509499989</v>
      </c>
      <c r="BC48" s="1">
        <f t="shared" si="5"/>
        <v>3757249.9999999991</v>
      </c>
      <c r="BD48" s="1">
        <f t="shared" si="5"/>
        <v>3799261.1490499992</v>
      </c>
      <c r="BE48" s="1">
        <f t="shared" si="5"/>
        <v>3841272.2980999993</v>
      </c>
      <c r="BF48" s="1">
        <f t="shared" si="5"/>
        <v>3883283.447149999</v>
      </c>
      <c r="BG48" s="1">
        <f t="shared" si="5"/>
        <v>3925294.5961999991</v>
      </c>
      <c r="BH48" s="1">
        <f t="shared" si="5"/>
        <v>3967305.7452499992</v>
      </c>
      <c r="BI48" s="1">
        <f t="shared" si="5"/>
        <v>4009316.8942999989</v>
      </c>
      <c r="BJ48" s="1">
        <f t="shared" si="5"/>
        <v>4051328.043349999</v>
      </c>
      <c r="BK48" s="1">
        <f t="shared" si="5"/>
        <v>4093339.1923999991</v>
      </c>
      <c r="BL48" s="1">
        <f t="shared" si="5"/>
        <v>4135350.3414499993</v>
      </c>
      <c r="BM48" s="1">
        <f t="shared" si="5"/>
        <v>4177361.4904999989</v>
      </c>
      <c r="BN48" s="1">
        <f t="shared" si="5"/>
        <v>4219372.6395499995</v>
      </c>
      <c r="BO48" s="1">
        <f t="shared" si="5"/>
        <v>4261383.7885999996</v>
      </c>
      <c r="BP48" s="1">
        <f t="shared" si="5"/>
        <v>4303394.9376499988</v>
      </c>
      <c r="BQ48" s="1">
        <f t="shared" si="4"/>
        <v>4345406.0866999989</v>
      </c>
      <c r="BR48" s="1">
        <f t="shared" si="4"/>
        <v>4387417.2357499991</v>
      </c>
      <c r="BS48" s="1">
        <f t="shared" si="4"/>
        <v>4429428.3847999992</v>
      </c>
      <c r="BT48" s="1">
        <f t="shared" si="4"/>
        <v>4471439.5338499993</v>
      </c>
      <c r="BU48" s="1">
        <f t="shared" si="4"/>
        <v>4513450.6828999994</v>
      </c>
      <c r="BV48" s="1">
        <f t="shared" si="4"/>
        <v>4555461.8319499996</v>
      </c>
      <c r="BW48" s="1">
        <f t="shared" si="4"/>
        <v>4597472.9809999997</v>
      </c>
      <c r="BX48" s="1">
        <f t="shared" si="4"/>
        <v>4639484.1300499998</v>
      </c>
      <c r="BY48" s="1">
        <f t="shared" si="4"/>
        <v>4681495.279099999</v>
      </c>
      <c r="BZ48" s="1">
        <f t="shared" si="4"/>
        <v>4723506.4281499991</v>
      </c>
      <c r="CA48" s="1">
        <f t="shared" si="4"/>
        <v>4765517.5771999992</v>
      </c>
      <c r="CB48" s="1">
        <f t="shared" si="4"/>
        <v>4807528.7262499994</v>
      </c>
      <c r="CC48" s="1">
        <f t="shared" si="4"/>
        <v>4849539.8752999995</v>
      </c>
      <c r="CD48" s="1">
        <f t="shared" si="4"/>
        <v>4891551.0243499996</v>
      </c>
      <c r="CE48" s="1">
        <f t="shared" si="4"/>
        <v>4933562.1733999997</v>
      </c>
      <c r="CF48" s="1">
        <f t="shared" si="4"/>
        <v>4975573.3224499999</v>
      </c>
      <c r="CG48" s="1">
        <f t="shared" si="4"/>
        <v>5017584.4715</v>
      </c>
      <c r="CH48" s="1">
        <f t="shared" si="4"/>
        <v>5059595.6205500001</v>
      </c>
      <c r="CI48" s="1">
        <f t="shared" si="4"/>
        <v>5101606.7696000002</v>
      </c>
      <c r="CJ48" s="1">
        <f t="shared" si="4"/>
        <v>5143617.9186499994</v>
      </c>
      <c r="CK48" s="1">
        <f t="shared" si="4"/>
        <v>5185629.0677000005</v>
      </c>
      <c r="CL48" s="1">
        <f t="shared" si="4"/>
        <v>5227640.2167499997</v>
      </c>
      <c r="CM48" s="1">
        <f t="shared" si="4"/>
        <v>5269651.3657999998</v>
      </c>
      <c r="CN48" s="1">
        <f t="shared" si="4"/>
        <v>5311662.5148499999</v>
      </c>
      <c r="CO48" s="1">
        <f t="shared" si="4"/>
        <v>5353673.6639</v>
      </c>
      <c r="CP48" s="1">
        <f t="shared" si="4"/>
        <v>5395684.8129500002</v>
      </c>
      <c r="CQ48" s="1">
        <f t="shared" si="4"/>
        <v>5437695.9620000003</v>
      </c>
      <c r="CR48" s="1">
        <f t="shared" si="4"/>
        <v>5479707.1110499995</v>
      </c>
      <c r="CS48" s="1">
        <f t="shared" si="4"/>
        <v>5521718.2600999996</v>
      </c>
      <c r="CT48" s="1">
        <f t="shared" si="4"/>
        <v>5563729.4091499997</v>
      </c>
      <c r="CU48" s="1">
        <f t="shared" si="4"/>
        <v>5605740.5581999999</v>
      </c>
      <c r="CV48" s="1">
        <f t="shared" si="4"/>
        <v>5647751.707249999</v>
      </c>
      <c r="CW48" s="1">
        <f t="shared" si="4"/>
        <v>5689762.8562999992</v>
      </c>
      <c r="CX48" s="1">
        <f t="shared" si="4"/>
        <v>5731774.0053499993</v>
      </c>
      <c r="CY48" s="1">
        <f t="shared" si="4"/>
        <v>5773785.1543999985</v>
      </c>
      <c r="CZ48" s="1">
        <f t="shared" si="4"/>
        <v>5815796.3034499986</v>
      </c>
      <c r="DA48" s="1">
        <f t="shared" si="4"/>
        <v>5857807.4524999987</v>
      </c>
    </row>
    <row r="49" spans="3:105" x14ac:dyDescent="0.25">
      <c r="C49" s="1"/>
      <c r="D49" t="s">
        <v>59</v>
      </c>
      <c r="E49" s="1">
        <f t="shared" si="5"/>
        <v>1682749.645</v>
      </c>
      <c r="F49" s="1">
        <f t="shared" si="5"/>
        <v>1731494.6521000001</v>
      </c>
      <c r="G49" s="1">
        <f t="shared" si="5"/>
        <v>1780239.6591999996</v>
      </c>
      <c r="H49" s="1">
        <f t="shared" si="5"/>
        <v>1828984.6662999997</v>
      </c>
      <c r="I49" s="1">
        <f t="shared" si="5"/>
        <v>1877729.6733999993</v>
      </c>
      <c r="J49" s="1">
        <f t="shared" si="5"/>
        <v>1926474.6804999993</v>
      </c>
      <c r="K49" s="1">
        <f t="shared" si="5"/>
        <v>1975219.6875999989</v>
      </c>
      <c r="L49" s="1">
        <f t="shared" si="5"/>
        <v>2023964.6946999987</v>
      </c>
      <c r="M49" s="1">
        <f t="shared" si="5"/>
        <v>2072709.7017999985</v>
      </c>
      <c r="N49" s="1">
        <f t="shared" si="5"/>
        <v>2121454.7088999986</v>
      </c>
      <c r="O49" s="1">
        <f t="shared" si="5"/>
        <v>2170199.7159999982</v>
      </c>
      <c r="P49" s="1">
        <f t="shared" si="5"/>
        <v>2218944.7230999982</v>
      </c>
      <c r="Q49" s="1">
        <f t="shared" si="5"/>
        <v>2267689.7301999982</v>
      </c>
      <c r="R49" s="1">
        <f t="shared" si="5"/>
        <v>2316434.7372999983</v>
      </c>
      <c r="S49" s="1">
        <f t="shared" si="5"/>
        <v>2365179.7443999983</v>
      </c>
      <c r="T49" s="1">
        <f t="shared" si="5"/>
        <v>2413924.7514999984</v>
      </c>
      <c r="U49" s="1">
        <f t="shared" si="5"/>
        <v>2462669.7585999984</v>
      </c>
      <c r="V49" s="1">
        <f t="shared" si="5"/>
        <v>2511414.7656999985</v>
      </c>
      <c r="W49" s="1">
        <f t="shared" si="5"/>
        <v>2560159.7727999985</v>
      </c>
      <c r="X49" s="1">
        <f t="shared" si="5"/>
        <v>2608904.7798999986</v>
      </c>
      <c r="Y49" s="1">
        <f t="shared" si="5"/>
        <v>2657649.7869999986</v>
      </c>
      <c r="Z49" s="1">
        <f t="shared" si="5"/>
        <v>2706394.7940999987</v>
      </c>
      <c r="AA49" s="1">
        <f t="shared" si="5"/>
        <v>2755139.8011999987</v>
      </c>
      <c r="AB49" s="1">
        <f t="shared" si="5"/>
        <v>2803884.8082999988</v>
      </c>
      <c r="AC49" s="1">
        <f t="shared" si="5"/>
        <v>2852629.8153999988</v>
      </c>
      <c r="AD49" s="1">
        <f t="shared" si="5"/>
        <v>2901374.8224999988</v>
      </c>
      <c r="AE49" s="1">
        <f t="shared" si="5"/>
        <v>2950119.8295999989</v>
      </c>
      <c r="AF49" s="1">
        <f t="shared" si="5"/>
        <v>2998864.8366999989</v>
      </c>
      <c r="AG49" s="1">
        <f t="shared" si="5"/>
        <v>3047609.843799999</v>
      </c>
      <c r="AH49" s="1">
        <f t="shared" si="5"/>
        <v>3096354.850899999</v>
      </c>
      <c r="AI49" s="1">
        <f t="shared" si="5"/>
        <v>3145099.8579999991</v>
      </c>
      <c r="AJ49" s="1">
        <f t="shared" si="5"/>
        <v>3193844.8650999991</v>
      </c>
      <c r="AK49" s="1">
        <f t="shared" si="5"/>
        <v>3242589.8721999992</v>
      </c>
      <c r="AL49" s="1">
        <f t="shared" si="5"/>
        <v>3291334.8792999992</v>
      </c>
      <c r="AM49" s="1">
        <f t="shared" si="5"/>
        <v>3340079.8863999993</v>
      </c>
      <c r="AN49" s="1">
        <f t="shared" si="5"/>
        <v>3388824.8934999993</v>
      </c>
      <c r="AO49" s="1">
        <f t="shared" si="5"/>
        <v>3437569.9005999994</v>
      </c>
      <c r="AP49" s="1">
        <f t="shared" si="5"/>
        <v>3486314.9076999994</v>
      </c>
      <c r="AQ49" s="1">
        <f t="shared" si="5"/>
        <v>3535059.9147999994</v>
      </c>
      <c r="AR49" s="1">
        <f t="shared" si="5"/>
        <v>3583804.9218999995</v>
      </c>
      <c r="AS49" s="1">
        <f t="shared" si="5"/>
        <v>3632549.9289999995</v>
      </c>
      <c r="AT49" s="1">
        <f t="shared" si="5"/>
        <v>3681294.9360999996</v>
      </c>
      <c r="AU49" s="1">
        <f t="shared" si="5"/>
        <v>3730039.9431999996</v>
      </c>
      <c r="AV49" s="1">
        <f t="shared" si="5"/>
        <v>3778784.9502999997</v>
      </c>
      <c r="AW49" s="1">
        <f t="shared" si="5"/>
        <v>3827529.9573999997</v>
      </c>
      <c r="AX49" s="1">
        <f t="shared" si="5"/>
        <v>3876274.9644999993</v>
      </c>
      <c r="AY49" s="1">
        <f t="shared" si="5"/>
        <v>3925019.9715999993</v>
      </c>
      <c r="AZ49" s="1">
        <f t="shared" si="5"/>
        <v>3973764.9786999994</v>
      </c>
      <c r="BA49" s="1">
        <f t="shared" si="5"/>
        <v>4022509.9857999994</v>
      </c>
      <c r="BB49" s="1">
        <f t="shared" si="5"/>
        <v>4071254.9928999995</v>
      </c>
      <c r="BC49" s="1">
        <f t="shared" si="5"/>
        <v>4119999.9999999995</v>
      </c>
      <c r="BD49" s="1">
        <f t="shared" si="5"/>
        <v>4168745.0070999996</v>
      </c>
      <c r="BE49" s="1">
        <f t="shared" si="5"/>
        <v>4217490.0141999992</v>
      </c>
      <c r="BF49" s="1">
        <f t="shared" si="5"/>
        <v>4266235.0212999992</v>
      </c>
      <c r="BG49" s="1">
        <f t="shared" si="5"/>
        <v>4314980.0283999993</v>
      </c>
      <c r="BH49" s="1">
        <f t="shared" si="5"/>
        <v>4363725.0354999993</v>
      </c>
      <c r="BI49" s="1">
        <f t="shared" si="5"/>
        <v>4412470.0425999993</v>
      </c>
      <c r="BJ49" s="1">
        <f t="shared" si="5"/>
        <v>4461215.0496999994</v>
      </c>
      <c r="BK49" s="1">
        <f t="shared" si="5"/>
        <v>4509960.0567999994</v>
      </c>
      <c r="BL49" s="1">
        <f t="shared" si="5"/>
        <v>4558705.0638999995</v>
      </c>
      <c r="BM49" s="1">
        <f t="shared" si="5"/>
        <v>4607450.0709999995</v>
      </c>
      <c r="BN49" s="1">
        <f t="shared" si="5"/>
        <v>4656195.0780999996</v>
      </c>
      <c r="BO49" s="1">
        <f t="shared" si="5"/>
        <v>4704940.0851999996</v>
      </c>
      <c r="BP49" s="1">
        <f t="shared" ref="BP49:DA50" si="6">MAX(BP19+BP$3*BP34,0)</f>
        <v>4753685.0922999997</v>
      </c>
      <c r="BQ49" s="1">
        <f t="shared" si="6"/>
        <v>4802430.0993999997</v>
      </c>
      <c r="BR49" s="1">
        <f t="shared" si="6"/>
        <v>4851175.1064999998</v>
      </c>
      <c r="BS49" s="1">
        <f t="shared" si="6"/>
        <v>4899920.1135999998</v>
      </c>
      <c r="BT49" s="1">
        <f t="shared" si="6"/>
        <v>4948665.1206999999</v>
      </c>
      <c r="BU49" s="1">
        <f t="shared" si="6"/>
        <v>4997410.1277999999</v>
      </c>
      <c r="BV49" s="1">
        <f t="shared" si="6"/>
        <v>5046155.1348999999</v>
      </c>
      <c r="BW49" s="1">
        <f t="shared" si="6"/>
        <v>5094900.142</v>
      </c>
      <c r="BX49" s="1">
        <f t="shared" si="6"/>
        <v>5143645.1491</v>
      </c>
      <c r="BY49" s="1">
        <f t="shared" si="6"/>
        <v>5192390.1562000001</v>
      </c>
      <c r="BZ49" s="1">
        <f t="shared" si="6"/>
        <v>5241135.1633000001</v>
      </c>
      <c r="CA49" s="1">
        <f t="shared" si="6"/>
        <v>5289880.1704000002</v>
      </c>
      <c r="CB49" s="1">
        <f t="shared" si="6"/>
        <v>5338625.1775000002</v>
      </c>
      <c r="CC49" s="1">
        <f t="shared" si="6"/>
        <v>5387370.1846000003</v>
      </c>
      <c r="CD49" s="1">
        <f t="shared" si="6"/>
        <v>5436115.1917000003</v>
      </c>
      <c r="CE49" s="1">
        <f t="shared" si="6"/>
        <v>5484860.1988000004</v>
      </c>
      <c r="CF49" s="1">
        <f t="shared" si="6"/>
        <v>5533605.2059000004</v>
      </c>
      <c r="CG49" s="1">
        <f t="shared" si="6"/>
        <v>5582350.2130000005</v>
      </c>
      <c r="CH49" s="1">
        <f t="shared" si="6"/>
        <v>5631095.2201000005</v>
      </c>
      <c r="CI49" s="1">
        <f t="shared" si="6"/>
        <v>5679840.2272000005</v>
      </c>
      <c r="CJ49" s="1">
        <f t="shared" si="6"/>
        <v>5728585.2343000006</v>
      </c>
      <c r="CK49" s="1">
        <f t="shared" si="6"/>
        <v>5777330.2414000006</v>
      </c>
      <c r="CL49" s="1">
        <f t="shared" si="6"/>
        <v>5826075.2485000007</v>
      </c>
      <c r="CM49" s="1">
        <f t="shared" si="6"/>
        <v>5874820.2556000007</v>
      </c>
      <c r="CN49" s="1">
        <f t="shared" si="6"/>
        <v>5923565.2627000008</v>
      </c>
      <c r="CO49" s="1">
        <f t="shared" si="6"/>
        <v>5972310.2698000008</v>
      </c>
      <c r="CP49" s="1">
        <f t="shared" si="6"/>
        <v>6021055.2769000009</v>
      </c>
      <c r="CQ49" s="1">
        <f t="shared" si="6"/>
        <v>6069800.284</v>
      </c>
      <c r="CR49" s="1">
        <f t="shared" si="6"/>
        <v>6118545.2911</v>
      </c>
      <c r="CS49" s="1">
        <f t="shared" si="6"/>
        <v>6167290.2982000001</v>
      </c>
      <c r="CT49" s="1">
        <f t="shared" si="6"/>
        <v>6216035.3053000001</v>
      </c>
      <c r="CU49" s="1">
        <f t="shared" si="6"/>
        <v>6264780.3124000002</v>
      </c>
      <c r="CV49" s="1">
        <f t="shared" si="6"/>
        <v>6313525.3194999993</v>
      </c>
      <c r="CW49" s="1">
        <f t="shared" si="6"/>
        <v>6362270.3265999993</v>
      </c>
      <c r="CX49" s="1">
        <f t="shared" si="6"/>
        <v>6411015.3336999994</v>
      </c>
      <c r="CY49" s="1">
        <f t="shared" si="6"/>
        <v>6459760.3407999985</v>
      </c>
      <c r="CZ49" s="1">
        <f t="shared" si="6"/>
        <v>6508505.3478999995</v>
      </c>
      <c r="DA49" s="1">
        <f t="shared" si="6"/>
        <v>6557250.3549999986</v>
      </c>
    </row>
    <row r="50" spans="3:105" x14ac:dyDescent="0.25">
      <c r="C50" s="1"/>
      <c r="D50" t="s">
        <v>60</v>
      </c>
      <c r="E50" s="1">
        <f t="shared" ref="E50:BP50" si="7">MAX(E20+E$3*E35,0)</f>
        <v>1770650.4100000001</v>
      </c>
      <c r="F50" s="1">
        <f t="shared" si="7"/>
        <v>1819652.4017999996</v>
      </c>
      <c r="G50" s="1">
        <f t="shared" si="7"/>
        <v>1868654.3935999996</v>
      </c>
      <c r="H50" s="1">
        <f t="shared" si="7"/>
        <v>1917656.3853999996</v>
      </c>
      <c r="I50" s="1">
        <f t="shared" si="7"/>
        <v>1966658.3771999991</v>
      </c>
      <c r="J50" s="1">
        <f t="shared" si="7"/>
        <v>2015660.368999999</v>
      </c>
      <c r="K50" s="1">
        <f t="shared" si="7"/>
        <v>2064662.360799999</v>
      </c>
      <c r="L50" s="1">
        <f t="shared" si="7"/>
        <v>2113664.3525999989</v>
      </c>
      <c r="M50" s="1">
        <f t="shared" si="7"/>
        <v>2162666.3443999989</v>
      </c>
      <c r="N50" s="1">
        <f t="shared" si="7"/>
        <v>2211668.3361999984</v>
      </c>
      <c r="O50" s="1">
        <f t="shared" si="7"/>
        <v>2260670.3279999983</v>
      </c>
      <c r="P50" s="1">
        <f t="shared" si="7"/>
        <v>2309672.3197999983</v>
      </c>
      <c r="Q50" s="1">
        <f t="shared" si="7"/>
        <v>2358674.3115999983</v>
      </c>
      <c r="R50" s="1">
        <f t="shared" si="7"/>
        <v>2407676.3033999987</v>
      </c>
      <c r="S50" s="1">
        <f t="shared" si="7"/>
        <v>2456678.2951999987</v>
      </c>
      <c r="T50" s="1">
        <f t="shared" si="7"/>
        <v>2505680.2869999986</v>
      </c>
      <c r="U50" s="1">
        <f t="shared" si="7"/>
        <v>2554682.2787999986</v>
      </c>
      <c r="V50" s="1">
        <f t="shared" si="7"/>
        <v>2603684.2705999985</v>
      </c>
      <c r="W50" s="1">
        <f t="shared" si="7"/>
        <v>2652686.2623999985</v>
      </c>
      <c r="X50" s="1">
        <f t="shared" si="7"/>
        <v>2701688.2541999985</v>
      </c>
      <c r="Y50" s="1">
        <f t="shared" si="7"/>
        <v>2750690.2459999984</v>
      </c>
      <c r="Z50" s="1">
        <f t="shared" si="7"/>
        <v>2799692.2377999988</v>
      </c>
      <c r="AA50" s="1">
        <f t="shared" si="7"/>
        <v>2848694.2295999988</v>
      </c>
      <c r="AB50" s="1">
        <f t="shared" si="7"/>
        <v>2897696.2213999988</v>
      </c>
      <c r="AC50" s="1">
        <f t="shared" si="7"/>
        <v>2946698.2131999992</v>
      </c>
      <c r="AD50" s="1">
        <f t="shared" si="7"/>
        <v>2995700.2049999991</v>
      </c>
      <c r="AE50" s="1">
        <f t="shared" si="7"/>
        <v>3044702.1967999991</v>
      </c>
      <c r="AF50" s="1">
        <f t="shared" si="7"/>
        <v>3093704.1885999991</v>
      </c>
      <c r="AG50" s="1">
        <f t="shared" si="7"/>
        <v>3142706.180399999</v>
      </c>
      <c r="AH50" s="1">
        <f t="shared" si="7"/>
        <v>3191708.172199999</v>
      </c>
      <c r="AI50" s="1">
        <f t="shared" si="7"/>
        <v>3240710.1639999989</v>
      </c>
      <c r="AJ50" s="1">
        <f t="shared" si="7"/>
        <v>3289712.1557999989</v>
      </c>
      <c r="AK50" s="1">
        <f t="shared" si="7"/>
        <v>3338714.1475999993</v>
      </c>
      <c r="AL50" s="1">
        <f t="shared" si="7"/>
        <v>3387716.1393999993</v>
      </c>
      <c r="AM50" s="1">
        <f t="shared" si="7"/>
        <v>3436718.1311999992</v>
      </c>
      <c r="AN50" s="1">
        <f t="shared" si="7"/>
        <v>3485720.1229999992</v>
      </c>
      <c r="AO50" s="1">
        <f t="shared" si="7"/>
        <v>3534722.1147999996</v>
      </c>
      <c r="AP50" s="1">
        <f t="shared" si="7"/>
        <v>3583724.1065999996</v>
      </c>
      <c r="AQ50" s="1">
        <f t="shared" si="7"/>
        <v>3632726.0983999996</v>
      </c>
      <c r="AR50" s="1">
        <f t="shared" si="7"/>
        <v>3681728.0901999995</v>
      </c>
      <c r="AS50" s="1">
        <f t="shared" si="7"/>
        <v>3730730.0819999995</v>
      </c>
      <c r="AT50" s="1">
        <f t="shared" si="7"/>
        <v>3779732.0737999994</v>
      </c>
      <c r="AU50" s="1">
        <f t="shared" si="7"/>
        <v>3828734.0655999994</v>
      </c>
      <c r="AV50" s="1">
        <f t="shared" si="7"/>
        <v>3877736.0573999994</v>
      </c>
      <c r="AW50" s="1">
        <f t="shared" si="7"/>
        <v>3926738.0491999993</v>
      </c>
      <c r="AX50" s="1">
        <f t="shared" si="7"/>
        <v>3975740.0409999993</v>
      </c>
      <c r="AY50" s="1">
        <f t="shared" si="7"/>
        <v>4024742.0327999997</v>
      </c>
      <c r="AZ50" s="1">
        <f t="shared" si="7"/>
        <v>4073744.0245999997</v>
      </c>
      <c r="BA50" s="1">
        <f t="shared" si="7"/>
        <v>4122746.0163999996</v>
      </c>
      <c r="BB50" s="1">
        <f t="shared" si="7"/>
        <v>4171748.0081999996</v>
      </c>
      <c r="BC50" s="1">
        <f t="shared" si="7"/>
        <v>4220749.9999999991</v>
      </c>
      <c r="BD50" s="1">
        <f t="shared" si="7"/>
        <v>4269751.9918</v>
      </c>
      <c r="BE50" s="1">
        <f t="shared" si="7"/>
        <v>4318753.9835999999</v>
      </c>
      <c r="BF50" s="1">
        <f t="shared" si="7"/>
        <v>4367755.9753999999</v>
      </c>
      <c r="BG50" s="1">
        <f t="shared" si="7"/>
        <v>4416757.9671999998</v>
      </c>
      <c r="BH50" s="1">
        <f t="shared" si="7"/>
        <v>4465759.9589999998</v>
      </c>
      <c r="BI50" s="1">
        <f t="shared" si="7"/>
        <v>4514761.9507999998</v>
      </c>
      <c r="BJ50" s="1">
        <f t="shared" si="7"/>
        <v>4563763.9425999997</v>
      </c>
      <c r="BK50" s="1">
        <f t="shared" si="7"/>
        <v>4612765.9343999997</v>
      </c>
      <c r="BL50" s="1">
        <f t="shared" si="7"/>
        <v>4661767.9261999996</v>
      </c>
      <c r="BM50" s="1">
        <f t="shared" si="7"/>
        <v>4710769.9179999996</v>
      </c>
      <c r="BN50" s="1">
        <f t="shared" si="7"/>
        <v>4759771.9097999996</v>
      </c>
      <c r="BO50" s="1">
        <f t="shared" si="7"/>
        <v>4808773.9015999995</v>
      </c>
      <c r="BP50" s="1">
        <f t="shared" si="7"/>
        <v>4857775.8933999995</v>
      </c>
      <c r="BQ50" s="1">
        <f t="shared" si="6"/>
        <v>4906777.8851999994</v>
      </c>
      <c r="BR50" s="1">
        <f t="shared" si="6"/>
        <v>4955779.8769999994</v>
      </c>
      <c r="BS50" s="1">
        <f t="shared" si="6"/>
        <v>5004781.8687999994</v>
      </c>
      <c r="BT50" s="1">
        <f t="shared" si="6"/>
        <v>5053783.8606000002</v>
      </c>
      <c r="BU50" s="1">
        <f t="shared" si="6"/>
        <v>5102785.8524000002</v>
      </c>
      <c r="BV50" s="1">
        <f t="shared" si="6"/>
        <v>5151787.8442000002</v>
      </c>
      <c r="BW50" s="1">
        <f t="shared" si="6"/>
        <v>5200789.8360000001</v>
      </c>
      <c r="BX50" s="1">
        <f t="shared" si="6"/>
        <v>5249791.8278000001</v>
      </c>
      <c r="BY50" s="1">
        <f t="shared" si="6"/>
        <v>5298793.8196</v>
      </c>
      <c r="BZ50" s="1">
        <f t="shared" si="6"/>
        <v>5347795.8114</v>
      </c>
      <c r="CA50" s="1">
        <f t="shared" si="6"/>
        <v>5396797.8032</v>
      </c>
      <c r="CB50" s="1">
        <f t="shared" si="6"/>
        <v>5445799.7949999999</v>
      </c>
      <c r="CC50" s="1">
        <f t="shared" si="6"/>
        <v>5494801.7867999999</v>
      </c>
      <c r="CD50" s="1">
        <f t="shared" si="6"/>
        <v>5543803.7785999998</v>
      </c>
      <c r="CE50" s="1">
        <f t="shared" si="6"/>
        <v>5592805.7703999998</v>
      </c>
      <c r="CF50" s="1">
        <f t="shared" si="6"/>
        <v>5641807.7621999998</v>
      </c>
      <c r="CG50" s="1">
        <f t="shared" si="6"/>
        <v>5690809.7540000007</v>
      </c>
      <c r="CH50" s="1">
        <f t="shared" si="6"/>
        <v>5739811.7458000006</v>
      </c>
      <c r="CI50" s="1">
        <f t="shared" si="6"/>
        <v>5788813.7376000006</v>
      </c>
      <c r="CJ50" s="1">
        <f t="shared" si="6"/>
        <v>5837815.7294000005</v>
      </c>
      <c r="CK50" s="1">
        <f t="shared" si="6"/>
        <v>5886817.7212000005</v>
      </c>
      <c r="CL50" s="1">
        <f t="shared" si="6"/>
        <v>5935819.7130000005</v>
      </c>
      <c r="CM50" s="1">
        <f t="shared" si="6"/>
        <v>5984821.7048000004</v>
      </c>
      <c r="CN50" s="1">
        <f t="shared" si="6"/>
        <v>6033823.6966000004</v>
      </c>
      <c r="CO50" s="1">
        <f t="shared" si="6"/>
        <v>6082825.6884000003</v>
      </c>
      <c r="CP50" s="1">
        <f t="shared" si="6"/>
        <v>6131827.6802000003</v>
      </c>
      <c r="CQ50" s="1">
        <f t="shared" si="6"/>
        <v>6180829.6720000003</v>
      </c>
      <c r="CR50" s="1">
        <f t="shared" si="6"/>
        <v>6229831.6638000002</v>
      </c>
      <c r="CS50" s="1">
        <f t="shared" si="6"/>
        <v>6278833.6556000002</v>
      </c>
      <c r="CT50" s="1">
        <f t="shared" si="6"/>
        <v>6327835.6474000001</v>
      </c>
      <c r="CU50" s="1">
        <f t="shared" si="6"/>
        <v>6376837.6392000001</v>
      </c>
      <c r="CV50" s="1">
        <f t="shared" si="6"/>
        <v>6425839.6309999991</v>
      </c>
      <c r="CW50" s="1">
        <f t="shared" si="6"/>
        <v>6474841.6228</v>
      </c>
      <c r="CX50" s="1">
        <f t="shared" si="6"/>
        <v>6523843.614599999</v>
      </c>
      <c r="CY50" s="1">
        <f t="shared" si="6"/>
        <v>6572845.606399999</v>
      </c>
      <c r="CZ50" s="1">
        <f t="shared" si="6"/>
        <v>6621847.598199999</v>
      </c>
      <c r="DA50" s="1">
        <f t="shared" si="6"/>
        <v>6670849.5899999989</v>
      </c>
    </row>
    <row r="51" spans="3:105" x14ac:dyDescent="0.25">
      <c r="D51" s="6"/>
    </row>
    <row r="52" spans="3:105" x14ac:dyDescent="0.25">
      <c r="D52" s="4" t="s">
        <v>22</v>
      </c>
    </row>
    <row r="53" spans="3:105" x14ac:dyDescent="0.25">
      <c r="D53" t="s">
        <v>48</v>
      </c>
      <c r="E53" s="1">
        <f t="array" ref="E53:E65">k.additional.2035</f>
        <v>767813.69863013679</v>
      </c>
      <c r="F53" s="1">
        <f t="array" ref="F53:F65">k.additional.2035</f>
        <v>767813.69863013679</v>
      </c>
      <c r="G53" s="1">
        <f t="array" ref="G53:G65">k.additional.2035</f>
        <v>767813.69863013679</v>
      </c>
      <c r="H53" s="1">
        <f t="array" ref="H53:H65">k.additional.2035</f>
        <v>767813.69863013679</v>
      </c>
      <c r="I53" s="1">
        <f t="array" ref="I53:I65">k.additional.2035</f>
        <v>767813.69863013679</v>
      </c>
      <c r="J53" s="1">
        <f t="array" ref="J53:J65">k.additional.2035</f>
        <v>767813.69863013679</v>
      </c>
      <c r="K53" s="1">
        <f t="array" ref="K53:K65">k.additional.2035</f>
        <v>767813.69863013679</v>
      </c>
      <c r="L53" s="1">
        <f t="array" ref="L53:L65">k.additional.2035</f>
        <v>767813.69863013679</v>
      </c>
      <c r="M53" s="1">
        <f t="array" ref="M53:M65">k.additional.2035</f>
        <v>767813.69863013679</v>
      </c>
      <c r="N53" s="1">
        <f t="array" ref="N53:N65">k.additional.2035</f>
        <v>767813.69863013679</v>
      </c>
      <c r="O53" s="1">
        <f t="array" ref="O53:O65">k.additional.2035</f>
        <v>767813.69863013679</v>
      </c>
      <c r="P53" s="1">
        <f t="array" ref="P53:P65">k.additional.2035</f>
        <v>767813.69863013679</v>
      </c>
      <c r="Q53" s="1">
        <f t="array" ref="Q53:Q65">k.additional.2035</f>
        <v>767813.69863013679</v>
      </c>
      <c r="R53" s="1">
        <f t="array" ref="R53:R65">k.additional.2035</f>
        <v>767813.69863013679</v>
      </c>
      <c r="S53" s="1">
        <f t="array" ref="S53:S65">k.additional.2035</f>
        <v>767813.69863013679</v>
      </c>
      <c r="T53" s="1">
        <f t="array" ref="T53:T65">k.additional.2035</f>
        <v>767813.69863013679</v>
      </c>
      <c r="U53" s="1">
        <f t="array" ref="U53:U65">k.additional.2035</f>
        <v>767813.69863013679</v>
      </c>
      <c r="V53" s="1">
        <f t="array" ref="V53:V65">k.additional.2035</f>
        <v>767813.69863013679</v>
      </c>
      <c r="W53" s="1">
        <f t="array" ref="W53:W65">k.additional.2035</f>
        <v>767813.69863013679</v>
      </c>
      <c r="X53" s="1">
        <f t="array" ref="X53:X65">k.additional.2035</f>
        <v>767813.69863013679</v>
      </c>
      <c r="Y53" s="1">
        <f t="array" ref="Y53:Y65">k.additional.2035</f>
        <v>767813.69863013679</v>
      </c>
      <c r="Z53" s="1">
        <f t="array" ref="Z53:Z65">k.additional.2035</f>
        <v>767813.69863013679</v>
      </c>
      <c r="AA53" s="1">
        <f t="array" ref="AA53:AA65">k.additional.2035</f>
        <v>767813.69863013679</v>
      </c>
      <c r="AB53" s="1">
        <f t="array" ref="AB53:AB65">k.additional.2035</f>
        <v>767813.69863013679</v>
      </c>
      <c r="AC53" s="1">
        <f t="array" ref="AC53:AC65">k.additional.2035</f>
        <v>767813.69863013679</v>
      </c>
      <c r="AD53" s="1">
        <f t="array" ref="AD53:AD65">k.additional.2035</f>
        <v>767813.69863013679</v>
      </c>
      <c r="AE53" s="1">
        <f t="array" ref="AE53:AE65">k.additional.2035</f>
        <v>767813.69863013679</v>
      </c>
      <c r="AF53" s="1">
        <f t="array" ref="AF53:AF65">k.additional.2035</f>
        <v>767813.69863013679</v>
      </c>
      <c r="AG53" s="1">
        <f t="array" ref="AG53:AG65">k.additional.2035</f>
        <v>767813.69863013679</v>
      </c>
      <c r="AH53" s="1">
        <f t="array" ref="AH53:AH65">k.additional.2035</f>
        <v>767813.69863013679</v>
      </c>
      <c r="AI53" s="1">
        <f t="array" ref="AI53:AI65">k.additional.2035</f>
        <v>767813.69863013679</v>
      </c>
      <c r="AJ53" s="1">
        <f t="array" ref="AJ53:AJ65">k.additional.2035</f>
        <v>767813.69863013679</v>
      </c>
      <c r="AK53" s="1">
        <f t="array" ref="AK53:AK65">k.additional.2035</f>
        <v>767813.69863013679</v>
      </c>
      <c r="AL53" s="1">
        <f t="array" ref="AL53:AL65">k.additional.2035</f>
        <v>767813.69863013679</v>
      </c>
      <c r="AM53" s="1">
        <f t="array" ref="AM53:AM65">k.additional.2035</f>
        <v>767813.69863013679</v>
      </c>
      <c r="AN53" s="1">
        <f t="array" ref="AN53:AN65">k.additional.2035</f>
        <v>767813.69863013679</v>
      </c>
      <c r="AO53" s="1">
        <f t="array" ref="AO53:AO65">k.additional.2035</f>
        <v>767813.69863013679</v>
      </c>
      <c r="AP53" s="1">
        <f t="array" ref="AP53:AP65">k.additional.2035</f>
        <v>767813.69863013679</v>
      </c>
      <c r="AQ53" s="1">
        <f t="array" ref="AQ53:AQ65">k.additional.2035</f>
        <v>767813.69863013679</v>
      </c>
      <c r="AR53" s="1">
        <f t="array" ref="AR53:AR65">k.additional.2035</f>
        <v>767813.69863013679</v>
      </c>
      <c r="AS53" s="1">
        <f t="array" ref="AS53:AS65">k.additional.2035</f>
        <v>767813.69863013679</v>
      </c>
      <c r="AT53" s="1">
        <f t="array" ref="AT53:AT65">k.additional.2035</f>
        <v>767813.69863013679</v>
      </c>
      <c r="AU53" s="1">
        <f t="array" ref="AU53:AU65">k.additional.2035</f>
        <v>767813.69863013679</v>
      </c>
      <c r="AV53" s="1">
        <f t="array" ref="AV53:AV65">k.additional.2035</f>
        <v>767813.69863013679</v>
      </c>
      <c r="AW53" s="1">
        <f t="array" ref="AW53:AW65">k.additional.2035</f>
        <v>767813.69863013679</v>
      </c>
      <c r="AX53" s="1">
        <f t="array" ref="AX53:AX65">k.additional.2035</f>
        <v>767813.69863013679</v>
      </c>
      <c r="AY53" s="1">
        <f t="array" ref="AY53:AY65">k.additional.2035</f>
        <v>767813.69863013679</v>
      </c>
      <c r="AZ53" s="1">
        <f t="array" ref="AZ53:AZ65">k.additional.2035</f>
        <v>767813.69863013679</v>
      </c>
      <c r="BA53" s="1">
        <f t="array" ref="BA53:BA65">k.additional.2035</f>
        <v>767813.69863013679</v>
      </c>
      <c r="BB53" s="1">
        <f t="array" ref="BB53:BB65">k.additional.2035</f>
        <v>767813.69863013679</v>
      </c>
      <c r="BC53" s="1">
        <f t="array" ref="BC53:BC65">k.additional.2035</f>
        <v>767813.69863013679</v>
      </c>
      <c r="BD53" s="1">
        <f t="array" ref="BD53:BD65">k.additional.2035</f>
        <v>767813.69863013679</v>
      </c>
      <c r="BE53" s="1">
        <f t="array" ref="BE53:BE65">k.additional.2035</f>
        <v>767813.69863013679</v>
      </c>
      <c r="BF53" s="1">
        <f t="array" ref="BF53:BF65">k.additional.2035</f>
        <v>767813.69863013679</v>
      </c>
      <c r="BG53" s="1">
        <f t="array" ref="BG53:BG65">k.additional.2035</f>
        <v>767813.69863013679</v>
      </c>
      <c r="BH53" s="1">
        <f t="array" ref="BH53:BH65">k.additional.2035</f>
        <v>767813.69863013679</v>
      </c>
      <c r="BI53" s="1">
        <f t="array" ref="BI53:BI65">k.additional.2035</f>
        <v>767813.69863013679</v>
      </c>
      <c r="BJ53" s="1">
        <f t="array" ref="BJ53:BJ65">k.additional.2035</f>
        <v>767813.69863013679</v>
      </c>
      <c r="BK53" s="1">
        <f t="array" ref="BK53:BK65">k.additional.2035</f>
        <v>767813.69863013679</v>
      </c>
      <c r="BL53" s="1">
        <f t="array" ref="BL53:BL65">k.additional.2035</f>
        <v>767813.69863013679</v>
      </c>
      <c r="BM53" s="1">
        <f t="array" ref="BM53:BM65">k.additional.2035</f>
        <v>767813.69863013679</v>
      </c>
      <c r="BN53" s="1">
        <f t="array" ref="BN53:BN65">k.additional.2035</f>
        <v>767813.69863013679</v>
      </c>
      <c r="BO53" s="1">
        <f t="array" ref="BO53:BO65">k.additional.2035</f>
        <v>767813.69863013679</v>
      </c>
      <c r="BP53" s="1">
        <f t="array" ref="BP53:BP65">k.additional.2035</f>
        <v>767813.69863013679</v>
      </c>
      <c r="BQ53" s="1">
        <f t="array" ref="BQ53:BQ65">k.additional.2035</f>
        <v>767813.69863013679</v>
      </c>
      <c r="BR53" s="1">
        <f t="array" ref="BR53:BR65">k.additional.2035</f>
        <v>767813.69863013679</v>
      </c>
      <c r="BS53" s="1">
        <f t="array" ref="BS53:BS65">k.additional.2035</f>
        <v>767813.69863013679</v>
      </c>
      <c r="BT53" s="1">
        <f t="array" ref="BT53:BT65">k.additional.2035</f>
        <v>767813.69863013679</v>
      </c>
      <c r="BU53" s="1">
        <f t="array" ref="BU53:BU65">k.additional.2035</f>
        <v>767813.69863013679</v>
      </c>
      <c r="BV53" s="1">
        <f t="array" ref="BV53:BV65">k.additional.2035</f>
        <v>767813.69863013679</v>
      </c>
      <c r="BW53" s="1">
        <f t="array" ref="BW53:BW65">k.additional.2035</f>
        <v>767813.69863013679</v>
      </c>
      <c r="BX53" s="1">
        <f t="array" ref="BX53:BX65">k.additional.2035</f>
        <v>767813.69863013679</v>
      </c>
      <c r="BY53" s="1">
        <f t="array" ref="BY53:BY65">k.additional.2035</f>
        <v>767813.69863013679</v>
      </c>
      <c r="BZ53" s="1">
        <f t="array" ref="BZ53:BZ65">k.additional.2035</f>
        <v>767813.69863013679</v>
      </c>
      <c r="CA53" s="1">
        <f t="array" ref="CA53:CA65">k.additional.2035</f>
        <v>767813.69863013679</v>
      </c>
      <c r="CB53" s="1">
        <f t="array" ref="CB53:CB65">k.additional.2035</f>
        <v>767813.69863013679</v>
      </c>
      <c r="CC53" s="1">
        <f t="array" ref="CC53:CC65">k.additional.2035</f>
        <v>767813.69863013679</v>
      </c>
      <c r="CD53" s="1">
        <f t="array" ref="CD53:CD65">k.additional.2035</f>
        <v>767813.69863013679</v>
      </c>
      <c r="CE53" s="1">
        <f t="array" ref="CE53:CE65">k.additional.2035</f>
        <v>767813.69863013679</v>
      </c>
      <c r="CF53" s="1">
        <f t="array" ref="CF53:CF65">k.additional.2035</f>
        <v>767813.69863013679</v>
      </c>
      <c r="CG53" s="1">
        <f t="array" ref="CG53:CG65">k.additional.2035</f>
        <v>767813.69863013679</v>
      </c>
      <c r="CH53" s="1">
        <f t="array" ref="CH53:CH65">k.additional.2035</f>
        <v>767813.69863013679</v>
      </c>
      <c r="CI53" s="1">
        <f t="array" ref="CI53:CI65">k.additional.2035</f>
        <v>767813.69863013679</v>
      </c>
      <c r="CJ53" s="1">
        <f t="array" ref="CJ53:CJ65">k.additional.2035</f>
        <v>767813.69863013679</v>
      </c>
      <c r="CK53" s="1">
        <f t="array" ref="CK53:CK65">k.additional.2035</f>
        <v>767813.69863013679</v>
      </c>
      <c r="CL53" s="1">
        <f t="array" ref="CL53:CL65">k.additional.2035</f>
        <v>767813.69863013679</v>
      </c>
      <c r="CM53" s="1">
        <f t="array" ref="CM53:CM65">k.additional.2035</f>
        <v>767813.69863013679</v>
      </c>
      <c r="CN53" s="1">
        <f t="array" ref="CN53:CN65">k.additional.2035</f>
        <v>767813.69863013679</v>
      </c>
      <c r="CO53" s="1">
        <f t="array" ref="CO53:CO65">k.additional.2035</f>
        <v>767813.69863013679</v>
      </c>
      <c r="CP53" s="1">
        <f t="array" ref="CP53:CP65">k.additional.2035</f>
        <v>767813.69863013679</v>
      </c>
      <c r="CQ53" s="1">
        <f t="array" ref="CQ53:CQ65">k.additional.2035</f>
        <v>767813.69863013679</v>
      </c>
      <c r="CR53" s="1">
        <f t="array" ref="CR53:CR65">k.additional.2035</f>
        <v>767813.69863013679</v>
      </c>
      <c r="CS53" s="1">
        <f t="array" ref="CS53:CS65">k.additional.2035</f>
        <v>767813.69863013679</v>
      </c>
      <c r="CT53" s="1">
        <f t="array" ref="CT53:CT65">k.additional.2035</f>
        <v>767813.69863013679</v>
      </c>
      <c r="CU53" s="1">
        <f t="array" ref="CU53:CU65">k.additional.2035</f>
        <v>767813.69863013679</v>
      </c>
      <c r="CV53" s="1">
        <f t="array" ref="CV53:CV65">k.additional.2035</f>
        <v>767813.69863013679</v>
      </c>
      <c r="CW53" s="1">
        <f t="array" ref="CW53:CW65">k.additional.2035</f>
        <v>767813.69863013679</v>
      </c>
      <c r="CX53" s="1">
        <f t="array" ref="CX53:CX65">k.additional.2035</f>
        <v>767813.69863013679</v>
      </c>
      <c r="CY53" s="1">
        <f t="array" ref="CY53:CY65">k.additional.2035</f>
        <v>767813.69863013679</v>
      </c>
      <c r="CZ53" s="1">
        <f t="array" ref="CZ53:CZ65">k.additional.2035</f>
        <v>767813.69863013679</v>
      </c>
      <c r="DA53" s="1">
        <f t="array" ref="DA53:DA65">k.additional.2035</f>
        <v>767813.69863013679</v>
      </c>
    </row>
    <row r="54" spans="3:105" x14ac:dyDescent="0.25">
      <c r="D54" t="s">
        <v>49</v>
      </c>
      <c r="E54" s="1">
        <v>767813.69863013679</v>
      </c>
      <c r="F54" s="1">
        <v>767813.69863013679</v>
      </c>
      <c r="G54" s="1">
        <v>767813.69863013679</v>
      </c>
      <c r="H54" s="1">
        <v>767813.69863013679</v>
      </c>
      <c r="I54" s="1">
        <v>767813.69863013679</v>
      </c>
      <c r="J54" s="1">
        <v>767813.69863013679</v>
      </c>
      <c r="K54" s="1">
        <v>767813.69863013679</v>
      </c>
      <c r="L54" s="1">
        <v>767813.69863013679</v>
      </c>
      <c r="M54" s="1">
        <v>767813.69863013679</v>
      </c>
      <c r="N54" s="1">
        <v>767813.69863013679</v>
      </c>
      <c r="O54" s="1">
        <v>767813.69863013679</v>
      </c>
      <c r="P54" s="1">
        <v>767813.69863013679</v>
      </c>
      <c r="Q54" s="1">
        <v>767813.69863013679</v>
      </c>
      <c r="R54" s="1">
        <v>767813.69863013679</v>
      </c>
      <c r="S54" s="1">
        <v>767813.69863013679</v>
      </c>
      <c r="T54" s="1">
        <v>767813.69863013679</v>
      </c>
      <c r="U54" s="1">
        <v>767813.69863013679</v>
      </c>
      <c r="V54" s="1">
        <v>767813.69863013679</v>
      </c>
      <c r="W54" s="1">
        <v>767813.69863013679</v>
      </c>
      <c r="X54" s="1">
        <v>767813.69863013679</v>
      </c>
      <c r="Y54" s="1">
        <v>767813.69863013679</v>
      </c>
      <c r="Z54" s="1">
        <v>767813.69863013679</v>
      </c>
      <c r="AA54" s="1">
        <v>767813.69863013679</v>
      </c>
      <c r="AB54" s="1">
        <v>767813.69863013679</v>
      </c>
      <c r="AC54" s="1">
        <v>767813.69863013679</v>
      </c>
      <c r="AD54" s="1">
        <v>767813.69863013679</v>
      </c>
      <c r="AE54" s="1">
        <v>767813.69863013679</v>
      </c>
      <c r="AF54" s="1">
        <v>767813.69863013679</v>
      </c>
      <c r="AG54" s="1">
        <v>767813.69863013679</v>
      </c>
      <c r="AH54" s="1">
        <v>767813.69863013679</v>
      </c>
      <c r="AI54" s="1">
        <v>767813.69863013679</v>
      </c>
      <c r="AJ54" s="1">
        <v>767813.69863013679</v>
      </c>
      <c r="AK54" s="1">
        <v>767813.69863013679</v>
      </c>
      <c r="AL54" s="1">
        <v>767813.69863013679</v>
      </c>
      <c r="AM54" s="1">
        <v>767813.69863013679</v>
      </c>
      <c r="AN54" s="1">
        <v>767813.69863013679</v>
      </c>
      <c r="AO54" s="1">
        <v>767813.69863013679</v>
      </c>
      <c r="AP54" s="1">
        <v>767813.69863013679</v>
      </c>
      <c r="AQ54" s="1">
        <v>767813.69863013679</v>
      </c>
      <c r="AR54" s="1">
        <v>767813.69863013679</v>
      </c>
      <c r="AS54" s="1">
        <v>767813.69863013679</v>
      </c>
      <c r="AT54" s="1">
        <v>767813.69863013679</v>
      </c>
      <c r="AU54" s="1">
        <v>767813.69863013679</v>
      </c>
      <c r="AV54" s="1">
        <v>767813.69863013679</v>
      </c>
      <c r="AW54" s="1">
        <v>767813.69863013679</v>
      </c>
      <c r="AX54" s="1">
        <v>767813.69863013679</v>
      </c>
      <c r="AY54" s="1">
        <v>767813.69863013679</v>
      </c>
      <c r="AZ54" s="1">
        <v>767813.69863013679</v>
      </c>
      <c r="BA54" s="1">
        <v>767813.69863013679</v>
      </c>
      <c r="BB54" s="1">
        <v>767813.69863013679</v>
      </c>
      <c r="BC54" s="1">
        <v>767813.69863013679</v>
      </c>
      <c r="BD54" s="1">
        <v>767813.69863013679</v>
      </c>
      <c r="BE54" s="1">
        <v>767813.69863013679</v>
      </c>
      <c r="BF54" s="1">
        <v>767813.69863013679</v>
      </c>
      <c r="BG54" s="1">
        <v>767813.69863013679</v>
      </c>
      <c r="BH54" s="1">
        <v>767813.69863013679</v>
      </c>
      <c r="BI54" s="1">
        <v>767813.69863013679</v>
      </c>
      <c r="BJ54" s="1">
        <v>767813.69863013679</v>
      </c>
      <c r="BK54" s="1">
        <v>767813.69863013679</v>
      </c>
      <c r="BL54" s="1">
        <v>767813.69863013679</v>
      </c>
      <c r="BM54" s="1">
        <v>767813.69863013679</v>
      </c>
      <c r="BN54" s="1">
        <v>767813.69863013679</v>
      </c>
      <c r="BO54" s="1">
        <v>767813.69863013679</v>
      </c>
      <c r="BP54" s="1">
        <v>767813.69863013679</v>
      </c>
      <c r="BQ54" s="1">
        <v>767813.69863013679</v>
      </c>
      <c r="BR54" s="1">
        <v>767813.69863013679</v>
      </c>
      <c r="BS54" s="1">
        <v>767813.69863013679</v>
      </c>
      <c r="BT54" s="1">
        <v>767813.69863013679</v>
      </c>
      <c r="BU54" s="1">
        <v>767813.69863013679</v>
      </c>
      <c r="BV54" s="1">
        <v>767813.69863013679</v>
      </c>
      <c r="BW54" s="1">
        <v>767813.69863013679</v>
      </c>
      <c r="BX54" s="1">
        <v>767813.69863013679</v>
      </c>
      <c r="BY54" s="1">
        <v>767813.69863013679</v>
      </c>
      <c r="BZ54" s="1">
        <v>767813.69863013679</v>
      </c>
      <c r="CA54" s="1">
        <v>767813.69863013679</v>
      </c>
      <c r="CB54" s="1">
        <v>767813.69863013679</v>
      </c>
      <c r="CC54" s="1">
        <v>767813.69863013679</v>
      </c>
      <c r="CD54" s="1">
        <v>767813.69863013679</v>
      </c>
      <c r="CE54" s="1">
        <v>767813.69863013679</v>
      </c>
      <c r="CF54" s="1">
        <v>767813.69863013679</v>
      </c>
      <c r="CG54" s="1">
        <v>767813.69863013679</v>
      </c>
      <c r="CH54" s="1">
        <v>767813.69863013679</v>
      </c>
      <c r="CI54" s="1">
        <v>767813.69863013679</v>
      </c>
      <c r="CJ54" s="1">
        <v>767813.69863013679</v>
      </c>
      <c r="CK54" s="1">
        <v>767813.69863013679</v>
      </c>
      <c r="CL54" s="1">
        <v>767813.69863013679</v>
      </c>
      <c r="CM54" s="1">
        <v>767813.69863013679</v>
      </c>
      <c r="CN54" s="1">
        <v>767813.69863013679</v>
      </c>
      <c r="CO54" s="1">
        <v>767813.69863013679</v>
      </c>
      <c r="CP54" s="1">
        <v>767813.69863013679</v>
      </c>
      <c r="CQ54" s="1">
        <v>767813.69863013679</v>
      </c>
      <c r="CR54" s="1">
        <v>767813.69863013679</v>
      </c>
      <c r="CS54" s="1">
        <v>767813.69863013679</v>
      </c>
      <c r="CT54" s="1">
        <v>767813.69863013679</v>
      </c>
      <c r="CU54" s="1">
        <v>767813.69863013679</v>
      </c>
      <c r="CV54" s="1">
        <v>767813.69863013679</v>
      </c>
      <c r="CW54" s="1">
        <v>767813.69863013679</v>
      </c>
      <c r="CX54" s="1">
        <v>767813.69863013679</v>
      </c>
      <c r="CY54" s="1">
        <v>767813.69863013679</v>
      </c>
      <c r="CZ54" s="1">
        <v>767813.69863013679</v>
      </c>
      <c r="DA54" s="1">
        <v>767813.69863013679</v>
      </c>
    </row>
    <row r="55" spans="3:105" x14ac:dyDescent="0.25">
      <c r="D55" t="s">
        <v>50</v>
      </c>
      <c r="E55" s="1">
        <v>767813.69863013679</v>
      </c>
      <c r="F55" s="1">
        <v>767813.69863013679</v>
      </c>
      <c r="G55" s="1">
        <v>767813.69863013679</v>
      </c>
      <c r="H55" s="1">
        <v>767813.69863013679</v>
      </c>
      <c r="I55" s="1">
        <v>767813.69863013679</v>
      </c>
      <c r="J55" s="1">
        <v>767813.69863013679</v>
      </c>
      <c r="K55" s="1">
        <v>767813.69863013679</v>
      </c>
      <c r="L55" s="1">
        <v>767813.69863013679</v>
      </c>
      <c r="M55" s="1">
        <v>767813.69863013679</v>
      </c>
      <c r="N55" s="1">
        <v>767813.69863013679</v>
      </c>
      <c r="O55" s="1">
        <v>767813.69863013679</v>
      </c>
      <c r="P55" s="1">
        <v>767813.69863013679</v>
      </c>
      <c r="Q55" s="1">
        <v>767813.69863013679</v>
      </c>
      <c r="R55" s="1">
        <v>767813.69863013679</v>
      </c>
      <c r="S55" s="1">
        <v>767813.69863013679</v>
      </c>
      <c r="T55" s="1">
        <v>767813.69863013679</v>
      </c>
      <c r="U55" s="1">
        <v>767813.69863013679</v>
      </c>
      <c r="V55" s="1">
        <v>767813.69863013679</v>
      </c>
      <c r="W55" s="1">
        <v>767813.69863013679</v>
      </c>
      <c r="X55" s="1">
        <v>767813.69863013679</v>
      </c>
      <c r="Y55" s="1">
        <v>767813.69863013679</v>
      </c>
      <c r="Z55" s="1">
        <v>767813.69863013679</v>
      </c>
      <c r="AA55" s="1">
        <v>767813.69863013679</v>
      </c>
      <c r="AB55" s="1">
        <v>767813.69863013679</v>
      </c>
      <c r="AC55" s="1">
        <v>767813.69863013679</v>
      </c>
      <c r="AD55" s="1">
        <v>767813.69863013679</v>
      </c>
      <c r="AE55" s="1">
        <v>767813.69863013679</v>
      </c>
      <c r="AF55" s="1">
        <v>767813.69863013679</v>
      </c>
      <c r="AG55" s="1">
        <v>767813.69863013679</v>
      </c>
      <c r="AH55" s="1">
        <v>767813.69863013679</v>
      </c>
      <c r="AI55" s="1">
        <v>767813.69863013679</v>
      </c>
      <c r="AJ55" s="1">
        <v>767813.69863013679</v>
      </c>
      <c r="AK55" s="1">
        <v>767813.69863013679</v>
      </c>
      <c r="AL55" s="1">
        <v>767813.69863013679</v>
      </c>
      <c r="AM55" s="1">
        <v>767813.69863013679</v>
      </c>
      <c r="AN55" s="1">
        <v>767813.69863013679</v>
      </c>
      <c r="AO55" s="1">
        <v>767813.69863013679</v>
      </c>
      <c r="AP55" s="1">
        <v>767813.69863013679</v>
      </c>
      <c r="AQ55" s="1">
        <v>767813.69863013679</v>
      </c>
      <c r="AR55" s="1">
        <v>767813.69863013679</v>
      </c>
      <c r="AS55" s="1">
        <v>767813.69863013679</v>
      </c>
      <c r="AT55" s="1">
        <v>767813.69863013679</v>
      </c>
      <c r="AU55" s="1">
        <v>767813.69863013679</v>
      </c>
      <c r="AV55" s="1">
        <v>767813.69863013679</v>
      </c>
      <c r="AW55" s="1">
        <v>767813.69863013679</v>
      </c>
      <c r="AX55" s="1">
        <v>767813.69863013679</v>
      </c>
      <c r="AY55" s="1">
        <v>767813.69863013679</v>
      </c>
      <c r="AZ55" s="1">
        <v>767813.69863013679</v>
      </c>
      <c r="BA55" s="1">
        <v>767813.69863013679</v>
      </c>
      <c r="BB55" s="1">
        <v>767813.69863013679</v>
      </c>
      <c r="BC55" s="1">
        <v>767813.69863013679</v>
      </c>
      <c r="BD55" s="1">
        <v>767813.69863013679</v>
      </c>
      <c r="BE55" s="1">
        <v>767813.69863013679</v>
      </c>
      <c r="BF55" s="1">
        <v>767813.69863013679</v>
      </c>
      <c r="BG55" s="1">
        <v>767813.69863013679</v>
      </c>
      <c r="BH55" s="1">
        <v>767813.69863013679</v>
      </c>
      <c r="BI55" s="1">
        <v>767813.69863013679</v>
      </c>
      <c r="BJ55" s="1">
        <v>767813.69863013679</v>
      </c>
      <c r="BK55" s="1">
        <v>767813.69863013679</v>
      </c>
      <c r="BL55" s="1">
        <v>767813.69863013679</v>
      </c>
      <c r="BM55" s="1">
        <v>767813.69863013679</v>
      </c>
      <c r="BN55" s="1">
        <v>767813.69863013679</v>
      </c>
      <c r="BO55" s="1">
        <v>767813.69863013679</v>
      </c>
      <c r="BP55" s="1">
        <v>767813.69863013679</v>
      </c>
      <c r="BQ55" s="1">
        <v>767813.69863013679</v>
      </c>
      <c r="BR55" s="1">
        <v>767813.69863013679</v>
      </c>
      <c r="BS55" s="1">
        <v>767813.69863013679</v>
      </c>
      <c r="BT55" s="1">
        <v>767813.69863013679</v>
      </c>
      <c r="BU55" s="1">
        <v>767813.69863013679</v>
      </c>
      <c r="BV55" s="1">
        <v>767813.69863013679</v>
      </c>
      <c r="BW55" s="1">
        <v>767813.69863013679</v>
      </c>
      <c r="BX55" s="1">
        <v>767813.69863013679</v>
      </c>
      <c r="BY55" s="1">
        <v>767813.69863013679</v>
      </c>
      <c r="BZ55" s="1">
        <v>767813.69863013679</v>
      </c>
      <c r="CA55" s="1">
        <v>767813.69863013679</v>
      </c>
      <c r="CB55" s="1">
        <v>767813.69863013679</v>
      </c>
      <c r="CC55" s="1">
        <v>767813.69863013679</v>
      </c>
      <c r="CD55" s="1">
        <v>767813.69863013679</v>
      </c>
      <c r="CE55" s="1">
        <v>767813.69863013679</v>
      </c>
      <c r="CF55" s="1">
        <v>767813.69863013679</v>
      </c>
      <c r="CG55" s="1">
        <v>767813.69863013679</v>
      </c>
      <c r="CH55" s="1">
        <v>767813.69863013679</v>
      </c>
      <c r="CI55" s="1">
        <v>767813.69863013679</v>
      </c>
      <c r="CJ55" s="1">
        <v>767813.69863013679</v>
      </c>
      <c r="CK55" s="1">
        <v>767813.69863013679</v>
      </c>
      <c r="CL55" s="1">
        <v>767813.69863013679</v>
      </c>
      <c r="CM55" s="1">
        <v>767813.69863013679</v>
      </c>
      <c r="CN55" s="1">
        <v>767813.69863013679</v>
      </c>
      <c r="CO55" s="1">
        <v>767813.69863013679</v>
      </c>
      <c r="CP55" s="1">
        <v>767813.69863013679</v>
      </c>
      <c r="CQ55" s="1">
        <v>767813.69863013679</v>
      </c>
      <c r="CR55" s="1">
        <v>767813.69863013679</v>
      </c>
      <c r="CS55" s="1">
        <v>767813.69863013679</v>
      </c>
      <c r="CT55" s="1">
        <v>767813.69863013679</v>
      </c>
      <c r="CU55" s="1">
        <v>767813.69863013679</v>
      </c>
      <c r="CV55" s="1">
        <v>767813.69863013679</v>
      </c>
      <c r="CW55" s="1">
        <v>767813.69863013679</v>
      </c>
      <c r="CX55" s="1">
        <v>767813.69863013679</v>
      </c>
      <c r="CY55" s="1">
        <v>767813.69863013679</v>
      </c>
      <c r="CZ55" s="1">
        <v>767813.69863013679</v>
      </c>
      <c r="DA55" s="1">
        <v>767813.69863013679</v>
      </c>
    </row>
    <row r="56" spans="3:105" x14ac:dyDescent="0.25">
      <c r="D56" t="s">
        <v>51</v>
      </c>
      <c r="E56" s="1">
        <v>767813.69863013679</v>
      </c>
      <c r="F56" s="1">
        <v>767813.69863013679</v>
      </c>
      <c r="G56" s="1">
        <v>767813.69863013679</v>
      </c>
      <c r="H56" s="1">
        <v>767813.69863013679</v>
      </c>
      <c r="I56" s="1">
        <v>767813.69863013679</v>
      </c>
      <c r="J56" s="1">
        <v>767813.69863013679</v>
      </c>
      <c r="K56" s="1">
        <v>767813.69863013679</v>
      </c>
      <c r="L56" s="1">
        <v>767813.69863013679</v>
      </c>
      <c r="M56" s="1">
        <v>767813.69863013679</v>
      </c>
      <c r="N56" s="1">
        <v>767813.69863013679</v>
      </c>
      <c r="O56" s="1">
        <v>767813.69863013679</v>
      </c>
      <c r="P56" s="1">
        <v>767813.69863013679</v>
      </c>
      <c r="Q56" s="1">
        <v>767813.69863013679</v>
      </c>
      <c r="R56" s="1">
        <v>767813.69863013679</v>
      </c>
      <c r="S56" s="1">
        <v>767813.69863013679</v>
      </c>
      <c r="T56" s="1">
        <v>767813.69863013679</v>
      </c>
      <c r="U56" s="1">
        <v>767813.69863013679</v>
      </c>
      <c r="V56" s="1">
        <v>767813.69863013679</v>
      </c>
      <c r="W56" s="1">
        <v>767813.69863013679</v>
      </c>
      <c r="X56" s="1">
        <v>767813.69863013679</v>
      </c>
      <c r="Y56" s="1">
        <v>767813.69863013679</v>
      </c>
      <c r="Z56" s="1">
        <v>767813.69863013679</v>
      </c>
      <c r="AA56" s="1">
        <v>767813.69863013679</v>
      </c>
      <c r="AB56" s="1">
        <v>767813.69863013679</v>
      </c>
      <c r="AC56" s="1">
        <v>767813.69863013679</v>
      </c>
      <c r="AD56" s="1">
        <v>767813.69863013679</v>
      </c>
      <c r="AE56" s="1">
        <v>767813.69863013679</v>
      </c>
      <c r="AF56" s="1">
        <v>767813.69863013679</v>
      </c>
      <c r="AG56" s="1">
        <v>767813.69863013679</v>
      </c>
      <c r="AH56" s="1">
        <v>767813.69863013679</v>
      </c>
      <c r="AI56" s="1">
        <v>767813.69863013679</v>
      </c>
      <c r="AJ56" s="1">
        <v>767813.69863013679</v>
      </c>
      <c r="AK56" s="1">
        <v>767813.69863013679</v>
      </c>
      <c r="AL56" s="1">
        <v>767813.69863013679</v>
      </c>
      <c r="AM56" s="1">
        <v>767813.69863013679</v>
      </c>
      <c r="AN56" s="1">
        <v>767813.69863013679</v>
      </c>
      <c r="AO56" s="1">
        <v>767813.69863013679</v>
      </c>
      <c r="AP56" s="1">
        <v>767813.69863013679</v>
      </c>
      <c r="AQ56" s="1">
        <v>767813.69863013679</v>
      </c>
      <c r="AR56" s="1">
        <v>767813.69863013679</v>
      </c>
      <c r="AS56" s="1">
        <v>767813.69863013679</v>
      </c>
      <c r="AT56" s="1">
        <v>767813.69863013679</v>
      </c>
      <c r="AU56" s="1">
        <v>767813.69863013679</v>
      </c>
      <c r="AV56" s="1">
        <v>767813.69863013679</v>
      </c>
      <c r="AW56" s="1">
        <v>767813.69863013679</v>
      </c>
      <c r="AX56" s="1">
        <v>767813.69863013679</v>
      </c>
      <c r="AY56" s="1">
        <v>767813.69863013679</v>
      </c>
      <c r="AZ56" s="1">
        <v>767813.69863013679</v>
      </c>
      <c r="BA56" s="1">
        <v>767813.69863013679</v>
      </c>
      <c r="BB56" s="1">
        <v>767813.69863013679</v>
      </c>
      <c r="BC56" s="1">
        <v>767813.69863013679</v>
      </c>
      <c r="BD56" s="1">
        <v>767813.69863013679</v>
      </c>
      <c r="BE56" s="1">
        <v>767813.69863013679</v>
      </c>
      <c r="BF56" s="1">
        <v>767813.69863013679</v>
      </c>
      <c r="BG56" s="1">
        <v>767813.69863013679</v>
      </c>
      <c r="BH56" s="1">
        <v>767813.69863013679</v>
      </c>
      <c r="BI56" s="1">
        <v>767813.69863013679</v>
      </c>
      <c r="BJ56" s="1">
        <v>767813.69863013679</v>
      </c>
      <c r="BK56" s="1">
        <v>767813.69863013679</v>
      </c>
      <c r="BL56" s="1">
        <v>767813.69863013679</v>
      </c>
      <c r="BM56" s="1">
        <v>767813.69863013679</v>
      </c>
      <c r="BN56" s="1">
        <v>767813.69863013679</v>
      </c>
      <c r="BO56" s="1">
        <v>767813.69863013679</v>
      </c>
      <c r="BP56" s="1">
        <v>767813.69863013679</v>
      </c>
      <c r="BQ56" s="1">
        <v>767813.69863013679</v>
      </c>
      <c r="BR56" s="1">
        <v>767813.69863013679</v>
      </c>
      <c r="BS56" s="1">
        <v>767813.69863013679</v>
      </c>
      <c r="BT56" s="1">
        <v>767813.69863013679</v>
      </c>
      <c r="BU56" s="1">
        <v>767813.69863013679</v>
      </c>
      <c r="BV56" s="1">
        <v>767813.69863013679</v>
      </c>
      <c r="BW56" s="1">
        <v>767813.69863013679</v>
      </c>
      <c r="BX56" s="1">
        <v>767813.69863013679</v>
      </c>
      <c r="BY56" s="1">
        <v>767813.69863013679</v>
      </c>
      <c r="BZ56" s="1">
        <v>767813.69863013679</v>
      </c>
      <c r="CA56" s="1">
        <v>767813.69863013679</v>
      </c>
      <c r="CB56" s="1">
        <v>767813.69863013679</v>
      </c>
      <c r="CC56" s="1">
        <v>767813.69863013679</v>
      </c>
      <c r="CD56" s="1">
        <v>767813.69863013679</v>
      </c>
      <c r="CE56" s="1">
        <v>767813.69863013679</v>
      </c>
      <c r="CF56" s="1">
        <v>767813.69863013679</v>
      </c>
      <c r="CG56" s="1">
        <v>767813.69863013679</v>
      </c>
      <c r="CH56" s="1">
        <v>767813.69863013679</v>
      </c>
      <c r="CI56" s="1">
        <v>767813.69863013679</v>
      </c>
      <c r="CJ56" s="1">
        <v>767813.69863013679</v>
      </c>
      <c r="CK56" s="1">
        <v>767813.69863013679</v>
      </c>
      <c r="CL56" s="1">
        <v>767813.69863013679</v>
      </c>
      <c r="CM56" s="1">
        <v>767813.69863013679</v>
      </c>
      <c r="CN56" s="1">
        <v>767813.69863013679</v>
      </c>
      <c r="CO56" s="1">
        <v>767813.69863013679</v>
      </c>
      <c r="CP56" s="1">
        <v>767813.69863013679</v>
      </c>
      <c r="CQ56" s="1">
        <v>767813.69863013679</v>
      </c>
      <c r="CR56" s="1">
        <v>767813.69863013679</v>
      </c>
      <c r="CS56" s="1">
        <v>767813.69863013679</v>
      </c>
      <c r="CT56" s="1">
        <v>767813.69863013679</v>
      </c>
      <c r="CU56" s="1">
        <v>767813.69863013679</v>
      </c>
      <c r="CV56" s="1">
        <v>767813.69863013679</v>
      </c>
      <c r="CW56" s="1">
        <v>767813.69863013679</v>
      </c>
      <c r="CX56" s="1">
        <v>767813.69863013679</v>
      </c>
      <c r="CY56" s="1">
        <v>767813.69863013679</v>
      </c>
      <c r="CZ56" s="1">
        <v>767813.69863013679</v>
      </c>
      <c r="DA56" s="1">
        <v>767813.69863013679</v>
      </c>
    </row>
    <row r="57" spans="3:105" x14ac:dyDescent="0.25">
      <c r="D57" t="s">
        <v>52</v>
      </c>
      <c r="E57" s="1">
        <v>767813.69863013679</v>
      </c>
      <c r="F57" s="1">
        <v>767813.69863013679</v>
      </c>
      <c r="G57" s="1">
        <v>767813.69863013679</v>
      </c>
      <c r="H57" s="1">
        <v>767813.69863013679</v>
      </c>
      <c r="I57" s="1">
        <v>767813.69863013679</v>
      </c>
      <c r="J57" s="1">
        <v>767813.69863013679</v>
      </c>
      <c r="K57" s="1">
        <v>767813.69863013679</v>
      </c>
      <c r="L57" s="1">
        <v>767813.69863013679</v>
      </c>
      <c r="M57" s="1">
        <v>767813.69863013679</v>
      </c>
      <c r="N57" s="1">
        <v>767813.69863013679</v>
      </c>
      <c r="O57" s="1">
        <v>767813.69863013679</v>
      </c>
      <c r="P57" s="1">
        <v>767813.69863013679</v>
      </c>
      <c r="Q57" s="1">
        <v>767813.69863013679</v>
      </c>
      <c r="R57" s="1">
        <v>767813.69863013679</v>
      </c>
      <c r="S57" s="1">
        <v>767813.69863013679</v>
      </c>
      <c r="T57" s="1">
        <v>767813.69863013679</v>
      </c>
      <c r="U57" s="1">
        <v>767813.69863013679</v>
      </c>
      <c r="V57" s="1">
        <v>767813.69863013679</v>
      </c>
      <c r="W57" s="1">
        <v>767813.69863013679</v>
      </c>
      <c r="X57" s="1">
        <v>767813.69863013679</v>
      </c>
      <c r="Y57" s="1">
        <v>767813.69863013679</v>
      </c>
      <c r="Z57" s="1">
        <v>767813.69863013679</v>
      </c>
      <c r="AA57" s="1">
        <v>767813.69863013679</v>
      </c>
      <c r="AB57" s="1">
        <v>767813.69863013679</v>
      </c>
      <c r="AC57" s="1">
        <v>767813.69863013679</v>
      </c>
      <c r="AD57" s="1">
        <v>767813.69863013679</v>
      </c>
      <c r="AE57" s="1">
        <v>767813.69863013679</v>
      </c>
      <c r="AF57" s="1">
        <v>767813.69863013679</v>
      </c>
      <c r="AG57" s="1">
        <v>767813.69863013679</v>
      </c>
      <c r="AH57" s="1">
        <v>767813.69863013679</v>
      </c>
      <c r="AI57" s="1">
        <v>767813.69863013679</v>
      </c>
      <c r="AJ57" s="1">
        <v>767813.69863013679</v>
      </c>
      <c r="AK57" s="1">
        <v>767813.69863013679</v>
      </c>
      <c r="AL57" s="1">
        <v>767813.69863013679</v>
      </c>
      <c r="AM57" s="1">
        <v>767813.69863013679</v>
      </c>
      <c r="AN57" s="1">
        <v>767813.69863013679</v>
      </c>
      <c r="AO57" s="1">
        <v>767813.69863013679</v>
      </c>
      <c r="AP57" s="1">
        <v>767813.69863013679</v>
      </c>
      <c r="AQ57" s="1">
        <v>767813.69863013679</v>
      </c>
      <c r="AR57" s="1">
        <v>767813.69863013679</v>
      </c>
      <c r="AS57" s="1">
        <v>767813.69863013679</v>
      </c>
      <c r="AT57" s="1">
        <v>767813.69863013679</v>
      </c>
      <c r="AU57" s="1">
        <v>767813.69863013679</v>
      </c>
      <c r="AV57" s="1">
        <v>767813.69863013679</v>
      </c>
      <c r="AW57" s="1">
        <v>767813.69863013679</v>
      </c>
      <c r="AX57" s="1">
        <v>767813.69863013679</v>
      </c>
      <c r="AY57" s="1">
        <v>767813.69863013679</v>
      </c>
      <c r="AZ57" s="1">
        <v>767813.69863013679</v>
      </c>
      <c r="BA57" s="1">
        <v>767813.69863013679</v>
      </c>
      <c r="BB57" s="1">
        <v>767813.69863013679</v>
      </c>
      <c r="BC57" s="1">
        <v>767813.69863013679</v>
      </c>
      <c r="BD57" s="1">
        <v>767813.69863013679</v>
      </c>
      <c r="BE57" s="1">
        <v>767813.69863013679</v>
      </c>
      <c r="BF57" s="1">
        <v>767813.69863013679</v>
      </c>
      <c r="BG57" s="1">
        <v>767813.69863013679</v>
      </c>
      <c r="BH57" s="1">
        <v>767813.69863013679</v>
      </c>
      <c r="BI57" s="1">
        <v>767813.69863013679</v>
      </c>
      <c r="BJ57" s="1">
        <v>767813.69863013679</v>
      </c>
      <c r="BK57" s="1">
        <v>767813.69863013679</v>
      </c>
      <c r="BL57" s="1">
        <v>767813.69863013679</v>
      </c>
      <c r="BM57" s="1">
        <v>767813.69863013679</v>
      </c>
      <c r="BN57" s="1">
        <v>767813.69863013679</v>
      </c>
      <c r="BO57" s="1">
        <v>767813.69863013679</v>
      </c>
      <c r="BP57" s="1">
        <v>767813.69863013679</v>
      </c>
      <c r="BQ57" s="1">
        <v>767813.69863013679</v>
      </c>
      <c r="BR57" s="1">
        <v>767813.69863013679</v>
      </c>
      <c r="BS57" s="1">
        <v>767813.69863013679</v>
      </c>
      <c r="BT57" s="1">
        <v>767813.69863013679</v>
      </c>
      <c r="BU57" s="1">
        <v>767813.69863013679</v>
      </c>
      <c r="BV57" s="1">
        <v>767813.69863013679</v>
      </c>
      <c r="BW57" s="1">
        <v>767813.69863013679</v>
      </c>
      <c r="BX57" s="1">
        <v>767813.69863013679</v>
      </c>
      <c r="BY57" s="1">
        <v>767813.69863013679</v>
      </c>
      <c r="BZ57" s="1">
        <v>767813.69863013679</v>
      </c>
      <c r="CA57" s="1">
        <v>767813.69863013679</v>
      </c>
      <c r="CB57" s="1">
        <v>767813.69863013679</v>
      </c>
      <c r="CC57" s="1">
        <v>767813.69863013679</v>
      </c>
      <c r="CD57" s="1">
        <v>767813.69863013679</v>
      </c>
      <c r="CE57" s="1">
        <v>767813.69863013679</v>
      </c>
      <c r="CF57" s="1">
        <v>767813.69863013679</v>
      </c>
      <c r="CG57" s="1">
        <v>767813.69863013679</v>
      </c>
      <c r="CH57" s="1">
        <v>767813.69863013679</v>
      </c>
      <c r="CI57" s="1">
        <v>767813.69863013679</v>
      </c>
      <c r="CJ57" s="1">
        <v>767813.69863013679</v>
      </c>
      <c r="CK57" s="1">
        <v>767813.69863013679</v>
      </c>
      <c r="CL57" s="1">
        <v>767813.69863013679</v>
      </c>
      <c r="CM57" s="1">
        <v>767813.69863013679</v>
      </c>
      <c r="CN57" s="1">
        <v>767813.69863013679</v>
      </c>
      <c r="CO57" s="1">
        <v>767813.69863013679</v>
      </c>
      <c r="CP57" s="1">
        <v>767813.69863013679</v>
      </c>
      <c r="CQ57" s="1">
        <v>767813.69863013679</v>
      </c>
      <c r="CR57" s="1">
        <v>767813.69863013679</v>
      </c>
      <c r="CS57" s="1">
        <v>767813.69863013679</v>
      </c>
      <c r="CT57" s="1">
        <v>767813.69863013679</v>
      </c>
      <c r="CU57" s="1">
        <v>767813.69863013679</v>
      </c>
      <c r="CV57" s="1">
        <v>767813.69863013679</v>
      </c>
      <c r="CW57" s="1">
        <v>767813.69863013679</v>
      </c>
      <c r="CX57" s="1">
        <v>767813.69863013679</v>
      </c>
      <c r="CY57" s="1">
        <v>767813.69863013679</v>
      </c>
      <c r="CZ57" s="1">
        <v>767813.69863013679</v>
      </c>
      <c r="DA57" s="1">
        <v>767813.69863013679</v>
      </c>
    </row>
    <row r="58" spans="3:105" x14ac:dyDescent="0.25">
      <c r="D58" t="s">
        <v>53</v>
      </c>
      <c r="E58" s="1">
        <v>767813.69863013679</v>
      </c>
      <c r="F58" s="1">
        <v>767813.69863013679</v>
      </c>
      <c r="G58" s="1">
        <v>767813.69863013679</v>
      </c>
      <c r="H58" s="1">
        <v>767813.69863013679</v>
      </c>
      <c r="I58" s="1">
        <v>767813.69863013679</v>
      </c>
      <c r="J58" s="1">
        <v>767813.69863013679</v>
      </c>
      <c r="K58" s="1">
        <v>767813.69863013679</v>
      </c>
      <c r="L58" s="1">
        <v>767813.69863013679</v>
      </c>
      <c r="M58" s="1">
        <v>767813.69863013679</v>
      </c>
      <c r="N58" s="1">
        <v>767813.69863013679</v>
      </c>
      <c r="O58" s="1">
        <v>767813.69863013679</v>
      </c>
      <c r="P58" s="1">
        <v>767813.69863013679</v>
      </c>
      <c r="Q58" s="1">
        <v>767813.69863013679</v>
      </c>
      <c r="R58" s="1">
        <v>767813.69863013679</v>
      </c>
      <c r="S58" s="1">
        <v>767813.69863013679</v>
      </c>
      <c r="T58" s="1">
        <v>767813.69863013679</v>
      </c>
      <c r="U58" s="1">
        <v>767813.69863013679</v>
      </c>
      <c r="V58" s="1">
        <v>767813.69863013679</v>
      </c>
      <c r="W58" s="1">
        <v>767813.69863013679</v>
      </c>
      <c r="X58" s="1">
        <v>767813.69863013679</v>
      </c>
      <c r="Y58" s="1">
        <v>767813.69863013679</v>
      </c>
      <c r="Z58" s="1">
        <v>767813.69863013679</v>
      </c>
      <c r="AA58" s="1">
        <v>767813.69863013679</v>
      </c>
      <c r="AB58" s="1">
        <v>767813.69863013679</v>
      </c>
      <c r="AC58" s="1">
        <v>767813.69863013679</v>
      </c>
      <c r="AD58" s="1">
        <v>767813.69863013679</v>
      </c>
      <c r="AE58" s="1">
        <v>767813.69863013679</v>
      </c>
      <c r="AF58" s="1">
        <v>767813.69863013679</v>
      </c>
      <c r="AG58" s="1">
        <v>767813.69863013679</v>
      </c>
      <c r="AH58" s="1">
        <v>767813.69863013679</v>
      </c>
      <c r="AI58" s="1">
        <v>767813.69863013679</v>
      </c>
      <c r="AJ58" s="1">
        <v>767813.69863013679</v>
      </c>
      <c r="AK58" s="1">
        <v>767813.69863013679</v>
      </c>
      <c r="AL58" s="1">
        <v>767813.69863013679</v>
      </c>
      <c r="AM58" s="1">
        <v>767813.69863013679</v>
      </c>
      <c r="AN58" s="1">
        <v>767813.69863013679</v>
      </c>
      <c r="AO58" s="1">
        <v>767813.69863013679</v>
      </c>
      <c r="AP58" s="1">
        <v>767813.69863013679</v>
      </c>
      <c r="AQ58" s="1">
        <v>767813.69863013679</v>
      </c>
      <c r="AR58" s="1">
        <v>767813.69863013679</v>
      </c>
      <c r="AS58" s="1">
        <v>767813.69863013679</v>
      </c>
      <c r="AT58" s="1">
        <v>767813.69863013679</v>
      </c>
      <c r="AU58" s="1">
        <v>767813.69863013679</v>
      </c>
      <c r="AV58" s="1">
        <v>767813.69863013679</v>
      </c>
      <c r="AW58" s="1">
        <v>767813.69863013679</v>
      </c>
      <c r="AX58" s="1">
        <v>767813.69863013679</v>
      </c>
      <c r="AY58" s="1">
        <v>767813.69863013679</v>
      </c>
      <c r="AZ58" s="1">
        <v>767813.69863013679</v>
      </c>
      <c r="BA58" s="1">
        <v>767813.69863013679</v>
      </c>
      <c r="BB58" s="1">
        <v>767813.69863013679</v>
      </c>
      <c r="BC58" s="1">
        <v>767813.69863013679</v>
      </c>
      <c r="BD58" s="1">
        <v>767813.69863013679</v>
      </c>
      <c r="BE58" s="1">
        <v>767813.69863013679</v>
      </c>
      <c r="BF58" s="1">
        <v>767813.69863013679</v>
      </c>
      <c r="BG58" s="1">
        <v>767813.69863013679</v>
      </c>
      <c r="BH58" s="1">
        <v>767813.69863013679</v>
      </c>
      <c r="BI58" s="1">
        <v>767813.69863013679</v>
      </c>
      <c r="BJ58" s="1">
        <v>767813.69863013679</v>
      </c>
      <c r="BK58" s="1">
        <v>767813.69863013679</v>
      </c>
      <c r="BL58" s="1">
        <v>767813.69863013679</v>
      </c>
      <c r="BM58" s="1">
        <v>767813.69863013679</v>
      </c>
      <c r="BN58" s="1">
        <v>767813.69863013679</v>
      </c>
      <c r="BO58" s="1">
        <v>767813.69863013679</v>
      </c>
      <c r="BP58" s="1">
        <v>767813.69863013679</v>
      </c>
      <c r="BQ58" s="1">
        <v>767813.69863013679</v>
      </c>
      <c r="BR58" s="1">
        <v>767813.69863013679</v>
      </c>
      <c r="BS58" s="1">
        <v>767813.69863013679</v>
      </c>
      <c r="BT58" s="1">
        <v>767813.69863013679</v>
      </c>
      <c r="BU58" s="1">
        <v>767813.69863013679</v>
      </c>
      <c r="BV58" s="1">
        <v>767813.69863013679</v>
      </c>
      <c r="BW58" s="1">
        <v>767813.69863013679</v>
      </c>
      <c r="BX58" s="1">
        <v>767813.69863013679</v>
      </c>
      <c r="BY58" s="1">
        <v>767813.69863013679</v>
      </c>
      <c r="BZ58" s="1">
        <v>767813.69863013679</v>
      </c>
      <c r="CA58" s="1">
        <v>767813.69863013679</v>
      </c>
      <c r="CB58" s="1">
        <v>767813.69863013679</v>
      </c>
      <c r="CC58" s="1">
        <v>767813.69863013679</v>
      </c>
      <c r="CD58" s="1">
        <v>767813.69863013679</v>
      </c>
      <c r="CE58" s="1">
        <v>767813.69863013679</v>
      </c>
      <c r="CF58" s="1">
        <v>767813.69863013679</v>
      </c>
      <c r="CG58" s="1">
        <v>767813.69863013679</v>
      </c>
      <c r="CH58" s="1">
        <v>767813.69863013679</v>
      </c>
      <c r="CI58" s="1">
        <v>767813.69863013679</v>
      </c>
      <c r="CJ58" s="1">
        <v>767813.69863013679</v>
      </c>
      <c r="CK58" s="1">
        <v>767813.69863013679</v>
      </c>
      <c r="CL58" s="1">
        <v>767813.69863013679</v>
      </c>
      <c r="CM58" s="1">
        <v>767813.69863013679</v>
      </c>
      <c r="CN58" s="1">
        <v>767813.69863013679</v>
      </c>
      <c r="CO58" s="1">
        <v>767813.69863013679</v>
      </c>
      <c r="CP58" s="1">
        <v>767813.69863013679</v>
      </c>
      <c r="CQ58" s="1">
        <v>767813.69863013679</v>
      </c>
      <c r="CR58" s="1">
        <v>767813.69863013679</v>
      </c>
      <c r="CS58" s="1">
        <v>767813.69863013679</v>
      </c>
      <c r="CT58" s="1">
        <v>767813.69863013679</v>
      </c>
      <c r="CU58" s="1">
        <v>767813.69863013679</v>
      </c>
      <c r="CV58" s="1">
        <v>767813.69863013679</v>
      </c>
      <c r="CW58" s="1">
        <v>767813.69863013679</v>
      </c>
      <c r="CX58" s="1">
        <v>767813.69863013679</v>
      </c>
      <c r="CY58" s="1">
        <v>767813.69863013679</v>
      </c>
      <c r="CZ58" s="1">
        <v>767813.69863013679</v>
      </c>
      <c r="DA58" s="1">
        <v>767813.69863013679</v>
      </c>
    </row>
    <row r="59" spans="3:105" x14ac:dyDescent="0.25">
      <c r="D59" t="s">
        <v>54</v>
      </c>
      <c r="E59" s="1">
        <v>767813.69863013679</v>
      </c>
      <c r="F59" s="1">
        <v>767813.69863013679</v>
      </c>
      <c r="G59" s="1">
        <v>767813.69863013679</v>
      </c>
      <c r="H59" s="1">
        <v>767813.69863013679</v>
      </c>
      <c r="I59" s="1">
        <v>767813.69863013679</v>
      </c>
      <c r="J59" s="1">
        <v>767813.69863013679</v>
      </c>
      <c r="K59" s="1">
        <v>767813.69863013679</v>
      </c>
      <c r="L59" s="1">
        <v>767813.69863013679</v>
      </c>
      <c r="M59" s="1">
        <v>767813.69863013679</v>
      </c>
      <c r="N59" s="1">
        <v>767813.69863013679</v>
      </c>
      <c r="O59" s="1">
        <v>767813.69863013679</v>
      </c>
      <c r="P59" s="1">
        <v>767813.69863013679</v>
      </c>
      <c r="Q59" s="1">
        <v>767813.69863013679</v>
      </c>
      <c r="R59" s="1">
        <v>767813.69863013679</v>
      </c>
      <c r="S59" s="1">
        <v>767813.69863013679</v>
      </c>
      <c r="T59" s="1">
        <v>767813.69863013679</v>
      </c>
      <c r="U59" s="1">
        <v>767813.69863013679</v>
      </c>
      <c r="V59" s="1">
        <v>767813.69863013679</v>
      </c>
      <c r="W59" s="1">
        <v>767813.69863013679</v>
      </c>
      <c r="X59" s="1">
        <v>767813.69863013679</v>
      </c>
      <c r="Y59" s="1">
        <v>767813.69863013679</v>
      </c>
      <c r="Z59" s="1">
        <v>767813.69863013679</v>
      </c>
      <c r="AA59" s="1">
        <v>767813.69863013679</v>
      </c>
      <c r="AB59" s="1">
        <v>767813.69863013679</v>
      </c>
      <c r="AC59" s="1">
        <v>767813.69863013679</v>
      </c>
      <c r="AD59" s="1">
        <v>767813.69863013679</v>
      </c>
      <c r="AE59" s="1">
        <v>767813.69863013679</v>
      </c>
      <c r="AF59" s="1">
        <v>767813.69863013679</v>
      </c>
      <c r="AG59" s="1">
        <v>767813.69863013679</v>
      </c>
      <c r="AH59" s="1">
        <v>767813.69863013679</v>
      </c>
      <c r="AI59" s="1">
        <v>767813.69863013679</v>
      </c>
      <c r="AJ59" s="1">
        <v>767813.69863013679</v>
      </c>
      <c r="AK59" s="1">
        <v>767813.69863013679</v>
      </c>
      <c r="AL59" s="1">
        <v>767813.69863013679</v>
      </c>
      <c r="AM59" s="1">
        <v>767813.69863013679</v>
      </c>
      <c r="AN59" s="1">
        <v>767813.69863013679</v>
      </c>
      <c r="AO59" s="1">
        <v>767813.69863013679</v>
      </c>
      <c r="AP59" s="1">
        <v>767813.69863013679</v>
      </c>
      <c r="AQ59" s="1">
        <v>767813.69863013679</v>
      </c>
      <c r="AR59" s="1">
        <v>767813.69863013679</v>
      </c>
      <c r="AS59" s="1">
        <v>767813.69863013679</v>
      </c>
      <c r="AT59" s="1">
        <v>767813.69863013679</v>
      </c>
      <c r="AU59" s="1">
        <v>767813.69863013679</v>
      </c>
      <c r="AV59" s="1">
        <v>767813.69863013679</v>
      </c>
      <c r="AW59" s="1">
        <v>767813.69863013679</v>
      </c>
      <c r="AX59" s="1">
        <v>767813.69863013679</v>
      </c>
      <c r="AY59" s="1">
        <v>767813.69863013679</v>
      </c>
      <c r="AZ59" s="1">
        <v>767813.69863013679</v>
      </c>
      <c r="BA59" s="1">
        <v>767813.69863013679</v>
      </c>
      <c r="BB59" s="1">
        <v>767813.69863013679</v>
      </c>
      <c r="BC59" s="1">
        <v>767813.69863013679</v>
      </c>
      <c r="BD59" s="1">
        <v>767813.69863013679</v>
      </c>
      <c r="BE59" s="1">
        <v>767813.69863013679</v>
      </c>
      <c r="BF59" s="1">
        <v>767813.69863013679</v>
      </c>
      <c r="BG59" s="1">
        <v>767813.69863013679</v>
      </c>
      <c r="BH59" s="1">
        <v>767813.69863013679</v>
      </c>
      <c r="BI59" s="1">
        <v>767813.69863013679</v>
      </c>
      <c r="BJ59" s="1">
        <v>767813.69863013679</v>
      </c>
      <c r="BK59" s="1">
        <v>767813.69863013679</v>
      </c>
      <c r="BL59" s="1">
        <v>767813.69863013679</v>
      </c>
      <c r="BM59" s="1">
        <v>767813.69863013679</v>
      </c>
      <c r="BN59" s="1">
        <v>767813.69863013679</v>
      </c>
      <c r="BO59" s="1">
        <v>767813.69863013679</v>
      </c>
      <c r="BP59" s="1">
        <v>767813.69863013679</v>
      </c>
      <c r="BQ59" s="1">
        <v>767813.69863013679</v>
      </c>
      <c r="BR59" s="1">
        <v>767813.69863013679</v>
      </c>
      <c r="BS59" s="1">
        <v>767813.69863013679</v>
      </c>
      <c r="BT59" s="1">
        <v>767813.69863013679</v>
      </c>
      <c r="BU59" s="1">
        <v>767813.69863013679</v>
      </c>
      <c r="BV59" s="1">
        <v>767813.69863013679</v>
      </c>
      <c r="BW59" s="1">
        <v>767813.69863013679</v>
      </c>
      <c r="BX59" s="1">
        <v>767813.69863013679</v>
      </c>
      <c r="BY59" s="1">
        <v>767813.69863013679</v>
      </c>
      <c r="BZ59" s="1">
        <v>767813.69863013679</v>
      </c>
      <c r="CA59" s="1">
        <v>767813.69863013679</v>
      </c>
      <c r="CB59" s="1">
        <v>767813.69863013679</v>
      </c>
      <c r="CC59" s="1">
        <v>767813.69863013679</v>
      </c>
      <c r="CD59" s="1">
        <v>767813.69863013679</v>
      </c>
      <c r="CE59" s="1">
        <v>767813.69863013679</v>
      </c>
      <c r="CF59" s="1">
        <v>767813.69863013679</v>
      </c>
      <c r="CG59" s="1">
        <v>767813.69863013679</v>
      </c>
      <c r="CH59" s="1">
        <v>767813.69863013679</v>
      </c>
      <c r="CI59" s="1">
        <v>767813.69863013679</v>
      </c>
      <c r="CJ59" s="1">
        <v>767813.69863013679</v>
      </c>
      <c r="CK59" s="1">
        <v>767813.69863013679</v>
      </c>
      <c r="CL59" s="1">
        <v>767813.69863013679</v>
      </c>
      <c r="CM59" s="1">
        <v>767813.69863013679</v>
      </c>
      <c r="CN59" s="1">
        <v>767813.69863013679</v>
      </c>
      <c r="CO59" s="1">
        <v>767813.69863013679</v>
      </c>
      <c r="CP59" s="1">
        <v>767813.69863013679</v>
      </c>
      <c r="CQ59" s="1">
        <v>767813.69863013679</v>
      </c>
      <c r="CR59" s="1">
        <v>767813.69863013679</v>
      </c>
      <c r="CS59" s="1">
        <v>767813.69863013679</v>
      </c>
      <c r="CT59" s="1">
        <v>767813.69863013679</v>
      </c>
      <c r="CU59" s="1">
        <v>767813.69863013679</v>
      </c>
      <c r="CV59" s="1">
        <v>767813.69863013679</v>
      </c>
      <c r="CW59" s="1">
        <v>767813.69863013679</v>
      </c>
      <c r="CX59" s="1">
        <v>767813.69863013679</v>
      </c>
      <c r="CY59" s="1">
        <v>767813.69863013679</v>
      </c>
      <c r="CZ59" s="1">
        <v>767813.69863013679</v>
      </c>
      <c r="DA59" s="1">
        <v>767813.69863013679</v>
      </c>
    </row>
    <row r="60" spans="3:105" x14ac:dyDescent="0.25">
      <c r="D60" t="s">
        <v>55</v>
      </c>
      <c r="E60" s="1">
        <v>767813.69863013679</v>
      </c>
      <c r="F60" s="1">
        <v>767813.69863013679</v>
      </c>
      <c r="G60" s="1">
        <v>767813.69863013679</v>
      </c>
      <c r="H60" s="1">
        <v>767813.69863013679</v>
      </c>
      <c r="I60" s="1">
        <v>767813.69863013679</v>
      </c>
      <c r="J60" s="1">
        <v>767813.69863013679</v>
      </c>
      <c r="K60" s="1">
        <v>767813.69863013679</v>
      </c>
      <c r="L60" s="1">
        <v>767813.69863013679</v>
      </c>
      <c r="M60" s="1">
        <v>767813.69863013679</v>
      </c>
      <c r="N60" s="1">
        <v>767813.69863013679</v>
      </c>
      <c r="O60" s="1">
        <v>767813.69863013679</v>
      </c>
      <c r="P60" s="1">
        <v>767813.69863013679</v>
      </c>
      <c r="Q60" s="1">
        <v>767813.69863013679</v>
      </c>
      <c r="R60" s="1">
        <v>767813.69863013679</v>
      </c>
      <c r="S60" s="1">
        <v>767813.69863013679</v>
      </c>
      <c r="T60" s="1">
        <v>767813.69863013679</v>
      </c>
      <c r="U60" s="1">
        <v>767813.69863013679</v>
      </c>
      <c r="V60" s="1">
        <v>767813.69863013679</v>
      </c>
      <c r="W60" s="1">
        <v>767813.69863013679</v>
      </c>
      <c r="X60" s="1">
        <v>767813.69863013679</v>
      </c>
      <c r="Y60" s="1">
        <v>767813.69863013679</v>
      </c>
      <c r="Z60" s="1">
        <v>767813.69863013679</v>
      </c>
      <c r="AA60" s="1">
        <v>767813.69863013679</v>
      </c>
      <c r="AB60" s="1">
        <v>767813.69863013679</v>
      </c>
      <c r="AC60" s="1">
        <v>767813.69863013679</v>
      </c>
      <c r="AD60" s="1">
        <v>767813.69863013679</v>
      </c>
      <c r="AE60" s="1">
        <v>767813.69863013679</v>
      </c>
      <c r="AF60" s="1">
        <v>767813.69863013679</v>
      </c>
      <c r="AG60" s="1">
        <v>767813.69863013679</v>
      </c>
      <c r="AH60" s="1">
        <v>767813.69863013679</v>
      </c>
      <c r="AI60" s="1">
        <v>767813.69863013679</v>
      </c>
      <c r="AJ60" s="1">
        <v>767813.69863013679</v>
      </c>
      <c r="AK60" s="1">
        <v>767813.69863013679</v>
      </c>
      <c r="AL60" s="1">
        <v>767813.69863013679</v>
      </c>
      <c r="AM60" s="1">
        <v>767813.69863013679</v>
      </c>
      <c r="AN60" s="1">
        <v>767813.69863013679</v>
      </c>
      <c r="AO60" s="1">
        <v>767813.69863013679</v>
      </c>
      <c r="AP60" s="1">
        <v>767813.69863013679</v>
      </c>
      <c r="AQ60" s="1">
        <v>767813.69863013679</v>
      </c>
      <c r="AR60" s="1">
        <v>767813.69863013679</v>
      </c>
      <c r="AS60" s="1">
        <v>767813.69863013679</v>
      </c>
      <c r="AT60" s="1">
        <v>767813.69863013679</v>
      </c>
      <c r="AU60" s="1">
        <v>767813.69863013679</v>
      </c>
      <c r="AV60" s="1">
        <v>767813.69863013679</v>
      </c>
      <c r="AW60" s="1">
        <v>767813.69863013679</v>
      </c>
      <c r="AX60" s="1">
        <v>767813.69863013679</v>
      </c>
      <c r="AY60" s="1">
        <v>767813.69863013679</v>
      </c>
      <c r="AZ60" s="1">
        <v>767813.69863013679</v>
      </c>
      <c r="BA60" s="1">
        <v>767813.69863013679</v>
      </c>
      <c r="BB60" s="1">
        <v>767813.69863013679</v>
      </c>
      <c r="BC60" s="1">
        <v>767813.69863013679</v>
      </c>
      <c r="BD60" s="1">
        <v>767813.69863013679</v>
      </c>
      <c r="BE60" s="1">
        <v>767813.69863013679</v>
      </c>
      <c r="BF60" s="1">
        <v>767813.69863013679</v>
      </c>
      <c r="BG60" s="1">
        <v>767813.69863013679</v>
      </c>
      <c r="BH60" s="1">
        <v>767813.69863013679</v>
      </c>
      <c r="BI60" s="1">
        <v>767813.69863013679</v>
      </c>
      <c r="BJ60" s="1">
        <v>767813.69863013679</v>
      </c>
      <c r="BK60" s="1">
        <v>767813.69863013679</v>
      </c>
      <c r="BL60" s="1">
        <v>767813.69863013679</v>
      </c>
      <c r="BM60" s="1">
        <v>767813.69863013679</v>
      </c>
      <c r="BN60" s="1">
        <v>767813.69863013679</v>
      </c>
      <c r="BO60" s="1">
        <v>767813.69863013679</v>
      </c>
      <c r="BP60" s="1">
        <v>767813.69863013679</v>
      </c>
      <c r="BQ60" s="1">
        <v>767813.69863013679</v>
      </c>
      <c r="BR60" s="1">
        <v>767813.69863013679</v>
      </c>
      <c r="BS60" s="1">
        <v>767813.69863013679</v>
      </c>
      <c r="BT60" s="1">
        <v>767813.69863013679</v>
      </c>
      <c r="BU60" s="1">
        <v>767813.69863013679</v>
      </c>
      <c r="BV60" s="1">
        <v>767813.69863013679</v>
      </c>
      <c r="BW60" s="1">
        <v>767813.69863013679</v>
      </c>
      <c r="BX60" s="1">
        <v>767813.69863013679</v>
      </c>
      <c r="BY60" s="1">
        <v>767813.69863013679</v>
      </c>
      <c r="BZ60" s="1">
        <v>767813.69863013679</v>
      </c>
      <c r="CA60" s="1">
        <v>767813.69863013679</v>
      </c>
      <c r="CB60" s="1">
        <v>767813.69863013679</v>
      </c>
      <c r="CC60" s="1">
        <v>767813.69863013679</v>
      </c>
      <c r="CD60" s="1">
        <v>767813.69863013679</v>
      </c>
      <c r="CE60" s="1">
        <v>767813.69863013679</v>
      </c>
      <c r="CF60" s="1">
        <v>767813.69863013679</v>
      </c>
      <c r="CG60" s="1">
        <v>767813.69863013679</v>
      </c>
      <c r="CH60" s="1">
        <v>767813.69863013679</v>
      </c>
      <c r="CI60" s="1">
        <v>767813.69863013679</v>
      </c>
      <c r="CJ60" s="1">
        <v>767813.69863013679</v>
      </c>
      <c r="CK60" s="1">
        <v>767813.69863013679</v>
      </c>
      <c r="CL60" s="1">
        <v>767813.69863013679</v>
      </c>
      <c r="CM60" s="1">
        <v>767813.69863013679</v>
      </c>
      <c r="CN60" s="1">
        <v>767813.69863013679</v>
      </c>
      <c r="CO60" s="1">
        <v>767813.69863013679</v>
      </c>
      <c r="CP60" s="1">
        <v>767813.69863013679</v>
      </c>
      <c r="CQ60" s="1">
        <v>767813.69863013679</v>
      </c>
      <c r="CR60" s="1">
        <v>767813.69863013679</v>
      </c>
      <c r="CS60" s="1">
        <v>767813.69863013679</v>
      </c>
      <c r="CT60" s="1">
        <v>767813.69863013679</v>
      </c>
      <c r="CU60" s="1">
        <v>767813.69863013679</v>
      </c>
      <c r="CV60" s="1">
        <v>767813.69863013679</v>
      </c>
      <c r="CW60" s="1">
        <v>767813.69863013679</v>
      </c>
      <c r="CX60" s="1">
        <v>767813.69863013679</v>
      </c>
      <c r="CY60" s="1">
        <v>767813.69863013679</v>
      </c>
      <c r="CZ60" s="1">
        <v>767813.69863013679</v>
      </c>
      <c r="DA60" s="1">
        <v>767813.69863013679</v>
      </c>
    </row>
    <row r="61" spans="3:105" x14ac:dyDescent="0.25">
      <c r="D61" t="s">
        <v>56</v>
      </c>
      <c r="E61" s="1">
        <v>767813.69863013679</v>
      </c>
      <c r="F61" s="1">
        <v>767813.69863013679</v>
      </c>
      <c r="G61" s="1">
        <v>767813.69863013679</v>
      </c>
      <c r="H61" s="1">
        <v>767813.69863013679</v>
      </c>
      <c r="I61" s="1">
        <v>767813.69863013679</v>
      </c>
      <c r="J61" s="1">
        <v>767813.69863013679</v>
      </c>
      <c r="K61" s="1">
        <v>767813.69863013679</v>
      </c>
      <c r="L61" s="1">
        <v>767813.69863013679</v>
      </c>
      <c r="M61" s="1">
        <v>767813.69863013679</v>
      </c>
      <c r="N61" s="1">
        <v>767813.69863013679</v>
      </c>
      <c r="O61" s="1">
        <v>767813.69863013679</v>
      </c>
      <c r="P61" s="1">
        <v>767813.69863013679</v>
      </c>
      <c r="Q61" s="1">
        <v>767813.69863013679</v>
      </c>
      <c r="R61" s="1">
        <v>767813.69863013679</v>
      </c>
      <c r="S61" s="1">
        <v>767813.69863013679</v>
      </c>
      <c r="T61" s="1">
        <v>767813.69863013679</v>
      </c>
      <c r="U61" s="1">
        <v>767813.69863013679</v>
      </c>
      <c r="V61" s="1">
        <v>767813.69863013679</v>
      </c>
      <c r="W61" s="1">
        <v>767813.69863013679</v>
      </c>
      <c r="X61" s="1">
        <v>767813.69863013679</v>
      </c>
      <c r="Y61" s="1">
        <v>767813.69863013679</v>
      </c>
      <c r="Z61" s="1">
        <v>767813.69863013679</v>
      </c>
      <c r="AA61" s="1">
        <v>767813.69863013679</v>
      </c>
      <c r="AB61" s="1">
        <v>767813.69863013679</v>
      </c>
      <c r="AC61" s="1">
        <v>767813.69863013679</v>
      </c>
      <c r="AD61" s="1">
        <v>767813.69863013679</v>
      </c>
      <c r="AE61" s="1">
        <v>767813.69863013679</v>
      </c>
      <c r="AF61" s="1">
        <v>767813.69863013679</v>
      </c>
      <c r="AG61" s="1">
        <v>767813.69863013679</v>
      </c>
      <c r="AH61" s="1">
        <v>767813.69863013679</v>
      </c>
      <c r="AI61" s="1">
        <v>767813.69863013679</v>
      </c>
      <c r="AJ61" s="1">
        <v>767813.69863013679</v>
      </c>
      <c r="AK61" s="1">
        <v>767813.69863013679</v>
      </c>
      <c r="AL61" s="1">
        <v>767813.69863013679</v>
      </c>
      <c r="AM61" s="1">
        <v>767813.69863013679</v>
      </c>
      <c r="AN61" s="1">
        <v>767813.69863013679</v>
      </c>
      <c r="AO61" s="1">
        <v>767813.69863013679</v>
      </c>
      <c r="AP61" s="1">
        <v>767813.69863013679</v>
      </c>
      <c r="AQ61" s="1">
        <v>767813.69863013679</v>
      </c>
      <c r="AR61" s="1">
        <v>767813.69863013679</v>
      </c>
      <c r="AS61" s="1">
        <v>767813.69863013679</v>
      </c>
      <c r="AT61" s="1">
        <v>767813.69863013679</v>
      </c>
      <c r="AU61" s="1">
        <v>767813.69863013679</v>
      </c>
      <c r="AV61" s="1">
        <v>767813.69863013679</v>
      </c>
      <c r="AW61" s="1">
        <v>767813.69863013679</v>
      </c>
      <c r="AX61" s="1">
        <v>767813.69863013679</v>
      </c>
      <c r="AY61" s="1">
        <v>767813.69863013679</v>
      </c>
      <c r="AZ61" s="1">
        <v>767813.69863013679</v>
      </c>
      <c r="BA61" s="1">
        <v>767813.69863013679</v>
      </c>
      <c r="BB61" s="1">
        <v>767813.69863013679</v>
      </c>
      <c r="BC61" s="1">
        <v>767813.69863013679</v>
      </c>
      <c r="BD61" s="1">
        <v>767813.69863013679</v>
      </c>
      <c r="BE61" s="1">
        <v>767813.69863013679</v>
      </c>
      <c r="BF61" s="1">
        <v>767813.69863013679</v>
      </c>
      <c r="BG61" s="1">
        <v>767813.69863013679</v>
      </c>
      <c r="BH61" s="1">
        <v>767813.69863013679</v>
      </c>
      <c r="BI61" s="1">
        <v>767813.69863013679</v>
      </c>
      <c r="BJ61" s="1">
        <v>767813.69863013679</v>
      </c>
      <c r="BK61" s="1">
        <v>767813.69863013679</v>
      </c>
      <c r="BL61" s="1">
        <v>767813.69863013679</v>
      </c>
      <c r="BM61" s="1">
        <v>767813.69863013679</v>
      </c>
      <c r="BN61" s="1">
        <v>767813.69863013679</v>
      </c>
      <c r="BO61" s="1">
        <v>767813.69863013679</v>
      </c>
      <c r="BP61" s="1">
        <v>767813.69863013679</v>
      </c>
      <c r="BQ61" s="1">
        <v>767813.69863013679</v>
      </c>
      <c r="BR61" s="1">
        <v>767813.69863013679</v>
      </c>
      <c r="BS61" s="1">
        <v>767813.69863013679</v>
      </c>
      <c r="BT61" s="1">
        <v>767813.69863013679</v>
      </c>
      <c r="BU61" s="1">
        <v>767813.69863013679</v>
      </c>
      <c r="BV61" s="1">
        <v>767813.69863013679</v>
      </c>
      <c r="BW61" s="1">
        <v>767813.69863013679</v>
      </c>
      <c r="BX61" s="1">
        <v>767813.69863013679</v>
      </c>
      <c r="BY61" s="1">
        <v>767813.69863013679</v>
      </c>
      <c r="BZ61" s="1">
        <v>767813.69863013679</v>
      </c>
      <c r="CA61" s="1">
        <v>767813.69863013679</v>
      </c>
      <c r="CB61" s="1">
        <v>767813.69863013679</v>
      </c>
      <c r="CC61" s="1">
        <v>767813.69863013679</v>
      </c>
      <c r="CD61" s="1">
        <v>767813.69863013679</v>
      </c>
      <c r="CE61" s="1">
        <v>767813.69863013679</v>
      </c>
      <c r="CF61" s="1">
        <v>767813.69863013679</v>
      </c>
      <c r="CG61" s="1">
        <v>767813.69863013679</v>
      </c>
      <c r="CH61" s="1">
        <v>767813.69863013679</v>
      </c>
      <c r="CI61" s="1">
        <v>767813.69863013679</v>
      </c>
      <c r="CJ61" s="1">
        <v>767813.69863013679</v>
      </c>
      <c r="CK61" s="1">
        <v>767813.69863013679</v>
      </c>
      <c r="CL61" s="1">
        <v>767813.69863013679</v>
      </c>
      <c r="CM61" s="1">
        <v>767813.69863013679</v>
      </c>
      <c r="CN61" s="1">
        <v>767813.69863013679</v>
      </c>
      <c r="CO61" s="1">
        <v>767813.69863013679</v>
      </c>
      <c r="CP61" s="1">
        <v>767813.69863013679</v>
      </c>
      <c r="CQ61" s="1">
        <v>767813.69863013679</v>
      </c>
      <c r="CR61" s="1">
        <v>767813.69863013679</v>
      </c>
      <c r="CS61" s="1">
        <v>767813.69863013679</v>
      </c>
      <c r="CT61" s="1">
        <v>767813.69863013679</v>
      </c>
      <c r="CU61" s="1">
        <v>767813.69863013679</v>
      </c>
      <c r="CV61" s="1">
        <v>767813.69863013679</v>
      </c>
      <c r="CW61" s="1">
        <v>767813.69863013679</v>
      </c>
      <c r="CX61" s="1">
        <v>767813.69863013679</v>
      </c>
      <c r="CY61" s="1">
        <v>767813.69863013679</v>
      </c>
      <c r="CZ61" s="1">
        <v>767813.69863013679</v>
      </c>
      <c r="DA61" s="1">
        <v>767813.69863013679</v>
      </c>
    </row>
    <row r="62" spans="3:105" x14ac:dyDescent="0.25">
      <c r="D62" t="s">
        <v>57</v>
      </c>
      <c r="E62" s="1">
        <v>767813.69863013679</v>
      </c>
      <c r="F62" s="1">
        <v>767813.69863013679</v>
      </c>
      <c r="G62" s="1">
        <v>767813.69863013679</v>
      </c>
      <c r="H62" s="1">
        <v>767813.69863013679</v>
      </c>
      <c r="I62" s="1">
        <v>767813.69863013679</v>
      </c>
      <c r="J62" s="1">
        <v>767813.69863013679</v>
      </c>
      <c r="K62" s="1">
        <v>767813.69863013679</v>
      </c>
      <c r="L62" s="1">
        <v>767813.69863013679</v>
      </c>
      <c r="M62" s="1">
        <v>767813.69863013679</v>
      </c>
      <c r="N62" s="1">
        <v>767813.69863013679</v>
      </c>
      <c r="O62" s="1">
        <v>767813.69863013679</v>
      </c>
      <c r="P62" s="1">
        <v>767813.69863013679</v>
      </c>
      <c r="Q62" s="1">
        <v>767813.69863013679</v>
      </c>
      <c r="R62" s="1">
        <v>767813.69863013679</v>
      </c>
      <c r="S62" s="1">
        <v>767813.69863013679</v>
      </c>
      <c r="T62" s="1">
        <v>767813.69863013679</v>
      </c>
      <c r="U62" s="1">
        <v>767813.69863013679</v>
      </c>
      <c r="V62" s="1">
        <v>767813.69863013679</v>
      </c>
      <c r="W62" s="1">
        <v>767813.69863013679</v>
      </c>
      <c r="X62" s="1">
        <v>767813.69863013679</v>
      </c>
      <c r="Y62" s="1">
        <v>767813.69863013679</v>
      </c>
      <c r="Z62" s="1">
        <v>767813.69863013679</v>
      </c>
      <c r="AA62" s="1">
        <v>767813.69863013679</v>
      </c>
      <c r="AB62" s="1">
        <v>767813.69863013679</v>
      </c>
      <c r="AC62" s="1">
        <v>767813.69863013679</v>
      </c>
      <c r="AD62" s="1">
        <v>767813.69863013679</v>
      </c>
      <c r="AE62" s="1">
        <v>767813.69863013679</v>
      </c>
      <c r="AF62" s="1">
        <v>767813.69863013679</v>
      </c>
      <c r="AG62" s="1">
        <v>767813.69863013679</v>
      </c>
      <c r="AH62" s="1">
        <v>767813.69863013679</v>
      </c>
      <c r="AI62" s="1">
        <v>767813.69863013679</v>
      </c>
      <c r="AJ62" s="1">
        <v>767813.69863013679</v>
      </c>
      <c r="AK62" s="1">
        <v>767813.69863013679</v>
      </c>
      <c r="AL62" s="1">
        <v>767813.69863013679</v>
      </c>
      <c r="AM62" s="1">
        <v>767813.69863013679</v>
      </c>
      <c r="AN62" s="1">
        <v>767813.69863013679</v>
      </c>
      <c r="AO62" s="1">
        <v>767813.69863013679</v>
      </c>
      <c r="AP62" s="1">
        <v>767813.69863013679</v>
      </c>
      <c r="AQ62" s="1">
        <v>767813.69863013679</v>
      </c>
      <c r="AR62" s="1">
        <v>767813.69863013679</v>
      </c>
      <c r="AS62" s="1">
        <v>767813.69863013679</v>
      </c>
      <c r="AT62" s="1">
        <v>767813.69863013679</v>
      </c>
      <c r="AU62" s="1">
        <v>767813.69863013679</v>
      </c>
      <c r="AV62" s="1">
        <v>767813.69863013679</v>
      </c>
      <c r="AW62" s="1">
        <v>767813.69863013679</v>
      </c>
      <c r="AX62" s="1">
        <v>767813.69863013679</v>
      </c>
      <c r="AY62" s="1">
        <v>767813.69863013679</v>
      </c>
      <c r="AZ62" s="1">
        <v>767813.69863013679</v>
      </c>
      <c r="BA62" s="1">
        <v>767813.69863013679</v>
      </c>
      <c r="BB62" s="1">
        <v>767813.69863013679</v>
      </c>
      <c r="BC62" s="1">
        <v>767813.69863013679</v>
      </c>
      <c r="BD62" s="1">
        <v>767813.69863013679</v>
      </c>
      <c r="BE62" s="1">
        <v>767813.69863013679</v>
      </c>
      <c r="BF62" s="1">
        <v>767813.69863013679</v>
      </c>
      <c r="BG62" s="1">
        <v>767813.69863013679</v>
      </c>
      <c r="BH62" s="1">
        <v>767813.69863013679</v>
      </c>
      <c r="BI62" s="1">
        <v>767813.69863013679</v>
      </c>
      <c r="BJ62" s="1">
        <v>767813.69863013679</v>
      </c>
      <c r="BK62" s="1">
        <v>767813.69863013679</v>
      </c>
      <c r="BL62" s="1">
        <v>767813.69863013679</v>
      </c>
      <c r="BM62" s="1">
        <v>767813.69863013679</v>
      </c>
      <c r="BN62" s="1">
        <v>767813.69863013679</v>
      </c>
      <c r="BO62" s="1">
        <v>767813.69863013679</v>
      </c>
      <c r="BP62" s="1">
        <v>767813.69863013679</v>
      </c>
      <c r="BQ62" s="1">
        <v>767813.69863013679</v>
      </c>
      <c r="BR62" s="1">
        <v>767813.69863013679</v>
      </c>
      <c r="BS62" s="1">
        <v>767813.69863013679</v>
      </c>
      <c r="BT62" s="1">
        <v>767813.69863013679</v>
      </c>
      <c r="BU62" s="1">
        <v>767813.69863013679</v>
      </c>
      <c r="BV62" s="1">
        <v>767813.69863013679</v>
      </c>
      <c r="BW62" s="1">
        <v>767813.69863013679</v>
      </c>
      <c r="BX62" s="1">
        <v>767813.69863013679</v>
      </c>
      <c r="BY62" s="1">
        <v>767813.69863013679</v>
      </c>
      <c r="BZ62" s="1">
        <v>767813.69863013679</v>
      </c>
      <c r="CA62" s="1">
        <v>767813.69863013679</v>
      </c>
      <c r="CB62" s="1">
        <v>767813.69863013679</v>
      </c>
      <c r="CC62" s="1">
        <v>767813.69863013679</v>
      </c>
      <c r="CD62" s="1">
        <v>767813.69863013679</v>
      </c>
      <c r="CE62" s="1">
        <v>767813.69863013679</v>
      </c>
      <c r="CF62" s="1">
        <v>767813.69863013679</v>
      </c>
      <c r="CG62" s="1">
        <v>767813.69863013679</v>
      </c>
      <c r="CH62" s="1">
        <v>767813.69863013679</v>
      </c>
      <c r="CI62" s="1">
        <v>767813.69863013679</v>
      </c>
      <c r="CJ62" s="1">
        <v>767813.69863013679</v>
      </c>
      <c r="CK62" s="1">
        <v>767813.69863013679</v>
      </c>
      <c r="CL62" s="1">
        <v>767813.69863013679</v>
      </c>
      <c r="CM62" s="1">
        <v>767813.69863013679</v>
      </c>
      <c r="CN62" s="1">
        <v>767813.69863013679</v>
      </c>
      <c r="CO62" s="1">
        <v>767813.69863013679</v>
      </c>
      <c r="CP62" s="1">
        <v>767813.69863013679</v>
      </c>
      <c r="CQ62" s="1">
        <v>767813.69863013679</v>
      </c>
      <c r="CR62" s="1">
        <v>767813.69863013679</v>
      </c>
      <c r="CS62" s="1">
        <v>767813.69863013679</v>
      </c>
      <c r="CT62" s="1">
        <v>767813.69863013679</v>
      </c>
      <c r="CU62" s="1">
        <v>767813.69863013679</v>
      </c>
      <c r="CV62" s="1">
        <v>767813.69863013679</v>
      </c>
      <c r="CW62" s="1">
        <v>767813.69863013679</v>
      </c>
      <c r="CX62" s="1">
        <v>767813.69863013679</v>
      </c>
      <c r="CY62" s="1">
        <v>767813.69863013679</v>
      </c>
      <c r="CZ62" s="1">
        <v>767813.69863013679</v>
      </c>
      <c r="DA62" s="1">
        <v>767813.69863013679</v>
      </c>
    </row>
    <row r="63" spans="3:105" x14ac:dyDescent="0.25">
      <c r="D63" t="s">
        <v>58</v>
      </c>
      <c r="E63" s="1">
        <v>767813.69863013679</v>
      </c>
      <c r="F63" s="1">
        <v>767813.69863013679</v>
      </c>
      <c r="G63" s="1">
        <v>767813.69863013679</v>
      </c>
      <c r="H63" s="1">
        <v>767813.69863013679</v>
      </c>
      <c r="I63" s="1">
        <v>767813.69863013679</v>
      </c>
      <c r="J63" s="1">
        <v>767813.69863013679</v>
      </c>
      <c r="K63" s="1">
        <v>767813.69863013679</v>
      </c>
      <c r="L63" s="1">
        <v>767813.69863013679</v>
      </c>
      <c r="M63" s="1">
        <v>767813.69863013679</v>
      </c>
      <c r="N63" s="1">
        <v>767813.69863013679</v>
      </c>
      <c r="O63" s="1">
        <v>767813.69863013679</v>
      </c>
      <c r="P63" s="1">
        <v>767813.69863013679</v>
      </c>
      <c r="Q63" s="1">
        <v>767813.69863013679</v>
      </c>
      <c r="R63" s="1">
        <v>767813.69863013679</v>
      </c>
      <c r="S63" s="1">
        <v>767813.69863013679</v>
      </c>
      <c r="T63" s="1">
        <v>767813.69863013679</v>
      </c>
      <c r="U63" s="1">
        <v>767813.69863013679</v>
      </c>
      <c r="V63" s="1">
        <v>767813.69863013679</v>
      </c>
      <c r="W63" s="1">
        <v>767813.69863013679</v>
      </c>
      <c r="X63" s="1">
        <v>767813.69863013679</v>
      </c>
      <c r="Y63" s="1">
        <v>767813.69863013679</v>
      </c>
      <c r="Z63" s="1">
        <v>767813.69863013679</v>
      </c>
      <c r="AA63" s="1">
        <v>767813.69863013679</v>
      </c>
      <c r="AB63" s="1">
        <v>767813.69863013679</v>
      </c>
      <c r="AC63" s="1">
        <v>767813.69863013679</v>
      </c>
      <c r="AD63" s="1">
        <v>767813.69863013679</v>
      </c>
      <c r="AE63" s="1">
        <v>767813.69863013679</v>
      </c>
      <c r="AF63" s="1">
        <v>767813.69863013679</v>
      </c>
      <c r="AG63" s="1">
        <v>767813.69863013679</v>
      </c>
      <c r="AH63" s="1">
        <v>767813.69863013679</v>
      </c>
      <c r="AI63" s="1">
        <v>767813.69863013679</v>
      </c>
      <c r="AJ63" s="1">
        <v>767813.69863013679</v>
      </c>
      <c r="AK63" s="1">
        <v>767813.69863013679</v>
      </c>
      <c r="AL63" s="1">
        <v>767813.69863013679</v>
      </c>
      <c r="AM63" s="1">
        <v>767813.69863013679</v>
      </c>
      <c r="AN63" s="1">
        <v>767813.69863013679</v>
      </c>
      <c r="AO63" s="1">
        <v>767813.69863013679</v>
      </c>
      <c r="AP63" s="1">
        <v>767813.69863013679</v>
      </c>
      <c r="AQ63" s="1">
        <v>767813.69863013679</v>
      </c>
      <c r="AR63" s="1">
        <v>767813.69863013679</v>
      </c>
      <c r="AS63" s="1">
        <v>767813.69863013679</v>
      </c>
      <c r="AT63" s="1">
        <v>767813.69863013679</v>
      </c>
      <c r="AU63" s="1">
        <v>767813.69863013679</v>
      </c>
      <c r="AV63" s="1">
        <v>767813.69863013679</v>
      </c>
      <c r="AW63" s="1">
        <v>767813.69863013679</v>
      </c>
      <c r="AX63" s="1">
        <v>767813.69863013679</v>
      </c>
      <c r="AY63" s="1">
        <v>767813.69863013679</v>
      </c>
      <c r="AZ63" s="1">
        <v>767813.69863013679</v>
      </c>
      <c r="BA63" s="1">
        <v>767813.69863013679</v>
      </c>
      <c r="BB63" s="1">
        <v>767813.69863013679</v>
      </c>
      <c r="BC63" s="1">
        <v>767813.69863013679</v>
      </c>
      <c r="BD63" s="1">
        <v>767813.69863013679</v>
      </c>
      <c r="BE63" s="1">
        <v>767813.69863013679</v>
      </c>
      <c r="BF63" s="1">
        <v>767813.69863013679</v>
      </c>
      <c r="BG63" s="1">
        <v>767813.69863013679</v>
      </c>
      <c r="BH63" s="1">
        <v>767813.69863013679</v>
      </c>
      <c r="BI63" s="1">
        <v>767813.69863013679</v>
      </c>
      <c r="BJ63" s="1">
        <v>767813.69863013679</v>
      </c>
      <c r="BK63" s="1">
        <v>767813.69863013679</v>
      </c>
      <c r="BL63" s="1">
        <v>767813.69863013679</v>
      </c>
      <c r="BM63" s="1">
        <v>767813.69863013679</v>
      </c>
      <c r="BN63" s="1">
        <v>767813.69863013679</v>
      </c>
      <c r="BO63" s="1">
        <v>767813.69863013679</v>
      </c>
      <c r="BP63" s="1">
        <v>767813.69863013679</v>
      </c>
      <c r="BQ63" s="1">
        <v>767813.69863013679</v>
      </c>
      <c r="BR63" s="1">
        <v>767813.69863013679</v>
      </c>
      <c r="BS63" s="1">
        <v>767813.69863013679</v>
      </c>
      <c r="BT63" s="1">
        <v>767813.69863013679</v>
      </c>
      <c r="BU63" s="1">
        <v>767813.69863013679</v>
      </c>
      <c r="BV63" s="1">
        <v>767813.69863013679</v>
      </c>
      <c r="BW63" s="1">
        <v>767813.69863013679</v>
      </c>
      <c r="BX63" s="1">
        <v>767813.69863013679</v>
      </c>
      <c r="BY63" s="1">
        <v>767813.69863013679</v>
      </c>
      <c r="BZ63" s="1">
        <v>767813.69863013679</v>
      </c>
      <c r="CA63" s="1">
        <v>767813.69863013679</v>
      </c>
      <c r="CB63" s="1">
        <v>767813.69863013679</v>
      </c>
      <c r="CC63" s="1">
        <v>767813.69863013679</v>
      </c>
      <c r="CD63" s="1">
        <v>767813.69863013679</v>
      </c>
      <c r="CE63" s="1">
        <v>767813.69863013679</v>
      </c>
      <c r="CF63" s="1">
        <v>767813.69863013679</v>
      </c>
      <c r="CG63" s="1">
        <v>767813.69863013679</v>
      </c>
      <c r="CH63" s="1">
        <v>767813.69863013679</v>
      </c>
      <c r="CI63" s="1">
        <v>767813.69863013679</v>
      </c>
      <c r="CJ63" s="1">
        <v>767813.69863013679</v>
      </c>
      <c r="CK63" s="1">
        <v>767813.69863013679</v>
      </c>
      <c r="CL63" s="1">
        <v>767813.69863013679</v>
      </c>
      <c r="CM63" s="1">
        <v>767813.69863013679</v>
      </c>
      <c r="CN63" s="1">
        <v>767813.69863013679</v>
      </c>
      <c r="CO63" s="1">
        <v>767813.69863013679</v>
      </c>
      <c r="CP63" s="1">
        <v>767813.69863013679</v>
      </c>
      <c r="CQ63" s="1">
        <v>767813.69863013679</v>
      </c>
      <c r="CR63" s="1">
        <v>767813.69863013679</v>
      </c>
      <c r="CS63" s="1">
        <v>767813.69863013679</v>
      </c>
      <c r="CT63" s="1">
        <v>767813.69863013679</v>
      </c>
      <c r="CU63" s="1">
        <v>767813.69863013679</v>
      </c>
      <c r="CV63" s="1">
        <v>767813.69863013679</v>
      </c>
      <c r="CW63" s="1">
        <v>767813.69863013679</v>
      </c>
      <c r="CX63" s="1">
        <v>767813.69863013679</v>
      </c>
      <c r="CY63" s="1">
        <v>767813.69863013679</v>
      </c>
      <c r="CZ63" s="1">
        <v>767813.69863013679</v>
      </c>
      <c r="DA63" s="1">
        <v>767813.69863013679</v>
      </c>
    </row>
    <row r="64" spans="3:105" x14ac:dyDescent="0.25">
      <c r="D64" t="s">
        <v>59</v>
      </c>
      <c r="E64" s="1">
        <v>767813.69863013679</v>
      </c>
      <c r="F64" s="1">
        <v>767813.69863013679</v>
      </c>
      <c r="G64" s="1">
        <v>767813.69863013679</v>
      </c>
      <c r="H64" s="1">
        <v>767813.69863013679</v>
      </c>
      <c r="I64" s="1">
        <v>767813.69863013679</v>
      </c>
      <c r="J64" s="1">
        <v>767813.69863013679</v>
      </c>
      <c r="K64" s="1">
        <v>767813.69863013679</v>
      </c>
      <c r="L64" s="1">
        <v>767813.69863013679</v>
      </c>
      <c r="M64" s="1">
        <v>767813.69863013679</v>
      </c>
      <c r="N64" s="1">
        <v>767813.69863013679</v>
      </c>
      <c r="O64" s="1">
        <v>767813.69863013679</v>
      </c>
      <c r="P64" s="1">
        <v>767813.69863013679</v>
      </c>
      <c r="Q64" s="1">
        <v>767813.69863013679</v>
      </c>
      <c r="R64" s="1">
        <v>767813.69863013679</v>
      </c>
      <c r="S64" s="1">
        <v>767813.69863013679</v>
      </c>
      <c r="T64" s="1">
        <v>767813.69863013679</v>
      </c>
      <c r="U64" s="1">
        <v>767813.69863013679</v>
      </c>
      <c r="V64" s="1">
        <v>767813.69863013679</v>
      </c>
      <c r="W64" s="1">
        <v>767813.69863013679</v>
      </c>
      <c r="X64" s="1">
        <v>767813.69863013679</v>
      </c>
      <c r="Y64" s="1">
        <v>767813.69863013679</v>
      </c>
      <c r="Z64" s="1">
        <v>767813.69863013679</v>
      </c>
      <c r="AA64" s="1">
        <v>767813.69863013679</v>
      </c>
      <c r="AB64" s="1">
        <v>767813.69863013679</v>
      </c>
      <c r="AC64" s="1">
        <v>767813.69863013679</v>
      </c>
      <c r="AD64" s="1">
        <v>767813.69863013679</v>
      </c>
      <c r="AE64" s="1">
        <v>767813.69863013679</v>
      </c>
      <c r="AF64" s="1">
        <v>767813.69863013679</v>
      </c>
      <c r="AG64" s="1">
        <v>767813.69863013679</v>
      </c>
      <c r="AH64" s="1">
        <v>767813.69863013679</v>
      </c>
      <c r="AI64" s="1">
        <v>767813.69863013679</v>
      </c>
      <c r="AJ64" s="1">
        <v>767813.69863013679</v>
      </c>
      <c r="AK64" s="1">
        <v>767813.69863013679</v>
      </c>
      <c r="AL64" s="1">
        <v>767813.69863013679</v>
      </c>
      <c r="AM64" s="1">
        <v>767813.69863013679</v>
      </c>
      <c r="AN64" s="1">
        <v>767813.69863013679</v>
      </c>
      <c r="AO64" s="1">
        <v>767813.69863013679</v>
      </c>
      <c r="AP64" s="1">
        <v>767813.69863013679</v>
      </c>
      <c r="AQ64" s="1">
        <v>767813.69863013679</v>
      </c>
      <c r="AR64" s="1">
        <v>767813.69863013679</v>
      </c>
      <c r="AS64" s="1">
        <v>767813.69863013679</v>
      </c>
      <c r="AT64" s="1">
        <v>767813.69863013679</v>
      </c>
      <c r="AU64" s="1">
        <v>767813.69863013679</v>
      </c>
      <c r="AV64" s="1">
        <v>767813.69863013679</v>
      </c>
      <c r="AW64" s="1">
        <v>767813.69863013679</v>
      </c>
      <c r="AX64" s="1">
        <v>767813.69863013679</v>
      </c>
      <c r="AY64" s="1">
        <v>767813.69863013679</v>
      </c>
      <c r="AZ64" s="1">
        <v>767813.69863013679</v>
      </c>
      <c r="BA64" s="1">
        <v>767813.69863013679</v>
      </c>
      <c r="BB64" s="1">
        <v>767813.69863013679</v>
      </c>
      <c r="BC64" s="1">
        <v>767813.69863013679</v>
      </c>
      <c r="BD64" s="1">
        <v>767813.69863013679</v>
      </c>
      <c r="BE64" s="1">
        <v>767813.69863013679</v>
      </c>
      <c r="BF64" s="1">
        <v>767813.69863013679</v>
      </c>
      <c r="BG64" s="1">
        <v>767813.69863013679</v>
      </c>
      <c r="BH64" s="1">
        <v>767813.69863013679</v>
      </c>
      <c r="BI64" s="1">
        <v>767813.69863013679</v>
      </c>
      <c r="BJ64" s="1">
        <v>767813.69863013679</v>
      </c>
      <c r="BK64" s="1">
        <v>767813.69863013679</v>
      </c>
      <c r="BL64" s="1">
        <v>767813.69863013679</v>
      </c>
      <c r="BM64" s="1">
        <v>767813.69863013679</v>
      </c>
      <c r="BN64" s="1">
        <v>767813.69863013679</v>
      </c>
      <c r="BO64" s="1">
        <v>767813.69863013679</v>
      </c>
      <c r="BP64" s="1">
        <v>767813.69863013679</v>
      </c>
      <c r="BQ64" s="1">
        <v>767813.69863013679</v>
      </c>
      <c r="BR64" s="1">
        <v>767813.69863013679</v>
      </c>
      <c r="BS64" s="1">
        <v>767813.69863013679</v>
      </c>
      <c r="BT64" s="1">
        <v>767813.69863013679</v>
      </c>
      <c r="BU64" s="1">
        <v>767813.69863013679</v>
      </c>
      <c r="BV64" s="1">
        <v>767813.69863013679</v>
      </c>
      <c r="BW64" s="1">
        <v>767813.69863013679</v>
      </c>
      <c r="BX64" s="1">
        <v>767813.69863013679</v>
      </c>
      <c r="BY64" s="1">
        <v>767813.69863013679</v>
      </c>
      <c r="BZ64" s="1">
        <v>767813.69863013679</v>
      </c>
      <c r="CA64" s="1">
        <v>767813.69863013679</v>
      </c>
      <c r="CB64" s="1">
        <v>767813.69863013679</v>
      </c>
      <c r="CC64" s="1">
        <v>767813.69863013679</v>
      </c>
      <c r="CD64" s="1">
        <v>767813.69863013679</v>
      </c>
      <c r="CE64" s="1">
        <v>767813.69863013679</v>
      </c>
      <c r="CF64" s="1">
        <v>767813.69863013679</v>
      </c>
      <c r="CG64" s="1">
        <v>767813.69863013679</v>
      </c>
      <c r="CH64" s="1">
        <v>767813.69863013679</v>
      </c>
      <c r="CI64" s="1">
        <v>767813.69863013679</v>
      </c>
      <c r="CJ64" s="1">
        <v>767813.69863013679</v>
      </c>
      <c r="CK64" s="1">
        <v>767813.69863013679</v>
      </c>
      <c r="CL64" s="1">
        <v>767813.69863013679</v>
      </c>
      <c r="CM64" s="1">
        <v>767813.69863013679</v>
      </c>
      <c r="CN64" s="1">
        <v>767813.69863013679</v>
      </c>
      <c r="CO64" s="1">
        <v>767813.69863013679</v>
      </c>
      <c r="CP64" s="1">
        <v>767813.69863013679</v>
      </c>
      <c r="CQ64" s="1">
        <v>767813.69863013679</v>
      </c>
      <c r="CR64" s="1">
        <v>767813.69863013679</v>
      </c>
      <c r="CS64" s="1">
        <v>767813.69863013679</v>
      </c>
      <c r="CT64" s="1">
        <v>767813.69863013679</v>
      </c>
      <c r="CU64" s="1">
        <v>767813.69863013679</v>
      </c>
      <c r="CV64" s="1">
        <v>767813.69863013679</v>
      </c>
      <c r="CW64" s="1">
        <v>767813.69863013679</v>
      </c>
      <c r="CX64" s="1">
        <v>767813.69863013679</v>
      </c>
      <c r="CY64" s="1">
        <v>767813.69863013679</v>
      </c>
      <c r="CZ64" s="1">
        <v>767813.69863013679</v>
      </c>
      <c r="DA64" s="1">
        <v>767813.69863013679</v>
      </c>
    </row>
    <row r="65" spans="1:105" x14ac:dyDescent="0.25">
      <c r="D65" t="s">
        <v>60</v>
      </c>
      <c r="E65" s="1">
        <v>767813.69863013679</v>
      </c>
      <c r="F65" s="1">
        <v>767813.69863013679</v>
      </c>
      <c r="G65" s="1">
        <v>767813.69863013679</v>
      </c>
      <c r="H65" s="1">
        <v>767813.69863013679</v>
      </c>
      <c r="I65" s="1">
        <v>767813.69863013679</v>
      </c>
      <c r="J65" s="1">
        <v>767813.69863013679</v>
      </c>
      <c r="K65" s="1">
        <v>767813.69863013679</v>
      </c>
      <c r="L65" s="1">
        <v>767813.69863013679</v>
      </c>
      <c r="M65" s="1">
        <v>767813.69863013679</v>
      </c>
      <c r="N65" s="1">
        <v>767813.69863013679</v>
      </c>
      <c r="O65" s="1">
        <v>767813.69863013679</v>
      </c>
      <c r="P65" s="1">
        <v>767813.69863013679</v>
      </c>
      <c r="Q65" s="1">
        <v>767813.69863013679</v>
      </c>
      <c r="R65" s="1">
        <v>767813.69863013679</v>
      </c>
      <c r="S65" s="1">
        <v>767813.69863013679</v>
      </c>
      <c r="T65" s="1">
        <v>767813.69863013679</v>
      </c>
      <c r="U65" s="1">
        <v>767813.69863013679</v>
      </c>
      <c r="V65" s="1">
        <v>767813.69863013679</v>
      </c>
      <c r="W65" s="1">
        <v>767813.69863013679</v>
      </c>
      <c r="X65" s="1">
        <v>767813.69863013679</v>
      </c>
      <c r="Y65" s="1">
        <v>767813.69863013679</v>
      </c>
      <c r="Z65" s="1">
        <v>767813.69863013679</v>
      </c>
      <c r="AA65" s="1">
        <v>767813.69863013679</v>
      </c>
      <c r="AB65" s="1">
        <v>767813.69863013679</v>
      </c>
      <c r="AC65" s="1">
        <v>767813.69863013679</v>
      </c>
      <c r="AD65" s="1">
        <v>767813.69863013679</v>
      </c>
      <c r="AE65" s="1">
        <v>767813.69863013679</v>
      </c>
      <c r="AF65" s="1">
        <v>767813.69863013679</v>
      </c>
      <c r="AG65" s="1">
        <v>767813.69863013679</v>
      </c>
      <c r="AH65" s="1">
        <v>767813.69863013679</v>
      </c>
      <c r="AI65" s="1">
        <v>767813.69863013679</v>
      </c>
      <c r="AJ65" s="1">
        <v>767813.69863013679</v>
      </c>
      <c r="AK65" s="1">
        <v>767813.69863013679</v>
      </c>
      <c r="AL65" s="1">
        <v>767813.69863013679</v>
      </c>
      <c r="AM65" s="1">
        <v>767813.69863013679</v>
      </c>
      <c r="AN65" s="1">
        <v>767813.69863013679</v>
      </c>
      <c r="AO65" s="1">
        <v>767813.69863013679</v>
      </c>
      <c r="AP65" s="1">
        <v>767813.69863013679</v>
      </c>
      <c r="AQ65" s="1">
        <v>767813.69863013679</v>
      </c>
      <c r="AR65" s="1">
        <v>767813.69863013679</v>
      </c>
      <c r="AS65" s="1">
        <v>767813.69863013679</v>
      </c>
      <c r="AT65" s="1">
        <v>767813.69863013679</v>
      </c>
      <c r="AU65" s="1">
        <v>767813.69863013679</v>
      </c>
      <c r="AV65" s="1">
        <v>767813.69863013679</v>
      </c>
      <c r="AW65" s="1">
        <v>767813.69863013679</v>
      </c>
      <c r="AX65" s="1">
        <v>767813.69863013679</v>
      </c>
      <c r="AY65" s="1">
        <v>767813.69863013679</v>
      </c>
      <c r="AZ65" s="1">
        <v>767813.69863013679</v>
      </c>
      <c r="BA65" s="1">
        <v>767813.69863013679</v>
      </c>
      <c r="BB65" s="1">
        <v>767813.69863013679</v>
      </c>
      <c r="BC65" s="1">
        <v>767813.69863013679</v>
      </c>
      <c r="BD65" s="1">
        <v>767813.69863013679</v>
      </c>
      <c r="BE65" s="1">
        <v>767813.69863013679</v>
      </c>
      <c r="BF65" s="1">
        <v>767813.69863013679</v>
      </c>
      <c r="BG65" s="1">
        <v>767813.69863013679</v>
      </c>
      <c r="BH65" s="1">
        <v>767813.69863013679</v>
      </c>
      <c r="BI65" s="1">
        <v>767813.69863013679</v>
      </c>
      <c r="BJ65" s="1">
        <v>767813.69863013679</v>
      </c>
      <c r="BK65" s="1">
        <v>767813.69863013679</v>
      </c>
      <c r="BL65" s="1">
        <v>767813.69863013679</v>
      </c>
      <c r="BM65" s="1">
        <v>767813.69863013679</v>
      </c>
      <c r="BN65" s="1">
        <v>767813.69863013679</v>
      </c>
      <c r="BO65" s="1">
        <v>767813.69863013679</v>
      </c>
      <c r="BP65" s="1">
        <v>767813.69863013679</v>
      </c>
      <c r="BQ65" s="1">
        <v>767813.69863013679</v>
      </c>
      <c r="BR65" s="1">
        <v>767813.69863013679</v>
      </c>
      <c r="BS65" s="1">
        <v>767813.69863013679</v>
      </c>
      <c r="BT65" s="1">
        <v>767813.69863013679</v>
      </c>
      <c r="BU65" s="1">
        <v>767813.69863013679</v>
      </c>
      <c r="BV65" s="1">
        <v>767813.69863013679</v>
      </c>
      <c r="BW65" s="1">
        <v>767813.69863013679</v>
      </c>
      <c r="BX65" s="1">
        <v>767813.69863013679</v>
      </c>
      <c r="BY65" s="1">
        <v>767813.69863013679</v>
      </c>
      <c r="BZ65" s="1">
        <v>767813.69863013679</v>
      </c>
      <c r="CA65" s="1">
        <v>767813.69863013679</v>
      </c>
      <c r="CB65" s="1">
        <v>767813.69863013679</v>
      </c>
      <c r="CC65" s="1">
        <v>767813.69863013679</v>
      </c>
      <c r="CD65" s="1">
        <v>767813.69863013679</v>
      </c>
      <c r="CE65" s="1">
        <v>767813.69863013679</v>
      </c>
      <c r="CF65" s="1">
        <v>767813.69863013679</v>
      </c>
      <c r="CG65" s="1">
        <v>767813.69863013679</v>
      </c>
      <c r="CH65" s="1">
        <v>767813.69863013679</v>
      </c>
      <c r="CI65" s="1">
        <v>767813.69863013679</v>
      </c>
      <c r="CJ65" s="1">
        <v>767813.69863013679</v>
      </c>
      <c r="CK65" s="1">
        <v>767813.69863013679</v>
      </c>
      <c r="CL65" s="1">
        <v>767813.69863013679</v>
      </c>
      <c r="CM65" s="1">
        <v>767813.69863013679</v>
      </c>
      <c r="CN65" s="1">
        <v>767813.69863013679</v>
      </c>
      <c r="CO65" s="1">
        <v>767813.69863013679</v>
      </c>
      <c r="CP65" s="1">
        <v>767813.69863013679</v>
      </c>
      <c r="CQ65" s="1">
        <v>767813.69863013679</v>
      </c>
      <c r="CR65" s="1">
        <v>767813.69863013679</v>
      </c>
      <c r="CS65" s="1">
        <v>767813.69863013679</v>
      </c>
      <c r="CT65" s="1">
        <v>767813.69863013679</v>
      </c>
      <c r="CU65" s="1">
        <v>767813.69863013679</v>
      </c>
      <c r="CV65" s="1">
        <v>767813.69863013679</v>
      </c>
      <c r="CW65" s="1">
        <v>767813.69863013679</v>
      </c>
      <c r="CX65" s="1">
        <v>767813.69863013679</v>
      </c>
      <c r="CY65" s="1">
        <v>767813.69863013679</v>
      </c>
      <c r="CZ65" s="1">
        <v>767813.69863013679</v>
      </c>
      <c r="DA65" s="1">
        <v>767813.69863013679</v>
      </c>
    </row>
    <row r="66" spans="1:105" x14ac:dyDescent="0.25">
      <c r="D66" s="6"/>
    </row>
    <row r="67" spans="1:105" x14ac:dyDescent="0.25">
      <c r="A67" s="4" t="s">
        <v>10</v>
      </c>
      <c r="D67" s="7" t="s">
        <v>9</v>
      </c>
    </row>
    <row r="68" spans="1:105" x14ac:dyDescent="0.25">
      <c r="A68" t="s">
        <v>48</v>
      </c>
      <c r="B68" s="3">
        <f>SUMPRODUCT(E68:DA68,E$5:DA$5)</f>
        <v>43.961855022393891</v>
      </c>
      <c r="D68" t="s">
        <v>48</v>
      </c>
      <c r="E68" s="1">
        <f xml:space="preserve"> MIN(   MAX(0,EXP((1/beta.p)*( E38 - E53 - beta.0 - beta.oil*price.oil.2035 - beta.eua*price.eua.2035 - parameters!$D78 ))), price.ceiling   )</f>
        <v>6.1721645518709458</v>
      </c>
      <c r="F68" s="1">
        <f xml:space="preserve"> MIN(   MAX(0,EXP((1/beta.p)*( F38 - F53 - beta.0 - beta.oil*price.oil.2035 - beta.eua*price.eua.2035 - parameters!$D78 ))), price.ceiling   )</f>
        <v>6.4101492507055555</v>
      </c>
      <c r="G68" s="1">
        <f xml:space="preserve"> MIN(   MAX(0,EXP((1/beta.p)*( G38 - G53 - beta.0 - beta.oil*price.oil.2035 - beta.eua*price.eua.2035 - parameters!$D78 ))), price.ceiling   )</f>
        <v>6.6573101010188598</v>
      </c>
      <c r="H68" s="1">
        <f xml:space="preserve"> MIN(   MAX(0,EXP((1/beta.p)*( H38 - H53 - beta.0 - beta.oil*price.oil.2035 - beta.eua*price.eua.2035 - parameters!$D78 ))), price.ceiling   )</f>
        <v>6.9140009144482111</v>
      </c>
      <c r="I68" s="1">
        <f xml:space="preserve"> MIN(   MAX(0,EXP((1/beta.p)*( I38 - I53 - beta.0 - beta.oil*price.oil.2035 - beta.eua*price.eua.2035 - parameters!$D78 ))), price.ceiling   )</f>
        <v>7.1805891448071053</v>
      </c>
      <c r="J68" s="1">
        <f xml:space="preserve"> MIN(   MAX(0,EXP((1/beta.p)*( J38 - J53 - beta.0 - beta.oil*price.oil.2035 - beta.eua*price.eua.2035 - parameters!$D78 ))), price.ceiling   )</f>
        <v>7.45745641409661</v>
      </c>
      <c r="K68" s="1">
        <f xml:space="preserve"> MIN(   MAX(0,EXP((1/beta.p)*( K38 - K53 - beta.0 - beta.oil*price.oil.2035 - beta.eua*price.eua.2035 - parameters!$D78 ))), price.ceiling   )</f>
        <v>7.7449990587986246</v>
      </c>
      <c r="L68" s="1">
        <f xml:space="preserve"> MIN(   MAX(0,EXP((1/beta.p)*( L38 - L53 - beta.0 - beta.oil*price.oil.2035 - beta.eua*price.eua.2035 - parameters!$D78 ))), price.ceiling   )</f>
        <v>8.0436286972329718</v>
      </c>
      <c r="M68" s="1">
        <f xml:space="preserve"> MIN(   MAX(0,EXP((1/beta.p)*( M38 - M53 - beta.0 - beta.oil*price.oil.2035 - beta.eua*price.eua.2035 - parameters!$D78 ))), price.ceiling   )</f>
        <v>8.3537728187904836</v>
      </c>
      <c r="N68" s="1">
        <f xml:space="preserve"> MIN(   MAX(0,EXP((1/beta.p)*( N38 - N53 - beta.0 - beta.oil*price.oil.2035 - beta.eua*price.eua.2035 - parameters!$D78 ))), price.ceiling   )</f>
        <v>8.6758753958855692</v>
      </c>
      <c r="O68" s="1">
        <f xml:space="preserve"> MIN(   MAX(0,EXP((1/beta.p)*( O38 - O53 - beta.0 - beta.oil*price.oil.2035 - beta.eua*price.eua.2035 - parameters!$D78 ))), price.ceiling   )</f>
        <v>9.0103975195043464</v>
      </c>
      <c r="P68" s="1">
        <f xml:space="preserve"> MIN(   MAX(0,EXP((1/beta.p)*( P38 - P53 - beta.0 - beta.oil*price.oil.2035 - beta.eua*price.eua.2035 - parameters!$D78 ))), price.ceiling   )</f>
        <v>9.3578180592579994</v>
      </c>
      <c r="Q68" s="1">
        <f xml:space="preserve"> MIN(   MAX(0,EXP((1/beta.p)*( Q38 - Q53 - beta.0 - beta.oil*price.oil.2035 - beta.eua*price.eua.2035 - parameters!$D78 ))), price.ceiling   )</f>
        <v>9.7186343488863294</v>
      </c>
      <c r="R68" s="1">
        <f xml:space="preserve"> MIN(   MAX(0,EXP((1/beta.p)*( R38 - R53 - beta.0 - beta.oil*price.oil.2035 - beta.eua*price.eua.2035 - parameters!$D78 ))), price.ceiling   )</f>
        <v>10.093362898192799</v>
      </c>
      <c r="S68" s="1">
        <f xml:space="preserve"> MIN(   MAX(0,EXP((1/beta.p)*( S38 - S53 - beta.0 - beta.oil*price.oil.2035 - beta.eua*price.eua.2035 - parameters!$D78 ))), price.ceiling   )</f>
        <v>10.482540132430129</v>
      </c>
      <c r="T68" s="1">
        <f xml:space="preserve"> MIN(   MAX(0,EXP((1/beta.p)*( T38 - T53 - beta.0 - beta.oil*price.oil.2035 - beta.eua*price.eua.2035 - parameters!$D78 ))), price.ceiling   )</f>
        <v>10.886723160194984</v>
      </c>
      <c r="U68" s="1">
        <f xml:space="preserve"> MIN(   MAX(0,EXP((1/beta.p)*( U38 - U53 - beta.0 - beta.oil*price.oil.2035 - beta.eua*price.eua.2035 - parameters!$D78 ))), price.ceiling   )</f>
        <v>11.306490570930887</v>
      </c>
      <c r="V68" s="1">
        <f xml:space="preserve"> MIN(   MAX(0,EXP((1/beta.p)*( V38 - V53 - beta.0 - beta.oil*price.oil.2035 - beta.eua*price.eua.2035 - parameters!$D78 ))), price.ceiling   )</f>
        <v>11.742443263181077</v>
      </c>
      <c r="W68" s="1">
        <f xml:space="preserve"> MIN(   MAX(0,EXP((1/beta.p)*( W38 - W53 - beta.0 - beta.oil*price.oil.2035 - beta.eua*price.eua.2035 - parameters!$D78 ))), price.ceiling   )</f>
        <v>12.195205304776932</v>
      </c>
      <c r="X68" s="1">
        <f xml:space="preserve"> MIN(   MAX(0,EXP((1/beta.p)*( X38 - X53 - beta.0 - beta.oil*price.oil.2035 - beta.eua*price.eua.2035 - parameters!$D78 ))), price.ceiling   )</f>
        <v>12.665424826193256</v>
      </c>
      <c r="Y68" s="1">
        <f xml:space="preserve"> MIN(   MAX(0,EXP((1/beta.p)*( Y38 - Y53 - beta.0 - beta.oil*price.oil.2035 - beta.eua*price.eua.2035 - parameters!$D78 ))), price.ceiling   )</f>
        <v>13.153774948349401</v>
      </c>
      <c r="Z68" s="1">
        <f xml:space="preserve"> MIN(   MAX(0,EXP((1/beta.p)*( Z38 - Z53 - beta.0 - beta.oil*price.oil.2035 - beta.eua*price.eua.2035 - parameters!$D78 ))), price.ceiling   )</f>
        <v>13.66095474618422</v>
      </c>
      <c r="AA68" s="1">
        <f xml:space="preserve"> MIN(   MAX(0,EXP((1/beta.p)*( AA38 - AA53 - beta.0 - beta.oil*price.oil.2035 - beta.eua*price.eua.2035 - parameters!$D78 ))), price.ceiling   )</f>
        <v>14.187690249384376</v>
      </c>
      <c r="AB68" s="1">
        <f xml:space="preserve"> MIN(   MAX(0,EXP((1/beta.p)*( AB38 - AB53 - beta.0 - beta.oil*price.oil.2035 - beta.eua*price.eua.2035 - parameters!$D78 ))), price.ceiling   )</f>
        <v>14.734735481698371</v>
      </c>
      <c r="AC68" s="1">
        <f xml:space="preserve"> MIN(   MAX(0,EXP((1/beta.p)*( AC38 - AC53 - beta.0 - beta.oil*price.oil.2035 - beta.eua*price.eua.2035 - parameters!$D78 ))), price.ceiling   )</f>
        <v>15.302873540324285</v>
      </c>
      <c r="AD68" s="1">
        <f xml:space="preserve"> MIN(   MAX(0,EXP((1/beta.p)*( AD38 - AD53 - beta.0 - beta.oil*price.oil.2035 - beta.eua*price.eua.2035 - parameters!$D78 ))), price.ceiling   )</f>
        <v>15.892917716916147</v>
      </c>
      <c r="AE68" s="1">
        <f xml:space="preserve"> MIN(   MAX(0,EXP((1/beta.p)*( AE38 - AE53 - beta.0 - beta.oil*price.oil.2035 - beta.eua*price.eua.2035 - parameters!$D78 ))), price.ceiling   )</f>
        <v>16.505712661813888</v>
      </c>
      <c r="AF68" s="1">
        <f xml:space="preserve"> MIN(   MAX(0,EXP((1/beta.p)*( AF38 - AF53 - beta.0 - beta.oil*price.oil.2035 - beta.eua*price.eua.2035 - parameters!$D78 ))), price.ceiling   )</f>
        <v>17.142135593163253</v>
      </c>
      <c r="AG68" s="1">
        <f xml:space="preserve"> MIN(   MAX(0,EXP((1/beta.p)*( AG38 - AG53 - beta.0 - beta.oil*price.oil.2035 - beta.eua*price.eua.2035 - parameters!$D78 ))), price.ceiling   )</f>
        <v>17.803097552656769</v>
      </c>
      <c r="AH68" s="1">
        <f xml:space="preserve"> MIN(   MAX(0,EXP((1/beta.p)*( AH38 - AH53 - beta.0 - beta.oil*price.oil.2035 - beta.eua*price.eua.2035 - parameters!$D78 ))), price.ceiling   )</f>
        <v>18.489544709693089</v>
      </c>
      <c r="AI68" s="1">
        <f xml:space="preserve"> MIN(   MAX(0,EXP((1/beta.p)*( AI38 - AI53 - beta.0 - beta.oil*price.oil.2035 - beta.eua*price.eua.2035 - parameters!$D78 ))), price.ceiling   )</f>
        <v>19.202459715821945</v>
      </c>
      <c r="AJ68" s="1">
        <f xml:space="preserve"> MIN(   MAX(0,EXP((1/beta.p)*( AJ38 - AJ53 - beta.0 - beta.oil*price.oil.2035 - beta.eua*price.eua.2035 - parameters!$D78 ))), price.ceiling   )</f>
        <v>19.94286311141326</v>
      </c>
      <c r="AK68" s="1">
        <f xml:space="preserve"> MIN(   MAX(0,EXP((1/beta.p)*( AK38 - AK53 - beta.0 - beta.oil*price.oil.2035 - beta.eua*price.eua.2035 - parameters!$D78 ))), price.ceiling   )</f>
        <v>20.711814786564386</v>
      </c>
      <c r="AL68" s="1">
        <f xml:space="preserve"> MIN(   MAX(0,EXP((1/beta.p)*( AL38 - AL53 - beta.0 - beta.oil*price.oil.2035 - beta.eua*price.eua.2035 - parameters!$D78 ))), price.ceiling   )</f>
        <v>21.510415498336492</v>
      </c>
      <c r="AM68" s="1">
        <f xml:space="preserve"> MIN(   MAX(0,EXP((1/beta.p)*( AM38 - AM53 - beta.0 - beta.oil*price.oil.2035 - beta.eua*price.eua.2035 - parameters!$D78 ))), price.ceiling   )</f>
        <v>22.339808446492302</v>
      </c>
      <c r="AN68" s="1">
        <f xml:space="preserve"> MIN(   MAX(0,EXP((1/beta.p)*( AN38 - AN53 - beta.0 - beta.oil*price.oil.2035 - beta.eua*price.eua.2035 - parameters!$D78 ))), price.ceiling   )</f>
        <v>23.201180909990487</v>
      </c>
      <c r="AO68" s="1">
        <f xml:space="preserve"> MIN(   MAX(0,EXP((1/beta.p)*( AO38 - AO53 - beta.0 - beta.oil*price.oil.2035 - beta.eua*price.eua.2035 - parameters!$D78 ))), price.ceiling   )</f>
        <v>24.095765946579931</v>
      </c>
      <c r="AP68" s="1">
        <f xml:space="preserve"> MIN(   MAX(0,EXP((1/beta.p)*( AP38 - AP53 - beta.0 - beta.oil*price.oil.2035 - beta.eua*price.eua.2035 - parameters!$D78 ))), price.ceiling   )</f>
        <v>25.024844157926015</v>
      </c>
      <c r="AQ68" s="1">
        <f xml:space="preserve"> MIN(   MAX(0,EXP((1/beta.p)*( AQ38 - AQ53 - beta.0 - beta.oil*price.oil.2035 - beta.eua*price.eua.2035 - parameters!$D78 ))), price.ceiling   )</f>
        <v>25.989745522796749</v>
      </c>
      <c r="AR68" s="1">
        <f xml:space="preserve"> MIN(   MAX(0,EXP((1/beta.p)*( AR38 - AR53 - beta.0 - beta.oil*price.oil.2035 - beta.eua*price.eua.2035 - parameters!$D78 ))), price.ceiling   )</f>
        <v>26.99185130093192</v>
      </c>
      <c r="AS68" s="1">
        <f xml:space="preserve"> MIN(   MAX(0,EXP((1/beta.p)*( AS38 - AS53 - beta.0 - beta.oil*price.oil.2035 - beta.eua*price.eua.2035 - parameters!$D78 ))), price.ceiling   )</f>
        <v>28.032596010321399</v>
      </c>
      <c r="AT68" s="1">
        <f xml:space="preserve"> MIN(   MAX(0,EXP((1/beta.p)*( AT38 - AT53 - beta.0 - beta.oil*price.oil.2035 - beta.eua*price.eua.2035 - parameters!$D78 ))), price.ceiling   )</f>
        <v>29.113469480722678</v>
      </c>
      <c r="AU68" s="1">
        <f xml:space="preserve"> MIN(   MAX(0,EXP((1/beta.p)*( AU38 - AU53 - beta.0 - beta.oil*price.oil.2035 - beta.eua*price.eua.2035 - parameters!$D78 ))), price.ceiling   )</f>
        <v>30.236018986357635</v>
      </c>
      <c r="AV68" s="1">
        <f xml:space="preserve"> MIN(   MAX(0,EXP((1/beta.p)*( AV38 - AV53 - beta.0 - beta.oil*price.oil.2035 - beta.eua*price.eua.2035 - parameters!$D78 ))), price.ceiling   )</f>
        <v>31.401851460840938</v>
      </c>
      <c r="AW68" s="1">
        <f xml:space="preserve"> MIN(   MAX(0,EXP((1/beta.p)*( AW38 - AW53 - beta.0 - beta.oil*price.oil.2035 - beta.eua*price.eua.2035 - parameters!$D78 ))), price.ceiling   )</f>
        <v>32.612635797511302</v>
      </c>
      <c r="AX68" s="1">
        <f xml:space="preserve"> MIN(   MAX(0,EXP((1/beta.p)*( AX38 - AX53 - beta.0 - beta.oil*price.oil.2035 - beta.eua*price.eua.2035 - parameters!$D78 ))), price.ceiling   )</f>
        <v>33.87010523845823</v>
      </c>
      <c r="AY68" s="1">
        <f xml:space="preserve"> MIN(   MAX(0,EXP((1/beta.p)*( AY38 - AY53 - beta.0 - beta.oil*price.oil.2035 - beta.eua*price.eua.2035 - parameters!$D78 ))), price.ceiling   )</f>
        <v>35.176059855664214</v>
      </c>
      <c r="AZ68" s="1">
        <f xml:space="preserve"> MIN(   MAX(0,EXP((1/beta.p)*( AZ38 - AZ53 - beta.0 - beta.oil*price.oil.2035 - beta.eua*price.eua.2035 - parameters!$D78 ))), price.ceiling   )</f>
        <v>36.532369127814263</v>
      </c>
      <c r="BA68" s="1">
        <f xml:space="preserve"> MIN(   MAX(0,EXP((1/beta.p)*( BA38 - BA53 - beta.0 - beta.oil*price.oil.2035 - beta.eua*price.eua.2035 - parameters!$D78 ))), price.ceiling   )</f>
        <v>37.940974616461268</v>
      </c>
      <c r="BB68" s="1">
        <f xml:space="preserve"> MIN(   MAX(0,EXP((1/beta.p)*( BB38 - BB53 - beta.0 - beta.oil*price.oil.2035 - beta.eua*price.eua.2035 - parameters!$D78 ))), price.ceiling   )</f>
        <v>39.403892745378123</v>
      </c>
      <c r="BC68" s="1">
        <f xml:space="preserve"> MIN(   MAX(0,EXP((1/beta.p)*( BC38 - BC53 - beta.0 - beta.oil*price.oil.2035 - beta.eua*price.eua.2035 - parameters!$D78 ))), price.ceiling   )</f>
        <v>40.923217687075834</v>
      </c>
      <c r="BD68" s="1">
        <f xml:space="preserve"> MIN(   MAX(0,EXP((1/beta.p)*( BD38 - BD53 - beta.0 - beta.oil*price.oil.2035 - beta.eua*price.eua.2035 - parameters!$D78 ))), price.ceiling   )</f>
        <v>42.501124360618697</v>
      </c>
      <c r="BE68" s="1">
        <f xml:space="preserve"> MIN(   MAX(0,EXP((1/beta.p)*( BE38 - BE53 - beta.0 - beta.oil*price.oil.2035 - beta.eua*price.eua.2035 - parameters!$D78 ))), price.ceiling   )</f>
        <v>44.139871545028733</v>
      </c>
      <c r="BF68" s="1">
        <f xml:space="preserve"> MIN(   MAX(0,EXP((1/beta.p)*( BF38 - BF53 - beta.0 - beta.oil*price.oil.2035 - beta.eua*price.eua.2035 - parameters!$D78 ))), price.ceiling   )</f>
        <v>45.841805112736047</v>
      </c>
      <c r="BG68" s="1">
        <f xml:space="preserve"> MIN(   MAX(0,EXP((1/beta.p)*( BG38 - BG53 - beta.0 - beta.oil*price.oil.2035 - beta.eua*price.eua.2035 - parameters!$D78 ))), price.ceiling   )</f>
        <v>47.609361387703196</v>
      </c>
      <c r="BH68" s="1">
        <f xml:space="preserve"> MIN(   MAX(0,EXP((1/beta.p)*( BH38 - BH53 - beta.0 - beta.oil*price.oil.2035 - beta.eua*price.eua.2035 - parameters!$D78 ))), price.ceiling   )</f>
        <v>49.44507063303206</v>
      </c>
      <c r="BI68" s="1">
        <f xml:space="preserve"> MIN(   MAX(0,EXP((1/beta.p)*( BI38 - BI53 - beta.0 - beta.oil*price.oil.2035 - beta.eua*price.eua.2035 - parameters!$D78 ))), price.ceiling   )</f>
        <v>51.351560673044197</v>
      </c>
      <c r="BJ68" s="1">
        <f xml:space="preserve"> MIN(   MAX(0,EXP((1/beta.p)*( BJ38 - BJ53 - beta.0 - beta.oil*price.oil.2035 - beta.eua*price.eua.2035 - parameters!$D78 ))), price.ceiling   )</f>
        <v>53.331560655020937</v>
      </c>
      <c r="BK68" s="1">
        <f xml:space="preserve"> MIN(   MAX(0,EXP((1/beta.p)*( BK38 - BK53 - beta.0 - beta.oil*price.oil.2035 - beta.eua*price.eua.2035 - parameters!$D78 ))), price.ceiling   )</f>
        <v>55.38790495598704</v>
      </c>
      <c r="BL68" s="1">
        <f xml:space="preserve"> MIN(   MAX(0,EXP((1/beta.p)*( BL38 - BL53 - beta.0 - beta.oil*price.oil.2035 - beta.eua*price.eua.2035 - parameters!$D78 ))), price.ceiling   )</f>
        <v>57.523537240131965</v>
      </c>
      <c r="BM68" s="1">
        <f xml:space="preserve"> MIN(   MAX(0,EXP((1/beta.p)*( BM38 - BM53 - beta.0 - beta.oil*price.oil.2035 - beta.eua*price.eua.2035 - parameters!$D78 ))), price.ceiling   )</f>
        <v>59.741514672675372</v>
      </c>
      <c r="BN68" s="1">
        <f xml:space="preserve"> MIN(   MAX(0,EXP((1/beta.p)*( BN38 - BN53 - beta.0 - beta.oil*price.oil.2035 - beta.eua*price.eua.2035 - parameters!$D78 ))), price.ceiling   )</f>
        <v>62.045012296210153</v>
      </c>
      <c r="BO68" s="1">
        <f xml:space="preserve"> MIN(   MAX(0,EXP((1/beta.p)*( BO38 - BO53 - beta.0 - beta.oil*price.oil.2035 - beta.eua*price.eua.2035 - parameters!$D78 ))), price.ceiling   )</f>
        <v>64.437327575786952</v>
      </c>
      <c r="BP68" s="1">
        <f xml:space="preserve"> MIN(   MAX(0,EXP((1/beta.p)*( BP38 - BP53 - beta.0 - beta.oil*price.oil.2035 - beta.eua*price.eua.2035 - parameters!$D78 ))), price.ceiling   )</f>
        <v>66.921885119247477</v>
      </c>
      <c r="BQ68" s="1">
        <f xml:space="preserve"> MIN(   MAX(0,EXP((1/beta.p)*( BQ38 - BQ53 - beta.0 - beta.oil*price.oil.2035 - beta.eua*price.eua.2035 - parameters!$D78 ))), price.ceiling   )</f>
        <v>69.502241579562636</v>
      </c>
      <c r="BR68" s="1">
        <f xml:space="preserve"> MIN(   MAX(0,EXP((1/beta.p)*( BR38 - BR53 - beta.0 - beta.oil*price.oil.2035 - beta.eua*price.eua.2035 - parameters!$D78 ))), price.ceiling   )</f>
        <v>72.182090746193964</v>
      </c>
      <c r="BS68" s="1">
        <f xml:space="preserve"> MIN(   MAX(0,EXP((1/beta.p)*( BS38 - BS53 - beta.0 - beta.oil*price.oil.2035 - beta.eua*price.eua.2035 - parameters!$D78 ))), price.ceiling   )</f>
        <v>74.965268832766228</v>
      </c>
      <c r="BT68" s="1">
        <f xml:space="preserve"> MIN(   MAX(0,EXP((1/beta.p)*( BT38 - BT53 - beta.0 - beta.oil*price.oil.2035 - beta.eua*price.eua.2035 - parameters!$D78 ))), price.ceiling   )</f>
        <v>77.855759968621271</v>
      </c>
      <c r="BU68" s="1">
        <f xml:space="preserve"> MIN(   MAX(0,EXP((1/beta.p)*( BU38 - BU53 - beta.0 - beta.oil*price.oil.2035 - beta.eua*price.eua.2035 - parameters!$D78 ))), price.ceiling   )</f>
        <v>80.857701902112822</v>
      </c>
      <c r="BV68" s="1">
        <f xml:space="preserve"> MIN(   MAX(0,EXP((1/beta.p)*( BV38 - BV53 - beta.0 - beta.oil*price.oil.2035 - beta.eua*price.eua.2035 - parameters!$D78 ))), price.ceiling   )</f>
        <v>83.975391923808743</v>
      </c>
      <c r="BW68" s="1">
        <f xml:space="preserve"> MIN(   MAX(0,EXP((1/beta.p)*( BW38 - BW53 - beta.0 - beta.oil*price.oil.2035 - beta.eua*price.eua.2035 - parameters!$D78 ))), price.ceiling   )</f>
        <v>87.213293018076854</v>
      </c>
      <c r="BX68" s="1">
        <f xml:space="preserve"> MIN(   MAX(0,EXP((1/beta.p)*( BX38 - BX53 - beta.0 - beta.oil*price.oil.2035 - beta.eua*price.eua.2035 - parameters!$D78 ))), price.ceiling   )</f>
        <v>90.576040251863816</v>
      </c>
      <c r="BY68" s="1">
        <f xml:space="preserve"> MIN(   MAX(0,EXP((1/beta.p)*( BY38 - BY53 - beta.0 - beta.oil*price.oil.2035 - beta.eua*price.eua.2035 - parameters!$D78 ))), price.ceiling   )</f>
        <v>94.068447409809167</v>
      </c>
      <c r="BZ68" s="1">
        <f xml:space="preserve"> MIN(   MAX(0,EXP((1/beta.p)*( BZ38 - BZ53 - beta.0 - beta.oil*price.oil.2035 - beta.eua*price.eua.2035 - parameters!$D78 ))), price.ceiling   )</f>
        <v>97.695513885196178</v>
      </c>
      <c r="CA68" s="1">
        <f xml:space="preserve"> MIN(   MAX(0,EXP((1/beta.p)*( CA38 - CA53 - beta.0 - beta.oil*price.oil.2035 - beta.eua*price.eua.2035 - parameters!$D78 ))), price.ceiling   )</f>
        <v>101.46243183659995</v>
      </c>
      <c r="CB68" s="1">
        <f xml:space="preserve"> MIN(   MAX(0,EXP((1/beta.p)*( CB38 - CB53 - beta.0 - beta.oil*price.oil.2035 - beta.eua*price.eua.2035 - parameters!$D78 ))), price.ceiling   )</f>
        <v>105.37459362048196</v>
      </c>
      <c r="CC68" s="1">
        <f xml:space="preserve"> MIN(   MAX(0,EXP((1/beta.p)*( CC38 - CC53 - beta.0 - beta.oil*price.oil.2035 - beta.eua*price.eua.2035 - parameters!$D78 ))), price.ceiling   )</f>
        <v>109.43759951036664</v>
      </c>
      <c r="CD68" s="1">
        <f xml:space="preserve"> MIN(   MAX(0,EXP((1/beta.p)*( CD38 - CD53 - beta.0 - beta.oil*price.oil.2035 - beta.eua*price.eua.2035 - parameters!$D78 ))), price.ceiling   )</f>
        <v>113.65726571365393</v>
      </c>
      <c r="CE68" s="1">
        <f xml:space="preserve"> MIN(   MAX(0,EXP((1/beta.p)*( CE38 - CE53 - beta.0 - beta.oil*price.oil.2035 - beta.eua*price.eua.2035 - parameters!$D78 ))), price.ceiling   )</f>
        <v>118.03963269753974</v>
      </c>
      <c r="CF68" s="1">
        <f xml:space="preserve"> MIN(   MAX(0,EXP((1/beta.p)*( CF38 - CF53 - beta.0 - beta.oil*price.oil.2035 - beta.eua*price.eua.2035 - parameters!$D78 ))), price.ceiling   )</f>
        <v>122.59097383596685</v>
      </c>
      <c r="CG68" s="1">
        <f xml:space="preserve"> MIN(   MAX(0,EXP((1/beta.p)*( CG38 - CG53 - beta.0 - beta.oil*price.oil.2035 - beta.eua*price.eua.2035 - parameters!$D78 ))), price.ceiling   )</f>
        <v>127.31780438998207</v>
      </c>
      <c r="CH68" s="1">
        <f xml:space="preserve"> MIN(   MAX(0,EXP((1/beta.p)*( CH38 - CH53 - beta.0 - beta.oil*price.oil.2035 - beta.eua*price.eua.2035 - parameters!$D78 ))), price.ceiling   )</f>
        <v>132.22689083435588</v>
      </c>
      <c r="CI68" s="1">
        <f xml:space="preserve"> MIN(   MAX(0,EXP((1/beta.p)*( CI38 - CI53 - beta.0 - beta.oil*price.oil.2035 - beta.eua*price.eua.2035 - parameters!$D78 ))), price.ceiling   )</f>
        <v>137.32526054381424</v>
      </c>
      <c r="CJ68" s="1">
        <f xml:space="preserve"> MIN(   MAX(0,EXP((1/beta.p)*( CJ38 - CJ53 - beta.0 - beta.oil*price.oil.2035 - beta.eua*price.eua.2035 - parameters!$D78 ))), price.ceiling   )</f>
        <v>142.62021185275128</v>
      </c>
      <c r="CK68" s="1">
        <f xml:space="preserve"> MIN(   MAX(0,EXP((1/beta.p)*( CK38 - CK53 - beta.0 - beta.oil*price.oil.2035 - beta.eua*price.eua.2035 - parameters!$D78 ))), price.ceiling   )</f>
        <v>148.1193245028208</v>
      </c>
      <c r="CL68" s="1">
        <f xml:space="preserve"> MIN(   MAX(0,EXP((1/beta.p)*( CL38 - CL53 - beta.0 - beta.oil*price.oil.2035 - beta.eua*price.eua.2035 - parameters!$D78 ))), price.ceiling   )</f>
        <v>153.83047049336395</v>
      </c>
      <c r="CM68" s="1">
        <f xml:space="preserve"> MIN(   MAX(0,EXP((1/beta.p)*( CM38 - CM53 - beta.0 - beta.oil*price.oil.2035 - beta.eua*price.eua.2035 - parameters!$D78 ))), price.ceiling   )</f>
        <v>159.76182535020308</v>
      </c>
      <c r="CN68" s="1">
        <f xml:space="preserve"> MIN(   MAX(0,EXP((1/beta.p)*( CN38 - CN53 - beta.0 - beta.oil*price.oil.2035 - beta.eua*price.eua.2035 - parameters!$D78 ))), price.ceiling   )</f>
        <v>165.92187982893702</v>
      </c>
      <c r="CO68" s="1">
        <f xml:space="preserve"> MIN(   MAX(0,EXP((1/beta.p)*( CO38 - CO53 - beta.0 - beta.oil*price.oil.2035 - beta.eua*price.eua.2035 - parameters!$D78 ))), price.ceiling   )</f>
        <v>172.31945206948771</v>
      </c>
      <c r="CP68" s="1">
        <f xml:space="preserve"> MIN(   MAX(0,EXP((1/beta.p)*( CP38 - CP53 - beta.0 - beta.oil*price.oil.2035 - beta.eua*price.eua.2035 - parameters!$D78 ))), price.ceiling   )</f>
        <v>178.96370021929957</v>
      </c>
      <c r="CQ68" s="1">
        <f xml:space="preserve"> MIN(   MAX(0,EXP((1/beta.p)*( CQ38 - CQ53 - beta.0 - beta.oil*price.oil.2035 - beta.eua*price.eua.2035 - parameters!$D78 ))), price.ceiling   )</f>
        <v>185.86413554325861</v>
      </c>
      <c r="CR68" s="1">
        <f xml:space="preserve"> MIN(   MAX(0,EXP((1/beta.p)*( CR38 - CR53 - beta.0 - beta.oil*price.oil.2035 - beta.eua*price.eua.2035 - parameters!$D78 ))), price.ceiling   )</f>
        <v>193.03063603910314</v>
      </c>
      <c r="CS68" s="1">
        <f xml:space="preserve"> MIN(   MAX(0,EXP((1/beta.p)*( CS38 - CS53 - beta.0 - beta.oil*price.oil.2035 - beta.eua*price.eua.2035 - parameters!$D78 ))), price.ceiling   )</f>
        <v>200.4734605778126</v>
      </c>
      <c r="CT68" s="1">
        <f xml:space="preserve"> MIN(   MAX(0,EXP((1/beta.p)*( CT38 - CT53 - beta.0 - beta.oil*price.oil.2035 - beta.eua*price.eua.2035 - parameters!$D78 ))), price.ceiling   )</f>
        <v>208.20326358921812</v>
      </c>
      <c r="CU68" s="1">
        <f xml:space="preserve"> MIN(   MAX(0,EXP((1/beta.p)*( CU38 - CU53 - beta.0 - beta.oil*price.oil.2035 - beta.eua*price.eua.2035 - parameters!$D78 ))), price.ceiling   )</f>
        <v>216.23111031385611</v>
      </c>
      <c r="CV68" s="1">
        <f xml:space="preserve"> MIN(   MAX(0,EXP((1/beta.p)*( CV38 - CV53 - beta.0 - beta.oil*price.oil.2035 - beta.eua*price.eua.2035 - parameters!$D78 ))), price.ceiling   )</f>
        <v>224.56849264289934</v>
      </c>
      <c r="CW68" s="1">
        <f xml:space="preserve"> MIN(   MAX(0,EXP((1/beta.p)*( CW38 - CW53 - beta.0 - beta.oil*price.oil.2035 - beta.eua*price.eua.2035 - parameters!$D78 ))), price.ceiling   )</f>
        <v>233.2273455688412</v>
      </c>
      <c r="CX68" s="1">
        <f xml:space="preserve"> MIN(   MAX(0,EXP((1/beta.p)*( CX38 - CX53 - beta.0 - beta.oil*price.oil.2035 - beta.eua*price.eua.2035 - parameters!$D78 ))), price.ceiling   )</f>
        <v>242.22006427047901</v>
      </c>
      <c r="CY68" s="1">
        <f xml:space="preserve"> MIN(   MAX(0,EXP((1/beta.p)*( CY38 - CY53 - beta.0 - beta.oil*price.oil.2035 - beta.eua*price.eua.2035 - parameters!$D78 ))), price.ceiling   )</f>
        <v>251.55952185665691</v>
      </c>
      <c r="CZ68" s="1">
        <f xml:space="preserve"> MIN(   MAX(0,EXP((1/beta.p)*( CZ38 - CZ53 - beta.0 - beta.oil*price.oil.2035 - beta.eua*price.eua.2035 - parameters!$D78 ))), price.ceiling   )</f>
        <v>261.25908779416699</v>
      </c>
      <c r="DA68" s="1">
        <f xml:space="preserve"> MIN(   MAX(0,EXP((1/beta.p)*( DA38 - DA53 - beta.0 - beta.oil*price.oil.2035 - beta.eua*price.eua.2035 - parameters!$D78 ))), price.ceiling   )</f>
        <v>271.33264704618858</v>
      </c>
    </row>
    <row r="69" spans="1:105" x14ac:dyDescent="0.25">
      <c r="A69" t="s">
        <v>49</v>
      </c>
      <c r="B69" s="3">
        <f t="shared" ref="B69:B80" si="8">SUMPRODUCT(E69:DA69,E$5:DA$5)</f>
        <v>38.78240817311633</v>
      </c>
      <c r="D69" t="s">
        <v>49</v>
      </c>
      <c r="E69" s="1">
        <f xml:space="preserve"> MIN(   MAX(0,EXP((1/beta.p)*( E39 - E54 - beta.0 - beta.oil*price.oil.2035 - beta.eua*price.eua.2035 - parameters!$D79 ))), price.ceiling   )</f>
        <v>7.6798218597358279</v>
      </c>
      <c r="F69" s="1">
        <f xml:space="preserve"> MIN(   MAX(0,EXP((1/beta.p)*( F39 - F54 - beta.0 - beta.oil*price.oil.2035 - beta.eua*price.eua.2035 - parameters!$D79 ))), price.ceiling   )</f>
        <v>7.9247990428755273</v>
      </c>
      <c r="G69" s="1">
        <f xml:space="preserve"> MIN(   MAX(0,EXP((1/beta.p)*( G39 - G54 - beta.0 - beta.oil*price.oil.2035 - beta.eua*price.eua.2035 - parameters!$D79 ))), price.ceiling   )</f>
        <v>8.1775907067877185</v>
      </c>
      <c r="H69" s="1">
        <f xml:space="preserve"> MIN(   MAX(0,EXP((1/beta.p)*( H39 - H54 - beta.0 - beta.oil*price.oil.2035 - beta.eua*price.eua.2035 - parameters!$D79 ))), price.ceiling   )</f>
        <v>8.4384461241146962</v>
      </c>
      <c r="I69" s="1">
        <f xml:space="preserve"> MIN(   MAX(0,EXP((1/beta.p)*( I39 - I54 - beta.0 - beta.oil*price.oil.2035 - beta.eua*price.eua.2035 - parameters!$D79 ))), price.ceiling   )</f>
        <v>8.7076225189995711</v>
      </c>
      <c r="J69" s="1">
        <f xml:space="preserve"> MIN(   MAX(0,EXP((1/beta.p)*( J39 - J54 - beta.0 - beta.oil*price.oil.2035 - beta.eua*price.eua.2035 - parameters!$D79 ))), price.ceiling   )</f>
        <v>8.9853853207296766</v>
      </c>
      <c r="K69" s="1">
        <f xml:space="preserve"> MIN(   MAX(0,EXP((1/beta.p)*( K39 - K54 - beta.0 - beta.oil*price.oil.2035 - beta.eua*price.eua.2035 - parameters!$D79 ))), price.ceiling   )</f>
        <v>9.2720084254709167</v>
      </c>
      <c r="L69" s="1">
        <f xml:space="preserve"> MIN(   MAX(0,EXP((1/beta.p)*( L39 - L54 - beta.0 - beta.oil*price.oil.2035 - beta.eua*price.eua.2035 - parameters!$D79 ))), price.ceiling   )</f>
        <v>9.5677744663511408</v>
      </c>
      <c r="M69" s="1">
        <f xml:space="preserve"> MIN(   MAX(0,EXP((1/beta.p)*( M39 - M54 - beta.0 - beta.oil*price.oil.2035 - beta.eua*price.eua.2035 - parameters!$D79 ))), price.ceiling   )</f>
        <v>9.8729750921587858</v>
      </c>
      <c r="N69" s="1">
        <f xml:space="preserve"> MIN(   MAX(0,EXP((1/beta.p)*( N39 - N54 - beta.0 - beta.oil*price.oil.2035 - beta.eua*price.eua.2035 - parameters!$D79 ))), price.ceiling   )</f>
        <v>10.187911254931795</v>
      </c>
      <c r="O69" s="1">
        <f xml:space="preserve"> MIN(   MAX(0,EXP((1/beta.p)*( O39 - O54 - beta.0 - beta.oil*price.oil.2035 - beta.eua*price.eua.2035 - parameters!$D79 ))), price.ceiling   )</f>
        <v>10.512893506720157</v>
      </c>
      <c r="P69" s="1">
        <f xml:space="preserve"> MIN(   MAX(0,EXP((1/beta.p)*( P39 - P54 - beta.0 - beta.oil*price.oil.2035 - beta.eua*price.eua.2035 - parameters!$D79 ))), price.ceiling   )</f>
        <v>10.848242305814898</v>
      </c>
      <c r="Q69" s="1">
        <f xml:space="preserve"> MIN(   MAX(0,EXP((1/beta.p)*( Q39 - Q54 - beta.0 - beta.oil*price.oil.2035 - beta.eua*price.eua.2035 - parameters!$D79 ))), price.ceiling   )</f>
        <v>11.19428833274538</v>
      </c>
      <c r="R69" s="1">
        <f xml:space="preserve"> MIN(   MAX(0,EXP((1/beta.p)*( R39 - R54 - beta.0 - beta.oil*price.oil.2035 - beta.eua*price.eua.2035 - parameters!$D79 ))), price.ceiling   )</f>
        <v>11.55137281635656</v>
      </c>
      <c r="S69" s="1">
        <f xml:space="preserve"> MIN(   MAX(0,EXP((1/beta.p)*( S39 - S54 - beta.0 - beta.oil*price.oil.2035 - beta.eua*price.eua.2035 - parameters!$D79 ))), price.ceiling   )</f>
        <v>11.919847870287676</v>
      </c>
      <c r="T69" s="1">
        <f xml:space="preserve"> MIN(   MAX(0,EXP((1/beta.p)*( T39 - T54 - beta.0 - beta.oil*price.oil.2035 - beta.eua*price.eua.2035 - parameters!$D79 ))), price.ceiling   )</f>
        <v>12.300076840184287</v>
      </c>
      <c r="U69" s="1">
        <f xml:space="preserve"> MIN(   MAX(0,EXP((1/beta.p)*( U39 - U54 - beta.0 - beta.oil*price.oil.2035 - beta.eua*price.eua.2035 - parameters!$D79 ))), price.ceiling   )</f>
        <v>12.69243466198588</v>
      </c>
      <c r="V69" s="1">
        <f xml:space="preserve"> MIN(   MAX(0,EXP((1/beta.p)*( V39 - V54 - beta.0 - beta.oil*price.oil.2035 - beta.eua*price.eua.2035 - parameters!$D79 ))), price.ceiling   )</f>
        <v>13.097308231642479</v>
      </c>
      <c r="W69" s="1">
        <f xml:space="preserve"> MIN(   MAX(0,EXP((1/beta.p)*( W39 - W54 - beta.0 - beta.oil*price.oil.2035 - beta.eua*price.eua.2035 - parameters!$D79 ))), price.ceiling   )</f>
        <v>13.515096786624735</v>
      </c>
      <c r="X69" s="1">
        <f xml:space="preserve"> MIN(   MAX(0,EXP((1/beta.p)*( X39 - X54 - beta.0 - beta.oil*price.oil.2035 - beta.eua*price.eua.2035 - parameters!$D79 ))), price.ceiling   )</f>
        <v>13.946212299603786</v>
      </c>
      <c r="Y69" s="1">
        <f xml:space="preserve"> MIN(   MAX(0,EXP((1/beta.p)*( Y39 - Y54 - beta.0 - beta.oil*price.oil.2035 - beta.eua*price.eua.2035 - parameters!$D79 ))), price.ceiling   )</f>
        <v>14.391079884688981</v>
      </c>
      <c r="Z69" s="1">
        <f xml:space="preserve"> MIN(   MAX(0,EXP((1/beta.p)*( Z39 - Z54 - beta.0 - beta.oil*price.oil.2035 - beta.eua*price.eua.2035 - parameters!$D79 ))), price.ceiling   )</f>
        <v>14.850138216624147</v>
      </c>
      <c r="AA69" s="1">
        <f xml:space="preserve"> MIN(   MAX(0,EXP((1/beta.p)*( AA39 - AA54 - beta.0 - beta.oil*price.oil.2035 - beta.eua*price.eua.2035 - parameters!$D79 ))), price.ceiling   )</f>
        <v>15.32383996335567</v>
      </c>
      <c r="AB69" s="1">
        <f xml:space="preserve"> MIN(   MAX(0,EXP((1/beta.p)*( AB39 - AB54 - beta.0 - beta.oil*price.oil.2035 - beta.eua*price.eua.2035 - parameters!$D79 ))), price.ceiling   )</f>
        <v>15.812652232399058</v>
      </c>
      <c r="AC69" s="1">
        <f xml:space="preserve"> MIN(   MAX(0,EXP((1/beta.p)*( AC39 - AC54 - beta.0 - beta.oil*price.oil.2035 - beta.eua*price.eua.2035 - parameters!$D79 ))), price.ceiling   )</f>
        <v>16.317057031443973</v>
      </c>
      <c r="AD69" s="1">
        <f xml:space="preserve"> MIN(   MAX(0,EXP((1/beta.p)*( AD39 - AD54 - beta.0 - beta.oil*price.oil.2035 - beta.eua*price.eua.2035 - parameters!$D79 ))), price.ceiling   )</f>
        <v>16.837551743652114</v>
      </c>
      <c r="AE69" s="1">
        <f xml:space="preserve"> MIN(   MAX(0,EXP((1/beta.p)*( AE39 - AE54 - beta.0 - beta.oil*price.oil.2035 - beta.eua*price.eua.2035 - parameters!$D79 ))), price.ceiling   )</f>
        <v>17.374649618116447</v>
      </c>
      <c r="AF69" s="1">
        <f xml:space="preserve"> MIN(   MAX(0,EXP((1/beta.p)*( AF39 - AF54 - beta.0 - beta.oil*price.oil.2035 - beta.eua*price.eua.2035 - parameters!$D79 ))), price.ceiling   )</f>
        <v>17.928880275965565</v>
      </c>
      <c r="AG69" s="1">
        <f xml:space="preserve"> MIN(   MAX(0,EXP((1/beta.p)*( AG39 - AG54 - beta.0 - beta.oil*price.oil.2035 - beta.eua*price.eua.2035 - parameters!$D79 ))), price.ceiling   )</f>
        <v>18.500790232612143</v>
      </c>
      <c r="AH69" s="1">
        <f xml:space="preserve"> MIN(   MAX(0,EXP((1/beta.p)*( AH39 - AH54 - beta.0 - beta.oil*price.oil.2035 - beta.eua*price.eua.2035 - parameters!$D79 ))), price.ceiling   )</f>
        <v>19.09094343666052</v>
      </c>
      <c r="AI69" s="1">
        <f xml:space="preserve"> MIN(   MAX(0,EXP((1/beta.p)*( AI39 - AI54 - beta.0 - beta.oil*price.oil.2035 - beta.eua*price.eua.2035 - parameters!$D79 ))), price.ceiling   )</f>
        <v>19.69992182600474</v>
      </c>
      <c r="AJ69" s="1">
        <f xml:space="preserve"> MIN(   MAX(0,EXP((1/beta.p)*( AJ39 - AJ54 - beta.0 - beta.oil*price.oil.2035 - beta.eua*price.eua.2035 - parameters!$D79 ))), price.ceiling   )</f>
        <v>20.328325901665544</v>
      </c>
      <c r="AK69" s="1">
        <f xml:space="preserve"> MIN(   MAX(0,EXP((1/beta.p)*( AK39 - AK54 - beta.0 - beta.oil*price.oil.2035 - beta.eua*price.eua.2035 - parameters!$D79 ))), price.ceiling   )</f>
        <v>20.976775319932024</v>
      </c>
      <c r="AL69" s="1">
        <f xml:space="preserve"> MIN(   MAX(0,EXP((1/beta.p)*( AL39 - AL54 - beta.0 - beta.oil*price.oil.2035 - beta.eua*price.eua.2035 - parameters!$D79 ))), price.ceiling   )</f>
        <v>21.645909503391838</v>
      </c>
      <c r="AM69" s="1">
        <f xml:space="preserve"> MIN(   MAX(0,EXP((1/beta.p)*( AM39 - AM54 - beta.0 - beta.oil*price.oil.2035 - beta.eua*price.eua.2035 - parameters!$D79 ))), price.ceiling   )</f>
        <v>22.336388271452787</v>
      </c>
      <c r="AN69" s="1">
        <f xml:space="preserve"> MIN(   MAX(0,EXP((1/beta.p)*( AN39 - AN54 - beta.0 - beta.oil*price.oil.2035 - beta.eua*price.eua.2035 - parameters!$D79 ))), price.ceiling   )</f>
        <v>23.048892490976868</v>
      </c>
      <c r="AO69" s="1">
        <f xml:space="preserve"> MIN(   MAX(0,EXP((1/beta.p)*( AO39 - AO54 - beta.0 - beta.oil*price.oil.2035 - beta.eua*price.eua.2035 - parameters!$D79 ))), price.ceiling   )</f>
        <v>23.784124747669303</v>
      </c>
      <c r="AP69" s="1">
        <f xml:space="preserve"> MIN(   MAX(0,EXP((1/beta.p)*( AP39 - AP54 - beta.0 - beta.oil*price.oil.2035 - beta.eua*price.eua.2035 - parameters!$D79 ))), price.ceiling   )</f>
        <v>24.542810038883552</v>
      </c>
      <c r="AQ69" s="1">
        <f xml:space="preserve"> MIN(   MAX(0,EXP((1/beta.p)*( AQ39 - AQ54 - beta.0 - beta.oil*price.oil.2035 - beta.eua*price.eua.2035 - parameters!$D79 ))), price.ceiling   )</f>
        <v>25.325696488526443</v>
      </c>
      <c r="AR69" s="1">
        <f xml:space="preserve"> MIN(   MAX(0,EXP((1/beta.p)*( AR39 - AR54 - beta.0 - beta.oil*price.oil.2035 - beta.eua*price.eua.2035 - parameters!$D79 ))), price.ceiling   )</f>
        <v>26.133556084767601</v>
      </c>
      <c r="AS69" s="1">
        <f xml:space="preserve"> MIN(   MAX(0,EXP((1/beta.p)*( AS39 - AS54 - beta.0 - beta.oil*price.oil.2035 - beta.eua*price.eua.2035 - parameters!$D79 ))), price.ceiling   )</f>
        <v>26.967185441281078</v>
      </c>
      <c r="AT69" s="1">
        <f xml:space="preserve"> MIN(   MAX(0,EXP((1/beta.p)*( AT39 - AT54 - beta.0 - beta.oil*price.oil.2035 - beta.eua*price.eua.2035 - parameters!$D79 ))), price.ceiling   )</f>
        <v>27.827406582769665</v>
      </c>
      <c r="AU69" s="1">
        <f xml:space="preserve"> MIN(   MAX(0,EXP((1/beta.p)*( AU39 - AU54 - beta.0 - beta.oil*price.oil.2035 - beta.eua*price.eua.2035 - parameters!$D79 ))), price.ceiling   )</f>
        <v>28.715067755546471</v>
      </c>
      <c r="AV69" s="1">
        <f xml:space="preserve"> MIN(   MAX(0,EXP((1/beta.p)*( AV39 - AV54 - beta.0 - beta.oil*price.oil.2035 - beta.eua*price.eua.2035 - parameters!$D79 ))), price.ceiling   )</f>
        <v>29.631044263973124</v>
      </c>
      <c r="AW69" s="1">
        <f xml:space="preserve"> MIN(   MAX(0,EXP((1/beta.p)*( AW39 - AW54 - beta.0 - beta.oil*price.oil.2035 - beta.eua*price.eua.2035 - parameters!$D79 ))), price.ceiling   )</f>
        <v>30.576239333579281</v>
      </c>
      <c r="AX69" s="1">
        <f xml:space="preserve"> MIN(   MAX(0,EXP((1/beta.p)*( AX39 - AX54 - beta.0 - beta.oil*price.oil.2035 - beta.eua*price.eua.2035 - parameters!$D79 ))), price.ceiling   )</f>
        <v>31.551585001714766</v>
      </c>
      <c r="AY69" s="1">
        <f xml:space="preserve"> MIN(   MAX(0,EXP((1/beta.p)*( AY39 - AY54 - beta.0 - beta.oil*price.oil.2035 - beta.eua*price.eua.2035 - parameters!$D79 ))), price.ceiling   )</f>
        <v>32.558043036612304</v>
      </c>
      <c r="AZ69" s="1">
        <f xml:space="preserve"> MIN(   MAX(0,EXP((1/beta.p)*( AZ39 - AZ54 - beta.0 - beta.oil*price.oil.2035 - beta.eua*price.eua.2035 - parameters!$D79 ))), price.ceiling   )</f>
        <v>33.596605885767346</v>
      </c>
      <c r="BA69" s="1">
        <f xml:space="preserve"> MIN(   MAX(0,EXP((1/beta.p)*( BA39 - BA54 - beta.0 - beta.oil*price.oil.2035 - beta.eua*price.eua.2035 - parameters!$D79 ))), price.ceiling   )</f>
        <v>34.668297654570047</v>
      </c>
      <c r="BB69" s="1">
        <f xml:space="preserve"> MIN(   MAX(0,EXP((1/beta.p)*( BB39 - BB54 - beta.0 - beta.oil*price.oil.2035 - beta.eua*price.eua.2035 - parameters!$D79 ))), price.ceiling   )</f>
        <v>35.774175116154503</v>
      </c>
      <c r="BC69" s="1">
        <f xml:space="preserve"> MIN(   MAX(0,EXP((1/beta.p)*( BC39 - BC54 - beta.0 - beta.oil*price.oil.2035 - beta.eua*price.eua.2035 - parameters!$D79 ))), price.ceiling   )</f>
        <v>36.915328753460777</v>
      </c>
      <c r="BD69" s="1">
        <f xml:space="preserve"> MIN(   MAX(0,EXP((1/beta.p)*( BD39 - BD54 - beta.0 - beta.oil*price.oil.2035 - beta.eua*price.eua.2035 - parameters!$D79 ))), price.ceiling   )</f>
        <v>38.092883834537872</v>
      </c>
      <c r="BE69" s="1">
        <f xml:space="preserve"> MIN(   MAX(0,EXP((1/beta.p)*( BE39 - BE54 - beta.0 - beta.oil*price.oil.2035 - beta.eua*price.eua.2035 - parameters!$D79 ))), price.ceiling   )</f>
        <v>39.308001522147073</v>
      </c>
      <c r="BF69" s="1">
        <f xml:space="preserve"> MIN(   MAX(0,EXP((1/beta.p)*( BF39 - BF54 - beta.0 - beta.oil*price.oil.2035 - beta.eua*price.eua.2035 - parameters!$D79 ))), price.ceiling   )</f>
        <v>40.56188001876081</v>
      </c>
      <c r="BG69" s="1">
        <f xml:space="preserve"> MIN(   MAX(0,EXP((1/beta.p)*( BG39 - BG54 - beta.0 - beta.oil*price.oil.2035 - beta.eua*price.eua.2035 - parameters!$D79 ))), price.ceiling   )</f>
        <v>41.855755748085087</v>
      </c>
      <c r="BH69" s="1">
        <f xml:space="preserve"> MIN(   MAX(0,EXP((1/beta.p)*( BH39 - BH54 - beta.0 - beta.oil*price.oil.2035 - beta.eua*price.eua.2035 - parameters!$D79 ))), price.ceiling   )</f>
        <v>43.190904574271819</v>
      </c>
      <c r="BI69" s="1">
        <f xml:space="preserve"> MIN(   MAX(0,EXP((1/beta.p)*( BI39 - BI54 - beta.0 - beta.oil*price.oil.2035 - beta.eua*price.eua.2035 - parameters!$D79 ))), price.ceiling   )</f>
        <v>44.568643060021586</v>
      </c>
      <c r="BJ69" s="1">
        <f xml:space="preserve"> MIN(   MAX(0,EXP((1/beta.p)*( BJ39 - BJ54 - beta.0 - beta.oil*price.oil.2035 - beta.eua*price.eua.2035 - parameters!$D79 ))), price.ceiling   )</f>
        <v>45.990329764819535</v>
      </c>
      <c r="BK69" s="1">
        <f xml:space="preserve"> MIN(   MAX(0,EXP((1/beta.p)*( BK39 - BK54 - beta.0 - beta.oil*price.oil.2035 - beta.eua*price.eua.2035 - parameters!$D79 ))), price.ceiling   )</f>
        <v>47.457366584582275</v>
      </c>
      <c r="BL69" s="1">
        <f xml:space="preserve"> MIN(   MAX(0,EXP((1/beta.p)*( BL39 - BL54 - beta.0 - beta.oil*price.oil.2035 - beta.eua*price.eua.2035 - parameters!$D79 ))), price.ceiling   )</f>
        <v>48.971200134039023</v>
      </c>
      <c r="BM69" s="1">
        <f xml:space="preserve"> MIN(   MAX(0,EXP((1/beta.p)*( BM39 - BM54 - beta.0 - beta.oil*price.oil.2035 - beta.eua*price.eua.2035 - parameters!$D79 ))), price.ceiling   )</f>
        <v>50.533323173208025</v>
      </c>
      <c r="BN69" s="1">
        <f xml:space="preserve"> MIN(   MAX(0,EXP((1/beta.p)*( BN39 - BN54 - beta.0 - beta.oil*price.oil.2035 - beta.eua*price.eua.2035 - parameters!$D79 ))), price.ceiling   )</f>
        <v>52.14527607937697</v>
      </c>
      <c r="BO69" s="1">
        <f xml:space="preserve"> MIN(   MAX(0,EXP((1/beta.p)*( BO39 - BO54 - beta.0 - beta.oil*price.oil.2035 - beta.eua*price.eua.2035 - parameters!$D79 ))), price.ceiling   )</f>
        <v>53.808648366036593</v>
      </c>
      <c r="BP69" s="1">
        <f xml:space="preserve"> MIN(   MAX(0,EXP((1/beta.p)*( BP39 - BP54 - beta.0 - beta.oil*price.oil.2035 - beta.eua*price.eua.2035 - parameters!$D79 ))), price.ceiling   )</f>
        <v>55.525080250267862</v>
      </c>
      <c r="BQ69" s="1">
        <f xml:space="preserve"> MIN(   MAX(0,EXP((1/beta.p)*( BQ39 - BQ54 - beta.0 - beta.oil*price.oil.2035 - beta.eua*price.eua.2035 - parameters!$D79 ))), price.ceiling   )</f>
        <v>57.296264270125306</v>
      </c>
      <c r="BR69" s="1">
        <f xml:space="preserve"> MIN(   MAX(0,EXP((1/beta.p)*( BR39 - BR54 - beta.0 - beta.oil*price.oil.2035 - beta.eua*price.eua.2035 - parameters!$D79 ))), price.ceiling   )</f>
        <v>59.123946953614841</v>
      </c>
      <c r="BS69" s="1">
        <f xml:space="preserve"> MIN(   MAX(0,EXP((1/beta.p)*( BS39 - BS54 - beta.0 - beta.oil*price.oil.2035 - beta.eua*price.eua.2035 - parameters!$D79 ))), price.ceiling   )</f>
        <v>61.009930540908023</v>
      </c>
      <c r="BT69" s="1">
        <f xml:space="preserve"> MIN(   MAX(0,EXP((1/beta.p)*( BT39 - BT54 - beta.0 - beta.oil*price.oil.2035 - beta.eua*price.eua.2035 - parameters!$D79 ))), price.ceiling   )</f>
        <v>62.95607476149479</v>
      </c>
      <c r="BU69" s="1">
        <f xml:space="preserve"> MIN(   MAX(0,EXP((1/beta.p)*( BU39 - BU54 - beta.0 - beta.oil*price.oil.2035 - beta.eua*price.eua.2035 - parameters!$D79 ))), price.ceiling   )</f>
        <v>64.964298668023517</v>
      </c>
      <c r="BV69" s="1">
        <f xml:space="preserve"> MIN(   MAX(0,EXP((1/beta.p)*( BV39 - BV54 - beta.0 - beta.oil*price.oil.2035 - beta.eua*price.eua.2035 - parameters!$D79 ))), price.ceiling   )</f>
        <v>67.036582528639784</v>
      </c>
      <c r="BW69" s="1">
        <f xml:space="preserve"> MIN(   MAX(0,EXP((1/beta.p)*( BW39 - BW54 - beta.0 - beta.oil*price.oil.2035 - beta.eua*price.eua.2035 - parameters!$D79 ))), price.ceiling   )</f>
        <v>69.1749697796877</v>
      </c>
      <c r="BX69" s="1">
        <f xml:space="preserve"> MIN(   MAX(0,EXP((1/beta.p)*( BX39 - BX54 - beta.0 - beta.oil*price.oil.2035 - beta.eua*price.eua.2035 - parameters!$D79 ))), price.ceiling   )</f>
        <v>71.381569040700327</v>
      </c>
      <c r="BY69" s="1">
        <f xml:space="preserve"> MIN(   MAX(0,EXP((1/beta.p)*( BY39 - BY54 - beta.0 - beta.oil*price.oil.2035 - beta.eua*price.eua.2035 - parameters!$D79 ))), price.ceiling   )</f>
        <v>73.658556193665916</v>
      </c>
      <c r="BZ69" s="1">
        <f xml:space="preserve"> MIN(   MAX(0,EXP((1/beta.p)*( BZ39 - BZ54 - beta.0 - beta.oil*price.oil.2035 - beta.eua*price.eua.2035 - parameters!$D79 ))), price.ceiling   )</f>
        <v>76.008176528620183</v>
      </c>
      <c r="CA69" s="1">
        <f xml:space="preserve"> MIN(   MAX(0,EXP((1/beta.p)*( CA39 - CA54 - beta.0 - beta.oil*price.oil.2035 - beta.eua*price.eua.2035 - parameters!$D79 ))), price.ceiling   )</f>
        <v>78.432746957680479</v>
      </c>
      <c r="CB69" s="1">
        <f xml:space="preserve"> MIN(   MAX(0,EXP((1/beta.p)*( CB39 - CB54 - beta.0 - beta.oil*price.oil.2035 - beta.eua*price.eua.2035 - parameters!$D79 ))), price.ceiling   )</f>
        <v>80.934658299705077</v>
      </c>
      <c r="CC69" s="1">
        <f xml:space="preserve"> MIN(   MAX(0,EXP((1/beta.p)*( CC39 - CC54 - beta.0 - beta.oil*price.oil.2035 - beta.eua*price.eua.2035 - parameters!$D79 ))), price.ceiling   )</f>
        <v>83.516377637830246</v>
      </c>
      <c r="CD69" s="1">
        <f xml:space="preserve"> MIN(   MAX(0,EXP((1/beta.p)*( CD39 - CD54 - beta.0 - beta.oil*price.oil.2035 - beta.eua*price.eua.2035 - parameters!$D79 ))), price.ceiling   )</f>
        <v>86.180450752209865</v>
      </c>
      <c r="CE69" s="1">
        <f xml:space="preserve"> MIN(   MAX(0,EXP((1/beta.p)*( CE39 - CE54 - beta.0 - beta.oil*price.oil.2035 - beta.eua*price.eua.2035 - parameters!$D79 ))), price.ceiling   )</f>
        <v>88.929504630357002</v>
      </c>
      <c r="CF69" s="1">
        <f xml:space="preserve"> MIN(   MAX(0,EXP((1/beta.p)*( CF39 - CF54 - beta.0 - beta.oil*price.oil.2035 - beta.eua*price.eua.2035 - parameters!$D79 ))), price.ceiling   )</f>
        <v>91.766250057561976</v>
      </c>
      <c r="CG69" s="1">
        <f xml:space="preserve"> MIN(   MAX(0,EXP((1/beta.p)*( CG39 - CG54 - beta.0 - beta.oil*price.oil.2035 - beta.eua*price.eua.2035 - parameters!$D79 ))), price.ceiling   )</f>
        <v>94.693484289941352</v>
      </c>
      <c r="CH69" s="1">
        <f xml:space="preserve"> MIN(   MAX(0,EXP((1/beta.p)*( CH39 - CH54 - beta.0 - beta.oil*price.oil.2035 - beta.eua*price.eua.2035 - parameters!$D79 ))), price.ceiling   )</f>
        <v>97.714093812755451</v>
      </c>
      <c r="CI69" s="1">
        <f xml:space="preserve"> MIN(   MAX(0,EXP((1/beta.p)*( CI39 - CI54 - beta.0 - beta.oil*price.oil.2035 - beta.eua*price.eua.2035 - parameters!$D79 ))), price.ceiling   )</f>
        <v>100.83105718671067</v>
      </c>
      <c r="CJ69" s="1">
        <f xml:space="preserve"> MIN(   MAX(0,EXP((1/beta.p)*( CJ39 - CJ54 - beta.0 - beta.oil*price.oil.2035 - beta.eua*price.eua.2035 - parameters!$D79 ))), price.ceiling   )</f>
        <v>104.04744798505766</v>
      </c>
      <c r="CK69" s="1">
        <f xml:space="preserve"> MIN(   MAX(0,EXP((1/beta.p)*( CK39 - CK54 - beta.0 - beta.oil*price.oil.2035 - beta.eua*price.eua.2035 - parameters!$D79 ))), price.ceiling   )</f>
        <v>107.36643782437805</v>
      </c>
      <c r="CL69" s="1">
        <f xml:space="preserve"> MIN(   MAX(0,EXP((1/beta.p)*( CL39 - CL54 - beta.0 - beta.oil*price.oil.2035 - beta.eua*price.eua.2035 - parameters!$D79 ))), price.ceiling   )</f>
        <v>110.7912994920502</v>
      </c>
      <c r="CM69" s="1">
        <f xml:space="preserve"> MIN(   MAX(0,EXP((1/beta.p)*( CM39 - CM54 - beta.0 - beta.oil*price.oil.2035 - beta.eua*price.eua.2035 - parameters!$D79 ))), price.ceiling   )</f>
        <v>114.32541017347725</v>
      </c>
      <c r="CN69" s="1">
        <f xml:space="preserve"> MIN(   MAX(0,EXP((1/beta.p)*( CN39 - CN54 - beta.0 - beta.oil*price.oil.2035 - beta.eua*price.eua.2035 - parameters!$D79 ))), price.ceiling   )</f>
        <v>117.97225478225997</v>
      </c>
      <c r="CO69" s="1">
        <f xml:space="preserve"> MIN(   MAX(0,EXP((1/beta.p)*( CO39 - CO54 - beta.0 - beta.oil*price.oil.2035 - beta.eua*price.eua.2035 - parameters!$D79 ))), price.ceiling   )</f>
        <v>121.73542939659811</v>
      </c>
      <c r="CP69" s="1">
        <f xml:space="preserve"> MIN(   MAX(0,EXP((1/beta.p)*( CP39 - CP54 - beta.0 - beta.oil*price.oil.2035 - beta.eua*price.eua.2035 - parameters!$D79 ))), price.ceiling   )</f>
        <v>125.61864480530893</v>
      </c>
      <c r="CQ69" s="1">
        <f xml:space="preserve"> MIN(   MAX(0,EXP((1/beta.p)*( CQ39 - CQ54 - beta.0 - beta.oil*price.oil.2035 - beta.eua*price.eua.2035 - parameters!$D79 ))), price.ceiling   )</f>
        <v>129.62573016695944</v>
      </c>
      <c r="CR69" s="1">
        <f xml:space="preserve"> MIN(   MAX(0,EXP((1/beta.p)*( CR39 - CR54 - beta.0 - beta.oil*price.oil.2035 - beta.eua*price.eua.2035 - parameters!$D79 ))), price.ceiling   )</f>
        <v>133.76063678572075</v>
      </c>
      <c r="CS69" s="1">
        <f xml:space="preserve"> MIN(   MAX(0,EXP((1/beta.p)*( CS39 - CS54 - beta.0 - beta.oil*price.oil.2035 - beta.eua*price.eua.2035 - parameters!$D79 ))), price.ceiling   )</f>
        <v>138.02744200766696</v>
      </c>
      <c r="CT69" s="1">
        <f xml:space="preserve"> MIN(   MAX(0,EXP((1/beta.p)*( CT39 - CT54 - beta.0 - beta.oil*price.oil.2035 - beta.eua*price.eua.2035 - parameters!$D79 ))), price.ceiling   )</f>
        <v>142.43035324136329</v>
      </c>
      <c r="CU69" s="1">
        <f xml:space="preserve"> MIN(   MAX(0,EXP((1/beta.p)*( CU39 - CU54 - beta.0 - beta.oil*price.oil.2035 - beta.eua*price.eua.2035 - parameters!$D79 ))), price.ceiling   )</f>
        <v>146.973712106703</v>
      </c>
      <c r="CV69" s="1">
        <f xml:space="preserve"> MIN(   MAX(0,EXP((1/beta.p)*( CV39 - CV54 - beta.0 - beta.oil*price.oil.2035 - beta.eua*price.eua.2035 - parameters!$D79 ))), price.ceiling   )</f>
        <v>151.66199871609109</v>
      </c>
      <c r="CW69" s="1">
        <f xml:space="preserve"> MIN(   MAX(0,EXP((1/beta.p)*( CW39 - CW54 - beta.0 - beta.oil*price.oil.2035 - beta.eua*price.eua.2035 - parameters!$D79 ))), price.ceiling   )</f>
        <v>156.49983609218913</v>
      </c>
      <c r="CX69" s="1">
        <f xml:space="preserve"> MIN(   MAX(0,EXP((1/beta.p)*( CX39 - CX54 - beta.0 - beta.oil*price.oil.2035 - beta.eua*price.eua.2035 - parameters!$D79 ))), price.ceiling   )</f>
        <v>161.49199472658327</v>
      </c>
      <c r="CY69" s="1">
        <f xml:space="preserve"> MIN(   MAX(0,EXP((1/beta.p)*( CY39 - CY54 - beta.0 - beta.oil*price.oil.2035 - beta.eua*price.eua.2035 - parameters!$D79 ))), price.ceiling   )</f>
        <v>166.64339728386742</v>
      </c>
      <c r="CZ69" s="1">
        <f xml:space="preserve"> MIN(   MAX(0,EXP((1/beta.p)*( CZ39 - CZ54 - beta.0 - beta.oil*price.oil.2035 - beta.eua*price.eua.2035 - parameters!$D79 ))), price.ceiling   )</f>
        <v>171.95912345578097</v>
      </c>
      <c r="DA69" s="1">
        <f xml:space="preserve"> MIN(   MAX(0,EXP((1/beta.p)*( DA39 - DA54 - beta.0 - beta.oil*price.oil.2035 - beta.eua*price.eua.2035 - parameters!$D79 ))), price.ceiling   )</f>
        <v>177.44441497018835</v>
      </c>
    </row>
    <row r="70" spans="1:105" x14ac:dyDescent="0.25">
      <c r="A70" t="s">
        <v>50</v>
      </c>
      <c r="B70" s="3">
        <f t="shared" si="8"/>
        <v>38.130116888095081</v>
      </c>
      <c r="D70" t="s">
        <v>50</v>
      </c>
      <c r="E70" s="1">
        <f xml:space="preserve"> MIN(   MAX(0,EXP((1/beta.p)*( E40 - E55 - beta.0 - beta.oil*price.oil.2035 - beta.eua*price.eua.2035 - parameters!$D80 ))), price.ceiling   )</f>
        <v>5.7891882366588536</v>
      </c>
      <c r="F70" s="1">
        <f xml:space="preserve"> MIN(   MAX(0,EXP((1/beta.p)*( F40 - F55 - beta.0 - beta.oil*price.oil.2035 - beta.eua*price.eua.2035 - parameters!$D80 ))), price.ceiling   )</f>
        <v>6.003652555070917</v>
      </c>
      <c r="G70" s="1">
        <f xml:space="preserve"> MIN(   MAX(0,EXP((1/beta.p)*( G40 - G55 - beta.0 - beta.oil*price.oil.2035 - beta.eua*price.eua.2035 - parameters!$D80 ))), price.ceiling   )</f>
        <v>6.2260618464207562</v>
      </c>
      <c r="H70" s="1">
        <f xml:space="preserve"> MIN(   MAX(0,EXP((1/beta.p)*( H40 - H55 - beta.0 - beta.oil*price.oil.2035 - beta.eua*price.eua.2035 - parameters!$D80 ))), price.ceiling   )</f>
        <v>6.4567104375010471</v>
      </c>
      <c r="I70" s="1">
        <f xml:space="preserve"> MIN(   MAX(0,EXP((1/beta.p)*( I40 - I55 - beta.0 - beta.oil*price.oil.2035 - beta.eua*price.eua.2035 - parameters!$D80 ))), price.ceiling   )</f>
        <v>6.6959035586357452</v>
      </c>
      <c r="J70" s="1">
        <f xml:space="preserve"> MIN(   MAX(0,EXP((1/beta.p)*( J40 - J55 - beta.0 - beta.oil*price.oil.2035 - beta.eua*price.eua.2035 - parameters!$D80 ))), price.ceiling   )</f>
        <v>6.9439577476086196</v>
      </c>
      <c r="K70" s="1">
        <f xml:space="preserve"> MIN(   MAX(0,EXP((1/beta.p)*( K40 - K55 - beta.0 - beta.oil*price.oil.2035 - beta.eua*price.eua.2035 - parameters!$D80 ))), price.ceiling   )</f>
        <v>7.2012012685556117</v>
      </c>
      <c r="L70" s="1">
        <f xml:space="preserve"> MIN(   MAX(0,EXP((1/beta.p)*( L40 - L55 - beta.0 - beta.oil*price.oil.2035 - beta.eua*price.eua.2035 - parameters!$D80 ))), price.ceiling   )</f>
        <v>7.4679745463753333</v>
      </c>
      <c r="M70" s="1">
        <f xml:space="preserve"> MIN(   MAX(0,EXP((1/beta.p)*( M40 - M55 - beta.0 - beta.oil*price.oil.2035 - beta.eua*price.eua.2035 - parameters!$D80 ))), price.ceiling   )</f>
        <v>7.7446306172325796</v>
      </c>
      <c r="N70" s="1">
        <f xml:space="preserve"> MIN(   MAX(0,EXP((1/beta.p)*( N40 - N55 - beta.0 - beta.oil*price.oil.2035 - beta.eua*price.eua.2035 - parameters!$D80 ))), price.ceiling   )</f>
        <v>8.0315355957510413</v>
      </c>
      <c r="O70" s="1">
        <f xml:space="preserve"> MIN(   MAX(0,EXP((1/beta.p)*( O40 - O55 - beta.0 - beta.oil*price.oil.2035 - beta.eua*price.eua.2035 - parameters!$D80 ))), price.ceiling   )</f>
        <v>8.3290691595135247</v>
      </c>
      <c r="P70" s="1">
        <f xml:space="preserve"> MIN(   MAX(0,EXP((1/beta.p)*( P40 - P55 - beta.0 - beta.oil*price.oil.2035 - beta.eua*price.eua.2035 - parameters!$D80 ))), price.ceiling   )</f>
        <v>8.6376250515107316</v>
      </c>
      <c r="Q70" s="1">
        <f xml:space="preserve"> MIN(   MAX(0,EXP((1/beta.p)*( Q40 - Q55 - beta.0 - beta.oil*price.oil.2035 - beta.eua*price.eua.2035 - parameters!$D80 ))), price.ceiling   )</f>
        <v>8.9576116012036344</v>
      </c>
      <c r="R70" s="1">
        <f xml:space="preserve"> MIN(   MAX(0,EXP((1/beta.p)*( R40 - R55 - beta.0 - beta.oil*price.oil.2035 - beta.eua*price.eua.2035 - parameters!$D80 ))), price.ceiling   )</f>
        <v>9.2894522648889577</v>
      </c>
      <c r="S70" s="1">
        <f xml:space="preserve"> MIN(   MAX(0,EXP((1/beta.p)*( S40 - S55 - beta.0 - beta.oil*price.oil.2035 - beta.eua*price.eua.2035 - parameters!$D80 ))), price.ceiling   )</f>
        <v>9.6335861860828178</v>
      </c>
      <c r="T70" s="1">
        <f xml:space="preserve"> MIN(   MAX(0,EXP((1/beta.p)*( T40 - T55 - beta.0 - beta.oil*price.oil.2035 - beta.eua*price.eua.2035 - parameters!$D80 ))), price.ceiling   )</f>
        <v>9.9904687766642084</v>
      </c>
      <c r="U70" s="1">
        <f xml:space="preserve"> MIN(   MAX(0,EXP((1/beta.p)*( U40 - U55 - beta.0 - beta.oil*price.oil.2035 - beta.eua*price.eua.2035 - parameters!$D80 ))), price.ceiling   )</f>
        <v>10.36057231954725</v>
      </c>
      <c r="V70" s="1">
        <f xml:space="preserve"> MIN(   MAX(0,EXP((1/beta.p)*( V40 - V55 - beta.0 - beta.oil*price.oil.2035 - beta.eua*price.eua.2035 - parameters!$D80 ))), price.ceiling   )</f>
        <v>10.744386593679916</v>
      </c>
      <c r="W70" s="1">
        <f xml:space="preserve"> MIN(   MAX(0,EXP((1/beta.p)*( W40 - W55 - beta.0 - beta.oil*price.oil.2035 - beta.eua*price.eua.2035 - parameters!$D80 ))), price.ceiling   )</f>
        <v>11.142419522196183</v>
      </c>
      <c r="X70" s="1">
        <f xml:space="preserve"> MIN(   MAX(0,EXP((1/beta.p)*( X40 - X55 - beta.0 - beta.oil*price.oil.2035 - beta.eua*price.eua.2035 - parameters!$D80 ))), price.ceiling   )</f>
        <v>11.555197844579467</v>
      </c>
      <c r="Y70" s="1">
        <f xml:space="preserve"> MIN(   MAX(0,EXP((1/beta.p)*( Y40 - Y55 - beta.0 - beta.oil*price.oil.2035 - beta.eua*price.eua.2035 - parameters!$D80 ))), price.ceiling   )</f>
        <v>11.983267813726735</v>
      </c>
      <c r="Z70" s="1">
        <f xml:space="preserve"> MIN(   MAX(0,EXP((1/beta.p)*( Z40 - Z55 - beta.0 - beta.oil*price.oil.2035 - beta.eua*price.eua.2035 - parameters!$D80 ))), price.ceiling   )</f>
        <v>12.427195918835876</v>
      </c>
      <c r="AA70" s="1">
        <f xml:space="preserve"> MIN(   MAX(0,EXP((1/beta.p)*( AA40 - AA55 - beta.0 - beta.oil*price.oil.2035 - beta.eua*price.eua.2035 - parameters!$D80 ))), price.ceiling   )</f>
        <v>12.887569635072902</v>
      </c>
      <c r="AB70" s="1">
        <f xml:space="preserve"> MIN(   MAX(0,EXP((1/beta.p)*( AB40 - AB55 - beta.0 - beta.oil*price.oil.2035 - beta.eua*price.eua.2035 - parameters!$D80 ))), price.ceiling   )</f>
        <v>13.364998201011025</v>
      </c>
      <c r="AC70" s="1">
        <f xml:space="preserve"> MIN(   MAX(0,EXP((1/beta.p)*( AC40 - AC55 - beta.0 - beta.oil*price.oil.2035 - beta.eua*price.eua.2035 - parameters!$D80 ))), price.ceiling   )</f>
        <v>13.860113424870551</v>
      </c>
      <c r="AD70" s="1">
        <f xml:space="preserve"> MIN(   MAX(0,EXP((1/beta.p)*( AD40 - AD55 - beta.0 - beta.oil*price.oil.2035 - beta.eua*price.eua.2035 - parameters!$D80 ))), price.ceiling   )</f>
        <v>14.373570520626396</v>
      </c>
      <c r="AE70" s="1">
        <f xml:space="preserve"> MIN(   MAX(0,EXP((1/beta.p)*( AE40 - AE55 - beta.0 - beta.oil*price.oil.2035 - beta.eua*price.eua.2035 - parameters!$D80 ))), price.ceiling   )</f>
        <v>14.906048975089801</v>
      </c>
      <c r="AF70" s="1">
        <f xml:space="preserve"> MIN(   MAX(0,EXP((1/beta.p)*( AF40 - AF55 - beta.0 - beta.oil*price.oil.2035 - beta.eua*price.eua.2035 - parameters!$D80 ))), price.ceiling   )</f>
        <v>15.458253447111678</v>
      </c>
      <c r="AG70" s="1">
        <f xml:space="preserve"> MIN(   MAX(0,EXP((1/beta.p)*( AG40 - AG55 - beta.0 - beta.oil*price.oil.2035 - beta.eua*price.eua.2035 - parameters!$D80 ))), price.ceiling   )</f>
        <v>16.030914700097476</v>
      </c>
      <c r="AH70" s="1">
        <f xml:space="preserve"> MIN(   MAX(0,EXP((1/beta.p)*( AH40 - AH55 - beta.0 - beta.oil*price.oil.2035 - beta.eua*price.eua.2035 - parameters!$D80 ))), price.ceiling   )</f>
        <v>16.624790569067763</v>
      </c>
      <c r="AI70" s="1">
        <f xml:space="preserve"> MIN(   MAX(0,EXP((1/beta.p)*( AI40 - AI55 - beta.0 - beta.oil*price.oil.2035 - beta.eua*price.eua.2035 - parameters!$D80 ))), price.ceiling   )</f>
        <v>17.240666963544118</v>
      </c>
      <c r="AJ70" s="1">
        <f xml:space="preserve"> MIN(   MAX(0,EXP((1/beta.p)*( AJ40 - AJ55 - beta.0 - beta.oil*price.oil.2035 - beta.eua*price.eua.2035 - parameters!$D80 ))), price.ceiling   )</f>
        <v>17.879358907587697</v>
      </c>
      <c r="AK70" s="1">
        <f xml:space="preserve"> MIN(   MAX(0,EXP((1/beta.p)*( AK40 - AK55 - beta.0 - beta.oil*price.oil.2035 - beta.eua*price.eua.2035 - parameters!$D80 ))), price.ceiling   )</f>
        <v>18.541711618366623</v>
      </c>
      <c r="AL70" s="1">
        <f xml:space="preserve"> MIN(   MAX(0,EXP((1/beta.p)*( AL40 - AL55 - beta.0 - beta.oil*price.oil.2035 - beta.eua*price.eua.2035 - parameters!$D80 ))), price.ceiling   )</f>
        <v>19.228601624679666</v>
      </c>
      <c r="AM70" s="1">
        <f xml:space="preserve"> MIN(   MAX(0,EXP((1/beta.p)*( AM40 - AM55 - beta.0 - beta.oil*price.oil.2035 - beta.eua*price.eua.2035 - parameters!$D80 ))), price.ceiling   )</f>
        <v>19.940937926916416</v>
      </c>
      <c r="AN70" s="1">
        <f xml:space="preserve"> MIN(   MAX(0,EXP((1/beta.p)*( AN40 - AN55 - beta.0 - beta.oil*price.oil.2035 - beta.eua*price.eua.2035 - parameters!$D80 ))), price.ceiling   )</f>
        <v>20.679663199988809</v>
      </c>
      <c r="AO70" s="1">
        <f xml:space="preserve"> MIN(   MAX(0,EXP((1/beta.p)*( AO40 - AO55 - beta.0 - beta.oil*price.oil.2035 - beta.eua*price.eua.2035 - parameters!$D80 ))), price.ceiling   )</f>
        <v>21.445755040826302</v>
      </c>
      <c r="AP70" s="1">
        <f xml:space="preserve"> MIN(   MAX(0,EXP((1/beta.p)*( AP40 - AP55 - beta.0 - beta.oil*price.oil.2035 - beta.eua*price.eua.2035 - parameters!$D80 ))), price.ceiling   )</f>
        <v>22.240227262084947</v>
      </c>
      <c r="AQ70" s="1">
        <f xml:space="preserve"> MIN(   MAX(0,EXP((1/beta.p)*( AQ40 - AQ55 - beta.0 - beta.oil*price.oil.2035 - beta.eua*price.eua.2035 - parameters!$D80 ))), price.ceiling   )</f>
        <v>23.064131233783261</v>
      </c>
      <c r="AR70" s="1">
        <f xml:space="preserve"> MIN(   MAX(0,EXP((1/beta.p)*( AR40 - AR55 - beta.0 - beta.oil*price.oil.2035 - beta.eua*price.eua.2035 - parameters!$D80 ))), price.ceiling   )</f>
        <v>23.918557274639472</v>
      </c>
      <c r="AS70" s="1">
        <f xml:space="preserve"> MIN(   MAX(0,EXP((1/beta.p)*( AS40 - AS55 - beta.0 - beta.oil*price.oil.2035 - beta.eua*price.eua.2035 - parameters!$D80 ))), price.ceiling   )</f>
        <v>24.804636094951935</v>
      </c>
      <c r="AT70" s="1">
        <f xml:space="preserve"> MIN(   MAX(0,EXP((1/beta.p)*( AT40 - AT55 - beta.0 - beta.oil*price.oil.2035 - beta.eua*price.eua.2035 - parameters!$D80 ))), price.ceiling   )</f>
        <v>25.723540292932075</v>
      </c>
      <c r="AU70" s="1">
        <f xml:space="preserve"> MIN(   MAX(0,EXP((1/beta.p)*( AU40 - AU55 - beta.0 - beta.oil*price.oil.2035 - beta.eua*price.eua.2035 - parameters!$D80 ))), price.ceiling   )</f>
        <v>26.676485906469896</v>
      </c>
      <c r="AV70" s="1">
        <f xml:space="preserve"> MIN(   MAX(0,EXP((1/beta.p)*( AV40 - AV55 - beta.0 - beta.oil*price.oil.2035 - beta.eua*price.eua.2035 - parameters!$D80 ))), price.ceiling   )</f>
        <v>27.664734022385694</v>
      </c>
      <c r="AW70" s="1">
        <f xml:space="preserve"> MIN(   MAX(0,EXP((1/beta.p)*( AW40 - AW55 - beta.0 - beta.oil*price.oil.2035 - beta.eua*price.eua.2035 - parameters!$D80 ))), price.ceiling   )</f>
        <v>28.689592445297549</v>
      </c>
      <c r="AX70" s="1">
        <f xml:space="preserve"> MIN(   MAX(0,EXP((1/beta.p)*( AX40 - AX55 - beta.0 - beta.oil*price.oil.2035 - beta.eua*price.eua.2035 - parameters!$D80 ))), price.ceiling   )</f>
        <v>29.752417428313073</v>
      </c>
      <c r="AY70" s="1">
        <f xml:space="preserve"> MIN(   MAX(0,EXP((1/beta.p)*( AY40 - AY55 - beta.0 - beta.oil*price.oil.2035 - beta.eua*price.eua.2035 - parameters!$D80 ))), price.ceiling   )</f>
        <v>30.854615467835949</v>
      </c>
      <c r="AZ70" s="1">
        <f xml:space="preserve"> MIN(   MAX(0,EXP((1/beta.p)*( AZ40 - AZ55 - beta.0 - beta.oil*price.oil.2035 - beta.eua*price.eua.2035 - parameters!$D80 ))), price.ceiling   )</f>
        <v>31.99764516486211</v>
      </c>
      <c r="BA70" s="1">
        <f xml:space="preserve"> MIN(   MAX(0,EXP((1/beta.p)*( BA40 - BA55 - beta.0 - beta.oil*price.oil.2035 - beta.eua*price.eua.2035 - parameters!$D80 ))), price.ceiling   )</f>
        <v>33.18301915522899</v>
      </c>
      <c r="BB70" s="1">
        <f xml:space="preserve"> MIN(   MAX(0,EXP((1/beta.p)*( BB40 - BB55 - beta.0 - beta.oil*price.oil.2035 - beta.eua*price.eua.2035 - parameters!$D80 ))), price.ceiling   )</f>
        <v>34.41230611137189</v>
      </c>
      <c r="BC70" s="1">
        <f xml:space="preserve"> MIN(   MAX(0,EXP((1/beta.p)*( BC40 - BC55 - beta.0 - beta.oil*price.oil.2035 - beta.eua*price.eua.2035 - parameters!$D80 ))), price.ceiling   )</f>
        <v>35.687132818237089</v>
      </c>
      <c r="BD70" s="1">
        <f xml:space="preserve"> MIN(   MAX(0,EXP((1/beta.p)*( BD40 - BD55 - beta.0 - beta.oil*price.oil.2035 - beta.eua*price.eua.2035 - parameters!$D80 ))), price.ceiling   )</f>
        <v>37.009186326098337</v>
      </c>
      <c r="BE70" s="1">
        <f xml:space="preserve"> MIN(   MAX(0,EXP((1/beta.p)*( BE40 - BE55 - beta.0 - beta.oil*price.oil.2035 - beta.eua*price.eua.2035 - parameters!$D80 ))), price.ceiling   )</f>
        <v>38.380216183125818</v>
      </c>
      <c r="BF70" s="1">
        <f xml:space="preserve"> MIN(   MAX(0,EXP((1/beta.p)*( BF40 - BF55 - beta.0 - beta.oil*price.oil.2035 - beta.eua*price.eua.2035 - parameters!$D80 ))), price.ceiling   )</f>
        <v>39.802036750662339</v>
      </c>
      <c r="BG70" s="1">
        <f xml:space="preserve"> MIN(   MAX(0,EXP((1/beta.p)*( BG40 - BG55 - beta.0 - beta.oil*price.oil.2035 - beta.eua*price.eua.2035 - parameters!$D80 ))), price.ceiling   )</f>
        <v>41.276529604269911</v>
      </c>
      <c r="BH70" s="1">
        <f xml:space="preserve"> MIN(   MAX(0,EXP((1/beta.p)*( BH40 - BH55 - beta.0 - beta.oil*price.oil.2035 - beta.eua*price.eua.2035 - parameters!$D80 ))), price.ceiling   )</f>
        <v>42.805646023725636</v>
      </c>
      <c r="BI70" s="1">
        <f xml:space="preserve"> MIN(   MAX(0,EXP((1/beta.p)*( BI40 - BI55 - beta.0 - beta.oil*price.oil.2035 - beta.eua*price.eua.2035 - parameters!$D80 ))), price.ceiling   )</f>
        <v>44.391409575260198</v>
      </c>
      <c r="BJ70" s="1">
        <f xml:space="preserve"> MIN(   MAX(0,EXP((1/beta.p)*( BJ40 - BJ55 - beta.0 - beta.oil*price.oil.2035 - beta.eua*price.eua.2035 - parameters!$D80 ))), price.ceiling   )</f>
        <v>46.035918789457682</v>
      </c>
      <c r="BK70" s="1">
        <f xml:space="preserve"> MIN(   MAX(0,EXP((1/beta.p)*( BK40 - BK55 - beta.0 - beta.oil*price.oil.2035 - beta.eua*price.eua.2035 - parameters!$D80 ))), price.ceiling   )</f>
        <v>47.741349938359505</v>
      </c>
      <c r="BL70" s="1">
        <f xml:space="preserve"> MIN(   MAX(0,EXP((1/beta.p)*( BL40 - BL55 - beta.0 - beta.oil*price.oil.2035 - beta.eua*price.eua.2035 - parameters!$D80 ))), price.ceiling   )</f>
        <v>49.509959915448633</v>
      </c>
      <c r="BM70" s="1">
        <f xml:space="preserve"> MIN(   MAX(0,EXP((1/beta.p)*( BM40 - BM55 - beta.0 - beta.oil*price.oil.2035 - beta.eua*price.eua.2035 - parameters!$D80 ))), price.ceiling   )</f>
        <v>51.344089222324172</v>
      </c>
      <c r="BN70" s="1">
        <f xml:space="preserve"> MIN(   MAX(0,EXP((1/beta.p)*( BN40 - BN55 - beta.0 - beta.oil*price.oil.2035 - beta.eua*price.eua.2035 - parameters!$D80 ))), price.ceiling   )</f>
        <v>53.246165066019543</v>
      </c>
      <c r="BO70" s="1">
        <f xml:space="preserve"> MIN(   MAX(0,EXP((1/beta.p)*( BO40 - BO55 - beta.0 - beta.oil*price.oil.2035 - beta.eua*price.eua.2035 - parameters!$D80 ))), price.ceiling   )</f>
        <v>55.218704571062574</v>
      </c>
      <c r="BP70" s="1">
        <f xml:space="preserve"> MIN(   MAX(0,EXP((1/beta.p)*( BP40 - BP55 - beta.0 - beta.oil*price.oil.2035 - beta.eua*price.eua.2035 - parameters!$D80 ))), price.ceiling   )</f>
        <v>57.264318110529132</v>
      </c>
      <c r="BQ70" s="1">
        <f xml:space="preserve"> MIN(   MAX(0,EXP((1/beta.p)*( BQ40 - BQ55 - beta.0 - beta.oil*price.oil.2035 - beta.eua*price.eua.2035 - parameters!$D80 ))), price.ceiling   )</f>
        <v>59.385712760497185</v>
      </c>
      <c r="BR70" s="1">
        <f xml:space="preserve"> MIN(   MAX(0,EXP((1/beta.p)*( BR40 - BR55 - beta.0 - beta.oil*price.oil.2035 - beta.eua*price.eua.2035 - parameters!$D80 ))), price.ceiling   )</f>
        <v>61.585695882473757</v>
      </c>
      <c r="BS70" s="1">
        <f xml:space="preserve"> MIN(   MAX(0,EXP((1/beta.p)*( BS40 - BS55 - beta.0 - beta.oil*price.oil.2035 - beta.eua*price.eua.2035 - parameters!$D80 ))), price.ceiling   )</f>
        <v>63.867178838534961</v>
      </c>
      <c r="BT70" s="1">
        <f xml:space="preserve"> MIN(   MAX(0,EXP((1/beta.p)*( BT40 - BT55 - beta.0 - beta.oil*price.oil.2035 - beta.eua*price.eua.2035 - parameters!$D80 ))), price.ceiling   )</f>
        <v>66.233180844096466</v>
      </c>
      <c r="BU70" s="1">
        <f xml:space="preserve"> MIN(   MAX(0,EXP((1/beta.p)*( BU40 - BU55 - beta.0 - beta.oil*price.oil.2035 - beta.eua*price.eua.2035 - parameters!$D80 ))), price.ceiling   )</f>
        <v>68.686832963411547</v>
      </c>
      <c r="BV70" s="1">
        <f xml:space="preserve"> MIN(   MAX(0,EXP((1/beta.p)*( BV40 - BV55 - beta.0 - beta.oil*price.oil.2035 - beta.eua*price.eua.2035 - parameters!$D80 ))), price.ceiling   )</f>
        <v>71.231382253085854</v>
      </c>
      <c r="BW70" s="1">
        <f xml:space="preserve"> MIN(   MAX(0,EXP((1/beta.p)*( BW40 - BW55 - beta.0 - beta.oil*price.oil.2035 - beta.eua*price.eua.2035 - parameters!$D80 ))), price.ceiling   )</f>
        <v>73.870196059090844</v>
      </c>
      <c r="BX70" s="1">
        <f xml:space="preserve"> MIN(   MAX(0,EXP((1/beta.p)*( BX40 - BX55 - beta.0 - beta.oil*price.oil.2035 - beta.eua*price.eua.2035 - parameters!$D80 ))), price.ceiling   )</f>
        <v>76.606766472963216</v>
      </c>
      <c r="BY70" s="1">
        <f xml:space="preserve"> MIN(   MAX(0,EXP((1/beta.p)*( BY40 - BY55 - beta.0 - beta.oil*price.oil.2035 - beta.eua*price.eua.2035 - parameters!$D80 ))), price.ceiling   )</f>
        <v>79.444714953086915</v>
      </c>
      <c r="BZ70" s="1">
        <f xml:space="preserve"> MIN(   MAX(0,EXP((1/beta.p)*( BZ40 - BZ55 - beta.0 - beta.oil*price.oil.2035 - beta.eua*price.eua.2035 - parameters!$D80 ))), price.ceiling   )</f>
        <v>82.387797117174216</v>
      </c>
      <c r="CA70" s="1">
        <f xml:space="preserve"> MIN(   MAX(0,EXP((1/beta.p)*( CA40 - CA55 - beta.0 - beta.oil*price.oil.2035 - beta.eua*price.eua.2035 - parameters!$D80 ))), price.ceiling   )</f>
        <v>85.439907712286427</v>
      </c>
      <c r="CB70" s="1">
        <f xml:space="preserve"> MIN(   MAX(0,EXP((1/beta.p)*( CB40 - CB55 - beta.0 - beta.oil*price.oil.2035 - beta.eua*price.eua.2035 - parameters!$D80 ))), price.ceiling   )</f>
        <v>88.605085768973822</v>
      </c>
      <c r="CC70" s="1">
        <f xml:space="preserve"> MIN(   MAX(0,EXP((1/beta.p)*( CC40 - CC55 - beta.0 - beta.oil*price.oil.2035 - beta.eua*price.eua.2035 - parameters!$D80 ))), price.ceiling   )</f>
        <v>91.887519946352072</v>
      </c>
      <c r="CD70" s="1">
        <f xml:space="preserve"> MIN(   MAX(0,EXP((1/beta.p)*( CD40 - CD55 - beta.0 - beta.oil*price.oil.2035 - beta.eua*price.eua.2035 - parameters!$D80 ))), price.ceiling   )</f>
        <v>95.291554075192721</v>
      </c>
      <c r="CE70" s="1">
        <f xml:space="preserve"> MIN(   MAX(0,EXP((1/beta.p)*( CE40 - CE55 - beta.0 - beta.oil*price.oil.2035 - beta.eua*price.eua.2035 - parameters!$D80 ))), price.ceiling   )</f>
        <v>98.821692906359303</v>
      </c>
      <c r="CF70" s="1">
        <f xml:space="preserve"> MIN(   MAX(0,EXP((1/beta.p)*( CF40 - CF55 - beta.0 - beta.oil*price.oil.2035 - beta.eua*price.eua.2035 - parameters!$D80 ))), price.ceiling   )</f>
        <v>102.48260807219955</v>
      </c>
      <c r="CG70" s="1">
        <f xml:space="preserve"> MIN(   MAX(0,EXP((1/beta.p)*( CG40 - CG55 - beta.0 - beta.oil*price.oil.2035 - beta.eua*price.eua.2035 - parameters!$D80 ))), price.ceiling   )</f>
        <v>106.27914426878027</v>
      </c>
      <c r="CH70" s="1">
        <f xml:space="preserve"> MIN(   MAX(0,EXP((1/beta.p)*( CH40 - CH55 - beta.0 - beta.oil*price.oil.2035 - beta.eua*price.eua.2035 - parameters!$D80 ))), price.ceiling   )</f>
        <v>110.21632566714786</v>
      </c>
      <c r="CI70" s="1">
        <f xml:space="preserve"> MIN(   MAX(0,EXP((1/beta.p)*( CI40 - CI55 - beta.0 - beta.oil*price.oil.2035 - beta.eua*price.eua.2035 - parameters!$D80 ))), price.ceiling   )</f>
        <v>114.2993625620976</v>
      </c>
      <c r="CJ70" s="1">
        <f xml:space="preserve"> MIN(   MAX(0,EXP((1/beta.p)*( CJ40 - CJ55 - beta.0 - beta.oil*price.oil.2035 - beta.eua*price.eua.2035 - parameters!$D80 ))), price.ceiling   )</f>
        <v>118.53365826725161</v>
      </c>
      <c r="CK70" s="1">
        <f xml:space="preserve"> MIN(   MAX(0,EXP((1/beta.p)*( CK40 - CK55 - beta.0 - beta.oil*price.oil.2035 - beta.eua*price.eua.2035 - parameters!$D80 ))), price.ceiling   )</f>
        <v>122.92481626556983</v>
      </c>
      <c r="CL70" s="1">
        <f xml:space="preserve"> MIN(   MAX(0,EXP((1/beta.p)*( CL40 - CL55 - beta.0 - beta.oil*price.oil.2035 - beta.eua*price.eua.2035 - parameters!$D80 ))), price.ceiling   )</f>
        <v>127.47864762475515</v>
      </c>
      <c r="CM70" s="1">
        <f xml:space="preserve"> MIN(   MAX(0,EXP((1/beta.p)*( CM40 - CM55 - beta.0 - beta.oil*price.oil.2035 - beta.eua*price.eua.2035 - parameters!$D80 ))), price.ceiling   )</f>
        <v>132.20117868736813</v>
      </c>
      <c r="CN70" s="1">
        <f xml:space="preserve"> MIN(   MAX(0,EXP((1/beta.p)*( CN40 - CN55 - beta.0 - beta.oil*price.oil.2035 - beta.eua*price.eua.2035 - parameters!$D80 ))), price.ceiling   )</f>
        <v>137.09865904582693</v>
      </c>
      <c r="CO70" s="1">
        <f xml:space="preserve"> MIN(   MAX(0,EXP((1/beta.p)*( CO40 - CO55 - beta.0 - beta.oil*price.oil.2035 - beta.eua*price.eua.2035 - parameters!$D80 ))), price.ceiling   )</f>
        <v>142.17756981284657</v>
      </c>
      <c r="CP70" s="1">
        <f xml:space="preserve"> MIN(   MAX(0,EXP((1/beta.p)*( CP40 - CP55 - beta.0 - beta.oil*price.oil.2035 - beta.eua*price.eua.2035 - parameters!$D80 ))), price.ceiling   )</f>
        <v>147.44463219826216</v>
      </c>
      <c r="CQ70" s="1">
        <f xml:space="preserve"> MIN(   MAX(0,EXP((1/beta.p)*( CQ40 - CQ55 - beta.0 - beta.oil*price.oil.2035 - beta.eua*price.eua.2035 - parameters!$D80 ))), price.ceiling   )</f>
        <v>152.90681640358486</v>
      </c>
      <c r="CR70" s="1">
        <f xml:space="preserve"> MIN(   MAX(0,EXP((1/beta.p)*( CR40 - CR55 - beta.0 - beta.oil*price.oil.2035 - beta.eua*price.eua.2035 - parameters!$D80 ))), price.ceiling   )</f>
        <v>158.57135084606466</v>
      </c>
      <c r="CS70" s="1">
        <f xml:space="preserve"> MIN(   MAX(0,EXP((1/beta.p)*( CS40 - CS55 - beta.0 - beta.oil*price.oil.2035 - beta.eua*price.eua.2035 - parameters!$D80 ))), price.ceiling   )</f>
        <v>164.44573172446363</v>
      </c>
      <c r="CT70" s="1">
        <f xml:space="preserve"> MIN(   MAX(0,EXP((1/beta.p)*( CT40 - CT55 - beta.0 - beta.oil*price.oil.2035 - beta.eua*price.eua.2035 - parameters!$D80 ))), price.ceiling   )</f>
        <v>170.53773293919926</v>
      </c>
      <c r="CU70" s="1">
        <f xml:space="preserve"> MIN(   MAX(0,EXP((1/beta.p)*( CU40 - CU55 - beta.0 - beta.oil*price.oil.2035 - beta.eua*price.eua.2035 - parameters!$D80 ))), price.ceiling   )</f>
        <v>176.85541637998725</v>
      </c>
      <c r="CV70" s="1">
        <f xml:space="preserve"> MIN(   MAX(0,EXP((1/beta.p)*( CV40 - CV55 - beta.0 - beta.oil*price.oil.2035 - beta.eua*price.eua.2035 - parameters!$D80 ))), price.ceiling   )</f>
        <v>183.40714259459477</v>
      </c>
      <c r="CW70" s="1">
        <f xml:space="preserve"> MIN(   MAX(0,EXP((1/beta.p)*( CW40 - CW55 - beta.0 - beta.oil*price.oil.2035 - beta.eua*price.eua.2035 - parameters!$D80 ))), price.ceiling   )</f>
        <v>190.20158185282739</v>
      </c>
      <c r="CX70" s="1">
        <f xml:space="preserve"> MIN(   MAX(0,EXP((1/beta.p)*( CX40 - CX55 - beta.0 - beta.oil*price.oil.2035 - beta.eua*price.eua.2035 - parameters!$D80 ))), price.ceiling   )</f>
        <v>197.24772562038706</v>
      </c>
      <c r="CY70" s="1">
        <f xml:space="preserve"> MIN(   MAX(0,EXP((1/beta.p)*( CY40 - CY55 - beta.0 - beta.oil*price.oil.2035 - beta.eua*price.eua.2035 - parameters!$D80 ))), price.ceiling   )</f>
        <v>204.55489845778624</v>
      </c>
      <c r="CZ70" s="1">
        <f xml:space="preserve"> MIN(   MAX(0,EXP((1/beta.p)*( CZ40 - CZ55 - beta.0 - beta.oil*price.oil.2035 - beta.eua*price.eua.2035 - parameters!$D80 ))), price.ceiling   )</f>
        <v>212.13277036006804</v>
      </c>
      <c r="DA70" s="1">
        <f xml:space="preserve"> MIN(   MAX(0,EXP((1/beta.p)*( DA40 - DA55 - beta.0 - beta.oil*price.oil.2035 - beta.eua*price.eua.2035 - parameters!$D80 ))), price.ceiling   )</f>
        <v>219.99136955365566</v>
      </c>
    </row>
    <row r="71" spans="1:105" x14ac:dyDescent="0.25">
      <c r="A71" t="s">
        <v>51</v>
      </c>
      <c r="B71" s="3">
        <f t="shared" si="8"/>
        <v>39.688798341055126</v>
      </c>
      <c r="D71" t="s">
        <v>51</v>
      </c>
      <c r="E71" s="1">
        <f xml:space="preserve"> MIN(   MAX(0,EXP((1/beta.p)*( E41 - E56 - beta.0 - beta.oil*price.oil.2035 - beta.eua*price.eua.2035 - parameters!$D81 ))), price.ceiling   )</f>
        <v>3.8399839179771509</v>
      </c>
      <c r="F71" s="1">
        <f xml:space="preserve"> MIN(   MAX(0,EXP((1/beta.p)*( F41 - F56 - beta.0 - beta.oil*price.oil.2035 - beta.eua*price.eua.2035 - parameters!$D81 ))), price.ceiling   )</f>
        <v>4.0155706681537948</v>
      </c>
      <c r="G71" s="1">
        <f xml:space="preserve"> MIN(   MAX(0,EXP((1/beta.p)*( G41 - G56 - beta.0 - beta.oil*price.oil.2035 - beta.eua*price.eua.2035 - parameters!$D81 ))), price.ceiling   )</f>
        <v>4.1991862818611612</v>
      </c>
      <c r="H71" s="1">
        <f xml:space="preserve"> MIN(   MAX(0,EXP((1/beta.p)*( H41 - H56 - beta.0 - beta.oil*price.oil.2035 - beta.eua*price.eua.2035 - parameters!$D81 ))), price.ceiling   )</f>
        <v>4.3911978861719323</v>
      </c>
      <c r="I71" s="1">
        <f xml:space="preserve"> MIN(   MAX(0,EXP((1/beta.p)*( I41 - I56 - beta.0 - beta.oil*price.oil.2035 - beta.eua*price.eua.2035 - parameters!$D81 ))), price.ceiling   )</f>
        <v>4.5919893953774329</v>
      </c>
      <c r="J71" s="1">
        <f xml:space="preserve"> MIN(   MAX(0,EXP((1/beta.p)*( J41 - J56 - beta.0 - beta.oil*price.oil.2035 - beta.eua*price.eua.2035 - parameters!$D81 ))), price.ceiling   )</f>
        <v>4.8019622785984355</v>
      </c>
      <c r="K71" s="1">
        <f xml:space="preserve"> MIN(   MAX(0,EXP((1/beta.p)*( K41 - K56 - beta.0 - beta.oil*price.oil.2035 - beta.eua*price.eua.2035 - parameters!$D81 ))), price.ceiling   )</f>
        <v>5.0215363624956675</v>
      </c>
      <c r="L71" s="1">
        <f xml:space="preserve"> MIN(   MAX(0,EXP((1/beta.p)*( L41 - L56 - beta.0 - beta.oil*price.oil.2035 - beta.eua*price.eua.2035 - parameters!$D81 ))), price.ceiling   )</f>
        <v>5.2511506706849955</v>
      </c>
      <c r="M71" s="1">
        <f xml:space="preserve"> MIN(   MAX(0,EXP((1/beta.p)*( M41 - M56 - beta.0 - beta.oil*price.oil.2035 - beta.eua*price.eua.2035 - parameters!$D81 ))), price.ceiling   )</f>
        <v>5.491264301535618</v>
      </c>
      <c r="N71" s="1">
        <f xml:space="preserve"> MIN(   MAX(0,EXP((1/beta.p)*( N41 - N56 - beta.0 - beta.oil*price.oil.2035 - beta.eua*price.eua.2035 - parameters!$D81 ))), price.ceiling   )</f>
        <v>5.7423573461063846</v>
      </c>
      <c r="O71" s="1">
        <f xml:space="preserve"> MIN(   MAX(0,EXP((1/beta.p)*( O41 - O56 - beta.0 - beta.oil*price.oil.2035 - beta.eua*price.eua.2035 - parameters!$D81 ))), price.ceiling   )</f>
        <v>6.0049318480555902</v>
      </c>
      <c r="P71" s="1">
        <f xml:space="preserve"> MIN(   MAX(0,EXP((1/beta.p)*( P41 - P56 - beta.0 - beta.oil*price.oil.2035 - beta.eua*price.eua.2035 - parameters!$D81 ))), price.ceiling   )</f>
        <v>6.2795128074435036</v>
      </c>
      <c r="Q71" s="1">
        <f xml:space="preserve"> MIN(   MAX(0,EXP((1/beta.p)*( Q41 - Q56 - beta.0 - beta.oil*price.oil.2035 - beta.eua*price.eua.2035 - parameters!$D81 ))), price.ceiling   )</f>
        <v>6.5666492304346873</v>
      </c>
      <c r="R71" s="1">
        <f xml:space="preserve"> MIN(   MAX(0,EXP((1/beta.p)*( R41 - R56 - beta.0 - beta.oil*price.oil.2035 - beta.eua*price.eua.2035 - parameters!$D81 ))), price.ceiling   )</f>
        <v>6.8669152269989135</v>
      </c>
      <c r="S71" s="1">
        <f xml:space="preserve"> MIN(   MAX(0,EXP((1/beta.p)*( S41 - S56 - beta.0 - beta.oil*price.oil.2035 - beta.eua*price.eua.2035 - parameters!$D81 ))), price.ceiling   )</f>
        <v>7.1809111588054293</v>
      </c>
      <c r="T71" s="1">
        <f xml:space="preserve"> MIN(   MAX(0,EXP((1/beta.p)*( T41 - T56 - beta.0 - beta.oil*price.oil.2035 - beta.eua*price.eua.2035 - parameters!$D81 ))), price.ceiling   )</f>
        <v>7.5092648396057564</v>
      </c>
      <c r="U71" s="1">
        <f xml:space="preserve"> MIN(   MAX(0,EXP((1/beta.p)*( U41 - U56 - beta.0 - beta.oil*price.oil.2035 - beta.eua*price.eua.2035 - parameters!$D81 ))), price.ceiling   )</f>
        <v>7.8526327905050683</v>
      </c>
      <c r="V71" s="1">
        <f xml:space="preserve"> MIN(   MAX(0,EXP((1/beta.p)*( V41 - V56 - beta.0 - beta.oil*price.oil.2035 - beta.eua*price.eua.2035 - parameters!$D81 ))), price.ceiling   )</f>
        <v>8.2117015526319914</v>
      </c>
      <c r="W71" s="1">
        <f xml:space="preserve"> MIN(   MAX(0,EXP((1/beta.p)*( W41 - W56 - beta.0 - beta.oil*price.oil.2035 - beta.eua*price.eua.2035 - parameters!$D81 ))), price.ceiling   )</f>
        <v>8.5871890598314327</v>
      </c>
      <c r="X71" s="1">
        <f xml:space="preserve"> MIN(   MAX(0,EXP((1/beta.p)*( X41 - X56 - beta.0 - beta.oil*price.oil.2035 - beta.eua*price.eua.2035 - parameters!$D81 ))), price.ceiling   )</f>
        <v>8.9798460741250068</v>
      </c>
      <c r="Y71" s="1">
        <f xml:space="preserve"> MIN(   MAX(0,EXP((1/beta.p)*( Y41 - Y56 - beta.0 - beta.oil*price.oil.2035 - beta.eua*price.eua.2035 - parameters!$D81 ))), price.ceiling   )</f>
        <v>9.3904576868092402</v>
      </c>
      <c r="Z71" s="1">
        <f xml:space="preserve"> MIN(   MAX(0,EXP((1/beta.p)*( Z41 - Z56 - beta.0 - beta.oil*price.oil.2035 - beta.eua*price.eua.2035 - parameters!$D81 ))), price.ceiling   )</f>
        <v>9.8198448881928151</v>
      </c>
      <c r="AA71" s="1">
        <f xml:space="preserve"> MIN(   MAX(0,EXP((1/beta.p)*( AA41 - AA56 - beta.0 - beta.oil*price.oil.2035 - beta.eua*price.eua.2035 - parameters!$D81 ))), price.ceiling   )</f>
        <v>10.268866209111478</v>
      </c>
      <c r="AB71" s="1">
        <f xml:space="preserve"> MIN(   MAX(0,EXP((1/beta.p)*( AB41 - AB56 - beta.0 - beta.oil*price.oil.2035 - beta.eua*price.eua.2035 - parameters!$D81 ))), price.ceiling   )</f>
        <v>10.738419437502733</v>
      </c>
      <c r="AC71" s="1">
        <f xml:space="preserve"> MIN(   MAX(0,EXP((1/beta.p)*( AC41 - AC56 - beta.0 - beta.oil*price.oil.2035 - beta.eua*price.eua.2035 - parameters!$D81 ))), price.ceiling   )</f>
        <v>11.229443413472429</v>
      </c>
      <c r="AD71" s="1">
        <f xml:space="preserve"> MIN(   MAX(0,EXP((1/beta.p)*( AD41 - AD56 - beta.0 - beta.oil*price.oil.2035 - beta.eua*price.eua.2035 - parameters!$D81 ))), price.ceiling   )</f>
        <v>11.742919906442449</v>
      </c>
      <c r="AE71" s="1">
        <f xml:space="preserve"> MIN(   MAX(0,EXP((1/beta.p)*( AE41 - AE56 - beta.0 - beta.oil*price.oil.2035 - beta.eua*price.eua.2035 - parameters!$D81 ))), price.ceiling   )</f>
        <v>12.27987557813262</v>
      </c>
      <c r="AF71" s="1">
        <f xml:space="preserve"> MIN(   MAX(0,EXP((1/beta.p)*( AF41 - AF56 - beta.0 - beta.oil*price.oil.2035 - beta.eua*price.eua.2035 - parameters!$D81 ))), price.ceiling   )</f>
        <v>12.841384035301813</v>
      </c>
      <c r="AG71" s="1">
        <f xml:space="preserve"> MIN(   MAX(0,EXP((1/beta.p)*( AG41 - AG56 - beta.0 - beta.oil*price.oil.2035 - beta.eua*price.eua.2035 - parameters!$D81 ))), price.ceiling   )</f>
        <v>13.428567976352456</v>
      </c>
      <c r="AH71" s="1">
        <f xml:space="preserve"> MIN(   MAX(0,EXP((1/beta.p)*( AH41 - AH56 - beta.0 - beta.oil*price.oil.2035 - beta.eua*price.eua.2035 - parameters!$D81 ))), price.ceiling   )</f>
        <v>14.042601436090491</v>
      </c>
      <c r="AI71" s="1">
        <f xml:space="preserve"> MIN(   MAX(0,EXP((1/beta.p)*( AI41 - AI56 - beta.0 - beta.oil*price.oil.2035 - beta.eua*price.eua.2035 - parameters!$D81 ))), price.ceiling   )</f>
        <v>14.684712133129022</v>
      </c>
      <c r="AJ71" s="1">
        <f xml:space="preserve"> MIN(   MAX(0,EXP((1/beta.p)*( AJ41 - AJ56 - beta.0 - beta.oil*price.oil.2035 - beta.eua*price.eua.2035 - parameters!$D81 ))), price.ceiling   )</f>
        <v>15.35618392462912</v>
      </c>
      <c r="AK71" s="1">
        <f xml:space="preserve"> MIN(   MAX(0,EXP((1/beta.p)*( AK41 - AK56 - beta.0 - beta.oil*price.oil.2035 - beta.eua*price.eua.2035 - parameters!$D81 ))), price.ceiling   )</f>
        <v>16.058359373285914</v>
      </c>
      <c r="AL71" s="1">
        <f xml:space="preserve"> MIN(   MAX(0,EXP((1/beta.p)*( AL41 - AL56 - beta.0 - beta.oil*price.oil.2035 - beta.eua*price.eua.2035 - parameters!$D81 ))), price.ceiling   )</f>
        <v>16.792642431692393</v>
      </c>
      <c r="AM71" s="1">
        <f xml:space="preserve"> MIN(   MAX(0,EXP((1/beta.p)*( AM41 - AM56 - beta.0 - beta.oil*price.oil.2035 - beta.eua*price.eua.2035 - parameters!$D81 ))), price.ceiling   )</f>
        <v>17.560501249448215</v>
      </c>
      <c r="AN71" s="1">
        <f xml:space="preserve"> MIN(   MAX(0,EXP((1/beta.p)*( AN41 - AN56 - beta.0 - beta.oil*price.oil.2035 - beta.eua*price.eua.2035 - parameters!$D81 ))), price.ceiling   )</f>
        <v>18.363471108626133</v>
      </c>
      <c r="AO71" s="1">
        <f xml:space="preserve"> MIN(   MAX(0,EXP((1/beta.p)*( AO41 - AO56 - beta.0 - beta.oil*price.oil.2035 - beta.eua*price.eua.2035 - parameters!$D81 ))), price.ceiling   )</f>
        <v>19.203157493465199</v>
      </c>
      <c r="AP71" s="1">
        <f xml:space="preserve"> MIN(   MAX(0,EXP((1/beta.p)*( AP41 - AP56 - beta.0 - beta.oil*price.oil.2035 - beta.eua*price.eua.2035 - parameters!$D81 ))), price.ceiling   )</f>
        <v>20.081239300428621</v>
      </c>
      <c r="AQ71" s="1">
        <f xml:space="preserve"> MIN(   MAX(0,EXP((1/beta.p)*( AQ41 - AQ56 - beta.0 - beta.oil*price.oil.2035 - beta.eua*price.eua.2035 - parameters!$D81 ))), price.ceiling   )</f>
        <v>20.999472195044298</v>
      </c>
      <c r="AR71" s="1">
        <f xml:space="preserve"> MIN(   MAX(0,EXP((1/beta.p)*( AR41 - AR56 - beta.0 - beta.oil*price.oil.2035 - beta.eua*price.eua.2035 - parameters!$D81 ))), price.ceiling   )</f>
        <v>21.959692122239993</v>
      </c>
      <c r="AS71" s="1">
        <f xml:space="preserve"> MIN(   MAX(0,EXP((1/beta.p)*( AS41 - AS56 - beta.0 - beta.oil*price.oil.2035 - beta.eua*price.eua.2035 - parameters!$D81 ))), price.ceiling   )</f>
        <v>22.963818977191782</v>
      </c>
      <c r="AT71" s="1">
        <f xml:space="preserve"> MIN(   MAX(0,EXP((1/beta.p)*( AT41 - AT56 - beta.0 - beta.oil*price.oil.2035 - beta.eua*price.eua.2035 - parameters!$D81 ))), price.ceiling   )</f>
        <v>24.013860444025322</v>
      </c>
      <c r="AU71" s="1">
        <f xml:space="preserve"> MIN(   MAX(0,EXP((1/beta.p)*( AU41 - AU56 - beta.0 - beta.oil*price.oil.2035 - beta.eua*price.eua.2035 - parameters!$D81 ))), price.ceiling   )</f>
        <v>25.111916010045274</v>
      </c>
      <c r="AV71" s="1">
        <f xml:space="preserve"> MIN(   MAX(0,EXP((1/beta.p)*( AV41 - AV56 - beta.0 - beta.oil*price.oil.2035 - beta.eua*price.eua.2035 - parameters!$D81 ))), price.ceiling   )</f>
        <v>26.260181163519018</v>
      </c>
      <c r="AW71" s="1">
        <f xml:space="preserve"> MIN(   MAX(0,EXP((1/beta.p)*( AW41 - AW56 - beta.0 - beta.oil*price.oil.2035 - beta.eua*price.eua.2035 - parameters!$D81 ))), price.ceiling   )</f>
        <v>27.460951783407772</v>
      </c>
      <c r="AX71" s="1">
        <f xml:space="preserve"> MIN(   MAX(0,EXP((1/beta.p)*( AX41 - AX56 - beta.0 - beta.oil*price.oil.2035 - beta.eua*price.eua.2035 - parameters!$D81 ))), price.ceiling   )</f>
        <v>28.716628729822222</v>
      </c>
      <c r="AY71" s="1">
        <f xml:space="preserve"> MIN(   MAX(0,EXP((1/beta.p)*( AY41 - AY56 - beta.0 - beta.oil*price.oil.2035 - beta.eua*price.eua.2035 - parameters!$D81 ))), price.ceiling   )</f>
        <v>30.029722644380858</v>
      </c>
      <c r="AZ71" s="1">
        <f xml:space="preserve"> MIN(   MAX(0,EXP((1/beta.p)*( AZ41 - AZ56 - beta.0 - beta.oil*price.oil.2035 - beta.eua*price.eua.2035 - parameters!$D81 ))), price.ceiling   )</f>
        <v>31.402858970069044</v>
      </c>
      <c r="BA71" s="1">
        <f xml:space="preserve"> MIN(   MAX(0,EXP((1/beta.p)*( BA41 - BA56 - beta.0 - beta.oil*price.oil.2035 - beta.eua*price.eua.2035 - parameters!$D81 ))), price.ceiling   )</f>
        <v>32.838783200635774</v>
      </c>
      <c r="BB71" s="1">
        <f xml:space="preserve"> MIN(   MAX(0,EXP((1/beta.p)*( BB41 - BB56 - beta.0 - beta.oil*price.oil.2035 - beta.eua*price.eua.2035 - parameters!$D81 ))), price.ceiling   )</f>
        <v>34.340366370023773</v>
      </c>
      <c r="BC71" s="1">
        <f xml:space="preserve"> MIN(   MAX(0,EXP((1/beta.p)*( BC41 - BC56 - beta.0 - beta.oil*price.oil.2035 - beta.eua*price.eua.2035 - parameters!$D81 ))), price.ceiling   )</f>
        <v>35.910610792808811</v>
      </c>
      <c r="BD71" s="1">
        <f xml:space="preserve"> MIN(   MAX(0,EXP((1/beta.p)*( BD41 - BD56 - beta.0 - beta.oil*price.oil.2035 - beta.eua*price.eua.2035 - parameters!$D81 ))), price.ceiling   )</f>
        <v>37.552656067125831</v>
      </c>
      <c r="BE71" s="1">
        <f xml:space="preserve"> MIN(   MAX(0,EXP((1/beta.p)*( BE41 - BE56 - beta.0 - beta.oil*price.oil.2035 - beta.eua*price.eua.2035 - parameters!$D81 ))), price.ceiling   )</f>
        <v>39.269785352084249</v>
      </c>
      <c r="BF71" s="1">
        <f xml:space="preserve"> MIN(   MAX(0,EXP((1/beta.p)*( BF41 - BF56 - beta.0 - beta.oil*price.oil.2035 - beta.eua*price.eua.2035 - parameters!$D81 ))), price.ceiling   )</f>
        <v>41.065431932223895</v>
      </c>
      <c r="BG71" s="1">
        <f xml:space="preserve"> MIN(   MAX(0,EXP((1/beta.p)*( BG41 - BG56 - beta.0 - beta.oil*price.oil.2035 - beta.eua*price.eua.2035 - parameters!$D81 ))), price.ceiling   )</f>
        <v>42.943186082136549</v>
      </c>
      <c r="BH71" s="1">
        <f xml:space="preserve"> MIN(   MAX(0,EXP((1/beta.p)*( BH41 - BH56 - beta.0 - beta.oil*price.oil.2035 - beta.eua*price.eua.2035 - parameters!$D81 ))), price.ceiling   )</f>
        <v>44.906802244978564</v>
      </c>
      <c r="BI71" s="1">
        <f xml:space="preserve"> MIN(   MAX(0,EXP((1/beta.p)*( BI41 - BI56 - beta.0 - beta.oil*price.oil.2035 - beta.eua*price.eua.2035 - parameters!$D81 ))), price.ceiling   )</f>
        <v>46.960206539227507</v>
      </c>
      <c r="BJ71" s="1">
        <f xml:space="preserve"> MIN(   MAX(0,EXP((1/beta.p)*( BJ41 - BJ56 - beta.0 - beta.oil*price.oil.2035 - beta.eua*price.eua.2035 - parameters!$D81 ))), price.ceiling   )</f>
        <v>49.107504608691954</v>
      </c>
      <c r="BK71" s="1">
        <f xml:space="preserve"> MIN(   MAX(0,EXP((1/beta.p)*( BK41 - BK56 - beta.0 - beta.oil*price.oil.2035 - beta.eua*price.eua.2035 - parameters!$D81 ))), price.ceiling   )</f>
        <v>51.352989831470531</v>
      </c>
      <c r="BL71" s="1">
        <f xml:space="preserve"> MIN(   MAX(0,EXP((1/beta.p)*( BL41 - BL56 - beta.0 - beta.oil*price.oil.2035 - beta.eua*price.eua.2035 - parameters!$D81 ))), price.ceiling   )</f>
        <v>53.701151904272137</v>
      </c>
      <c r="BM71" s="1">
        <f xml:space="preserve"> MIN(   MAX(0,EXP((1/beta.p)*( BM41 - BM56 - beta.0 - beta.oil*price.oil.2035 - beta.eua*price.eua.2035 - parameters!$D81 ))), price.ceiling   )</f>
        <v>56.156685819263373</v>
      </c>
      <c r="BN71" s="1">
        <f xml:space="preserve"> MIN(   MAX(0,EXP((1/beta.p)*( BN41 - BN56 - beta.0 - beta.oil*price.oil.2035 - beta.eua*price.eua.2035 - parameters!$D81 ))), price.ceiling   )</f>
        <v>58.724501251388801</v>
      </c>
      <c r="BO71" s="1">
        <f xml:space="preserve"> MIN(   MAX(0,EXP((1/beta.p)*( BO41 - BO56 - beta.0 - beta.oil*price.oil.2035 - beta.eua*price.eua.2035 - parameters!$D81 ))), price.ceiling   )</f>
        <v>61.409732374936773</v>
      </c>
      <c r="BP71" s="1">
        <f xml:space="preserve"> MIN(   MAX(0,EXP((1/beta.p)*( BP41 - BP56 - beta.0 - beta.oil*price.oil.2035 - beta.eua*price.eua.2035 - parameters!$D81 ))), price.ceiling   )</f>
        <v>64.217748128974918</v>
      </c>
      <c r="BQ71" s="1">
        <f xml:space="preserve"> MIN(   MAX(0,EXP((1/beta.p)*( BQ41 - BQ56 - beta.0 - beta.oil*price.oil.2035 - beta.eua*price.eua.2035 - parameters!$D81 ))), price.ceiling   )</f>
        <v>67.154162952183015</v>
      </c>
      <c r="BR71" s="1">
        <f xml:space="preserve"> MIN(   MAX(0,EXP((1/beta.p)*( BR41 - BR56 - beta.0 - beta.oil*price.oil.2035 - beta.eua*price.eua.2035 - parameters!$D81 ))), price.ceiling   )</f>
        <v>70.22484800854609</v>
      </c>
      <c r="BS71" s="1">
        <f xml:space="preserve"> MIN(   MAX(0,EXP((1/beta.p)*( BS41 - BS56 - beta.0 - beta.oil*price.oil.2035 - beta.eua*price.eua.2035 - parameters!$D81 ))), price.ceiling   )</f>
        <v>73.435942926351061</v>
      </c>
      <c r="BT71" s="1">
        <f xml:space="preserve"> MIN(   MAX(0,EXP((1/beta.p)*( BT41 - BT56 - beta.0 - beta.oil*price.oil.2035 - beta.eua*price.eua.2035 - parameters!$D81 ))), price.ceiling   )</f>
        <v>76.793868073961704</v>
      </c>
      <c r="BU71" s="1">
        <f xml:space="preserve"> MIN(   MAX(0,EXP((1/beta.p)*( BU41 - BU56 - beta.0 - beta.oil*price.oil.2035 - beta.eua*price.eua.2035 - parameters!$D81 ))), price.ceiling   )</f>
        <v>80.305337396912392</v>
      </c>
      <c r="BV71" s="1">
        <f xml:space="preserve"> MIN(   MAX(0,EXP((1/beta.p)*( BV41 - BV56 - beta.0 - beta.oil*price.oil.2035 - beta.eua*price.eua.2035 - parameters!$D81 ))), price.ceiling   )</f>
        <v>83.977371841991825</v>
      </c>
      <c r="BW71" s="1">
        <f xml:space="preserve"> MIN(   MAX(0,EXP((1/beta.p)*( BW41 - BW56 - beta.0 - beta.oil*price.oil.2035 - beta.eua*price.eua.2035 - parameters!$D81 ))), price.ceiling   )</f>
        <v>87.817313395152993</v>
      </c>
      <c r="BX71" s="1">
        <f xml:space="preserve"> MIN(   MAX(0,EXP((1/beta.p)*( BX41 - BX56 - beta.0 - beta.oil*price.oil.2035 - beta.eua*price.eua.2035 - parameters!$D81 ))), price.ceiling   )</f>
        <v>91.832839761321239</v>
      </c>
      <c r="BY71" s="1">
        <f xml:space="preserve"> MIN(   MAX(0,EXP((1/beta.p)*( BY41 - BY56 - beta.0 - beta.oil*price.oil.2035 - beta.eua*price.eua.2035 - parameters!$D81 ))), price.ceiling   )</f>
        <v>96.031979715448259</v>
      </c>
      <c r="BZ71" s="1">
        <f xml:space="preserve"> MIN(   MAX(0,EXP((1/beta.p)*( BZ41 - BZ56 - beta.0 - beta.oil*price.oil.2035 - beta.eua*price.eua.2035 - parameters!$D81 ))), price.ceiling   )</f>
        <v>100.42312915550835</v>
      </c>
      <c r="CA71" s="1">
        <f xml:space="preserve"> MIN(   MAX(0,EXP((1/beta.p)*( CA41 - CA56 - beta.0 - beta.oil*price.oil.2035 - beta.eua*price.eua.2035 - parameters!$D81 ))), price.ceiling   )</f>
        <v>105.01506788953151</v>
      </c>
      <c r="CB71" s="1">
        <f xml:space="preserve"> MIN(   MAX(0,EXP((1/beta.p)*( CB41 - CB56 - beta.0 - beta.oil*price.oil.2035 - beta.eua*price.eua.2035 - parameters!$D81 ))), price.ceiling   )</f>
        <v>109.81697719023926</v>
      </c>
      <c r="CC71" s="1">
        <f xml:space="preserve"> MIN(   MAX(0,EXP((1/beta.p)*( CC41 - CC56 - beta.0 - beta.oil*price.oil.2035 - beta.eua*price.eua.2035 - parameters!$D81 ))), price.ceiling   )</f>
        <v>114.8384581523821</v>
      </c>
      <c r="CD71" s="1">
        <f xml:space="preserve"> MIN(   MAX(0,EXP((1/beta.p)*( CD41 - CD56 - beta.0 - beta.oil*price.oil.2035 - beta.eua*price.eua.2035 - parameters!$D81 ))), price.ceiling   )</f>
        <v>120.08955088948296</v>
      </c>
      <c r="CE71" s="1">
        <f xml:space="preserve"> MIN(   MAX(0,EXP((1/beta.p)*( CE41 - CE56 - beta.0 - beta.oil*price.oil.2035 - beta.eua*price.eua.2035 - parameters!$D81 ))), price.ceiling   )</f>
        <v>125.58075460836851</v>
      </c>
      <c r="CF71" s="1">
        <f xml:space="preserve"> MIN(   MAX(0,EXP((1/beta.p)*( CF41 - CF56 - beta.0 - beta.oil*price.oil.2035 - beta.eua*price.eua.2035 - parameters!$D81 ))), price.ceiling   )</f>
        <v>131.32304860162839</v>
      </c>
      <c r="CG71" s="1">
        <f xml:space="preserve"> MIN(   MAX(0,EXP((1/beta.p)*( CG41 - CG56 - beta.0 - beta.oil*price.oil.2035 - beta.eua*price.eua.2035 - parameters!$D81 ))), price.ceiling   )</f>
        <v>137.32791419997093</v>
      </c>
      <c r="CH71" s="1">
        <f xml:space="preserve"> MIN(   MAX(0,EXP((1/beta.p)*( CH41 - CH56 - beta.0 - beta.oil*price.oil.2035 - beta.eua*price.eua.2035 - parameters!$D81 ))), price.ceiling   )</f>
        <v>143.60735772837313</v>
      </c>
      <c r="CI71" s="1">
        <f xml:space="preserve"> MIN(   MAX(0,EXP((1/beta.p)*( CI41 - CI56 - beta.0 - beta.oil*price.oil.2035 - beta.eua*price.eua.2035 - parameters!$D81 ))), price.ceiling   )</f>
        <v>150.17393451191961</v>
      </c>
      <c r="CJ71" s="1">
        <f xml:space="preserve"> MIN(   MAX(0,EXP((1/beta.p)*( CJ41 - CJ56 - beta.0 - beta.oil*price.oil.2035 - beta.eua*price.eua.2035 - parameters!$D81 ))), price.ceiling   )</f>
        <v>157.04077397933045</v>
      </c>
      <c r="CK71" s="1">
        <f xml:space="preserve"> MIN(   MAX(0,EXP((1/beta.p)*( CK41 - CK56 - beta.0 - beta.oil*price.oil.2035 - beta.eua*price.eua.2035 - parameters!$D81 ))), price.ceiling   )</f>
        <v>164.22160591437188</v>
      </c>
      <c r="CL71" s="1">
        <f xml:space="preserve"> MIN(   MAX(0,EXP((1/beta.p)*( CL41 - CL56 - beta.0 - beta.oil*price.oil.2035 - beta.eua*price.eua.2035 - parameters!$D81 ))), price.ceiling   )</f>
        <v>171.73078790763509</v>
      </c>
      <c r="CM71" s="1">
        <f xml:space="preserve"> MIN(   MAX(0,EXP((1/beta.p)*( CM41 - CM56 - beta.0 - beta.oil*price.oil.2035 - beta.eua*price.eua.2035 - parameters!$D81 ))), price.ceiling   )</f>
        <v>179.58333406357343</v>
      </c>
      <c r="CN71" s="1">
        <f xml:space="preserve"> MIN(   MAX(0,EXP((1/beta.p)*( CN41 - CN56 - beta.0 - beta.oil*price.oil.2035 - beta.eua*price.eua.2035 - parameters!$D81 ))), price.ceiling   )</f>
        <v>187.79494502019446</v>
      </c>
      <c r="CO71" s="1">
        <f xml:space="preserve"> MIN(   MAX(0,EXP((1/beta.p)*( CO41 - CO56 - beta.0 - beta.oil*price.oil.2035 - beta.eua*price.eua.2035 - parameters!$D81 ))), price.ceiling   )</f>
        <v>196.38203934143013</v>
      </c>
      <c r="CP71" s="1">
        <f xml:space="preserve"> MIN(   MAX(0,EXP((1/beta.p)*( CP41 - CP56 - beta.0 - beta.oil*price.oil.2035 - beta.eua*price.eua.2035 - parameters!$D81 ))), price.ceiling   )</f>
        <v>205.36178634495107</v>
      </c>
      <c r="CQ71" s="1">
        <f xml:space="preserve"> MIN(   MAX(0,EXP((1/beta.p)*( CQ41 - CQ56 - beta.0 - beta.oil*price.oil.2035 - beta.eua*price.eua.2035 - parameters!$D81 ))), price.ceiling   )</f>
        <v>214.75214043106294</v>
      </c>
      <c r="CR71" s="1">
        <f xml:space="preserve"> MIN(   MAX(0,EXP((1/beta.p)*( CR41 - CR56 - beta.0 - beta.oil*price.oil.2035 - beta.eua*price.eua.2035 - parameters!$D81 ))), price.ceiling   )</f>
        <v>224.57187698132248</v>
      </c>
      <c r="CS71" s="1">
        <f xml:space="preserve"> MIN(   MAX(0,EXP((1/beta.p)*( CS41 - CS56 - beta.0 - beta.oil*price.oil.2035 - beta.eua*price.eua.2035 - parameters!$D81 ))), price.ceiling   )</f>
        <v>234.84062989865032</v>
      </c>
      <c r="CT71" s="1">
        <f xml:space="preserve"> MIN(   MAX(0,EXP((1/beta.p)*( CT41 - CT56 - beta.0 - beta.oil*price.oil.2035 - beta.eua*price.eua.2035 - parameters!$D81 ))), price.ceiling   )</f>
        <v>245.578930864</v>
      </c>
      <c r="CU71" s="1">
        <f xml:space="preserve"> MIN(   MAX(0,EXP((1/beta.p)*( CU41 - CU56 - beta.0 - beta.oil*price.oil.2035 - beta.eua*price.eua.2035 - parameters!$D81 ))), price.ceiling   )</f>
        <v>256.80825038807222</v>
      </c>
      <c r="CV71" s="1">
        <f xml:space="preserve"> MIN(   MAX(0,EXP((1/beta.p)*( CV41 - CV56 - beta.0 - beta.oil*price.oil.2035 - beta.eua*price.eua.2035 - parameters!$D81 ))), price.ceiling   )</f>
        <v>268.55104074015935</v>
      </c>
      <c r="CW71" s="1">
        <f xml:space="preserve"> MIN(   MAX(0,EXP((1/beta.p)*( CW41 - CW56 - beta.0 - beta.oil*price.oil.2035 - beta.eua*price.eua.2035 - parameters!$D81 ))), price.ceiling   )</f>
        <v>280.83078083994621</v>
      </c>
      <c r="CX71" s="1">
        <f xml:space="preserve"> MIN(   MAX(0,EXP((1/beta.p)*( CX41 - CX56 - beta.0 - beta.oil*price.oil.2035 - beta.eua*price.eua.2035 - parameters!$D81 ))), price.ceiling   )</f>
        <v>293.67202320203165</v>
      </c>
      <c r="CY71" s="1">
        <f xml:space="preserve"> MIN(   MAX(0,EXP((1/beta.p)*( CY41 - CY56 - beta.0 - beta.oil*price.oil.2035 - beta.eua*price.eua.2035 - parameters!$D81 ))), price.ceiling   )</f>
        <v>307.10044302703187</v>
      </c>
      <c r="CZ71" s="1">
        <f xml:space="preserve"> MIN(   MAX(0,EXP((1/beta.p)*( CZ41 - CZ56 - beta.0 - beta.oil*price.oil.2035 - beta.eua*price.eua.2035 - parameters!$D81 ))), price.ceiling   )</f>
        <v>321.14288953741448</v>
      </c>
      <c r="DA71" s="1">
        <f xml:space="preserve"> MIN(   MAX(0,EXP((1/beta.p)*( DA41 - DA56 - beta.0 - beta.oil*price.oil.2035 - beta.eua*price.eua.2035 - parameters!$D81 ))), price.ceiling   )</f>
        <v>335.82743966071729</v>
      </c>
    </row>
    <row r="72" spans="1:105" x14ac:dyDescent="0.25">
      <c r="A72" t="s">
        <v>52</v>
      </c>
      <c r="B72" s="3">
        <f t="shared" si="8"/>
        <v>35.417184762947784</v>
      </c>
      <c r="D72" t="s">
        <v>52</v>
      </c>
      <c r="E72" s="1">
        <f xml:space="preserve"> MIN(   MAX(0,EXP((1/beta.p)*( E42 - E57 - beta.0 - beta.oil*price.oil.2035 - beta.eua*price.eua.2035 - parameters!$D82 ))), price.ceiling   )</f>
        <v>3.2746740408734816</v>
      </c>
      <c r="F72" s="1">
        <f xml:space="preserve"> MIN(   MAX(0,EXP((1/beta.p)*( F42 - F57 - beta.0 - beta.oil*price.oil.2035 - beta.eua*price.eua.2035 - parameters!$D82 ))), price.ceiling   )</f>
        <v>3.4272630590735162</v>
      </c>
      <c r="G72" s="1">
        <f xml:space="preserve"> MIN(   MAX(0,EXP((1/beta.p)*( G42 - G57 - beta.0 - beta.oil*price.oil.2035 - beta.eua*price.eua.2035 - parameters!$D82 ))), price.ceiling   )</f>
        <v>3.5869622226451612</v>
      </c>
      <c r="H72" s="1">
        <f xml:space="preserve"> MIN(   MAX(0,EXP((1/beta.p)*( H42 - H57 - beta.0 - beta.oil*price.oil.2035 - beta.eua*price.eua.2035 - parameters!$D82 ))), price.ceiling   )</f>
        <v>3.7541028409303463</v>
      </c>
      <c r="I72" s="1">
        <f xml:space="preserve"> MIN(   MAX(0,EXP((1/beta.p)*( I42 - I57 - beta.0 - beta.oil*price.oil.2035 - beta.eua*price.eua.2035 - parameters!$D82 ))), price.ceiling   )</f>
        <v>3.9290316611944629</v>
      </c>
      <c r="J72" s="1">
        <f xml:space="preserve"> MIN(   MAX(0,EXP((1/beta.p)*( J42 - J57 - beta.0 - beta.oil*price.oil.2035 - beta.eua*price.eua.2035 - parameters!$D82 ))), price.ceiling   )</f>
        <v>4.1121115879827181</v>
      </c>
      <c r="K72" s="1">
        <f xml:space="preserve"> MIN(   MAX(0,EXP((1/beta.p)*( K42 - K57 - beta.0 - beta.oil*price.oil.2035 - beta.eua*price.eua.2035 - parameters!$D82 ))), price.ceiling   )</f>
        <v>4.3037224359961277</v>
      </c>
      <c r="L72" s="1">
        <f xml:space="preserve"> MIN(   MAX(0,EXP((1/beta.p)*( L42 - L57 - beta.0 - beta.oil*price.oil.2035 - beta.eua*price.eua.2035 - parameters!$D82 ))), price.ceiling   )</f>
        <v>4.5042617180490501</v>
      </c>
      <c r="M72" s="1">
        <f xml:space="preserve"> MIN(   MAX(0,EXP((1/beta.p)*( M42 - M57 - beta.0 - beta.oil*price.oil.2035 - beta.eua*price.eua.2035 - parameters!$D82 ))), price.ceiling   )</f>
        <v>4.7141454697429364</v>
      </c>
      <c r="N72" s="1">
        <f xml:space="preserve"> MIN(   MAX(0,EXP((1/beta.p)*( N42 - N57 - beta.0 - beta.oil*price.oil.2035 - beta.eua*price.eua.2035 - parameters!$D82 ))), price.ceiling   )</f>
        <v>4.9338091125671673</v>
      </c>
      <c r="O72" s="1">
        <f xml:space="preserve"> MIN(   MAX(0,EXP((1/beta.p)*( O42 - O57 - beta.0 - beta.oil*price.oil.2035 - beta.eua*price.eua.2035 - parameters!$D82 ))), price.ceiling   )</f>
        <v>5.1637083572175442</v>
      </c>
      <c r="P72" s="1">
        <f xml:space="preserve"> MIN(   MAX(0,EXP((1/beta.p)*( P42 - P57 - beta.0 - beta.oil*price.oil.2035 - beta.eua*price.eua.2035 - parameters!$D82 ))), price.ceiling   )</f>
        <v>5.4043201490064359</v>
      </c>
      <c r="Q72" s="1">
        <f xml:space="preserve"> MIN(   MAX(0,EXP((1/beta.p)*( Q42 - Q57 - beta.0 - beta.oil*price.oil.2035 - beta.eua*price.eua.2035 - parameters!$D82 ))), price.ceiling   )</f>
        <v>5.6561436573259378</v>
      </c>
      <c r="R72" s="1">
        <f xml:space="preserve"> MIN(   MAX(0,EXP((1/beta.p)*( R42 - R57 - beta.0 - beta.oil*price.oil.2035 - beta.eua*price.eua.2035 - parameters!$D82 ))), price.ceiling   )</f>
        <v>5.9197013112167394</v>
      </c>
      <c r="S72" s="1">
        <f xml:space="preserve"> MIN(   MAX(0,EXP((1/beta.p)*( S42 - S57 - beta.0 - beta.oil*price.oil.2035 - beta.eua*price.eua.2035 - parameters!$D82 ))), price.ceiling   )</f>
        <v>6.1955398831910919</v>
      </c>
      <c r="T72" s="1">
        <f xml:space="preserve"> MIN(   MAX(0,EXP((1/beta.p)*( T42 - T57 - beta.0 - beta.oil*price.oil.2035 - beta.eua*price.eua.2035 - parameters!$D82 ))), price.ceiling   )</f>
        <v>6.4842316235583635</v>
      </c>
      <c r="U72" s="1">
        <f xml:space="preserve"> MIN(   MAX(0,EXP((1/beta.p)*( U42 - U57 - beta.0 - beta.oil*price.oil.2035 - beta.eua*price.eua.2035 - parameters!$D82 ))), price.ceiling   )</f>
        <v>6.7863754476064138</v>
      </c>
      <c r="V72" s="1">
        <f xml:space="preserve"> MIN(   MAX(0,EXP((1/beta.p)*( V42 - V57 - beta.0 - beta.oil*price.oil.2035 - beta.eua*price.eua.2035 - parameters!$D82 ))), price.ceiling   )</f>
        <v>7.1025981781017107</v>
      </c>
      <c r="W72" s="1">
        <f xml:space="preserve"> MIN(   MAX(0,EXP((1/beta.p)*( W42 - W57 - beta.0 - beta.oil*price.oil.2035 - beta.eua*price.eua.2035 - parameters!$D82 ))), price.ceiling   )</f>
        <v>7.433555845685877</v>
      </c>
      <c r="X72" s="1">
        <f xml:space="preserve"> MIN(   MAX(0,EXP((1/beta.p)*( X42 - X57 - beta.0 - beta.oil*price.oil.2035 - beta.eua*price.eua.2035 - parameters!$D82 ))), price.ceiling   )</f>
        <v>7.7799350498663875</v>
      </c>
      <c r="Y72" s="1">
        <f xml:space="preserve"> MIN(   MAX(0,EXP((1/beta.p)*( Y42 - Y57 - beta.0 - beta.oil*price.oil.2035 - beta.eua*price.eua.2035 - parameters!$D82 ))), price.ceiling   )</f>
        <v>8.1424543834250045</v>
      </c>
      <c r="Z72" s="1">
        <f xml:space="preserve"> MIN(   MAX(0,EXP((1/beta.p)*( Z42 - Z57 - beta.0 - beta.oil*price.oil.2035 - beta.eua*price.eua.2035 - parameters!$D82 ))), price.ceiling   )</f>
        <v>8.5218659231988969</v>
      </c>
      <c r="AA72" s="1">
        <f xml:space="preserve"> MIN(   MAX(0,EXP((1/beta.p)*( AA42 - AA57 - beta.0 - beta.oil*price.oil.2035 - beta.eua*price.eua.2035 - parameters!$D82 ))), price.ceiling   )</f>
        <v>8.9189567903272806</v>
      </c>
      <c r="AB72" s="1">
        <f xml:space="preserve"> MIN(   MAX(0,EXP((1/beta.p)*( AB42 - AB57 - beta.0 - beta.oil*price.oil.2035 - beta.eua*price.eua.2035 - parameters!$D82 ))), price.ceiling   )</f>
        <v>9.334550783200406</v>
      </c>
      <c r="AC72" s="1">
        <f xml:space="preserve"> MIN(   MAX(0,EXP((1/beta.p)*( AC42 - AC57 - beta.0 - beta.oil*price.oil.2035 - beta.eua*price.eua.2035 - parameters!$D82 ))), price.ceiling   )</f>
        <v>9.7695100864985687</v>
      </c>
      <c r="AD72" s="1">
        <f xml:space="preserve"> MIN(   MAX(0,EXP((1/beta.p)*( AD42 - AD57 - beta.0 - beta.oil*price.oil.2035 - beta.eua*price.eua.2035 - parameters!$D82 ))), price.ceiling   )</f>
        <v>10.224737059866744</v>
      </c>
      <c r="AE72" s="1">
        <f xml:space="preserve"> MIN(   MAX(0,EXP((1/beta.p)*( AE42 - AE57 - beta.0 - beta.oil*price.oil.2035 - beta.eua*price.eua.2035 - parameters!$D82 ))), price.ceiling   )</f>
        <v>10.701176109935497</v>
      </c>
      <c r="AF72" s="1">
        <f xml:space="preserve"> MIN(   MAX(0,EXP((1/beta.p)*( AF42 - AF57 - beta.0 - beta.oil*price.oil.2035 - beta.eua*price.eua.2035 - parameters!$D82 ))), price.ceiling   )</f>
        <v>11.199815649571994</v>
      </c>
      <c r="AG72" s="1">
        <f xml:space="preserve"> MIN(   MAX(0,EXP((1/beta.p)*( AG42 - AG57 - beta.0 - beta.oil*price.oil.2035 - beta.eua*price.eua.2035 - parameters!$D82 ))), price.ceiling   )</f>
        <v>11.721690148425546</v>
      </c>
      <c r="AH72" s="1">
        <f xml:space="preserve"> MIN(   MAX(0,EXP((1/beta.p)*( AH42 - AH57 - beta.0 - beta.oil*price.oil.2035 - beta.eua*price.eua.2035 - parameters!$D82 ))), price.ceiling   )</f>
        <v>12.267882279021903</v>
      </c>
      <c r="AI72" s="1">
        <f xml:space="preserve"> MIN(   MAX(0,EXP((1/beta.p)*( AI42 - AI57 - beta.0 - beta.oil*price.oil.2035 - beta.eua*price.eua.2035 - parameters!$D82 ))), price.ceiling   )</f>
        <v>12.839525162858441</v>
      </c>
      <c r="AJ72" s="1">
        <f xml:space="preserve"> MIN(   MAX(0,EXP((1/beta.p)*( AJ42 - AJ57 - beta.0 - beta.oil*price.oil.2035 - beta.eua*price.eua.2035 - parameters!$D82 ))), price.ceiling   )</f>
        <v>13.437804721159957</v>
      </c>
      <c r="AK72" s="1">
        <f xml:space="preserve"> MIN(   MAX(0,EXP((1/beta.p)*( AK42 - AK57 - beta.0 - beta.oil*price.oil.2035 - beta.eua*price.eua.2035 - parameters!$D82 ))), price.ceiling   )</f>
        <v>14.06396213517197</v>
      </c>
      <c r="AL72" s="1">
        <f xml:space="preserve"> MIN(   MAX(0,EXP((1/beta.p)*( AL42 - AL57 - beta.0 - beta.oil*price.oil.2035 - beta.eua*price.eua.2035 - parameters!$D82 ))), price.ceiling   )</f>
        <v>14.719296421095562</v>
      </c>
      <c r="AM72" s="1">
        <f xml:space="preserve"> MIN(   MAX(0,EXP((1/beta.p)*( AM42 - AM57 - beta.0 - beta.oil*price.oil.2035 - beta.eua*price.eua.2035 - parameters!$D82 ))), price.ceiling   )</f>
        <v>15.405167125005736</v>
      </c>
      <c r="AN72" s="1">
        <f xml:space="preserve"> MIN(   MAX(0,EXP((1/beta.p)*( AN42 - AN57 - beta.0 - beta.oil*price.oil.2035 - beta.eua*price.eua.2035 - parameters!$D82 ))), price.ceiling   )</f>
        <v>16.122997143344008</v>
      </c>
      <c r="AO72" s="1">
        <f xml:space="preserve"> MIN(   MAX(0,EXP((1/beta.p)*( AO42 - AO57 - beta.0 - beta.oil*price.oil.2035 - beta.eua*price.eua.2035 - parameters!$D82 ))), price.ceiling   )</f>
        <v>16.874275674836753</v>
      </c>
      <c r="AP72" s="1">
        <f xml:space="preserve"> MIN(   MAX(0,EXP((1/beta.p)*( AP42 - AP57 - beta.0 - beta.oil*price.oil.2035 - beta.eua*price.eua.2035 - parameters!$D82 ))), price.ceiling   )</f>
        <v>17.660561309963128</v>
      </c>
      <c r="AQ72" s="1">
        <f xml:space="preserve"> MIN(   MAX(0,EXP((1/beta.p)*( AQ42 - AQ57 - beta.0 - beta.oil*price.oil.2035 - beta.eua*price.eua.2035 - parameters!$D82 ))), price.ceiling   )</f>
        <v>18.483485264382114</v>
      </c>
      <c r="AR72" s="1">
        <f xml:space="preserve"> MIN(   MAX(0,EXP((1/beta.p)*( AR42 - AR57 - beta.0 - beta.oil*price.oil.2035 - beta.eua*price.eua.2035 - parameters!$D82 ))), price.ceiling   )</f>
        <v>19.344754763026504</v>
      </c>
      <c r="AS72" s="1">
        <f xml:space="preserve"> MIN(   MAX(0,EXP((1/beta.p)*( AS42 - AS57 - beta.0 - beta.oil*price.oil.2035 - beta.eua*price.eua.2035 - parameters!$D82 ))), price.ceiling   )</f>
        <v>20.246156581884581</v>
      </c>
      <c r="AT72" s="1">
        <f xml:space="preserve"> MIN(   MAX(0,EXP((1/beta.p)*( AT42 - AT57 - beta.0 - beta.oil*price.oil.2035 - beta.eua*price.eua.2035 - parameters!$D82 ))), price.ceiling   )</f>
        <v>21.189560754817137</v>
      </c>
      <c r="AU72" s="1">
        <f xml:space="preserve"> MIN(   MAX(0,EXP((1/beta.p)*( AU42 - AU57 - beta.0 - beta.oil*price.oil.2035 - beta.eua*price.eua.2035 - parameters!$D82 ))), price.ceiling   )</f>
        <v>22.176924453099936</v>
      </c>
      <c r="AV72" s="1">
        <f xml:space="preserve"> MIN(   MAX(0,EXP((1/beta.p)*( AV42 - AV57 - beta.0 - beta.oil*price.oil.2035 - beta.eua*price.eua.2035 - parameters!$D82 ))), price.ceiling   )</f>
        <v>23.210296045740119</v>
      </c>
      <c r="AW72" s="1">
        <f xml:space="preserve"> MIN(   MAX(0,EXP((1/beta.p)*( AW42 - AW57 - beta.0 - beta.oil*price.oil.2035 - beta.eua*price.eua.2035 - parameters!$D82 ))), price.ceiling   )</f>
        <v>24.291819348989844</v>
      </c>
      <c r="AX72" s="1">
        <f xml:space="preserve"> MIN(   MAX(0,EXP((1/beta.p)*( AX42 - AX57 - beta.0 - beta.oil*price.oil.2035 - beta.eua*price.eua.2035 - parameters!$D82 ))), price.ceiling   )</f>
        <v>25.423738073873452</v>
      </c>
      <c r="AY72" s="1">
        <f xml:space="preserve"> MIN(   MAX(0,EXP((1/beta.p)*( AY42 - AY57 - beta.0 - beta.oil*price.oil.2035 - beta.eua*price.eua.2035 - parameters!$D82 ))), price.ceiling   )</f>
        <v>26.608400480954565</v>
      </c>
      <c r="AZ72" s="1">
        <f xml:space="preserve"> MIN(   MAX(0,EXP((1/beta.p)*( AZ42 - AZ57 - beta.0 - beta.oil*price.oil.2035 - beta.eua*price.eua.2035 - parameters!$D82 ))), price.ceiling   )</f>
        <v>27.848264252000071</v>
      </c>
      <c r="BA72" s="1">
        <f xml:space="preserve"> MIN(   MAX(0,EXP((1/beta.p)*( BA42 - BA57 - beta.0 - beta.oil*price.oil.2035 - beta.eua*price.eua.2035 - parameters!$D82 ))), price.ceiling   )</f>
        <v>29.145901588647593</v>
      </c>
      <c r="BB72" s="1">
        <f xml:space="preserve"> MIN(   MAX(0,EXP((1/beta.p)*( BB42 - BB57 - beta.0 - beta.oil*price.oil.2035 - beta.eua*price.eua.2035 - parameters!$D82 ))), price.ceiling   )</f>
        <v>30.504004548654041</v>
      </c>
      <c r="BC72" s="1">
        <f xml:space="preserve"> MIN(   MAX(0,EXP((1/beta.p)*( BC42 - BC57 - beta.0 - beta.oil*price.oil.2035 - beta.eua*price.eua.2035 - parameters!$D82 ))), price.ceiling   )</f>
        <v>31.925390630795821</v>
      </c>
      <c r="BD72" s="1">
        <f xml:space="preserve"> MIN(   MAX(0,EXP((1/beta.p)*( BD42 - BD57 - beta.0 - beta.oil*price.oil.2035 - beta.eua*price.eua.2035 - parameters!$D82 ))), price.ceiling   )</f>
        <v>33.413008620006835</v>
      </c>
      <c r="BE72" s="1">
        <f xml:space="preserve"> MIN(   MAX(0,EXP((1/beta.p)*( BE42 - BE57 - beta.0 - beta.oil*price.oil.2035 - beta.eua*price.eua.2035 - parameters!$D82 ))), price.ceiling   )</f>
        <v>34.969944704880845</v>
      </c>
      <c r="BF72" s="1">
        <f xml:space="preserve"> MIN(   MAX(0,EXP((1/beta.p)*( BF42 - BF57 - beta.0 - beta.oil*price.oil.2035 - beta.eua*price.eua.2035 - parameters!$D82 ))), price.ceiling   )</f>
        <v>36.59942888022919</v>
      </c>
      <c r="BG72" s="1">
        <f xml:space="preserve"> MIN(   MAX(0,EXP((1/beta.p)*( BG42 - BG57 - beta.0 - beta.oil*price.oil.2035 - beta.eua*price.eua.2035 - parameters!$D82 ))), price.ceiling   )</f>
        <v>38.304841647976453</v>
      </c>
      <c r="BH72" s="1">
        <f xml:space="preserve"> MIN(   MAX(0,EXP((1/beta.p)*( BH42 - BH57 - beta.0 - beta.oil*price.oil.2035 - beta.eua*price.eua.2035 - parameters!$D82 ))), price.ceiling   )</f>
        <v>40.089721030296118</v>
      </c>
      <c r="BI72" s="1">
        <f xml:space="preserve"> MIN(   MAX(0,EXP((1/beta.p)*( BI42 - BI57 - beta.0 - beta.oil*price.oil.2035 - beta.eua*price.eua.2035 - parameters!$D82 ))), price.ceiling   )</f>
        <v>41.957769909534974</v>
      </c>
      <c r="BJ72" s="1">
        <f xml:space="preserve"> MIN(   MAX(0,EXP((1/beta.p)*( BJ42 - BJ57 - beta.0 - beta.oil*price.oil.2035 - beta.eua*price.eua.2035 - parameters!$D82 ))), price.ceiling   )</f>
        <v>43.912863710153701</v>
      </c>
      <c r="BK72" s="1">
        <f xml:space="preserve"> MIN(   MAX(0,EXP((1/beta.p)*( BK42 - BK57 - beta.0 - beta.oil*price.oil.2035 - beta.eua*price.eua.2035 - parameters!$D82 ))), price.ceiling   )</f>
        <v>45.959058438621113</v>
      </c>
      <c r="BL72" s="1">
        <f xml:space="preserve"> MIN(   MAX(0,EXP((1/beta.p)*( BL42 - BL57 - beta.0 - beta.oil*price.oil.2035 - beta.eua*price.eua.2035 - parameters!$D82 ))), price.ceiling   )</f>
        <v>48.100599097940169</v>
      </c>
      <c r="BM72" s="1">
        <f xml:space="preserve"> MIN(   MAX(0,EXP((1/beta.p)*( BM42 - BM57 - beta.0 - beta.oil*price.oil.2035 - beta.eua*price.eua.2035 - parameters!$D82 ))), price.ceiling   )</f>
        <v>50.341928494263961</v>
      </c>
      <c r="BN72" s="1">
        <f xml:space="preserve"> MIN(   MAX(0,EXP((1/beta.p)*( BN42 - BN57 - beta.0 - beta.oil*price.oil.2035 - beta.eua*price.eua.2035 - parameters!$D82 ))), price.ceiling   )</f>
        <v>52.68769645387048</v>
      </c>
      <c r="BO72" s="1">
        <f xml:space="preserve"> MIN(   MAX(0,EXP((1/beta.p)*( BO42 - BO57 - beta.0 - beta.oil*price.oil.2035 - beta.eua*price.eua.2035 - parameters!$D82 ))), price.ceiling   )</f>
        <v>55.142769469618017</v>
      </c>
      <c r="BP72" s="1">
        <f xml:space="preserve"> MIN(   MAX(0,EXP((1/beta.p)*( BP42 - BP57 - beta.0 - beta.oil*price.oil.2035 - beta.eua*price.eua.2035 - parameters!$D82 ))), price.ceiling   )</f>
        <v>57.712240796894193</v>
      </c>
      <c r="BQ72" s="1">
        <f xml:space="preserve"> MIN(   MAX(0,EXP((1/beta.p)*( BQ42 - BQ57 - beta.0 - beta.oil*price.oil.2035 - beta.eua*price.eua.2035 - parameters!$D82 ))), price.ceiling   )</f>
        <v>60.401441020001968</v>
      </c>
      <c r="BR72" s="1">
        <f xml:space="preserve"> MIN(   MAX(0,EXP((1/beta.p)*( BR42 - BR57 - beta.0 - beta.oil*price.oil.2035 - beta.eua*price.eua.2035 - parameters!$D82 ))), price.ceiling   )</f>
        <v>63.2159491109052</v>
      </c>
      <c r="BS72" s="1">
        <f xml:space="preserve"> MIN(   MAX(0,EXP((1/beta.p)*( BS42 - BS57 - beta.0 - beta.oil*price.oil.2035 - beta.eua*price.eua.2035 - parameters!$D82 ))), price.ceiling   )</f>
        <v>66.161604003275372</v>
      </c>
      <c r="BT72" s="1">
        <f xml:space="preserve"> MIN(   MAX(0,EXP((1/beta.p)*( BT42 - BT57 - beta.0 - beta.oil*price.oil.2035 - beta.eua*price.eua.2035 - parameters!$D82 ))), price.ceiling   )</f>
        <v>69.244516705849747</v>
      </c>
      <c r="BU72" s="1">
        <f xml:space="preserve"> MIN(   MAX(0,EXP((1/beta.p)*( BU42 - BU57 - beta.0 - beta.oil*price.oil.2035 - beta.eua*price.eua.2035 - parameters!$D82 ))), price.ceiling   )</f>
        <v>72.471082980233177</v>
      </c>
      <c r="BV72" s="1">
        <f xml:space="preserve"> MIN(   MAX(0,EXP((1/beta.p)*( BV42 - BV57 - beta.0 - beta.oil*price.oil.2035 - beta.eua*price.eua.2035 - parameters!$D82 ))), price.ceiling   )</f>
        <v>75.847996609443598</v>
      </c>
      <c r="BW72" s="1">
        <f xml:space="preserve"> MIN(   MAX(0,EXP((1/beta.p)*( BW42 - BW57 - beta.0 - beta.oil*price.oil.2035 - beta.eua*price.eua.2035 - parameters!$D82 ))), price.ceiling   )</f>
        <v>79.382263284726847</v>
      </c>
      <c r="BX72" s="1">
        <f xml:space="preserve"> MIN(   MAX(0,EXP((1/beta.p)*( BX42 - BX57 - beta.0 - beta.oil*price.oil.2035 - beta.eua*price.eua.2035 - parameters!$D82 ))), price.ceiling   )</f>
        <v>83.081215139453249</v>
      </c>
      <c r="BY72" s="1">
        <f xml:space="preserve"> MIN(   MAX(0,EXP((1/beta.p)*( BY42 - BY57 - beta.0 - beta.oil*price.oil.2035 - beta.eua*price.eua.2035 - parameters!$D82 ))), price.ceiling   )</f>
        <v>86.952525960243733</v>
      </c>
      <c r="BZ72" s="1">
        <f xml:space="preserve"> MIN(   MAX(0,EXP((1/beta.p)*( BZ42 - BZ57 - beta.0 - beta.oil*price.oil.2035 - beta.eua*price.eua.2035 - parameters!$D82 ))), price.ceiling   )</f>
        <v>91.004227106885878</v>
      </c>
      <c r="CA72" s="1">
        <f xml:space="preserve"> MIN(   MAX(0,EXP((1/beta.p)*( CA42 - CA57 - beta.0 - beta.oil*price.oil.2035 - beta.eua*price.eua.2035 - parameters!$D82 ))), price.ceiling   )</f>
        <v>95.244724174065396</v>
      </c>
      <c r="CB72" s="1">
        <f xml:space="preserve"> MIN(   MAX(0,EXP((1/beta.p)*( CB42 - CB57 - beta.0 - beta.oil*price.oil.2035 - beta.eua*price.eua.2035 - parameters!$D82 ))), price.ceiling   )</f>
        <v>99.682814429478242</v>
      </c>
      <c r="CC72" s="1">
        <f xml:space="preserve"> MIN(   MAX(0,EXP((1/beta.p)*( CC42 - CC57 - beta.0 - beta.oil*price.oil.2035 - beta.eua*price.eua.2035 - parameters!$D82 ))), price.ceiling   )</f>
        <v>104.32770506450251</v>
      </c>
      <c r="CD72" s="1">
        <f xml:space="preserve"> MIN(   MAX(0,EXP((1/beta.p)*( CD42 - CD57 - beta.0 - beta.oil*price.oil.2035 - beta.eua*price.eua.2035 - parameters!$D82 ))), price.ceiling   )</f>
        <v>109.18903229529123</v>
      </c>
      <c r="CE72" s="1">
        <f xml:space="preserve"> MIN(   MAX(0,EXP((1/beta.p)*( CE42 - CE57 - beta.0 - beta.oil*price.oil.2035 - beta.eua*price.eua.2035 - parameters!$D82 ))), price.ceiling   )</f>
        <v>114.2768813539128</v>
      </c>
      <c r="CF72" s="1">
        <f xml:space="preserve"> MIN(   MAX(0,EXP((1/beta.p)*( CF42 - CF57 - beta.0 - beta.oil*price.oil.2035 - beta.eua*price.eua.2035 - parameters!$D82 ))), price.ceiling   )</f>
        <v>119.60180741101256</v>
      </c>
      <c r="CG72" s="1">
        <f xml:space="preserve"> MIN(   MAX(0,EXP((1/beta.p)*( CG42 - CG57 - beta.0 - beta.oil*price.oil.2035 - beta.eua*price.eua.2035 - parameters!$D82 ))), price.ceiling   )</f>
        <v>125.1748574734024</v>
      </c>
      <c r="CH72" s="1">
        <f xml:space="preserve"> MIN(   MAX(0,EXP((1/beta.p)*( CH42 - CH57 - beta.0 - beta.oil*price.oil.2035 - beta.eua*price.eua.2035 - parameters!$D82 ))), price.ceiling   )</f>
        <v>131.00759330200452</v>
      </c>
      <c r="CI72" s="1">
        <f xml:space="preserve"> MIN(   MAX(0,EXP((1/beta.p)*( CI42 - CI57 - beta.0 - beta.oil*price.oil.2035 - beta.eua*price.eua.2035 - parameters!$D82 ))), price.ceiling   )</f>
        <v>137.11211539769673</v>
      </c>
      <c r="CJ72" s="1">
        <f xml:space="preserve"> MIN(   MAX(0,EXP((1/beta.p)*( CJ42 - CJ57 - beta.0 - beta.oil*price.oil.2035 - beta.eua*price.eua.2035 - parameters!$D82 ))), price.ceiling   )</f>
        <v>143.5010881048197</v>
      </c>
      <c r="CK72" s="1">
        <f xml:space="preserve"> MIN(   MAX(0,EXP((1/beta.p)*( CK42 - CK57 - beta.0 - beta.oil*price.oil.2035 - beta.eua*price.eua.2035 - parameters!$D82 ))), price.ceiling   )</f>
        <v>150.18776588442259</v>
      </c>
      <c r="CL72" s="1">
        <f xml:space="preserve"> MIN(   MAX(0,EXP((1/beta.p)*( CL42 - CL57 - beta.0 - beta.oil*price.oil.2035 - beta.eua*price.eua.2035 - parameters!$D82 ))), price.ceiling   )</f>
        <v>157.18602081175825</v>
      </c>
      <c r="CM72" s="1">
        <f xml:space="preserve"> MIN(   MAX(0,EXP((1/beta.p)*( CM42 - CM57 - beta.0 - beta.oil*price.oil.2035 - beta.eua*price.eua.2035 - parameters!$D82 ))), price.ceiling   )</f>
        <v>164.51037135506871</v>
      </c>
      <c r="CN72" s="1">
        <f xml:space="preserve"> MIN(   MAX(0,EXP((1/beta.p)*( CN42 - CN57 - beta.0 - beta.oil*price.oil.2035 - beta.eua*price.eua.2035 - parameters!$D82 ))), price.ceiling   )</f>
        <v>172.17601249536895</v>
      </c>
      <c r="CO72" s="1">
        <f xml:space="preserve"> MIN(   MAX(0,EXP((1/beta.p)*( CO42 - CO57 - beta.0 - beta.oil*price.oil.2035 - beta.eua*price.eua.2035 - parameters!$D82 ))), price.ceiling   )</f>
        <v>180.19884724971229</v>
      </c>
      <c r="CP72" s="1">
        <f xml:space="preserve"> MIN(   MAX(0,EXP((1/beta.p)*( CP42 - CP57 - beta.0 - beta.oil*price.oil.2035 - beta.eua*price.eua.2035 - parameters!$D82 ))), price.ceiling   )</f>
        <v>188.59551966333586</v>
      </c>
      <c r="CQ72" s="1">
        <f xml:space="preserve"> MIN(   MAX(0,EXP((1/beta.p)*( CQ42 - CQ57 - beta.0 - beta.oil*price.oil.2035 - beta.eua*price.eua.2035 - parameters!$D82 ))), price.ceiling   )</f>
        <v>197.38344933913271</v>
      </c>
      <c r="CR72" s="1">
        <f xml:space="preserve"> MIN(   MAX(0,EXP((1/beta.p)*( CR42 - CR57 - beta.0 - beta.oil*price.oil.2035 - beta.eua*price.eua.2035 - parameters!$D82 ))), price.ceiling   )</f>
        <v>206.58086757608208</v>
      </c>
      <c r="CS72" s="1">
        <f xml:space="preserve"> MIN(   MAX(0,EXP((1/beta.p)*( CS42 - CS57 - beta.0 - beta.oil*price.oil.2035 - beta.eua*price.eua.2035 - parameters!$D82 ))), price.ceiling   )</f>
        <v>216.20685519161208</v>
      </c>
      <c r="CT72" s="1">
        <f xml:space="preserve"> MIN(   MAX(0,EXP((1/beta.p)*( CT42 - CT57 - beta.0 - beta.oil*price.oil.2035 - beta.eua*price.eua.2035 - parameters!$D82 ))), price.ceiling   )</f>
        <v>226.28138210635964</v>
      </c>
      <c r="CU72" s="1">
        <f xml:space="preserve"> MIN(   MAX(0,EXP((1/beta.p)*( CU42 - CU57 - beta.0 - beta.oil*price.oil.2035 - beta.eua*price.eua.2035 - parameters!$D82 ))), price.ceiling   )</f>
        <v>236.82534877345026</v>
      </c>
      <c r="CV72" s="1">
        <f xml:space="preserve"> MIN(   MAX(0,EXP((1/beta.p)*( CV42 - CV57 - beta.0 - beta.oil*price.oil.2035 - beta.eua*price.eua.2035 - parameters!$D82 ))), price.ceiling   )</f>
        <v>247.86062953824427</v>
      </c>
      <c r="CW72" s="1">
        <f xml:space="preserve"> MIN(   MAX(0,EXP((1/beta.p)*( CW42 - CW57 - beta.0 - beta.oil*price.oil.2035 - beta.eua*price.eua.2035 - parameters!$D82 ))), price.ceiling   )</f>
        <v>259.41011801850681</v>
      </c>
      <c r="CX72" s="1">
        <f xml:space="preserve"> MIN(   MAX(0,EXP((1/beta.p)*( CX42 - CX57 - beta.0 - beta.oil*price.oil.2035 - beta.eua*price.eua.2035 - parameters!$D82 ))), price.ceiling   )</f>
        <v>271.49777459914185</v>
      </c>
      <c r="CY72" s="1">
        <f xml:space="preserve"> MIN(   MAX(0,EXP((1/beta.p)*( CY42 - CY57 - beta.0 - beta.oil*price.oil.2035 - beta.eua*price.eua.2035 - parameters!$D82 ))), price.ceiling   )</f>
        <v>284.14867614002526</v>
      </c>
      <c r="CZ72" s="1">
        <f xml:space="preserve"> MIN(   MAX(0,EXP((1/beta.p)*( CZ42 - CZ57 - beta.0 - beta.oil*price.oil.2035 - beta.eua*price.eua.2035 - parameters!$D82 ))), price.ceiling   )</f>
        <v>297.38906800005952</v>
      </c>
      <c r="DA72" s="1">
        <f xml:space="preserve"> MIN(   MAX(0,EXP((1/beta.p)*( DA42 - DA57 - beta.0 - beta.oil*price.oil.2035 - beta.eua*price.eua.2035 - parameters!$D82 ))), price.ceiling   )</f>
        <v>311.24641848537601</v>
      </c>
    </row>
    <row r="73" spans="1:105" x14ac:dyDescent="0.25">
      <c r="A73" t="s">
        <v>53</v>
      </c>
      <c r="B73" s="3">
        <f t="shared" si="8"/>
        <v>34.032132568069649</v>
      </c>
      <c r="D73" t="s">
        <v>53</v>
      </c>
      <c r="E73" s="1">
        <f xml:space="preserve"> MIN(   MAX(0,EXP((1/beta.p)*( E43 - E58 - beta.0 - beta.oil*price.oil.2035 - beta.eua*price.eua.2035 - parameters!$D83 ))), price.ceiling   )</f>
        <v>3.5279226200088796</v>
      </c>
      <c r="F73" s="1">
        <f xml:space="preserve"> MIN(   MAX(0,EXP((1/beta.p)*( F43 - F58 - beta.0 - beta.oil*price.oil.2035 - beta.eua*price.eua.2035 - parameters!$D83 ))), price.ceiling   )</f>
        <v>3.6845643243220496</v>
      </c>
      <c r="G73" s="1">
        <f xml:space="preserve"> MIN(   MAX(0,EXP((1/beta.p)*( G43 - G58 - beta.0 - beta.oil*price.oil.2035 - beta.eua*price.eua.2035 - parameters!$D83 ))), price.ceiling   )</f>
        <v>3.8481610064431147</v>
      </c>
      <c r="H73" s="1">
        <f xml:space="preserve"> MIN(   MAX(0,EXP((1/beta.p)*( H43 - H58 - beta.0 - beta.oil*price.oil.2035 - beta.eua*price.eua.2035 - parameters!$D83 ))), price.ceiling   )</f>
        <v>4.0190214712112491</v>
      </c>
      <c r="I73" s="1">
        <f xml:space="preserve"> MIN(   MAX(0,EXP((1/beta.p)*( I43 - I58 - beta.0 - beta.oil*price.oil.2035 - beta.eua*price.eua.2035 - parameters!$D83 ))), price.ceiling   )</f>
        <v>4.1974682345702954</v>
      </c>
      <c r="J73" s="1">
        <f xml:space="preserve"> MIN(   MAX(0,EXP((1/beta.p)*( J43 - J58 - beta.0 - beta.oil*price.oil.2035 - beta.eua*price.eua.2035 - parameters!$D83 ))), price.ceiling   )</f>
        <v>4.3838381323493545</v>
      </c>
      <c r="K73" s="1">
        <f xml:space="preserve"> MIN(   MAX(0,EXP((1/beta.p)*( K43 - K58 - beta.0 - beta.oil*price.oil.2035 - beta.eua*price.eua.2035 - parameters!$D83 ))), price.ceiling   )</f>
        <v>4.57848295607356</v>
      </c>
      <c r="L73" s="1">
        <f xml:space="preserve"> MIN(   MAX(0,EXP((1/beta.p)*( L43 - L58 - beta.0 - beta.oil*price.oil.2035 - beta.eua*price.eua.2035 - parameters!$D83 ))), price.ceiling   )</f>
        <v>4.7817701170052107</v>
      </c>
      <c r="M73" s="1">
        <f xml:space="preserve"> MIN(   MAX(0,EXP((1/beta.p)*( M43 - M58 - beta.0 - beta.oil*price.oil.2035 - beta.eua*price.eua.2035 - parameters!$D83 ))), price.ceiling   )</f>
        <v>4.9940833396686948</v>
      </c>
      <c r="N73" s="1">
        <f xml:space="preserve"> MIN(   MAX(0,EXP((1/beta.p)*( N43 - N58 - beta.0 - beta.oil*price.oil.2035 - beta.eua*price.eua.2035 - parameters!$D83 ))), price.ceiling   )</f>
        <v>5.2158233861682799</v>
      </c>
      <c r="O73" s="1">
        <f xml:space="preserve"> MIN(   MAX(0,EXP((1/beta.p)*( O43 - O58 - beta.0 - beta.oil*price.oil.2035 - beta.eua*price.eua.2035 - parameters!$D83 ))), price.ceiling   )</f>
        <v>5.4474088126660503</v>
      </c>
      <c r="P73" s="1">
        <f xml:space="preserve"> MIN(   MAX(0,EXP((1/beta.p)*( P43 - P58 - beta.0 - beta.oil*price.oil.2035 - beta.eua*price.eua.2035 - parameters!$D83 ))), price.ceiling   )</f>
        <v>5.6892767594478446</v>
      </c>
      <c r="Q73" s="1">
        <f xml:space="preserve"> MIN(   MAX(0,EXP((1/beta.p)*( Q43 - Q58 - beta.0 - beta.oil*price.oil.2035 - beta.eua*price.eua.2035 - parameters!$D83 ))), price.ceiling   )</f>
        <v>5.941883776068571</v>
      </c>
      <c r="R73" s="1">
        <f xml:space="preserve"> MIN(   MAX(0,EXP((1/beta.p)*( R43 - R58 - beta.0 - beta.oil*price.oil.2035 - beta.eua*price.eua.2035 - parameters!$D83 ))), price.ceiling   )</f>
        <v>6.2057066831344345</v>
      </c>
      <c r="S73" s="1">
        <f xml:space="preserve"> MIN(   MAX(0,EXP((1/beta.p)*( S43 - S58 - beta.0 - beta.oil*price.oil.2035 - beta.eua*price.eua.2035 - parameters!$D83 ))), price.ceiling   )</f>
        <v>6.4812434723487504</v>
      </c>
      <c r="T73" s="1">
        <f xml:space="preserve"> MIN(   MAX(0,EXP((1/beta.p)*( T43 - T58 - beta.0 - beta.oil*price.oil.2035 - beta.eua*price.eua.2035 - parameters!$D83 ))), price.ceiling   )</f>
        <v>6.7690142465203129</v>
      </c>
      <c r="U73" s="1">
        <f xml:space="preserve"> MIN(   MAX(0,EXP((1/beta.p)*( U43 - U58 - beta.0 - beta.oil*price.oil.2035 - beta.eua*price.eua.2035 - parameters!$D83 ))), price.ceiling   )</f>
        <v>7.069562201308619</v>
      </c>
      <c r="V73" s="1">
        <f xml:space="preserve"> MIN(   MAX(0,EXP((1/beta.p)*( V43 - V58 - beta.0 - beta.oil*price.oil.2035 - beta.eua*price.eua.2035 - parameters!$D83 ))), price.ceiling   )</f>
        <v>7.3834546505591545</v>
      </c>
      <c r="W73" s="1">
        <f xml:space="preserve"> MIN(   MAX(0,EXP((1/beta.p)*( W43 - W58 - beta.0 - beta.oil*price.oil.2035 - beta.eua*price.eua.2035 - parameters!$D83 ))), price.ceiling   )</f>
        <v>7.7112840971641026</v>
      </c>
      <c r="X73" s="1">
        <f xml:space="preserve"> MIN(   MAX(0,EXP((1/beta.p)*( X43 - X58 - beta.0 - beta.oil*price.oil.2035 - beta.eua*price.eua.2035 - parameters!$D83 ))), price.ceiling   )</f>
        <v>8.0536693514698765</v>
      </c>
      <c r="Y73" s="1">
        <f xml:space="preserve"> MIN(   MAX(0,EXP((1/beta.p)*( Y43 - Y58 - beta.0 - beta.oil*price.oil.2035 - beta.eua*price.eua.2035 - parameters!$D83 ))), price.ceiling   )</f>
        <v>8.4112566993425482</v>
      </c>
      <c r="Z73" s="1">
        <f xml:space="preserve"> MIN(   MAX(0,EXP((1/beta.p)*( Z43 - Z58 - beta.0 - beta.oil*price.oil.2035 - beta.eua*price.eua.2035 - parameters!$D83 ))), price.ceiling   )</f>
        <v>8.7847211220960357</v>
      </c>
      <c r="AA73" s="1">
        <f xml:space="preserve"> MIN(   MAX(0,EXP((1/beta.p)*( AA43 - AA58 - beta.0 - beta.oil*price.oil.2035 - beta.eua*price.eua.2035 - parameters!$D83 ))), price.ceiling   )</f>
        <v>9.1747675705857645</v>
      </c>
      <c r="AB73" s="1">
        <f xml:space="preserve"> MIN(   MAX(0,EXP((1/beta.p)*( AB43 - AB58 - beta.0 - beta.oil*price.oil.2035 - beta.eua*price.eua.2035 - parameters!$D83 ))), price.ceiling   )</f>
        <v>9.582132295872773</v>
      </c>
      <c r="AC73" s="1">
        <f xml:space="preserve"> MIN(   MAX(0,EXP((1/beta.p)*( AC43 - AC58 - beta.0 - beta.oil*price.oil.2035 - beta.eua*price.eua.2035 - parameters!$D83 ))), price.ceiling   )</f>
        <v>10.007584238970102</v>
      </c>
      <c r="AD73" s="1">
        <f xml:space="preserve"> MIN(   MAX(0,EXP((1/beta.p)*( AD43 - AD58 - beta.0 - beta.oil*price.oil.2035 - beta.eua*price.eua.2035 - parameters!$D83 ))), price.ceiling   )</f>
        <v>10.451926482294574</v>
      </c>
      <c r="AE73" s="1">
        <f xml:space="preserve"> MIN(   MAX(0,EXP((1/beta.p)*( AE43 - AE58 - beta.0 - beta.oil*price.oil.2035 - beta.eua*price.eua.2035 - parameters!$D83 ))), price.ceiling   )</f>
        <v>10.915997765563951</v>
      </c>
      <c r="AF73" s="1">
        <f xml:space="preserve"> MIN(   MAX(0,EXP((1/beta.p)*( AF43 - AF58 - beta.0 - beta.oil*price.oil.2035 - beta.eua*price.eua.2035 - parameters!$D83 ))), price.ceiling   )</f>
        <v>11.40067406900067</v>
      </c>
      <c r="AG73" s="1">
        <f xml:space="preserve"> MIN(   MAX(0,EXP((1/beta.p)*( AG43 - AG58 - beta.0 - beta.oil*price.oil.2035 - beta.eua*price.eua.2035 - parameters!$D83 ))), price.ceiling   )</f>
        <v>11.906870266830751</v>
      </c>
      <c r="AH73" s="1">
        <f xml:space="preserve"> MIN(   MAX(0,EXP((1/beta.p)*( AH43 - AH58 - beta.0 - beta.oil*price.oil.2035 - beta.eua*price.eua.2035 - parameters!$D83 ))), price.ceiling   )</f>
        <v>12.435541854198926</v>
      </c>
      <c r="AI73" s="1">
        <f xml:space="preserve"> MIN(   MAX(0,EXP((1/beta.p)*( AI43 - AI58 - beta.0 - beta.oil*price.oil.2035 - beta.eua*price.eua.2035 - parameters!$D83 ))), price.ceiling   )</f>
        <v>12.987686750759778</v>
      </c>
      <c r="AJ73" s="1">
        <f xml:space="preserve"> MIN(   MAX(0,EXP((1/beta.p)*( AJ43 - AJ58 - beta.0 - beta.oil*price.oil.2035 - beta.eua*price.eua.2035 - parameters!$D83 ))), price.ceiling   )</f>
        <v>13.564347184349291</v>
      </c>
      <c r="AK73" s="1">
        <f xml:space="preserve"> MIN(   MAX(0,EXP((1/beta.p)*( AK43 - AK58 - beta.0 - beta.oil*price.oil.2035 - beta.eua*price.eua.2035 - parameters!$D83 ))), price.ceiling   )</f>
        <v>14.166611658292508</v>
      </c>
      <c r="AL73" s="1">
        <f xml:space="preserve"> MIN(   MAX(0,EXP((1/beta.p)*( AL43 - AL58 - beta.0 - beta.oil*price.oil.2035 - beta.eua*price.eua.2035 - parameters!$D83 ))), price.ceiling   )</f>
        <v>14.795617006060652</v>
      </c>
      <c r="AM73" s="1">
        <f xml:space="preserve"> MIN(   MAX(0,EXP((1/beta.p)*( AM43 - AM58 - beta.0 - beta.oil*price.oil.2035 - beta.eua*price.eua.2035 - parameters!$D83 ))), price.ceiling   )</f>
        <v>15.452550537156194</v>
      </c>
      <c r="AN73" s="1">
        <f xml:space="preserve"> MIN(   MAX(0,EXP((1/beta.p)*( AN43 - AN58 - beta.0 - beta.oil*price.oil.2035 - beta.eua*price.eua.2035 - parameters!$D83 ))), price.ceiling   )</f>
        <v>16.138652278276425</v>
      </c>
      <c r="AO73" s="1">
        <f xml:space="preserve"> MIN(   MAX(0,EXP((1/beta.p)*( AO43 - AO58 - beta.0 - beta.oil*price.oil.2035 - beta.eua*price.eua.2035 - parameters!$D83 ))), price.ceiling   )</f>
        <v>16.855217313985875</v>
      </c>
      <c r="AP73" s="1">
        <f xml:space="preserve"> MIN(   MAX(0,EXP((1/beta.p)*( AP43 - AP58 - beta.0 - beta.oil*price.oil.2035 - beta.eua*price.eua.2035 - parameters!$D83 ))), price.ceiling   )</f>
        <v>17.603598231315903</v>
      </c>
      <c r="AQ73" s="1">
        <f xml:space="preserve"> MIN(   MAX(0,EXP((1/beta.p)*( AQ43 - AQ58 - beta.0 - beta.oil*price.oil.2035 - beta.eua*price.eua.2035 - parameters!$D83 ))), price.ceiling   )</f>
        <v>18.385207672905842</v>
      </c>
      <c r="AR73" s="1">
        <f xml:space="preserve"> MIN(   MAX(0,EXP((1/beta.p)*( AR43 - AR58 - beta.0 - beta.oil*price.oil.2035 - beta.eua*price.eua.2035 - parameters!$D83 ))), price.ceiling   )</f>
        <v>19.201521003504997</v>
      </c>
      <c r="AS73" s="1">
        <f xml:space="preserve"> MIN(   MAX(0,EXP((1/beta.p)*( AS43 - AS58 - beta.0 - beta.oil*price.oil.2035 - beta.eua*price.eua.2035 - parameters!$D83 ))), price.ceiling   )</f>
        <v>20.05407909486885</v>
      </c>
      <c r="AT73" s="1">
        <f xml:space="preserve"> MIN(   MAX(0,EXP((1/beta.p)*( AT43 - AT58 - beta.0 - beta.oil*price.oil.2035 - beta.eua*price.eua.2035 - parameters!$D83 ))), price.ceiling   )</f>
        <v>20.944491234306163</v>
      </c>
      <c r="AU73" s="1">
        <f xml:space="preserve"> MIN(   MAX(0,EXP((1/beta.p)*( AU43 - AU58 - beta.0 - beta.oil*price.oil.2035 - beta.eua*price.eua.2035 - parameters!$D83 ))), price.ceiling   )</f>
        <v>21.874438162367106</v>
      </c>
      <c r="AV73" s="1">
        <f xml:space="preserve"> MIN(   MAX(0,EXP((1/beta.p)*( AV43 - AV58 - beta.0 - beta.oil*price.oil.2035 - beta.eua*price.eua.2035 - parameters!$D83 ))), price.ceiling   )</f>
        <v>22.845675245406532</v>
      </c>
      <c r="AW73" s="1">
        <f xml:space="preserve"> MIN(   MAX(0,EXP((1/beta.p)*( AW43 - AW58 - beta.0 - beta.oil*price.oil.2035 - beta.eua*price.eua.2035 - parameters!$D83 ))), price.ceiling   )</f>
        <v>23.860035789010709</v>
      </c>
      <c r="AX73" s="1">
        <f xml:space="preserve"> MIN(   MAX(0,EXP((1/beta.p)*( AX43 - AX58 - beta.0 - beta.oil*price.oil.2035 - beta.eua*price.eua.2035 - parameters!$D83 ))), price.ceiling   )</f>
        <v>24.919434498542063</v>
      </c>
      <c r="AY73" s="1">
        <f xml:space="preserve"> MIN(   MAX(0,EXP((1/beta.p)*( AY43 - AY58 - beta.0 - beta.oil*price.oil.2035 - beta.eua*price.eua.2035 - parameters!$D83 ))), price.ceiling   )</f>
        <v>26.02587109333399</v>
      </c>
      <c r="AZ73" s="1">
        <f xml:space="preserve"> MIN(   MAX(0,EXP((1/beta.p)*( AZ43 - AZ58 - beta.0 - beta.oil*price.oil.2035 - beta.eua*price.eua.2035 - parameters!$D83 ))), price.ceiling   )</f>
        <v>27.181434081357928</v>
      </c>
      <c r="BA73" s="1">
        <f xml:space="preserve"> MIN(   MAX(0,EXP((1/beta.p)*( BA43 - BA58 - beta.0 - beta.oil*price.oil.2035 - beta.eua*price.eua.2035 - parameters!$D83 ))), price.ceiling   )</f>
        <v>28.388304701487709</v>
      </c>
      <c r="BB73" s="1">
        <f xml:space="preserve"> MIN(   MAX(0,EXP((1/beta.p)*( BB43 - BB58 - beta.0 - beta.oil*price.oil.2035 - beta.eua*price.eua.2035 - parameters!$D83 ))), price.ceiling   )</f>
        <v>29.648761040802604</v>
      </c>
      <c r="BC73" s="1">
        <f xml:space="preserve"> MIN(   MAX(0,EXP((1/beta.p)*( BC43 - BC58 - beta.0 - beta.oil*price.oil.2035 - beta.eua*price.eua.2035 - parameters!$D83 ))), price.ceiling   )</f>
        <v>30.965182334700927</v>
      </c>
      <c r="BD73" s="1">
        <f xml:space="preserve"> MIN(   MAX(0,EXP((1/beta.p)*( BD43 - BD58 - beta.0 - beta.oil*price.oil.2035 - beta.eua*price.eua.2035 - parameters!$D83 ))), price.ceiling   )</f>
        <v>32.340053457940982</v>
      </c>
      <c r="BE73" s="1">
        <f xml:space="preserve"> MIN(   MAX(0,EXP((1/beta.p)*( BE43 - BE58 - beta.0 - beta.oil*price.oil.2035 - beta.eua*price.eua.2035 - parameters!$D83 ))), price.ceiling   )</f>
        <v>33.775969615086787</v>
      </c>
      <c r="BF73" s="1">
        <f xml:space="preserve"> MIN(   MAX(0,EXP((1/beta.p)*( BF43 - BF58 - beta.0 - beta.oil*price.oil.2035 - beta.eua*price.eua.2035 - parameters!$D83 ))), price.ceiling   )</f>
        <v>35.275641239212071</v>
      </c>
      <c r="BG73" s="1">
        <f xml:space="preserve"> MIN(   MAX(0,EXP((1/beta.p)*( BG43 - BG58 - beta.0 - beta.oil*price.oil.2035 - beta.eua*price.eua.2035 - parameters!$D83 ))), price.ceiling   )</f>
        <v>36.841899108109516</v>
      </c>
      <c r="BH73" s="1">
        <f xml:space="preserve"> MIN(   MAX(0,EXP((1/beta.p)*( BH43 - BH58 - beta.0 - beta.oil*price.oil.2035 - beta.eua*price.eua.2035 - parameters!$D83 ))), price.ceiling   )</f>
        <v>38.477699687662366</v>
      </c>
      <c r="BI73" s="1">
        <f xml:space="preserve"> MIN(   MAX(0,EXP((1/beta.p)*( BI43 - BI58 - beta.0 - beta.oil*price.oil.2035 - beta.eua*price.eua.2035 - parameters!$D83 ))), price.ceiling   )</f>
        <v>40.186130712464866</v>
      </c>
      <c r="BJ73" s="1">
        <f xml:space="preserve"> MIN(   MAX(0,EXP((1/beta.p)*( BJ43 - BJ58 - beta.0 - beta.oil*price.oil.2035 - beta.eua*price.eua.2035 - parameters!$D83 ))), price.ceiling   )</f>
        <v>41.97041701422522</v>
      </c>
      <c r="BK73" s="1">
        <f xml:space="preserve"> MIN(   MAX(0,EXP((1/beta.p)*( BK43 - BK58 - beta.0 - beta.oil*price.oil.2035 - beta.eua*price.eua.2035 - parameters!$D83 ))), price.ceiling   )</f>
        <v>43.833926608952694</v>
      </c>
      <c r="BL73" s="1">
        <f xml:space="preserve"> MIN(   MAX(0,EXP((1/beta.p)*( BL43 - BL58 - beta.0 - beta.oil*price.oil.2035 - beta.eua*price.eua.2035 - parameters!$D83 ))), price.ceiling   )</f>
        <v>45.780177054419539</v>
      </c>
      <c r="BM73" s="1">
        <f xml:space="preserve"> MIN(   MAX(0,EXP((1/beta.p)*( BM43 - BM58 - beta.0 - beta.oil*price.oil.2035 - beta.eua*price.eua.2035 - parameters!$D83 ))), price.ceiling   )</f>
        <v>47.812842089897295</v>
      </c>
      <c r="BN73" s="1">
        <f xml:space="preserve"> MIN(   MAX(0,EXP((1/beta.p)*( BN43 - BN58 - beta.0 - beta.oil*price.oil.2035 - beta.eua*price.eua.2035 - parameters!$D83 ))), price.ceiling   )</f>
        <v>49.935758570701246</v>
      </c>
      <c r="BO73" s="1">
        <f xml:space="preserve"> MIN(   MAX(0,EXP((1/beta.p)*( BO43 - BO58 - beta.0 - beta.oil*price.oil.2035 - beta.eua*price.eua.2035 - parameters!$D83 ))), price.ceiling   )</f>
        <v>52.15293371063273</v>
      </c>
      <c r="BP73" s="1">
        <f xml:space="preserve"> MIN(   MAX(0,EXP((1/beta.p)*( BP43 - BP58 - beta.0 - beta.oil*price.oil.2035 - beta.eua*price.eua.2035 - parameters!$D83 ))), price.ceiling   )</f>
        <v>54.468552645989263</v>
      </c>
      <c r="BQ73" s="1">
        <f xml:space="preserve"> MIN(   MAX(0,EXP((1/beta.p)*( BQ43 - BQ58 - beta.0 - beta.oil*price.oil.2035 - beta.eua*price.eua.2035 - parameters!$D83 ))), price.ceiling   )</f>
        <v>56.886986335421469</v>
      </c>
      <c r="BR73" s="1">
        <f xml:space="preserve"> MIN(   MAX(0,EXP((1/beta.p)*( BR43 - BR58 - beta.0 - beta.oil*price.oil.2035 - beta.eua*price.eua.2035 - parameters!$D83 ))), price.ceiling   )</f>
        <v>59.412799810547597</v>
      </c>
      <c r="BS73" s="1">
        <f xml:space="preserve"> MIN(   MAX(0,EXP((1/beta.p)*( BS43 - BS58 - beta.0 - beta.oil*price.oil.2035 - beta.eua*price.eua.2035 - parameters!$D83 ))), price.ceiling   )</f>
        <v>62.05076079289983</v>
      </c>
      <c r="BT73" s="1">
        <f xml:space="preserve"> MIN(   MAX(0,EXP((1/beta.p)*( BT43 - BT58 - beta.0 - beta.oil*price.oil.2035 - beta.eua*price.eua.2035 - parameters!$D83 ))), price.ceiling   )</f>
        <v>64.805848693468377</v>
      </c>
      <c r="BU73" s="1">
        <f xml:space="preserve"> MIN(   MAX(0,EXP((1/beta.p)*( BU43 - BU58 - beta.0 - beta.oil*price.oil.2035 - beta.eua*price.eua.2035 - parameters!$D83 ))), price.ceiling   )</f>
        <v>67.683264011829493</v>
      </c>
      <c r="BV73" s="1">
        <f xml:space="preserve"> MIN(   MAX(0,EXP((1/beta.p)*( BV43 - BV58 - beta.0 - beta.oil*price.oil.2035 - beta.eua*price.eua.2035 - parameters!$D83 ))), price.ceiling   )</f>
        <v>70.688438152600369</v>
      </c>
      <c r="BW73" s="1">
        <f xml:space="preserve"> MIN(   MAX(0,EXP((1/beta.p)*( BW43 - BW58 - beta.0 - beta.oil*price.oil.2035 - beta.eua*price.eua.2035 - parameters!$D83 ))), price.ceiling   )</f>
        <v>73.827043677749813</v>
      </c>
      <c r="BX73" s="1">
        <f xml:space="preserve"> MIN(   MAX(0,EXP((1/beta.p)*( BX43 - BX58 - beta.0 - beta.oil*price.oil.2035 - beta.eua*price.eua.2035 - parameters!$D83 ))), price.ceiling   )</f>
        <v>77.105005014117381</v>
      </c>
      <c r="BY73" s="1">
        <f xml:space="preserve"> MIN(   MAX(0,EXP((1/beta.p)*( BY43 - BY58 - beta.0 - beta.oil*price.oil.2035 - beta.eua*price.eua.2035 - parameters!$D83 ))), price.ceiling   )</f>
        <v>80.528509636352084</v>
      </c>
      <c r="BZ73" s="1">
        <f xml:space="preserve"> MIN(   MAX(0,EXP((1/beta.p)*( BZ43 - BZ58 - beta.0 - beta.oil*price.oil.2035 - beta.eua*price.eua.2035 - parameters!$D83 ))), price.ceiling   )</f>
        <v>84.104019746379905</v>
      </c>
      <c r="CA73" s="1">
        <f xml:space="preserve"> MIN(   MAX(0,EXP((1/beta.p)*( CA43 - CA58 - beta.0 - beta.oil*price.oil.2035 - beta.eua*price.eua.2035 - parameters!$D83 ))), price.ceiling   )</f>
        <v>87.838284471445917</v>
      </c>
      <c r="CB73" s="1">
        <f xml:space="preserve"> MIN(   MAX(0,EXP((1/beta.p)*( CB43 - CB58 - beta.0 - beta.oil*price.oil.2035 - beta.eua*price.eua.2035 - parameters!$D83 ))), price.ceiling   )</f>
        <v>91.738352603755985</v>
      </c>
      <c r="CC73" s="1">
        <f xml:space="preserve"> MIN(   MAX(0,EXP((1/beta.p)*( CC43 - CC58 - beta.0 - beta.oil*price.oil.2035 - beta.eua*price.eua.2035 - parameters!$D83 ))), price.ceiling   )</f>
        <v>95.811585905766137</v>
      </c>
      <c r="CD73" s="1">
        <f xml:space="preserve"> MIN(   MAX(0,EXP((1/beta.p)*( CD43 - CD58 - beta.0 - beta.oil*price.oil.2035 - beta.eua*price.eua.2035 - parameters!$D83 ))), price.ceiling   )</f>
        <v>100.06567300623348</v>
      </c>
      <c r="CE73" s="1">
        <f xml:space="preserve"> MIN(   MAX(0,EXP((1/beta.p)*( CE43 - CE58 - beta.0 - beta.oil*price.oil.2035 - beta.eua*price.eua.2035 - parameters!$D83 ))), price.ceiling   )</f>
        <v>104.50864391326012</v>
      </c>
      <c r="CF73" s="1">
        <f xml:space="preserve"> MIN(   MAX(0,EXP((1/beta.p)*( CF43 - CF58 - beta.0 - beta.oil*price.oil.2035 - beta.eua*price.eua.2035 - parameters!$D83 ))), price.ceiling   )</f>
        <v>109.14888517172341</v>
      </c>
      <c r="CG73" s="1">
        <f xml:space="preserve"> MIN(   MAX(0,EXP((1/beta.p)*( CG43 - CG58 - beta.0 - beta.oil*price.oil.2035 - beta.eua*price.eua.2035 - parameters!$D83 ))), price.ceiling   )</f>
        <v>113.9951556937051</v>
      </c>
      <c r="CH73" s="1">
        <f xml:space="preserve"> MIN(   MAX(0,EXP((1/beta.p)*( CH43 - CH58 - beta.0 - beta.oil*price.oil.2035 - beta.eua*price.eua.2035 - parameters!$D83 ))), price.ceiling   )</f>
        <v>119.05660329179975</v>
      </c>
      <c r="CI73" s="1">
        <f xml:space="preserve"> MIN(   MAX(0,EXP((1/beta.p)*( CI43 - CI58 - beta.0 - beta.oil*price.oil.2035 - beta.eua*price.eua.2035 - parameters!$D83 ))), price.ceiling   )</f>
        <v>124.3427819465111</v>
      </c>
      <c r="CJ73" s="1">
        <f xml:space="preserve"> MIN(   MAX(0,EXP((1/beta.p)*( CJ43 - CJ58 - beta.0 - beta.oil*price.oil.2035 - beta.eua*price.eua.2035 - parameters!$D83 ))), price.ceiling   )</f>
        <v>129.86366984033151</v>
      </c>
      <c r="CK73" s="1">
        <f xml:space="preserve"> MIN(   MAX(0,EXP((1/beta.p)*( CK43 - CK58 - beta.0 - beta.oil*price.oil.2035 - beta.eua*price.eua.2035 - parameters!$D83 ))), price.ceiling   )</f>
        <v>135.62968819254269</v>
      </c>
      <c r="CL73" s="1">
        <f xml:space="preserve"> MIN(   MAX(0,EXP((1/beta.p)*( CL43 - CL58 - beta.0 - beta.oil*price.oil.2035 - beta.eua*price.eua.2035 - parameters!$D83 ))), price.ceiling   )</f>
        <v>141.65172093029318</v>
      </c>
      <c r="CM73" s="1">
        <f xml:space="preserve"> MIN(   MAX(0,EXP((1/beta.p)*( CM43 - CM58 - beta.0 - beta.oil*price.oil.2035 - beta.eua*price.eua.2035 - parameters!$D83 ))), price.ceiling   )</f>
        <v>147.94113523308178</v>
      </c>
      <c r="CN73" s="1">
        <f xml:space="preserve"> MIN(   MAX(0,EXP((1/beta.p)*( CN43 - CN58 - beta.0 - beta.oil*price.oil.2035 - beta.eua*price.eua.2035 - parameters!$D83 ))), price.ceiling   )</f>
        <v>154.50980298942747</v>
      </c>
      <c r="CO73" s="1">
        <f xml:space="preserve"> MIN(   MAX(0,EXP((1/beta.p)*( CO43 - CO58 - beta.0 - beta.oil*price.oil.2035 - beta.eua*price.eua.2035 - parameters!$D83 ))), price.ceiling   )</f>
        <v>161.37012320622827</v>
      </c>
      <c r="CP73" s="1">
        <f xml:space="preserve"> MIN(   MAX(0,EXP((1/beta.p)*( CP43 - CP58 - beta.0 - beta.oil*price.oil.2035 - beta.eua*price.eua.2035 - parameters!$D83 ))), price.ceiling   )</f>
        <v>168.5350454131065</v>
      </c>
      <c r="CQ73" s="1">
        <f xml:space="preserve"> MIN(   MAX(0,EXP((1/beta.p)*( CQ43 - CQ58 - beta.0 - beta.oil*price.oil.2035 - beta.eua*price.eua.2035 - parameters!$D83 ))), price.ceiling   )</f>
        <v>176.01809410592045</v>
      </c>
      <c r="CR73" s="1">
        <f xml:space="preserve"> MIN(   MAX(0,EXP((1/beta.p)*( CR43 - CR58 - beta.0 - beta.oil*price.oil.2035 - beta.eua*price.eua.2035 - parameters!$D83 ))), price.ceiling   )</f>
        <v>183.83339427558184</v>
      </c>
      <c r="CS73" s="1">
        <f xml:space="preserve"> MIN(   MAX(0,EXP((1/beta.p)*( CS43 - CS58 - beta.0 - beta.oil*price.oil.2035 - beta.eua*price.eua.2035 - parameters!$D83 ))), price.ceiling   )</f>
        <v>191.99569807036573</v>
      </c>
      <c r="CT73" s="1">
        <f xml:space="preserve"> MIN(   MAX(0,EXP((1/beta.p)*( CT43 - CT58 - beta.0 - beta.oil*price.oil.2035 - beta.eua*price.eua.2035 - parameters!$D83 ))), price.ceiling   )</f>
        <v>200.52041264204274</v>
      </c>
      <c r="CU73" s="1">
        <f xml:space="preserve"> MIN(   MAX(0,EXP((1/beta.p)*( CU43 - CU58 - beta.0 - beta.oil*price.oil.2035 - beta.eua*price.eua.2035 - parameters!$D83 ))), price.ceiling   )</f>
        <v>209.42362922839473</v>
      </c>
      <c r="CV73" s="1">
        <f xml:space="preserve"> MIN(   MAX(0,EXP((1/beta.p)*( CV43 - CV58 - beta.0 - beta.oil*price.oil.2035 - beta.eua*price.eua.2035 - parameters!$D83 ))), price.ceiling   )</f>
        <v>218.72215352700937</v>
      </c>
      <c r="CW73" s="1">
        <f xml:space="preserve"> MIN(   MAX(0,EXP((1/beta.p)*( CW43 - CW58 - beta.0 - beta.oil*price.oil.2035 - beta.eua*price.eua.2035 - parameters!$D83 ))), price.ceiling   )</f>
        <v>228.43353741768905</v>
      </c>
      <c r="CX73" s="1">
        <f xml:space="preserve"> MIN(   MAX(0,EXP((1/beta.p)*( CX43 - CX58 - beta.0 - beta.oil*price.oil.2035 - beta.eua*price.eua.2035 - parameters!$D83 ))), price.ceiling   )</f>
        <v>238.57611209334979</v>
      </c>
      <c r="CY73" s="1">
        <f xml:space="preserve"> MIN(   MAX(0,EXP((1/beta.p)*( CY43 - CY58 - beta.0 - beta.oil*price.oil.2035 - beta.eua*price.eua.2035 - parameters!$D83 ))), price.ceiling   )</f>
        <v>249.16902266195456</v>
      </c>
      <c r="CZ73" s="1">
        <f xml:space="preserve"> MIN(   MAX(0,EXP((1/beta.p)*( CZ43 - CZ58 - beta.0 - beta.oil*price.oil.2035 - beta.eua*price.eua.2035 - parameters!$D83 ))), price.ceiling   )</f>
        <v>260.23226428478745</v>
      </c>
      <c r="DA73" s="1">
        <f xml:space="preserve"> MIN(   MAX(0,EXP((1/beta.p)*( DA43 - DA58 - beta.0 - beta.oil*price.oil.2035 - beta.eua*price.eua.2035 - parameters!$D83 ))), price.ceiling   )</f>
        <v>271.78671991928809</v>
      </c>
    </row>
    <row r="74" spans="1:105" x14ac:dyDescent="0.25">
      <c r="A74" t="s">
        <v>54</v>
      </c>
      <c r="B74" s="3">
        <f t="shared" si="8"/>
        <v>34.133237992425933</v>
      </c>
      <c r="D74" t="s">
        <v>54</v>
      </c>
      <c r="E74" s="1">
        <f xml:space="preserve"> MIN(   MAX(0,EXP((1/beta.p)*( E44 - E59 - beta.0 - beta.oil*price.oil.2035 - beta.eua*price.eua.2035 - parameters!$D84 ))), price.ceiling   )</f>
        <v>3.5344344275707558</v>
      </c>
      <c r="F74" s="1">
        <f xml:space="preserve"> MIN(   MAX(0,EXP((1/beta.p)*( F44 - F59 - beta.0 - beta.oil*price.oil.2035 - beta.eua*price.eua.2035 - parameters!$D84 ))), price.ceiling   )</f>
        <v>3.6914414928522108</v>
      </c>
      <c r="G74" s="1">
        <f xml:space="preserve"> MIN(   MAX(0,EXP((1/beta.p)*( G44 - G59 - beta.0 - beta.oil*price.oil.2035 - beta.eua*price.eua.2035 - parameters!$D84 ))), price.ceiling   )</f>
        <v>3.8554231446066805</v>
      </c>
      <c r="H74" s="1">
        <f xml:space="preserve"> MIN(   MAX(0,EXP((1/beta.p)*( H44 - H59 - beta.0 - beta.oil*price.oil.2035 - beta.eua*price.eua.2035 - parameters!$D84 ))), price.ceiling   )</f>
        <v>4.02668920874157</v>
      </c>
      <c r="I74" s="1">
        <f xml:space="preserve"> MIN(   MAX(0,EXP((1/beta.p)*( I44 - I59 - beta.0 - beta.oil*price.oil.2035 - beta.eua*price.eua.2035 - parameters!$D84 ))), price.ceiling   )</f>
        <v>4.2055632742874796</v>
      </c>
      <c r="J74" s="1">
        <f xml:space="preserve"> MIN(   MAX(0,EXP((1/beta.p)*( J44 - J59 - beta.0 - beta.oil*price.oil.2035 - beta.eua*price.eua.2035 - parameters!$D84 ))), price.ceiling   )</f>
        <v>4.3923833047853096</v>
      </c>
      <c r="K74" s="1">
        <f xml:space="preserve"> MIN(   MAX(0,EXP((1/beta.p)*( K44 - K59 - beta.0 - beta.oil*price.oil.2035 - beta.eua*price.eua.2035 - parameters!$D84 ))), price.ceiling   )</f>
        <v>4.5875022768324394</v>
      </c>
      <c r="L74" s="1">
        <f xml:space="preserve"> MIN(   MAX(0,EXP((1/beta.p)*( L44 - L59 - beta.0 - beta.oil*price.oil.2035 - beta.eua*price.eua.2035 - parameters!$D84 ))), price.ceiling   )</f>
        <v>4.7912888469945303</v>
      </c>
      <c r="M74" s="1">
        <f xml:space="preserve"> MIN(   MAX(0,EXP((1/beta.p)*( M44 - M59 - beta.0 - beta.oil*price.oil.2035 - beta.eua*price.eua.2035 - parameters!$D84 ))), price.ceiling   )</f>
        <v>5.0041280483429089</v>
      </c>
      <c r="N74" s="1">
        <f xml:space="preserve"> MIN(   MAX(0,EXP((1/beta.p)*( N44 - N59 - beta.0 - beta.oil*price.oil.2035 - beta.eua*price.eua.2035 - parameters!$D84 ))), price.ceiling   )</f>
        <v>5.2264220179336647</v>
      </c>
      <c r="O74" s="1">
        <f xml:space="preserve"> MIN(   MAX(0,EXP((1/beta.p)*( O44 - O59 - beta.0 - beta.oil*price.oil.2035 - beta.eua*price.eua.2035 - parameters!$D84 ))), price.ceiling   )</f>
        <v>5.4585907566028773</v>
      </c>
      <c r="P74" s="1">
        <f xml:space="preserve"> MIN(   MAX(0,EXP((1/beta.p)*( P44 - P59 - beta.0 - beta.oil*price.oil.2035 - beta.eua*price.eua.2035 - parameters!$D84 ))), price.ceiling   )</f>
        <v>5.7010729225135757</v>
      </c>
      <c r="Q74" s="1">
        <f xml:space="preserve"> MIN(   MAX(0,EXP((1/beta.p)*( Q44 - Q59 - beta.0 - beta.oil*price.oil.2035 - beta.eua*price.eua.2035 - parameters!$D84 ))), price.ceiling   )</f>
        <v>5.9543266599537237</v>
      </c>
      <c r="R74" s="1">
        <f xml:space="preserve"> MIN(   MAX(0,EXP((1/beta.p)*( R44 - R59 - beta.0 - beta.oil*price.oil.2035 - beta.eua*price.eua.2035 - parameters!$D84 ))), price.ceiling   )</f>
        <v>6.2188304649511794</v>
      </c>
      <c r="S74" s="1">
        <f xml:space="preserve"> MIN(   MAX(0,EXP((1/beta.p)*( S44 - S59 - beta.0 - beta.oil*price.oil.2035 - beta.eua*price.eua.2035 - parameters!$D84 ))), price.ceiling   )</f>
        <v>6.4950840893410868</v>
      </c>
      <c r="T74" s="1">
        <f xml:space="preserve"> MIN(   MAX(0,EXP((1/beta.p)*( T44 - T59 - beta.0 - beta.oil*price.oil.2035 - beta.eua*price.eua.2035 - parameters!$D84 ))), price.ceiling   )</f>
        <v>6.7836094849938835</v>
      </c>
      <c r="U74" s="1">
        <f xml:space="preserve"> MIN(   MAX(0,EXP((1/beta.p)*( U44 - U59 - beta.0 - beta.oil*price.oil.2035 - beta.eua*price.eua.2035 - parameters!$D84 ))), price.ceiling   )</f>
        <v>7.0849517899878869</v>
      </c>
      <c r="V74" s="1">
        <f xml:space="preserve"> MIN(   MAX(0,EXP((1/beta.p)*( V44 - V59 - beta.0 - beta.oil*price.oil.2035 - beta.eua*price.eua.2035 - parameters!$D84 ))), price.ceiling   )</f>
        <v>7.3996803585897784</v>
      </c>
      <c r="W74" s="1">
        <f xml:space="preserve"> MIN(   MAX(0,EXP((1/beta.p)*( W44 - W59 - beta.0 - beta.oil*price.oil.2035 - beta.eua*price.eua.2035 - parameters!$D84 ))), price.ceiling   )</f>
        <v>7.7283898369889927</v>
      </c>
      <c r="X74" s="1">
        <f xml:space="preserve"> MIN(   MAX(0,EXP((1/beta.p)*( X44 - X59 - beta.0 - beta.oil*price.oil.2035 - beta.eua*price.eua.2035 - parameters!$D84 ))), price.ceiling   )</f>
        <v>8.0717012868185094</v>
      </c>
      <c r="Y74" s="1">
        <f xml:space="preserve"> MIN(   MAX(0,EXP((1/beta.p)*( Y44 - Y59 - beta.0 - beta.oil*price.oil.2035 - beta.eua*price.eua.2035 - parameters!$D84 ))), price.ceiling   )</f>
        <v>8.4302633585848135</v>
      </c>
      <c r="Z74" s="1">
        <f xml:space="preserve"> MIN(   MAX(0,EXP((1/beta.p)*( Z44 - Z59 - beta.0 - beta.oil*price.oil.2035 - beta.eua*price.eua.2035 - parameters!$D84 ))), price.ceiling   )</f>
        <v>8.8047535172241158</v>
      </c>
      <c r="AA74" s="1">
        <f xml:space="preserve"> MIN(   MAX(0,EXP((1/beta.p)*( AA44 - AA59 - beta.0 - beta.oil*price.oil.2035 - beta.eua*price.eua.2035 - parameters!$D84 ))), price.ceiling   )</f>
        <v>9.1958793221003639</v>
      </c>
      <c r="AB74" s="1">
        <f xml:space="preserve"> MIN(   MAX(0,EXP((1/beta.p)*( AB44 - AB59 - beta.0 - beta.oil*price.oil.2035 - beta.eua*price.eua.2035 - parameters!$D84 ))), price.ceiling   )</f>
        <v>9.6043797638634718</v>
      </c>
      <c r="AC74" s="1">
        <f xml:space="preserve"> MIN(   MAX(0,EXP((1/beta.p)*( AC44 - AC59 - beta.0 - beta.oil*price.oil.2035 - beta.eua*price.eua.2035 - parameters!$D84 ))), price.ceiling   )</f>
        <v>10.031026660693646</v>
      </c>
      <c r="AD74" s="1">
        <f xml:space="preserve"> MIN(   MAX(0,EXP((1/beta.p)*( AD44 - AD59 - beta.0 - beta.oil*price.oil.2035 - beta.eua*price.eua.2035 - parameters!$D84 ))), price.ceiling   )</f>
        <v>10.47662611656982</v>
      </c>
      <c r="AE74" s="1">
        <f xml:space="preserve"> MIN(   MAX(0,EXP((1/beta.p)*( AE44 - AE59 - beta.0 - beta.oil*price.oil.2035 - beta.eua*price.eua.2035 - parameters!$D84 ))), price.ceiling   )</f>
        <v>10.942020044317472</v>
      </c>
      <c r="AF74" s="1">
        <f xml:space="preserve"> MIN(   MAX(0,EXP((1/beta.p)*( AF44 - AF59 - beta.0 - beta.oil*price.oil.2035 - beta.eua*price.eua.2035 - parameters!$D84 ))), price.ceiling   )</f>
        <v>11.428087756313458</v>
      </c>
      <c r="AG74" s="1">
        <f xml:space="preserve"> MIN(   MAX(0,EXP((1/beta.p)*( AG44 - AG59 - beta.0 - beta.oil*price.oil.2035 - beta.eua*price.eua.2035 - parameters!$D84 ))), price.ceiling   )</f>
        <v>11.935747625853303</v>
      </c>
      <c r="AH74" s="1">
        <f xml:space="preserve"> MIN(   MAX(0,EXP((1/beta.p)*( AH44 - AH59 - beta.0 - beta.oil*price.oil.2035 - beta.eua*price.eua.2035 - parameters!$D84 ))), price.ceiling   )</f>
        <v>12.465958822319985</v>
      </c>
      <c r="AI74" s="1">
        <f xml:space="preserve"> MIN(   MAX(0,EXP((1/beta.p)*( AI44 - AI59 - beta.0 - beta.oil*price.oil.2035 - beta.eua*price.eua.2035 - parameters!$D84 ))), price.ceiling   )</f>
        <v>13.019723123432556</v>
      </c>
      <c r="AJ74" s="1">
        <f xml:space="preserve"> MIN(   MAX(0,EXP((1/beta.p)*( AJ44 - AJ59 - beta.0 - beta.oil*price.oil.2035 - beta.eua*price.eua.2035 - parameters!$D84 ))), price.ceiling   )</f>
        <v>13.598086807998698</v>
      </c>
      <c r="AK74" s="1">
        <f xml:space="preserve"> MIN(   MAX(0,EXP((1/beta.p)*( AK44 - AK59 - beta.0 - beta.oil*price.oil.2035 - beta.eua*price.eua.2035 - parameters!$D84 ))), price.ceiling   )</f>
        <v>14.202142632747368</v>
      </c>
      <c r="AL74" s="1">
        <f xml:space="preserve"> MIN(   MAX(0,EXP((1/beta.p)*( AL44 - AL59 - beta.0 - beta.oil*price.oil.2035 - beta.eua*price.eua.2035 - parameters!$D84 ))), price.ceiling   )</f>
        <v>14.83303189697652</v>
      </c>
      <c r="AM74" s="1">
        <f xml:space="preserve"> MIN(   MAX(0,EXP((1/beta.p)*( AM44 - AM59 - beta.0 - beta.oil*price.oil.2035 - beta.eua*price.eua.2035 - parameters!$D84 ))), price.ceiling   )</f>
        <v>15.491946598916877</v>
      </c>
      <c r="AN74" s="1">
        <f xml:space="preserve"> MIN(   MAX(0,EXP((1/beta.p)*( AN44 - AN59 - beta.0 - beta.oil*price.oil.2035 - beta.eua*price.eua.2035 - parameters!$D84 ))), price.ceiling   )</f>
        <v>16.180131687885901</v>
      </c>
      <c r="AO74" s="1">
        <f xml:space="preserve"> MIN(   MAX(0,EXP((1/beta.p)*( AO44 - AO59 - beta.0 - beta.oil*price.oil.2035 - beta.eua*price.eua.2035 - parameters!$D84 ))), price.ceiling   )</f>
        <v>16.898887416487288</v>
      </c>
      <c r="AP74" s="1">
        <f xml:space="preserve"> MIN(   MAX(0,EXP((1/beta.p)*( AP44 - AP59 - beta.0 - beta.oil*price.oil.2035 - beta.eua*price.eua.2035 - parameters!$D84 ))), price.ceiling   )</f>
        <v>17.649571797300084</v>
      </c>
      <c r="AQ74" s="1">
        <f xml:space="preserve"> MIN(   MAX(0,EXP((1/beta.p)*( AQ44 - AQ59 - beta.0 - beta.oil*price.oil.2035 - beta.eua*price.eua.2035 - parameters!$D84 ))), price.ceiling   )</f>
        <v>18.433603168699165</v>
      </c>
      <c r="AR74" s="1">
        <f xml:space="preserve"> MIN(   MAX(0,EXP((1/beta.p)*( AR44 - AR59 - beta.0 - beta.oil*price.oil.2035 - beta.eua*price.eua.2035 - parameters!$D84 ))), price.ceiling   )</f>
        <v>19.252462874654888</v>
      </c>
      <c r="AS74" s="1">
        <f xml:space="preserve"> MIN(   MAX(0,EXP((1/beta.p)*( AS44 - AS59 - beta.0 - beta.oil*price.oil.2035 - beta.eua*price.eua.2035 - parameters!$D84 ))), price.ceiling   )</f>
        <v>20.107698063575146</v>
      </c>
      <c r="AT74" s="1">
        <f xml:space="preserve"> MIN(   MAX(0,EXP((1/beta.p)*( AT44 - AT59 - beta.0 - beta.oil*price.oil.2035 - beta.eua*price.eua.2035 - parameters!$D84 ))), price.ceiling   )</f>
        <v>21.00092461147786</v>
      </c>
      <c r="AU74" s="1">
        <f xml:space="preserve"> MIN(   MAX(0,EXP((1/beta.p)*( AU44 - AU59 - beta.0 - beta.oil*price.oil.2035 - beta.eua*price.eua.2035 - parameters!$D84 ))), price.ceiling   )</f>
        <v>21.933830175017064</v>
      </c>
      <c r="AV74" s="1">
        <f xml:space="preserve"> MIN(   MAX(0,EXP((1/beta.p)*( AV44 - AV59 - beta.0 - beta.oil*price.oil.2035 - beta.eua*price.eua.2035 - parameters!$D84 ))), price.ceiling   )</f>
        <v>22.908177380130777</v>
      </c>
      <c r="AW74" s="1">
        <f xml:space="preserve"> MIN(   MAX(0,EXP((1/beta.p)*( AW44 - AW59 - beta.0 - beta.oil*price.oil.2035 - beta.eua*price.eua.2035 - parameters!$D84 ))), price.ceiling   )</f>
        <v>23.925807152335498</v>
      </c>
      <c r="AX74" s="1">
        <f xml:space="preserve"> MIN(   MAX(0,EXP((1/beta.p)*( AX44 - AX59 - beta.0 - beta.oil*price.oil.2035 - beta.eua*price.eua.2035 - parameters!$D84 ))), price.ceiling   )</f>
        <v>24.988642194959301</v>
      </c>
      <c r="AY74" s="1">
        <f xml:space="preserve"> MIN(   MAX(0,EXP((1/beta.p)*( AY44 - AY59 - beta.0 - beta.oil*price.oil.2035 - beta.eua*price.eua.2035 - parameters!$D84 ))), price.ceiling   )</f>
        <v>26.098690621885552</v>
      </c>
      <c r="AZ74" s="1">
        <f xml:space="preserve"> MIN(   MAX(0,EXP((1/beta.p)*( AZ44 - AZ59 - beta.0 - beta.oil*price.oil.2035 - beta.eua*price.eua.2035 - parameters!$D84 ))), price.ceiling   )</f>
        <v>27.25804975167064</v>
      </c>
      <c r="BA74" s="1">
        <f xml:space="preserve"> MIN(   MAX(0,EXP((1/beta.p)*( BA44 - BA59 - beta.0 - beta.oil*price.oil.2035 - beta.eua*price.eua.2035 - parameters!$D84 ))), price.ceiling   )</f>
        <v>28.468910070204608</v>
      </c>
      <c r="BB74" s="1">
        <f xml:space="preserve"> MIN(   MAX(0,EXP((1/beta.p)*( BB44 - BB59 - beta.0 - beta.oil*price.oil.2035 - beta.eua*price.eua.2035 - parameters!$D84 ))), price.ceiling   )</f>
        <v>29.733559369401434</v>
      </c>
      <c r="BC74" s="1">
        <f xml:space="preserve"> MIN(   MAX(0,EXP((1/beta.p)*( BC44 - BC59 - beta.0 - beta.oil*price.oil.2035 - beta.eua*price.eua.2035 - parameters!$D84 ))), price.ceiling   )</f>
        <v>31.054387069738837</v>
      </c>
      <c r="BD74" s="1">
        <f xml:space="preserve"> MIN(   MAX(0,EXP((1/beta.p)*( BD44 - BD59 - beta.0 - beta.oil*price.oil.2035 - beta.eua*price.eua.2035 - parameters!$D84 ))), price.ceiling   )</f>
        <v>32.433888734814346</v>
      </c>
      <c r="BE74" s="1">
        <f xml:space="preserve"> MIN(   MAX(0,EXP((1/beta.p)*( BE44 - BE59 - beta.0 - beta.oil*price.oil.2035 - beta.eua*price.eua.2035 - parameters!$D84 ))), price.ceiling   )</f>
        <v>33.87467078644756</v>
      </c>
      <c r="BF74" s="1">
        <f xml:space="preserve"> MIN(   MAX(0,EXP((1/beta.p)*( BF44 - BF59 - beta.0 - beta.oil*price.oil.2035 - beta.eua*price.eua.2035 - parameters!$D84 ))), price.ceiling   )</f>
        <v>35.379455429237225</v>
      </c>
      <c r="BG74" s="1">
        <f xml:space="preserve"> MIN(   MAX(0,EXP((1/beta.p)*( BG44 - BG59 - beta.0 - beta.oil*price.oil.2035 - beta.eua*price.eua.2035 - parameters!$D84 ))), price.ceiling   )</f>
        <v>36.951085793877617</v>
      </c>
      <c r="BH74" s="1">
        <f xml:space="preserve"> MIN(   MAX(0,EXP((1/beta.p)*( BH44 - BH59 - beta.0 - beta.oil*price.oil.2035 - beta.eua*price.eua.2035 - parameters!$D84 ))), price.ceiling   )</f>
        <v>38.592531308951855</v>
      </c>
      <c r="BI74" s="1">
        <f xml:space="preserve"> MIN(   MAX(0,EXP((1/beta.p)*( BI44 - BI59 - beta.0 - beta.oil*price.oil.2035 - beta.eua*price.eua.2035 - parameters!$D84 ))), price.ceiling   )</f>
        <v>40.306893311351736</v>
      </c>
      <c r="BJ74" s="1">
        <f xml:space="preserve"> MIN(   MAX(0,EXP((1/beta.p)*( BJ44 - BJ59 - beta.0 - beta.oil*price.oil.2035 - beta.eua*price.eua.2035 - parameters!$D84 ))), price.ceiling   )</f>
        <v>42.097410905924185</v>
      </c>
      <c r="BK74" s="1">
        <f xml:space="preserve"> MIN(   MAX(0,EXP((1/beta.p)*( BK44 - BK59 - beta.0 - beta.oil*price.oil.2035 - beta.eua*price.eua.2035 - parameters!$D84 ))), price.ceiling   )</f>
        <v>43.967467085415819</v>
      </c>
      <c r="BL74" s="1">
        <f xml:space="preserve"> MIN(   MAX(0,EXP((1/beta.p)*( BL44 - BL59 - beta.0 - beta.oil*price.oil.2035 - beta.eua*price.eua.2035 - parameters!$D84 ))), price.ceiling   )</f>
        <v>45.920595122278215</v>
      </c>
      <c r="BM74" s="1">
        <f xml:space="preserve"> MIN(   MAX(0,EXP((1/beta.p)*( BM44 - BM59 - beta.0 - beta.oil*price.oil.2035 - beta.eua*price.eua.2035 - parameters!$D84 ))), price.ceiling   )</f>
        <v>47.960485244410762</v>
      </c>
      <c r="BN74" s="1">
        <f xml:space="preserve"> MIN(   MAX(0,EXP((1/beta.p)*( BN44 - BN59 - beta.0 - beta.oil*price.oil.2035 - beta.eua*price.eua.2035 - parameters!$D84 ))), price.ceiling   )</f>
        <v>50.090991607454249</v>
      </c>
      <c r="BO74" s="1">
        <f xml:space="preserve"> MIN(   MAX(0,EXP((1/beta.p)*( BO44 - BO59 - beta.0 - beta.oil*price.oil.2035 - beta.eua*price.eua.2035 - parameters!$D84 ))), price.ceiling   )</f>
        <v>52.316139576808382</v>
      </c>
      <c r="BP74" s="1">
        <f xml:space="preserve"> MIN(   MAX(0,EXP((1/beta.p)*( BP44 - BP59 - beta.0 - beta.oil*price.oil.2035 - beta.eua*price.eua.2035 - parameters!$D84 ))), price.ceiling   )</f>
        <v>54.64013333313202</v>
      </c>
      <c r="BQ74" s="1">
        <f xml:space="preserve"> MIN(   MAX(0,EXP((1/beta.p)*( BQ44 - BQ59 - beta.0 - beta.oil*price.oil.2035 - beta.eua*price.eua.2035 - parameters!$D84 ))), price.ceiling   )</f>
        <v>57.067363815695742</v>
      </c>
      <c r="BR74" s="1">
        <f xml:space="preserve"> MIN(   MAX(0,EXP((1/beta.p)*( BR44 - BR59 - beta.0 - beta.oil*price.oil.2035 - beta.eua*price.eua.2035 - parameters!$D84 ))), price.ceiling   )</f>
        <v>59.602417018595261</v>
      </c>
      <c r="BS74" s="1">
        <f xml:space="preserve"> MIN(   MAX(0,EXP((1/beta.p)*( BS44 - BS59 - beta.0 - beta.oil*price.oil.2035 - beta.eua*price.eua.2035 - parameters!$D84 ))), price.ceiling   )</f>
        <v>62.250082655499675</v>
      </c>
      <c r="BT74" s="1">
        <f xml:space="preserve"> MIN(   MAX(0,EXP((1/beta.p)*( BT44 - BT59 - beta.0 - beta.oil*price.oil.2035 - beta.eua*price.eua.2035 - parameters!$D84 ))), price.ceiling   )</f>
        <v>65.015363209306884</v>
      </c>
      <c r="BU74" s="1">
        <f xml:space="preserve"> MIN(   MAX(0,EXP((1/beta.p)*( BU44 - BU59 - beta.0 - beta.oil*price.oil.2035 - beta.eua*price.eua.2035 - parameters!$D84 ))), price.ceiling   )</f>
        <v>67.903483383803149</v>
      </c>
      <c r="BV74" s="1">
        <f xml:space="preserve"> MIN(   MAX(0,EXP((1/beta.p)*( BV44 - BV59 - beta.0 - beta.oil*price.oil.2035 - beta.eua*price.eua.2035 - parameters!$D84 ))), price.ceiling   )</f>
        <v>70.919899975185913</v>
      </c>
      <c r="BW74" s="1">
        <f xml:space="preserve"> MIN(   MAX(0,EXP((1/beta.p)*( BW44 - BW59 - beta.0 - beta.oil*price.oil.2035 - beta.eua*price.eua.2035 - parameters!$D84 ))), price.ceiling   )</f>
        <v>74.070312182100594</v>
      </c>
      <c r="BX74" s="1">
        <f xml:space="preserve"> MIN(   MAX(0,EXP((1/beta.p)*( BX44 - BX59 - beta.0 - beta.oil*price.oil.2035 - beta.eua*price.eua.2035 - parameters!$D84 ))), price.ceiling   )</f>
        <v>77.360672373670411</v>
      </c>
      <c r="BY74" s="1">
        <f xml:space="preserve"> MIN(   MAX(0,EXP((1/beta.p)*( BY44 - BY59 - beta.0 - beta.oil*price.oil.2035 - beta.eua*price.eua.2035 - parameters!$D84 ))), price.ceiling   )</f>
        <v>80.797197335865974</v>
      </c>
      <c r="BZ74" s="1">
        <f xml:space="preserve"> MIN(   MAX(0,EXP((1/beta.p)*( BZ44 - BZ59 - beta.0 - beta.oil*price.oil.2035 - beta.eua*price.eua.2035 - parameters!$D84 ))), price.ceiling   )</f>
        <v>84.386380017461164</v>
      </c>
      <c r="CA74" s="1">
        <f xml:space="preserve"> MIN(   MAX(0,EXP((1/beta.p)*( CA44 - CA59 - beta.0 - beta.oil*price.oil.2035 - beta.eua*price.eua.2035 - parameters!$D84 ))), price.ceiling   )</f>
        <v>88.135001797770627</v>
      </c>
      <c r="CB74" s="1">
        <f xml:space="preserve"> MIN(   MAX(0,EXP((1/beta.p)*( CB44 - CB59 - beta.0 - beta.oil*price.oil.2035 - beta.eua*price.eua.2035 - parameters!$D84 ))), price.ceiling   )</f>
        <v>92.050145299344862</v>
      </c>
      <c r="CC74" s="1">
        <f xml:space="preserve"> MIN(   MAX(0,EXP((1/beta.p)*( CC44 - CC59 - beta.0 - beta.oil*price.oil.2035 - beta.eua*price.eua.2035 - parameters!$D84 ))), price.ceiling   )</f>
        <v>96.139207769833206</v>
      </c>
      <c r="CD74" s="1">
        <f xml:space="preserve"> MIN(   MAX(0,EXP((1/beta.p)*( CD44 - CD59 - beta.0 - beta.oil*price.oil.2035 - beta.eua*price.eua.2035 - parameters!$D84 ))), price.ceiling   )</f>
        <v>100.40991505829756</v>
      </c>
      <c r="CE74" s="1">
        <f xml:space="preserve"> MIN(   MAX(0,EXP((1/beta.p)*( CE44 - CE59 - beta.0 - beta.oil*price.oil.2035 - beta.eua*price.eua.2035 - parameters!$D84 ))), price.ceiling   )</f>
        <v>104.87033621238267</v>
      </c>
      <c r="CF74" s="1">
        <f xml:space="preserve"> MIN(   MAX(0,EXP((1/beta.p)*( CF44 - CF59 - beta.0 - beta.oil*price.oil.2035 - beta.eua*price.eua.2035 - parameters!$D84 ))), price.ceiling   )</f>
        <v>109.52889872392505</v>
      </c>
      <c r="CG74" s="1">
        <f xml:space="preserve"> MIN(   MAX(0,EXP((1/beta.p)*( CG44 - CG59 - beta.0 - beta.oil*price.oil.2035 - beta.eua*price.eua.2035 - parameters!$D84 ))), price.ceiling   )</f>
        <v>114.39440445180257</v>
      </c>
      <c r="CH74" s="1">
        <f xml:space="preserve"> MIN(   MAX(0,EXP((1/beta.p)*( CH44 - CH59 - beta.0 - beta.oil*price.oil.2035 - beta.eua*price.eua.2035 - parameters!$D84 ))), price.ceiling   )</f>
        <v>119.47604625211235</v>
      </c>
      <c r="CI74" s="1">
        <f xml:space="preserve"> MIN(   MAX(0,EXP((1/beta.p)*( CI44 - CI59 - beta.0 - beta.oil*price.oil.2035 - beta.eua*price.eua.2035 - parameters!$D84 ))), price.ceiling   )</f>
        <v>124.78342534709493</v>
      </c>
      <c r="CJ74" s="1">
        <f xml:space="preserve"> MIN(   MAX(0,EXP((1/beta.p)*( CJ44 - CJ59 - beta.0 - beta.oil*price.oil.2035 - beta.eua*price.eua.2035 - parameters!$D84 ))), price.ceiling   )</f>
        <v>130.32656946562378</v>
      </c>
      <c r="CK74" s="1">
        <f xml:space="preserve"> MIN(   MAX(0,EXP((1/beta.p)*( CK44 - CK59 - beta.0 - beta.oil*price.oil.2035 - beta.eua*price.eua.2035 - parameters!$D84 ))), price.ceiling   )</f>
        <v>136.11595178953391</v>
      </c>
      <c r="CL74" s="1">
        <f xml:space="preserve"> MIN(   MAX(0,EXP((1/beta.p)*( CL44 - CL59 - beta.0 - beta.oil*price.oil.2035 - beta.eua*price.eua.2035 - parameters!$D84 ))), price.ceiling   )</f>
        <v>142.16251074158527</v>
      </c>
      <c r="CM74" s="1">
        <f xml:space="preserve"> MIN(   MAX(0,EXP((1/beta.p)*( CM44 - CM59 - beta.0 - beta.oil*price.oil.2035 - beta.eua*price.eua.2035 - parameters!$D84 ))), price.ceiling   )</f>
        <v>148.47767065245139</v>
      </c>
      <c r="CN74" s="1">
        <f xml:space="preserve"> MIN(   MAX(0,EXP((1/beta.p)*( CN44 - CN59 - beta.0 - beta.oil*price.oil.2035 - beta.eua*price.eua.2035 - parameters!$D84 ))), price.ceiling   )</f>
        <v>155.07336334577718</v>
      </c>
      <c r="CO74" s="1">
        <f xml:space="preserve"> MIN(   MAX(0,EXP((1/beta.p)*( CO44 - CO59 - beta.0 - beta.oil*price.oil.2035 - beta.eua*price.eua.2035 - parameters!$D84 ))), price.ceiling   )</f>
        <v>161.96205068209306</v>
      </c>
      <c r="CP74" s="1">
        <f xml:space="preserve"> MIN(   MAX(0,EXP((1/beta.p)*( CP44 - CP59 - beta.0 - beta.oil*price.oil.2035 - beta.eua*price.eua.2035 - parameters!$D84 ))), price.ceiling   )</f>
        <v>169.15674810417514</v>
      </c>
      <c r="CQ74" s="1">
        <f xml:space="preserve"> MIN(   MAX(0,EXP((1/beta.p)*( CQ44 - CQ59 - beta.0 - beta.oil*price.oil.2035 - beta.eua*price.eua.2035 - parameters!$D84 ))), price.ceiling   )</f>
        <v>176.6710492283423</v>
      </c>
      <c r="CR74" s="1">
        <f xml:space="preserve"> MIN(   MAX(0,EXP((1/beta.p)*( CR44 - CR59 - beta.0 - beta.oil*price.oil.2035 - beta.eua*price.eua.2035 - parameters!$D84 ))), price.ceiling   )</f>
        <v>184.51915152815008</v>
      </c>
      <c r="CS74" s="1">
        <f xml:space="preserve"> MIN(   MAX(0,EXP((1/beta.p)*( CS44 - CS59 - beta.0 - beta.oil*price.oil.2035 - beta.eua*price.eua.2035 - parameters!$D84 ))), price.ceiling   )</f>
        <v>192.71588315900692</v>
      </c>
      <c r="CT74" s="1">
        <f xml:space="preserve"> MIN(   MAX(0,EXP((1/beta.p)*( CT44 - CT59 - beta.0 - beta.oil*price.oil.2035 - beta.eua*price.eua.2035 - parameters!$D84 ))), price.ceiling   )</f>
        <v>201.27673097440018</v>
      </c>
      <c r="CU74" s="1">
        <f xml:space="preserve"> MIN(   MAX(0,EXP((1/beta.p)*( CU44 - CU59 - beta.0 - beta.oil*price.oil.2035 - beta.eua*price.eua.2035 - parameters!$D84 ))), price.ceiling   )</f>
        <v>210.21786978665878</v>
      </c>
      <c r="CV74" s="1">
        <f xml:space="preserve"> MIN(   MAX(0,EXP((1/beta.p)*( CV44 - CV59 - beta.0 - beta.oil*price.oil.2035 - beta.eua*price.eua.2035 - parameters!$D84 ))), price.ceiling   )</f>
        <v>219.55619292754324</v>
      </c>
      <c r="CW74" s="1">
        <f xml:space="preserve"> MIN(   MAX(0,EXP((1/beta.p)*( CW44 - CW59 - beta.0 - beta.oil*price.oil.2035 - beta.eua*price.eua.2035 - parameters!$D84 ))), price.ceiling   )</f>
        <v>229.30934416640068</v>
      </c>
      <c r="CX74" s="1">
        <f xml:space="preserve"> MIN(   MAX(0,EXP((1/beta.p)*( CX44 - CX59 - beta.0 - beta.oil*price.oil.2035 - beta.eua*price.eua.2035 - parameters!$D84 ))), price.ceiling   )</f>
        <v>239.49575104619294</v>
      </c>
      <c r="CY74" s="1">
        <f xml:space="preserve"> MIN(   MAX(0,EXP((1/beta.p)*( CY44 - CY59 - beta.0 - beta.oil*price.oil.2035 - beta.eua*price.eua.2035 - parameters!$D84 ))), price.ceiling   )</f>
        <v>250.13465970038033</v>
      </c>
      <c r="CZ74" s="1">
        <f xml:space="preserve"> MIN(   MAX(0,EXP((1/beta.p)*( CZ44 - CZ59 - beta.0 - beta.oil*price.oil.2035 - beta.eua*price.eua.2035 - parameters!$D84 ))), price.ceiling   )</f>
        <v>261.2461712164461</v>
      </c>
      <c r="DA74" s="1">
        <f xml:space="preserve"> MIN(   MAX(0,EXP((1/beta.p)*( DA44 - DA59 - beta.0 - beta.oil*price.oil.2035 - beta.eua*price.eua.2035 - parameters!$D84 ))), price.ceiling   )</f>
        <v>272.85127961476564</v>
      </c>
    </row>
    <row r="75" spans="1:105" x14ac:dyDescent="0.25">
      <c r="A75" t="s">
        <v>55</v>
      </c>
      <c r="B75" s="3">
        <f t="shared" si="8"/>
        <v>32.413946907118735</v>
      </c>
      <c r="D75" t="s">
        <v>55</v>
      </c>
      <c r="E75" s="1">
        <f xml:space="preserve"> MIN(   MAX(0,EXP((1/beta.p)*( E45 - E60 - beta.0 - beta.oil*price.oil.2035 - beta.eua*price.eua.2035 - parameters!$D85 ))), price.ceiling   )</f>
        <v>3.2948833397095036</v>
      </c>
      <c r="F75" s="1">
        <f xml:space="preserve"> MIN(   MAX(0,EXP((1/beta.p)*( F45 - F60 - beta.0 - beta.oil*price.oil.2035 - beta.eua*price.eua.2035 - parameters!$D85 ))), price.ceiling   )</f>
        <v>3.2948833397095036</v>
      </c>
      <c r="G75" s="1">
        <f xml:space="preserve"> MIN(   MAX(0,EXP((1/beta.p)*( G45 - G60 - beta.0 - beta.oil*price.oil.2035 - beta.eua*price.eua.2035 - parameters!$D85 ))), price.ceiling   )</f>
        <v>3.2948833397095036</v>
      </c>
      <c r="H75" s="1">
        <f xml:space="preserve"> MIN(   MAX(0,EXP((1/beta.p)*( H45 - H60 - beta.0 - beta.oil*price.oil.2035 - beta.eua*price.eua.2035 - parameters!$D85 ))), price.ceiling   )</f>
        <v>3.3776558847918503</v>
      </c>
      <c r="I75" s="1">
        <f xml:space="preserve"> MIN(   MAX(0,EXP((1/beta.p)*( I45 - I60 - beta.0 - beta.oil*price.oil.2035 - beta.eua*price.eua.2035 - parameters!$D85 ))), price.ceiling   )</f>
        <v>3.5362129762963419</v>
      </c>
      <c r="J75" s="1">
        <f xml:space="preserve"> MIN(   MAX(0,EXP((1/beta.p)*( J45 - J60 - beta.0 - beta.oil*price.oil.2035 - beta.eua*price.eua.2035 - parameters!$D85 ))), price.ceiling   )</f>
        <v>3.7022132035505604</v>
      </c>
      <c r="K75" s="1">
        <f xml:space="preserve"> MIN(   MAX(0,EXP((1/beta.p)*( K45 - K60 - beta.0 - beta.oil*price.oil.2035 - beta.eua*price.eua.2035 - parameters!$D85 ))), price.ceiling   )</f>
        <v>3.8760059692161124</v>
      </c>
      <c r="L75" s="1">
        <f xml:space="preserve"> MIN(   MAX(0,EXP((1/beta.p)*( L45 - L60 - beta.0 - beta.oil*price.oil.2035 - beta.eua*price.eua.2035 - parameters!$D85 ))), price.ceiling   )</f>
        <v>4.0579570779421656</v>
      </c>
      <c r="M75" s="1">
        <f xml:space="preserve"> MIN(   MAX(0,EXP((1/beta.p)*( M45 - M60 - beta.0 - beta.oil*price.oil.2035 - beta.eua*price.eua.2035 - parameters!$D85 ))), price.ceiling   )</f>
        <v>4.2484495063229293</v>
      </c>
      <c r="N75" s="1">
        <f xml:space="preserve"> MIN(   MAX(0,EXP((1/beta.p)*( N45 - N60 - beta.0 - beta.oil*price.oil.2035 - beta.eua*price.eua.2035 - parameters!$D85 ))), price.ceiling   )</f>
        <v>4.447884208999211</v>
      </c>
      <c r="O75" s="1">
        <f xml:space="preserve"> MIN(   MAX(0,EXP((1/beta.p)*( O45 - O60 - beta.0 - beta.oil*price.oil.2035 - beta.eua*price.eua.2035 - parameters!$D85 ))), price.ceiling   )</f>
        <v>4.6566809626007499</v>
      </c>
      <c r="P75" s="1">
        <f xml:space="preserve"> MIN(   MAX(0,EXP((1/beta.p)*( P45 - P60 - beta.0 - beta.oil*price.oil.2035 - beta.eua*price.eua.2035 - parameters!$D85 ))), price.ceiling   )</f>
        <v>4.8752792493056765</v>
      </c>
      <c r="Q75" s="1">
        <f xml:space="preserve"> MIN(   MAX(0,EXP((1/beta.p)*( Q45 - Q60 - beta.0 - beta.oil*price.oil.2035 - beta.eua*price.eua.2035 - parameters!$D85 ))), price.ceiling   )</f>
        <v>5.1041391818768576</v>
      </c>
      <c r="R75" s="1">
        <f xml:space="preserve"> MIN(   MAX(0,EXP((1/beta.p)*( R45 - R60 - beta.0 - beta.oil*price.oil.2035 - beta.eua*price.eua.2035 - parameters!$D85 ))), price.ceiling   )</f>
        <v>5.3437424721221545</v>
      </c>
      <c r="S75" s="1">
        <f xml:space="preserve"> MIN(   MAX(0,EXP((1/beta.p)*( S45 - S60 - beta.0 - beta.oil*price.oil.2035 - beta.eua*price.eua.2035 - parameters!$D85 ))), price.ceiling   )</f>
        <v>5.5945934448170629</v>
      </c>
      <c r="T75" s="1">
        <f xml:space="preserve"> MIN(   MAX(0,EXP((1/beta.p)*( T45 - T60 - beta.0 - beta.oil*price.oil.2035 - beta.eua*price.eua.2035 - parameters!$D85 ))), price.ceiling   )</f>
        <v>5.8572200992238548</v>
      </c>
      <c r="U75" s="1">
        <f xml:space="preserve"> MIN(   MAX(0,EXP((1/beta.p)*( U45 - U60 - beta.0 - beta.oil*price.oil.2035 - beta.eua*price.eua.2035 - parameters!$D85 ))), price.ceiling   )</f>
        <v>6.1321752204415461</v>
      </c>
      <c r="V75" s="1">
        <f xml:space="preserve"> MIN(   MAX(0,EXP((1/beta.p)*( V45 - V60 - beta.0 - beta.oil*price.oil.2035 - beta.eua*price.eua.2035 - parameters!$D85 ))), price.ceiling   )</f>
        <v>6.4200375429258996</v>
      </c>
      <c r="W75" s="1">
        <f xml:space="preserve"> MIN(   MAX(0,EXP((1/beta.p)*( W45 - W60 - beta.0 - beta.oil*price.oil.2035 - beta.eua*price.eua.2035 - parameters!$D85 ))), price.ceiling   )</f>
        <v>6.721412968628484</v>
      </c>
      <c r="X75" s="1">
        <f xml:space="preserve"> MIN(   MAX(0,EXP((1/beta.p)*( X45 - X60 - beta.0 - beta.oil*price.oil.2035 - beta.eua*price.eua.2035 - parameters!$D85 ))), price.ceiling   )</f>
        <v>7.0369358423187318</v>
      </c>
      <c r="Y75" s="1">
        <f xml:space="preserve"> MIN(   MAX(0,EXP((1/beta.p)*( Y45 - Y60 - beta.0 - beta.oil*price.oil.2035 - beta.eua*price.eua.2035 - parameters!$D85 ))), price.ceiling   )</f>
        <v>7.3672702867734072</v>
      </c>
      <c r="Z75" s="1">
        <f xml:space="preserve"> MIN(   MAX(0,EXP((1/beta.p)*( Z45 - Z60 - beta.0 - beta.oil*price.oil.2035 - beta.eua*price.eua.2035 - parameters!$D85 ))), price.ceiling   )</f>
        <v>7.7131116006437344</v>
      </c>
      <c r="AA75" s="1">
        <f xml:space="preserve"> MIN(   MAX(0,EXP((1/beta.p)*( AA45 - AA60 - beta.0 - beta.oil*price.oil.2035 - beta.eua*price.eua.2035 - parameters!$D85 ))), price.ceiling   )</f>
        <v>8.0751877219425747</v>
      </c>
      <c r="AB75" s="1">
        <f xml:space="preserve"> MIN(   MAX(0,EXP((1/beta.p)*( AB45 - AB60 - beta.0 - beta.oil*price.oil.2035 - beta.eua*price.eua.2035 - parameters!$D85 ))), price.ceiling   )</f>
        <v>8.4542607602319428</v>
      </c>
      <c r="AC75" s="1">
        <f xml:space="preserve"> MIN(   MAX(0,EXP((1/beta.p)*( AC45 - AC60 - beta.0 - beta.oil*price.oil.2035 - beta.eua*price.eua.2035 - parameters!$D85 ))), price.ceiling   )</f>
        <v>8.8511286007359296</v>
      </c>
      <c r="AD75" s="1">
        <f xml:space="preserve"> MIN(   MAX(0,EXP((1/beta.p)*( AD45 - AD60 - beta.0 - beta.oil*price.oil.2035 - beta.eua*price.eua.2035 - parameters!$D85 ))), price.ceiling   )</f>
        <v>9.2666265837554196</v>
      </c>
      <c r="AE75" s="1">
        <f xml:space="preserve"> MIN(   MAX(0,EXP((1/beta.p)*( AE45 - AE60 - beta.0 - beta.oil*price.oil.2035 - beta.eua*price.eua.2035 - parameters!$D85 ))), price.ceiling   )</f>
        <v>9.7016292629194076</v>
      </c>
      <c r="AF75" s="1">
        <f xml:space="preserve"> MIN(   MAX(0,EXP((1/beta.p)*( AF45 - AF60 - beta.0 - beta.oil*price.oil.2035 - beta.eua*price.eua.2035 - parameters!$D85 ))), price.ceiling   )</f>
        <v>10.157052245973874</v>
      </c>
      <c r="AG75" s="1">
        <f xml:space="preserve"> MIN(   MAX(0,EXP((1/beta.p)*( AG45 - AG60 - beta.0 - beta.oil*price.oil.2035 - beta.eua*price.eua.2035 - parameters!$D85 ))), price.ceiling   )</f>
        <v>10.633854121982639</v>
      </c>
      <c r="AH75" s="1">
        <f xml:space="preserve"> MIN(   MAX(0,EXP((1/beta.p)*( AH45 - AH60 - beta.0 - beta.oil*price.oil.2035 - beta.eua*price.eua.2035 - parameters!$D85 ))), price.ceiling   )</f>
        <v>11.13303847899671</v>
      </c>
      <c r="AI75" s="1">
        <f xml:space="preserve"> MIN(   MAX(0,EXP((1/beta.p)*( AI45 - AI60 - beta.0 - beta.oil*price.oil.2035 - beta.eua*price.eua.2035 - parameters!$D85 ))), price.ceiling   )</f>
        <v>11.655656016438986</v>
      </c>
      <c r="AJ75" s="1">
        <f xml:space="preserve"> MIN(   MAX(0,EXP((1/beta.p)*( AJ45 - AJ60 - beta.0 - beta.oil*price.oil.2035 - beta.eua*price.eua.2035 - parameters!$D85 ))), price.ceiling   )</f>
        <v>12.202806756650427</v>
      </c>
      <c r="AK75" s="1">
        <f xml:space="preserve"> MIN(   MAX(0,EXP((1/beta.p)*( AK45 - AK60 - beta.0 - beta.oil*price.oil.2035 - beta.eua*price.eua.2035 - parameters!$D85 ))), price.ceiling   )</f>
        <v>12.775642360252807</v>
      </c>
      <c r="AL75" s="1">
        <f xml:space="preserve"> MIN(   MAX(0,EXP((1/beta.p)*( AL45 - AL60 - beta.0 - beta.oil*price.oil.2035 - beta.eua*price.eua.2035 - parameters!$D85 ))), price.ceiling   )</f>
        <v>13.375368550201282</v>
      </c>
      <c r="AM75" s="1">
        <f xml:space="preserve"> MIN(   MAX(0,EXP((1/beta.p)*( AM45 - AM60 - beta.0 - beta.oil*price.oil.2035 - beta.eua*price.eua.2035 - parameters!$D85 ))), price.ceiling   )</f>
        <v>14.00324764962922</v>
      </c>
      <c r="AN75" s="1">
        <f xml:space="preserve"> MIN(   MAX(0,EXP((1/beta.p)*( AN45 - AN60 - beta.0 - beta.oil*price.oil.2035 - beta.eua*price.eua.2035 - parameters!$D85 ))), price.ceiling   )</f>
        <v>14.660601238826827</v>
      </c>
      <c r="AO75" s="1">
        <f xml:space="preserve"> MIN(   MAX(0,EXP((1/beta.p)*( AO45 - AO60 - beta.0 - beta.oil*price.oil.2035 - beta.eua*price.eua.2035 - parameters!$D85 ))), price.ceiling   )</f>
        <v>15.348812936946215</v>
      </c>
      <c r="AP75" s="1">
        <f xml:space="preserve"> MIN(   MAX(0,EXP((1/beta.p)*( AP45 - AP60 - beta.0 - beta.oil*price.oil.2035 - beta.eua*price.eua.2035 - parameters!$D85 ))), price.ceiling   )</f>
        <v>16.069331314287876</v>
      </c>
      <c r="AQ75" s="1">
        <f xml:space="preserve"> MIN(   MAX(0,EXP((1/beta.p)*( AQ45 - AQ60 - beta.0 - beta.oil*price.oil.2035 - beta.eua*price.eua.2035 - parameters!$D85 ))), price.ceiling   )</f>
        <v>16.823672941298394</v>
      </c>
      <c r="AR75" s="1">
        <f xml:space="preserve"> MIN(   MAX(0,EXP((1/beta.p)*( AR45 - AR60 - beta.0 - beta.oil*price.oil.2035 - beta.eua*price.eua.2035 - parameters!$D85 ))), price.ceiling   )</f>
        <v>17.61342558069715</v>
      </c>
      <c r="AS75" s="1">
        <f xml:space="preserve"> MIN(   MAX(0,EXP((1/beta.p)*( AS45 - AS60 - beta.0 - beta.oil*price.oil.2035 - beta.eua*price.eua.2035 - parameters!$D85 ))), price.ceiling   )</f>
        <v>18.440251529450737</v>
      </c>
      <c r="AT75" s="1">
        <f xml:space="preserve"> MIN(   MAX(0,EXP((1/beta.p)*( AT45 - AT60 - beta.0 - beta.oil*price.oil.2035 - beta.eua*price.eua.2035 - parameters!$D85 ))), price.ceiling   )</f>
        <v>19.305891117629557</v>
      </c>
      <c r="AU75" s="1">
        <f xml:space="preserve"> MIN(   MAX(0,EXP((1/beta.p)*( AU45 - AU60 - beta.0 - beta.oil*price.oil.2035 - beta.eua*price.eua.2035 - parameters!$D85 ))), price.ceiling   )</f>
        <v>20.212166371510957</v>
      </c>
      <c r="AV75" s="1">
        <f xml:space="preserve"> MIN(   MAX(0,EXP((1/beta.p)*( AV45 - AV60 - beta.0 - beta.oil*price.oil.2035 - beta.eua*price.eua.2035 - parameters!$D85 ))), price.ceiling   )</f>
        <v>21.160984848639266</v>
      </c>
      <c r="AW75" s="1">
        <f xml:space="preserve"> MIN(   MAX(0,EXP((1/beta.p)*( AW45 - AW60 - beta.0 - beta.oil*price.oil.2035 - beta.eua*price.eua.2035 - parameters!$D85 ))), price.ceiling   )</f>
        <v>22.154343652914751</v>
      </c>
      <c r="AX75" s="1">
        <f xml:space="preserve"> MIN(   MAX(0,EXP((1/beta.p)*( AX45 - AX60 - beta.0 - beta.oil*price.oil.2035 - beta.eua*price.eua.2035 - parameters!$D85 ))), price.ceiling   )</f>
        <v>23.194333638162661</v>
      </c>
      <c r="AY75" s="1">
        <f xml:space="preserve"> MIN(   MAX(0,EXP((1/beta.p)*( AY45 - AY60 - beta.0 - beta.oil*price.oil.2035 - beta.eua*price.eua.2035 - parameters!$D85 ))), price.ceiling   )</f>
        <v>24.283143809030168</v>
      </c>
      <c r="AZ75" s="1">
        <f xml:space="preserve"> MIN(   MAX(0,EXP((1/beta.p)*( AZ45 - AZ60 - beta.0 - beta.oil*price.oil.2035 - beta.eua*price.eua.2035 - parameters!$D85 ))), price.ceiling   )</f>
        <v>25.423065928474376</v>
      </c>
      <c r="BA75" s="1">
        <f xml:space="preserve"> MIN(   MAX(0,EXP((1/beta.p)*( BA45 - BA60 - beta.0 - beta.oil*price.oil.2035 - beta.eua*price.eua.2035 - parameters!$D85 ))), price.ceiling   )</f>
        <v>26.616499341539274</v>
      </c>
      <c r="BB75" s="1">
        <f xml:space="preserve"> MIN(   MAX(0,EXP((1/beta.p)*( BB45 - BB60 - beta.0 - beta.oil*price.oil.2035 - beta.eua*price.eua.2035 - parameters!$D85 ))), price.ceiling   )</f>
        <v>27.86595602557497</v>
      </c>
      <c r="BC75" s="1">
        <f xml:space="preserve"> MIN(   MAX(0,EXP((1/beta.p)*( BC45 - BC60 - beta.0 - beta.oil*price.oil.2035 - beta.eua*price.eua.2035 - parameters!$D85 ))), price.ceiling   )</f>
        <v>29.174065877529163</v>
      </c>
      <c r="BD75" s="1">
        <f xml:space="preserve"> MIN(   MAX(0,EXP((1/beta.p)*( BD45 - BD60 - beta.0 - beta.oil*price.oil.2035 - beta.eua*price.eua.2035 - parameters!$D85 ))), price.ceiling   )</f>
        <v>30.543582249439428</v>
      </c>
      <c r="BE75" s="1">
        <f xml:space="preserve"> MIN(   MAX(0,EXP((1/beta.p)*( BE45 - BE60 - beta.0 - beta.oil*price.oil.2035 - beta.eua*price.eua.2035 - parameters!$D85 ))), price.ceiling   )</f>
        <v>31.977387743777946</v>
      </c>
      <c r="BF75" s="1">
        <f xml:space="preserve"> MIN(   MAX(0,EXP((1/beta.p)*( BF45 - BF60 - beta.0 - beta.oil*price.oil.2035 - beta.eua*price.eua.2035 - parameters!$D85 ))), price.ceiling   )</f>
        <v>33.47850028084661</v>
      </c>
      <c r="BG75" s="1">
        <f xml:space="preserve"> MIN(   MAX(0,EXP((1/beta.p)*( BG45 - BG60 - beta.0 - beta.oil*price.oil.2035 - beta.eua*price.eua.2035 - parameters!$D85 ))), price.ceiling   )</f>
        <v>35.050079450993636</v>
      </c>
      <c r="BH75" s="1">
        <f xml:space="preserve"> MIN(   MAX(0,EXP((1/beta.p)*( BH45 - BH60 - beta.0 - beta.oil*price.oil.2035 - beta.eua*price.eua.2035 - parameters!$D85 ))), price.ceiling   )</f>
        <v>36.695433165021683</v>
      </c>
      <c r="BI75" s="1">
        <f xml:space="preserve"> MIN(   MAX(0,EXP((1/beta.p)*( BI45 - BI60 - beta.0 - beta.oil*price.oil.2035 - beta.eua*price.eua.2035 - parameters!$D85 ))), price.ceiling   )</f>
        <v>38.418024616785807</v>
      </c>
      <c r="BJ75" s="1">
        <f xml:space="preserve"> MIN(   MAX(0,EXP((1/beta.p)*( BJ45 - BJ60 - beta.0 - beta.oil*price.oil.2035 - beta.eua*price.eua.2035 - parameters!$D85 ))), price.ceiling   )</f>
        <v>40.221479572636341</v>
      </c>
      <c r="BK75" s="1">
        <f xml:space="preserve"> MIN(   MAX(0,EXP((1/beta.p)*( BK45 - BK60 - beta.0 - beta.oil*price.oil.2035 - beta.eua*price.eua.2035 - parameters!$D85 ))), price.ceiling   )</f>
        <v>42.10959400304926</v>
      </c>
      <c r="BL75" s="1">
        <f xml:space="preserve"> MIN(   MAX(0,EXP((1/beta.p)*( BL45 - BL60 - beta.0 - beta.oil*price.oil.2035 - beta.eua*price.eua.2035 - parameters!$D85 ))), price.ceiling   )</f>
        <v>44.086342072508046</v>
      </c>
      <c r="BM75" s="1">
        <f xml:space="preserve"> MIN(   MAX(0,EXP((1/beta.p)*( BM45 - BM60 - beta.0 - beta.oil*price.oil.2035 - beta.eua*price.eua.2035 - parameters!$D85 ))), price.ceiling   )</f>
        <v>46.155884504454143</v>
      </c>
      <c r="BN75" s="1">
        <f xml:space="preserve"> MIN(   MAX(0,EXP((1/beta.p)*( BN45 - BN60 - beta.0 - beta.oil*price.oil.2035 - beta.eua*price.eua.2035 - parameters!$D85 ))), price.ceiling   )</f>
        <v>48.322577338912147</v>
      </c>
      <c r="BO75" s="1">
        <f xml:space="preserve"> MIN(   MAX(0,EXP((1/beta.p)*( BO45 - BO60 - beta.0 - beta.oil*price.oil.2035 - beta.eua*price.eua.2035 - parameters!$D85 ))), price.ceiling   )</f>
        <v>50.590981101224621</v>
      </c>
      <c r="BP75" s="1">
        <f xml:space="preserve"> MIN(   MAX(0,EXP((1/beta.p)*( BP45 - BP60 - beta.0 - beta.oil*price.oil.2035 - beta.eua*price.eua.2035 - parameters!$D85 ))), price.ceiling   )</f>
        <v>52.965870401193506</v>
      </c>
      <c r="BQ75" s="1">
        <f xml:space="preserve"> MIN(   MAX(0,EXP((1/beta.p)*( BQ45 - BQ60 - beta.0 - beta.oil*price.oil.2035 - beta.eua*price.eua.2035 - parameters!$D85 ))), price.ceiling   )</f>
        <v>55.45224398283343</v>
      </c>
      <c r="BR75" s="1">
        <f xml:space="preserve"> MIN(   MAX(0,EXP((1/beta.p)*( BR45 - BR60 - beta.0 - beta.oil*price.oil.2035 - beta.eua*price.eua.2035 - parameters!$D85 ))), price.ceiling   )</f>
        <v>58.055335245890689</v>
      </c>
      <c r="BS75" s="1">
        <f xml:space="preserve"> MIN(   MAX(0,EXP((1/beta.p)*( BS45 - BS60 - beta.0 - beta.oil*price.oil.2035 - beta.eua*price.eua.2035 - parameters!$D85 ))), price.ceiling   )</f>
        <v>60.780623261272389</v>
      </c>
      <c r="BT75" s="1">
        <f xml:space="preserve"> MIN(   MAX(0,EXP((1/beta.p)*( BT45 - BT60 - beta.0 - beta.oil*price.oil.2035 - beta.eua*price.eua.2035 - parameters!$D85 ))), price.ceiling   )</f>
        <v>63.63384430357268</v>
      </c>
      <c r="BU75" s="1">
        <f xml:space="preserve"> MIN(   MAX(0,EXP((1/beta.p)*( BU45 - BU60 - beta.0 - beta.oil*price.oil.2035 - beta.eua*price.eua.2035 - parameters!$D85 ))), price.ceiling   )</f>
        <v>66.621003924969756</v>
      </c>
      <c r="BV75" s="1">
        <f xml:space="preserve"> MIN(   MAX(0,EXP((1/beta.p)*( BV45 - BV60 - beta.0 - beta.oil*price.oil.2035 - beta.eua*price.eua.2035 - parameters!$D85 ))), price.ceiling   )</f>
        <v>69.748389595906275</v>
      </c>
      <c r="BW75" s="1">
        <f xml:space="preserve"> MIN(   MAX(0,EXP((1/beta.p)*( BW45 - BW60 - beta.0 - beta.oil*price.oil.2035 - beta.eua*price.eua.2035 - parameters!$D85 ))), price.ceiling   )</f>
        <v>73.022583939161777</v>
      </c>
      <c r="BX75" s="1">
        <f xml:space="preserve"> MIN(   MAX(0,EXP((1/beta.p)*( BX45 - BX60 - beta.0 - beta.oil*price.oil.2035 - beta.eua*price.eua.2035 - parameters!$D85 ))), price.ceiling   )</f>
        <v>76.450478585170018</v>
      </c>
      <c r="BY75" s="1">
        <f xml:space="preserve"> MIN(   MAX(0,EXP((1/beta.p)*( BY45 - BY60 - beta.0 - beta.oil*price.oil.2035 - beta.eua*price.eua.2035 - parameters!$D85 ))), price.ceiling   )</f>
        <v>80.039288677746356</v>
      </c>
      <c r="BZ75" s="1">
        <f xml:space="preserve"> MIN(   MAX(0,EXP((1/beta.p)*( BZ45 - BZ60 - beta.0 - beta.oil*price.oil.2035 - beta.eua*price.eua.2035 - parameters!$D85 ))), price.ceiling   )</f>
        <v>83.796568060756769</v>
      </c>
      <c r="CA75" s="1">
        <f xml:space="preserve"> MIN(   MAX(0,EXP((1/beta.p)*( CA45 - CA60 - beta.0 - beta.oil*price.oil.2035 - beta.eua*price.eua.2035 - parameters!$D85 ))), price.ceiling   )</f>
        <v>87.730225177692589</v>
      </c>
      <c r="CB75" s="1">
        <f xml:space="preserve"> MIN(   MAX(0,EXP((1/beta.p)*( CB45 - CB60 - beta.0 - beta.oil*price.oil.2035 - beta.eua*price.eua.2035 - parameters!$D85 ))), price.ceiling   )</f>
        <v>91.848539717619857</v>
      </c>
      <c r="CC75" s="1">
        <f xml:space="preserve"> MIN(   MAX(0,EXP((1/beta.p)*( CC45 - CC60 - beta.0 - beta.oil*price.oil.2035 - beta.eua*price.eua.2035 - parameters!$D85 ))), price.ceiling   )</f>
        <v>96.160180042536552</v>
      </c>
      <c r="CD75" s="1">
        <f xml:space="preserve"> MIN(   MAX(0,EXP((1/beta.p)*( CD45 - CD60 - beta.0 - beta.oil*price.oil.2035 - beta.eua*price.eua.2035 - parameters!$D85 ))), price.ceiling   )</f>
        <v>100.67422143282232</v>
      </c>
      <c r="CE75" s="1">
        <f xml:space="preserve"> MIN(   MAX(0,EXP((1/beta.p)*( CE45 - CE60 - beta.0 - beta.oil*price.oil.2035 - beta.eua*price.eua.2035 - parameters!$D85 ))), price.ceiling   )</f>
        <v>105.40016518918328</v>
      </c>
      <c r="CF75" s="1">
        <f xml:space="preserve"> MIN(   MAX(0,EXP((1/beta.p)*( CF45 - CF60 - beta.0 - beta.oil*price.oil.2035 - beta.eua*price.eua.2035 - parameters!$D85 ))), price.ceiling   )</f>
        <v>110.34795863129693</v>
      </c>
      <c r="CG75" s="1">
        <f xml:space="preserve"> MIN(   MAX(0,EXP((1/beta.p)*( CG45 - CG60 - beta.0 - beta.oil*price.oil.2035 - beta.eua*price.eua.2035 - parameters!$D85 ))), price.ceiling   )</f>
        <v>115.52801603525431</v>
      </c>
      <c r="CH75" s="1">
        <f xml:space="preserve"> MIN(   MAX(0,EXP((1/beta.p)*( CH45 - CH60 - beta.0 - beta.oil*price.oil.2035 - beta.eua*price.eua.2035 - parameters!$D85 ))), price.ceiling   )</f>
        <v>120.95124055386556</v>
      </c>
      <c r="CI75" s="1">
        <f xml:space="preserve"> MIN(   MAX(0,EXP((1/beta.p)*( CI45 - CI60 - beta.0 - beta.oil*price.oil.2035 - beta.eua*price.eua.2035 - parameters!$D85 ))), price.ceiling   )</f>
        <v>126.62904716596887</v>
      </c>
      <c r="CJ75" s="1">
        <f xml:space="preserve"> MIN(   MAX(0,EXP((1/beta.p)*( CJ45 - CJ60 - beta.0 - beta.oil*price.oil.2035 - beta.eua*price.eua.2035 - parameters!$D85 ))), price.ceiling   )</f>
        <v>132.57338670304964</v>
      </c>
      <c r="CK75" s="1">
        <f xml:space="preserve"> MIN(   MAX(0,EXP((1/beta.p)*( CK45 - CK60 - beta.0 - beta.oil*price.oil.2035 - beta.eua*price.eua.2035 - parameters!$D85 ))), price.ceiling   )</f>
        <v>138.79677100373632</v>
      </c>
      <c r="CL75" s="1">
        <f xml:space="preserve"> MIN(   MAX(0,EXP((1/beta.p)*( CL45 - CL60 - beta.0 - beta.oil*price.oil.2035 - beta.eua*price.eua.2035 - parameters!$D85 ))), price.ceiling   )</f>
        <v>145.31229924912574</v>
      </c>
      <c r="CM75" s="1">
        <f xml:space="preserve"> MIN(   MAX(0,EXP((1/beta.p)*( CM45 - CM60 - beta.0 - beta.oil*price.oil.2035 - beta.eua*price.eua.2035 - parameters!$D85 ))), price.ceiling   )</f>
        <v>152.13368553436371</v>
      </c>
      <c r="CN75" s="1">
        <f xml:space="preserve"> MIN(   MAX(0,EXP((1/beta.p)*( CN45 - CN60 - beta.0 - beta.oil*price.oil.2035 - beta.eua*price.eua.2035 - parameters!$D85 ))), price.ceiling   )</f>
        <v>159.27528773451618</v>
      </c>
      <c r="CO75" s="1">
        <f xml:space="preserve"> MIN(   MAX(0,EXP((1/beta.p)*( CO45 - CO60 - beta.0 - beta.oil*price.oil.2035 - beta.eua*price.eua.2035 - parameters!$D85 ))), price.ceiling   )</f>
        <v>166.75213772549236</v>
      </c>
      <c r="CP75" s="1">
        <f xml:space="preserve"> MIN(   MAX(0,EXP((1/beta.p)*( CP45 - CP60 - beta.0 - beta.oil*price.oil.2035 - beta.eua*price.eua.2035 - parameters!$D85 ))), price.ceiling   )</f>
        <v>174.57997302362239</v>
      </c>
      <c r="CQ75" s="1">
        <f xml:space="preserve"> MIN(   MAX(0,EXP((1/beta.p)*( CQ45 - CQ60 - beta.0 - beta.oil*price.oil.2035 - beta.eua*price.eua.2035 - parameters!$D85 ))), price.ceiling   )</f>
        <v>182.7752699104939</v>
      </c>
      <c r="CR75" s="1">
        <f xml:space="preserve"> MIN(   MAX(0,EXP((1/beta.p)*( CR45 - CR60 - beta.0 - beta.oil*price.oil.2035 - beta.eua*price.eua.2035 - parameters!$D85 ))), price.ceiling   )</f>
        <v>191.35527811276302</v>
      </c>
      <c r="CS75" s="1">
        <f xml:space="preserve"> MIN(   MAX(0,EXP((1/beta.p)*( CS45 - CS60 - beta.0 - beta.oil*price.oil.2035 - beta.eua*price.eua.2035 - parameters!$D85 ))), price.ceiling   )</f>
        <v>200.33805710993809</v>
      </c>
      <c r="CT75" s="1">
        <f xml:space="preserve"> MIN(   MAX(0,EXP((1/beta.p)*( CT45 - CT60 - beta.0 - beta.oil*price.oil.2035 - beta.eua*price.eua.2035 - parameters!$D85 ))), price.ceiling   )</f>
        <v>209.74251414655845</v>
      </c>
      <c r="CU75" s="1">
        <f xml:space="preserve"> MIN(   MAX(0,EXP((1/beta.p)*( CU45 - CU60 - beta.0 - beta.oil*price.oil.2035 - beta.eua*price.eua.2035 - parameters!$D85 ))), price.ceiling   )</f>
        <v>219.58844402877548</v>
      </c>
      <c r="CV75" s="1">
        <f xml:space="preserve"> MIN(   MAX(0,EXP((1/beta.p)*( CV45 - CV60 - beta.0 - beta.oil*price.oil.2035 - beta.eua*price.eua.2035 - parameters!$D85 ))), price.ceiling   )</f>
        <v>229.89657078910255</v>
      </c>
      <c r="CW75" s="1">
        <f xml:space="preserve"> MIN(   MAX(0,EXP((1/beta.p)*( CW45 - CW60 - beta.0 - beta.oil*price.oil.2035 - beta.eua*price.eua.2035 - parameters!$D85 ))), price.ceiling   )</f>
        <v>240.68859130703146</v>
      </c>
      <c r="CX75" s="1">
        <f xml:space="preserve"> MIN(   MAX(0,EXP((1/beta.p)*( CX45 - CX60 - beta.0 - beta.oil*price.oil.2035 - beta.eua*price.eua.2035 - parameters!$D85 ))), price.ceiling   )</f>
        <v>251.9872209773267</v>
      </c>
      <c r="CY75" s="1">
        <f xml:space="preserve"> MIN(   MAX(0,EXP((1/beta.p)*( CY45 - CY60 - beta.0 - beta.oil*price.oil.2035 - beta.eua*price.eua.2035 - parameters!$D85 ))), price.ceiling   )</f>
        <v>263.81624152212572</v>
      </c>
      <c r="CZ75" s="1">
        <f xml:space="preserve"> MIN(   MAX(0,EXP((1/beta.p)*( CZ45 - CZ60 - beta.0 - beta.oil*price.oil.2035 - beta.eua*price.eua.2035 - parameters!$D85 ))), price.ceiling   )</f>
        <v>276.20055104747956</v>
      </c>
      <c r="DA75" s="1">
        <f xml:space="preserve"> MIN(   MAX(0,EXP((1/beta.p)*( DA45 - DA60 - beta.0 - beta.oil*price.oil.2035 - beta.eua*price.eua.2035 - parameters!$D85 ))), price.ceiling   )</f>
        <v>289.16621644969251</v>
      </c>
    </row>
    <row r="76" spans="1:105" x14ac:dyDescent="0.25">
      <c r="A76" t="s">
        <v>56</v>
      </c>
      <c r="B76" s="3">
        <f t="shared" si="8"/>
        <v>35.031657169801221</v>
      </c>
      <c r="D76" t="s">
        <v>56</v>
      </c>
      <c r="E76" s="1">
        <f xml:space="preserve"> MIN(   MAX(0,EXP((1/beta.p)*( E46 - E61 - beta.0 - beta.oil*price.oil.2035 - beta.eua*price.eua.2035 - parameters!$D86 ))), price.ceiling   )</f>
        <v>4.9544665999348405</v>
      </c>
      <c r="F76" s="1">
        <f xml:space="preserve"> MIN(   MAX(0,EXP((1/beta.p)*( F46 - F61 - beta.0 - beta.oil*price.oil.2035 - beta.eua*price.eua.2035 - parameters!$D86 ))), price.ceiling   )</f>
        <v>5.1448002558636849</v>
      </c>
      <c r="G76" s="1">
        <f xml:space="preserve"> MIN(   MAX(0,EXP((1/beta.p)*( G46 - G61 - beta.0 - beta.oil*price.oil.2035 - beta.eua*price.eua.2035 - parameters!$D86 ))), price.ceiling   )</f>
        <v>5.3424458796600156</v>
      </c>
      <c r="H76" s="1">
        <f xml:space="preserve"> MIN(   MAX(0,EXP((1/beta.p)*( H46 - H61 - beta.0 - beta.oil*price.oil.2035 - beta.eua*price.eua.2035 - parameters!$D86 ))), price.ceiling   )</f>
        <v>5.5476843721126778</v>
      </c>
      <c r="I76" s="1">
        <f xml:space="preserve"> MIN(   MAX(0,EXP((1/beta.p)*( I46 - I61 - beta.0 - beta.oil*price.oil.2035 - beta.eua*price.eua.2035 - parameters!$D86 ))), price.ceiling   )</f>
        <v>5.7608074252577781</v>
      </c>
      <c r="J76" s="1">
        <f xml:space="preserve"> MIN(   MAX(0,EXP((1/beta.p)*( J46 - J61 - beta.0 - beta.oil*price.oil.2035 - beta.eua*price.eua.2035 - parameters!$D86 ))), price.ceiling   )</f>
        <v>5.9821179369414734</v>
      </c>
      <c r="K76" s="1">
        <f xml:space="preserve"> MIN(   MAX(0,EXP((1/beta.p)*( K46 - K61 - beta.0 - beta.oil*price.oil.2035 - beta.eua*price.eua.2035 - parameters!$D86 ))), price.ceiling   )</f>
        <v>6.2119304413088585</v>
      </c>
      <c r="L76" s="1">
        <f xml:space="preserve"> MIN(   MAX(0,EXP((1/beta.p)*( L46 - L61 - beta.0 - beta.oil*price.oil.2035 - beta.eua*price.eua.2035 - parameters!$D86 ))), price.ceiling   )</f>
        <v>6.4505715558307655</v>
      </c>
      <c r="M76" s="1">
        <f xml:space="preserve"> MIN(   MAX(0,EXP((1/beta.p)*( M46 - M61 - beta.0 - beta.oil*price.oil.2035 - beta.eua*price.eua.2035 - parameters!$D86 ))), price.ceiling   )</f>
        <v>6.6983804455037825</v>
      </c>
      <c r="N76" s="1">
        <f xml:space="preserve"> MIN(   MAX(0,EXP((1/beta.p)*( N46 - N61 - beta.0 - beta.oil*price.oil.2035 - beta.eua*price.eua.2035 - parameters!$D86 ))), price.ceiling   )</f>
        <v>6.9557093048832765</v>
      </c>
      <c r="O76" s="1">
        <f xml:space="preserve"> MIN(   MAX(0,EXP((1/beta.p)*( O46 - O61 - beta.0 - beta.oil*price.oil.2035 - beta.eua*price.eua.2035 - parameters!$D86 ))), price.ceiling   )</f>
        <v>7.2229238586344575</v>
      </c>
      <c r="P76" s="1">
        <f xml:space="preserve"> MIN(   MAX(0,EXP((1/beta.p)*( P46 - P61 - beta.0 - beta.oil*price.oil.2035 - beta.eua*price.eua.2035 - parameters!$D86 ))), price.ceiling   )</f>
        <v>7.500403881312919</v>
      </c>
      <c r="Q76" s="1">
        <f xml:space="preserve"> MIN(   MAX(0,EXP((1/beta.p)*( Q46 - Q61 - beta.0 - beta.oil*price.oil.2035 - beta.eua*price.eua.2035 - parameters!$D86 ))), price.ceiling   )</f>
        <v>7.7885437371133346</v>
      </c>
      <c r="R76" s="1">
        <f xml:space="preserve"> MIN(   MAX(0,EXP((1/beta.p)*( R46 - R61 - beta.0 - beta.oil*price.oil.2035 - beta.eua*price.eua.2035 - parameters!$D86 ))), price.ceiling   )</f>
        <v>8.0877529403534982</v>
      </c>
      <c r="S76" s="1">
        <f xml:space="preserve"> MIN(   MAX(0,EXP((1/beta.p)*( S46 - S61 - beta.0 - beta.oil*price.oil.2035 - beta.eua*price.eua.2035 - parameters!$D86 ))), price.ceiling   )</f>
        <v>8.3984567374902088</v>
      </c>
      <c r="T76" s="1">
        <f xml:space="preserve"> MIN(   MAX(0,EXP((1/beta.p)*( T46 - T61 - beta.0 - beta.oil*price.oil.2035 - beta.eua*price.eua.2035 - parameters!$D86 ))), price.ceiling   )</f>
        <v>8.7210967114942299</v>
      </c>
      <c r="U76" s="1">
        <f xml:space="preserve"> MIN(   MAX(0,EXP((1/beta.p)*( U46 - U61 - beta.0 - beta.oil*price.oil.2035 - beta.eua*price.eua.2035 - parameters!$D86 ))), price.ceiling   )</f>
        <v>9.0561314094432639</v>
      </c>
      <c r="V76" s="1">
        <f xml:space="preserve"> MIN(   MAX(0,EXP((1/beta.p)*( V46 - V61 - beta.0 - beta.oil*price.oil.2035 - beta.eua*price.eua.2035 - parameters!$D86 ))), price.ceiling   )</f>
        <v>9.4040369942249011</v>
      </c>
      <c r="W76" s="1">
        <f xml:space="preserve"> MIN(   MAX(0,EXP((1/beta.p)*( W46 - W61 - beta.0 - beta.oil*price.oil.2035 - beta.eua*price.eua.2035 - parameters!$D86 ))), price.ceiling   )</f>
        <v>9.7653079212757543</v>
      </c>
      <c r="X76" s="1">
        <f xml:space="preserve"> MIN(   MAX(0,EXP((1/beta.p)*( X46 - X61 - beta.0 - beta.oil*price.oil.2035 - beta.eua*price.eua.2035 - parameters!$D86 ))), price.ceiling   )</f>
        <v>10.140457641318632</v>
      </c>
      <c r="Y76" s="1">
        <f xml:space="preserve"> MIN(   MAX(0,EXP((1/beta.p)*( Y46 - Y61 - beta.0 - beta.oil*price.oil.2035 - beta.eua*price.eua.2035 - parameters!$D86 ))), price.ceiling   )</f>
        <v>10.530019330096424</v>
      </c>
      <c r="Z76" s="1">
        <f xml:space="preserve"> MIN(   MAX(0,EXP((1/beta.p)*( Z46 - Z61 - beta.0 - beta.oil*price.oil.2035 - beta.eua*price.eua.2035 - parameters!$D86 ))), price.ceiling   )</f>
        <v>10.9345466461399</v>
      </c>
      <c r="AA76" s="1">
        <f xml:space="preserve"> MIN(   MAX(0,EXP((1/beta.p)*( AA46 - AA61 - beta.0 - beta.oil*price.oil.2035 - beta.eua*price.eua.2035 - parameters!$D86 ))), price.ceiling   )</f>
        <v>11.354614517646329</v>
      </c>
      <c r="AB76" s="1">
        <f xml:space="preserve"> MIN(   MAX(0,EXP((1/beta.p)*( AB46 - AB61 - beta.0 - beta.oil*price.oil.2035 - beta.eua*price.eua.2035 - parameters!$D86 ))), price.ceiling   )</f>
        <v>11.79081995958731</v>
      </c>
      <c r="AC76" s="1">
        <f xml:space="preserve"> MIN(   MAX(0,EXP((1/beta.p)*( AC46 - AC61 - beta.0 - beta.oil*price.oil.2035 - beta.eua*price.eua.2035 - parameters!$D86 ))), price.ceiling   )</f>
        <v>12.243782922207059</v>
      </c>
      <c r="AD76" s="1">
        <f xml:space="preserve"> MIN(   MAX(0,EXP((1/beta.p)*( AD46 - AD61 - beta.0 - beta.oil*price.oil.2035 - beta.eua*price.eua.2035 - parameters!$D86 ))), price.ceiling   )</f>
        <v>12.71414717211713</v>
      </c>
      <c r="AE76" s="1">
        <f xml:space="preserve"> MIN(   MAX(0,EXP((1/beta.p)*( AE46 - AE61 - beta.0 - beta.oil*price.oil.2035 - beta.eua*price.eua.2035 - parameters!$D86 ))), price.ceiling   )</f>
        <v>13.202581207239753</v>
      </c>
      <c r="AF76" s="1">
        <f xml:space="preserve"> MIN(   MAX(0,EXP((1/beta.p)*( AF46 - AF61 - beta.0 - beta.oil*price.oil.2035 - beta.eua*price.eua.2035 - parameters!$D86 ))), price.ceiling   )</f>
        <v>13.709779206900196</v>
      </c>
      <c r="AG76" s="1">
        <f xml:space="preserve"> MIN(   MAX(0,EXP((1/beta.p)*( AG46 - AG61 - beta.0 - beta.oil*price.oil.2035 - beta.eua*price.eua.2035 - parameters!$D86 ))), price.ceiling   )</f>
        <v>14.236462018418377</v>
      </c>
      <c r="AH76" s="1">
        <f xml:space="preserve"> MIN(   MAX(0,EXP((1/beta.p)*( AH46 - AH61 - beta.0 - beta.oil*price.oil.2035 - beta.eua*price.eua.2035 - parameters!$D86 ))), price.ceiling   )</f>
        <v>14.783378181601995</v>
      </c>
      <c r="AI76" s="1">
        <f xml:space="preserve"> MIN(   MAX(0,EXP((1/beta.p)*( AI46 - AI61 - beta.0 - beta.oil*price.oil.2035 - beta.eua*price.eua.2035 - parameters!$D86 ))), price.ceiling   )</f>
        <v>15.351304992597168</v>
      </c>
      <c r="AJ76" s="1">
        <f xml:space="preserve"> MIN(   MAX(0,EXP((1/beta.p)*( AJ46 - AJ61 - beta.0 - beta.oil*price.oil.2035 - beta.eua*price.eua.2035 - parameters!$D86 ))), price.ceiling   )</f>
        <v>15.941049608608548</v>
      </c>
      <c r="AK76" s="1">
        <f xml:space="preserve"> MIN(   MAX(0,EXP((1/beta.p)*( AK46 - AK61 - beta.0 - beta.oil*price.oil.2035 - beta.eua*price.eua.2035 - parameters!$D86 ))), price.ceiling   )</f>
        <v>16.55345019505906</v>
      </c>
      <c r="AL76" s="1">
        <f xml:space="preserve"> MIN(   MAX(0,EXP((1/beta.p)*( AL46 - AL61 - beta.0 - beta.oil*price.oil.2035 - beta.eua*price.eua.2035 - parameters!$D86 ))), price.ceiling   )</f>
        <v>17.189377116819543</v>
      </c>
      <c r="AM76" s="1">
        <f xml:space="preserve"> MIN(   MAX(0,EXP((1/beta.p)*( AM46 - AM61 - beta.0 - beta.oil*price.oil.2035 - beta.eua*price.eua.2035 - parameters!$D86 ))), price.ceiling   )</f>
        <v>17.849734175201359</v>
      </c>
      <c r="AN76" s="1">
        <f xml:space="preserve"> MIN(   MAX(0,EXP((1/beta.p)*( AN46 - AN61 - beta.0 - beta.oil*price.oil.2035 - beta.eua*price.eua.2035 - parameters!$D86 ))), price.ceiling   )</f>
        <v>18.535459892470062</v>
      </c>
      <c r="AO76" s="1">
        <f xml:space="preserve"> MIN(   MAX(0,EXP((1/beta.p)*( AO46 - AO61 - beta.0 - beta.oil*price.oil.2035 - beta.eua*price.eua.2035 - parameters!$D86 ))), price.ceiling   )</f>
        <v>19.24752884570567</v>
      </c>
      <c r="AP76" s="1">
        <f xml:space="preserve"> MIN(   MAX(0,EXP((1/beta.p)*( AP46 - AP61 - beta.0 - beta.oil*price.oil.2035 - beta.eua*price.eua.2035 - parameters!$D86 ))), price.ceiling   )</f>
        <v>19.986953051905239</v>
      </c>
      <c r="AQ76" s="1">
        <f xml:space="preserve"> MIN(   MAX(0,EXP((1/beta.p)*( AQ46 - AQ61 - beta.0 - beta.oil*price.oil.2035 - beta.eua*price.eua.2035 - parameters!$D86 ))), price.ceiling   )</f>
        <v>20.754783406296443</v>
      </c>
      <c r="AR76" s="1">
        <f xml:space="preserve"> MIN(   MAX(0,EXP((1/beta.p)*( AR46 - AR61 - beta.0 - beta.oil*price.oil.2035 - beta.eua*price.eua.2035 - parameters!$D86 ))), price.ceiling   )</f>
        <v>21.552111175906138</v>
      </c>
      <c r="AS76" s="1">
        <f xml:space="preserve"> MIN(   MAX(0,EXP((1/beta.p)*( AS46 - AS61 - beta.0 - beta.oil*price.oil.2035 - beta.eua*price.eua.2035 - parameters!$D86 ))), price.ceiling   )</f>
        <v>22.380069550506771</v>
      </c>
      <c r="AT76" s="1">
        <f xml:space="preserve"> MIN(   MAX(0,EXP((1/beta.p)*( AT46 - AT61 - beta.0 - beta.oil*price.oil.2035 - beta.eua*price.eua.2035 - parameters!$D86 ))), price.ceiling   )</f>
        <v>23.23983525314484</v>
      </c>
      <c r="AU76" s="1">
        <f xml:space="preserve"> MIN(   MAX(0,EXP((1/beta.p)*( AU46 - AU61 - beta.0 - beta.oil*price.oil.2035 - beta.eua*price.eua.2035 - parameters!$D86 ))), price.ceiling   )</f>
        <v>24.132630212540334</v>
      </c>
      <c r="AV76" s="1">
        <f xml:space="preserve"> MIN(   MAX(0,EXP((1/beta.p)*( AV46 - AV61 - beta.0 - beta.oil*price.oil.2035 - beta.eua*price.eua.2035 - parameters!$D86 ))), price.ceiling   )</f>
        <v>25.059723299734063</v>
      </c>
      <c r="AW76" s="1">
        <f xml:space="preserve"> MIN(   MAX(0,EXP((1/beta.p)*( AW46 - AW61 - beta.0 - beta.oil*price.oil.2035 - beta.eua*price.eua.2035 - parameters!$D86 ))), price.ceiling   )</f>
        <v>26.022432131450955</v>
      </c>
      <c r="AX76" s="1">
        <f xml:space="preserve"> MIN(   MAX(0,EXP((1/beta.p)*( AX46 - AX61 - beta.0 - beta.oil*price.oil.2035 - beta.eua*price.eua.2035 - parameters!$D86 ))), price.ceiling   )</f>
        <v>27.0221249427426</v>
      </c>
      <c r="AY76" s="1">
        <f xml:space="preserve"> MIN(   MAX(0,EXP((1/beta.p)*( AY46 - AY61 - beta.0 - beta.oil*price.oil.2035 - beta.eua*price.eua.2035 - parameters!$D86 ))), price.ceiling   )</f>
        <v>28.060222531569995</v>
      </c>
      <c r="AZ76" s="1">
        <f xml:space="preserve"> MIN(   MAX(0,EXP((1/beta.p)*( AZ46 - AZ61 - beta.0 - beta.oil*price.oil.2035 - beta.eua*price.eua.2035 - parameters!$D86 ))), price.ceiling   )</f>
        <v>29.138200278090878</v>
      </c>
      <c r="BA76" s="1">
        <f xml:space="preserve"> MIN(   MAX(0,EXP((1/beta.p)*( BA46 - BA61 - beta.0 - beta.oil*price.oil.2035 - beta.eua*price.eua.2035 - parameters!$D86 ))), price.ceiling   )</f>
        <v>30.25759024152083</v>
      </c>
      <c r="BB76" s="1">
        <f xml:space="preserve"> MIN(   MAX(0,EXP((1/beta.p)*( BB46 - BB61 - beta.0 - beta.oil*price.oil.2035 - beta.eua*price.eua.2035 - parameters!$D86 ))), price.ceiling   )</f>
        <v>31.419983337548846</v>
      </c>
      <c r="BC76" s="1">
        <f xml:space="preserve"> MIN(   MAX(0,EXP((1/beta.p)*( BC46 - BC61 - beta.0 - beta.oil*price.oil.2035 - beta.eua*price.eua.2035 - parameters!$D86 ))), price.ceiling   )</f>
        <v>32.627031599401654</v>
      </c>
      <c r="BD76" s="1">
        <f xml:space="preserve"> MIN(   MAX(0,EXP((1/beta.p)*( BD46 - BD61 - beta.0 - beta.oil*price.oil.2035 - beta.eua*price.eua.2035 - parameters!$D86 ))), price.ceiling   )</f>
        <v>33.880450525770399</v>
      </c>
      <c r="BE76" s="1">
        <f xml:space="preserve"> MIN(   MAX(0,EXP((1/beta.p)*( BE46 - BE61 - beta.0 - beta.oil*price.oil.2035 - beta.eua*price.eua.2035 - parameters!$D86 ))), price.ceiling   )</f>
        <v>35.182021518936665</v>
      </c>
      <c r="BF76" s="1">
        <f xml:space="preserve"> MIN(   MAX(0,EXP((1/beta.p)*( BF46 - BF61 - beta.0 - beta.oil*price.oil.2035 - beta.eua*price.eua.2035 - parameters!$D86 ))), price.ceiling   )</f>
        <v>36.53359441656297</v>
      </c>
      <c r="BG76" s="1">
        <f xml:space="preserve"> MIN(   MAX(0,EXP((1/beta.p)*( BG46 - BG61 - beta.0 - beta.oil*price.oil.2035 - beta.eua*price.eua.2035 - parameters!$D86 ))), price.ceiling   )</f>
        <v>37.937090120745843</v>
      </c>
      <c r="BH76" s="1">
        <f xml:space="preserve"> MIN(   MAX(0,EXP((1/beta.p)*( BH46 - BH61 - beta.0 - beta.oil*price.oil.2035 - beta.eua*price.eua.2035 - parameters!$D86 ))), price.ceiling   )</f>
        <v>39.394503328068417</v>
      </c>
      <c r="BI76" s="1">
        <f xml:space="preserve"> MIN(   MAX(0,EXP((1/beta.p)*( BI46 - BI61 - beta.0 - beta.oil*price.oil.2035 - beta.eua*price.eua.2035 - parameters!$D86 ))), price.ceiling   )</f>
        <v>40.907905364532091</v>
      </c>
      <c r="BJ76" s="1">
        <f xml:space="preserve"> MIN(   MAX(0,EXP((1/beta.p)*( BJ46 - BJ61 - beta.0 - beta.oil*price.oil.2035 - beta.eua*price.eua.2035 - parameters!$D86 ))), price.ceiling   )</f>
        <v>42.479447129396348</v>
      </c>
      <c r="BK76" s="1">
        <f xml:space="preserve"> MIN(   MAX(0,EXP((1/beta.p)*( BK46 - BK61 - beta.0 - beta.oil*price.oil.2035 - beta.eua*price.eua.2035 - parameters!$D86 ))), price.ceiling   )</f>
        <v>44.111362152111489</v>
      </c>
      <c r="BL76" s="1">
        <f xml:space="preserve"> MIN(   MAX(0,EXP((1/beta.p)*( BL46 - BL61 - beta.0 - beta.oil*price.oil.2035 - beta.eua*price.eua.2035 - parameters!$D86 ))), price.ceiling   )</f>
        <v>45.805969766687653</v>
      </c>
      <c r="BM76" s="1">
        <f xml:space="preserve"> MIN(   MAX(0,EXP((1/beta.p)*( BM46 - BM61 - beta.0 - beta.oil*price.oil.2035 - beta.eua*price.eua.2035 - parameters!$D86 ))), price.ceiling   )</f>
        <v>47.56567840801236</v>
      </c>
      <c r="BN76" s="1">
        <f xml:space="preserve"> MIN(   MAX(0,EXP((1/beta.p)*( BN46 - BN61 - beta.0 - beta.oil*price.oil.2035 - beta.eua*price.eua.2035 - parameters!$D86 ))), price.ceiling   )</f>
        <v>49.392989034801488</v>
      </c>
      <c r="BO76" s="1">
        <f xml:space="preserve"> MIN(   MAX(0,EXP((1/beta.p)*( BO46 - BO61 - beta.0 - beta.oil*price.oil.2035 - beta.eua*price.eua.2035 - parameters!$D86 ))), price.ceiling   )</f>
        <v>51.290498684048238</v>
      </c>
      <c r="BP76" s="1">
        <f xml:space="preserve"> MIN(   MAX(0,EXP((1/beta.p)*( BP46 - BP61 - beta.0 - beta.oil*price.oil.2035 - beta.eua*price.eua.2035 - parameters!$D86 ))), price.ceiling   )</f>
        <v>53.260904162021816</v>
      </c>
      <c r="BQ76" s="1">
        <f xml:space="preserve"> MIN(   MAX(0,EXP((1/beta.p)*( BQ46 - BQ61 - beta.0 - beta.oil*price.oil.2035 - beta.eua*price.eua.2035 - parameters!$D86 ))), price.ceiling   )</f>
        <v>55.307005877061506</v>
      </c>
      <c r="BR76" s="1">
        <f xml:space="preserve"> MIN(   MAX(0,EXP((1/beta.p)*( BR46 - BR61 - beta.0 - beta.oil*price.oil.2035 - beta.eua*price.eua.2035 - parameters!$D86 ))), price.ceiling   )</f>
        <v>57.431711819613987</v>
      </c>
      <c r="BS76" s="1">
        <f xml:space="preserve"> MIN(   MAX(0,EXP((1/beta.p)*( BS46 - BS61 - beta.0 - beta.oil*price.oil.2035 - beta.eua*price.eua.2035 - parameters!$D86 ))), price.ceiling   )</f>
        <v>59.63804169516969</v>
      </c>
      <c r="BT76" s="1">
        <f xml:space="preserve"> MIN(   MAX(0,EXP((1/beta.p)*( BT46 - BT61 - beta.0 - beta.oil*price.oil.2035 - beta.eua*price.eua.2035 - parameters!$D86 ))), price.ceiling   )</f>
        <v>61.929131215972639</v>
      </c>
      <c r="BU76" s="1">
        <f xml:space="preserve"> MIN(   MAX(0,EXP((1/beta.p)*( BU46 - BU61 - beta.0 - beta.oil*price.oil.2035 - beta.eua*price.eua.2035 - parameters!$D86 ))), price.ceiling   )</f>
        <v>64.308236557602768</v>
      </c>
      <c r="BV76" s="1">
        <f xml:space="preserve"> MIN(   MAX(0,EXP((1/beta.p)*( BV46 - BV61 - beta.0 - beta.oil*price.oil.2035 - beta.eua*price.eua.2035 - parameters!$D86 ))), price.ceiling   )</f>
        <v>66.778738986765717</v>
      </c>
      <c r="BW76" s="1">
        <f xml:space="preserve"> MIN(   MAX(0,EXP((1/beta.p)*( BW46 - BW61 - beta.0 - beta.oil*price.oil.2035 - beta.eua*price.eua.2035 - parameters!$D86 ))), price.ceiling   )</f>
        <v>69.34414966686532</v>
      </c>
      <c r="BX76" s="1">
        <f xml:space="preserve"> MIN(   MAX(0,EXP((1/beta.p)*( BX46 - BX61 - beta.0 - beta.oil*price.oil.2035 - beta.eua*price.eua.2035 - parameters!$D86 ))), price.ceiling   )</f>
        <v>72.008114648190499</v>
      </c>
      <c r="BY76" s="1">
        <f xml:space="preserve"> MIN(   MAX(0,EXP((1/beta.p)*( BY46 - BY61 - beta.0 - beta.oil*price.oil.2035 - beta.eua*price.eua.2035 - parameters!$D86 ))), price.ceiling   )</f>
        <v>74.774420049808015</v>
      </c>
      <c r="BZ76" s="1">
        <f xml:space="preserve"> MIN(   MAX(0,EXP((1/beta.p)*( BZ46 - BZ61 - beta.0 - beta.oil*price.oil.2035 - beta.eua*price.eua.2035 - parameters!$D86 ))), price.ceiling   )</f>
        <v>77.64699744052588</v>
      </c>
      <c r="CA76" s="1">
        <f xml:space="preserve"> MIN(   MAX(0,EXP((1/beta.p)*( CA46 - CA61 - beta.0 - beta.oil*price.oil.2035 - beta.eua*price.eua.2035 - parameters!$D86 ))), price.ceiling   )</f>
        <v>80.62992942657408</v>
      </c>
      <c r="CB76" s="1">
        <f xml:space="preserve"> MIN(   MAX(0,EXP((1/beta.p)*( CB46 - CB61 - beta.0 - beta.oil*price.oil.2035 - beta.eua*price.eua.2035 - parameters!$D86 ))), price.ceiling   )</f>
        <v>83.727455453946348</v>
      </c>
      <c r="CC76" s="1">
        <f xml:space="preserve"> MIN(   MAX(0,EXP((1/beta.p)*( CC46 - CC61 - beta.0 - beta.oil*price.oil.2035 - beta.eua*price.eua.2035 - parameters!$D86 ))), price.ceiling   )</f>
        <v>86.943977833646812</v>
      </c>
      <c r="CD76" s="1">
        <f xml:space="preserve"> MIN(   MAX(0,EXP((1/beta.p)*( CD46 - CD61 - beta.0 - beta.oil*price.oil.2035 - beta.eua*price.eua.2035 - parameters!$D86 ))), price.ceiling   )</f>
        <v>90.284067998406968</v>
      </c>
      <c r="CE76" s="1">
        <f xml:space="preserve"> MIN(   MAX(0,EXP((1/beta.p)*( CE46 - CE61 - beta.0 - beta.oil*price.oil.2035 - beta.eua*price.eua.2035 - parameters!$D86 ))), price.ceiling   )</f>
        <v>93.752472999763</v>
      </c>
      <c r="CF76" s="1">
        <f xml:space="preserve"> MIN(   MAX(0,EXP((1/beta.p)*( CF46 - CF61 - beta.0 - beta.oil*price.oil.2035 - beta.eua*price.eua.2035 - parameters!$D86 ))), price.ceiling   )</f>
        <v>97.354122254730243</v>
      </c>
      <c r="CG76" s="1">
        <f xml:space="preserve"> MIN(   MAX(0,EXP((1/beta.p)*( CG46 - CG61 - beta.0 - beta.oil*price.oil.2035 - beta.eua*price.eua.2035 - parameters!$D86 ))), price.ceiling   )</f>
        <v>101.09413455166045</v>
      </c>
      <c r="CH76" s="1">
        <f xml:space="preserve"> MIN(   MAX(0,EXP((1/beta.p)*( CH46 - CH61 - beta.0 - beta.oil*price.oil.2035 - beta.eua*price.eua.2035 - parameters!$D86 ))), price.ceiling   )</f>
        <v>104.97782532524117</v>
      </c>
      <c r="CI76" s="1">
        <f xml:space="preserve"> MIN(   MAX(0,EXP((1/beta.p)*( CI46 - CI61 - beta.0 - beta.oil*price.oil.2035 - beta.eua*price.eua.2035 - parameters!$D86 ))), price.ceiling   )</f>
        <v>109.01071421097427</v>
      </c>
      <c r="CJ76" s="1">
        <f xml:space="preserve"> MIN(   MAX(0,EXP((1/beta.p)*( CJ46 - CJ61 - beta.0 - beta.oil*price.oil.2035 - beta.eua*price.eua.2035 - parameters!$D86 ))), price.ceiling   )</f>
        <v>113.19853288987339</v>
      </c>
      <c r="CK76" s="1">
        <f xml:space="preserve"> MIN(   MAX(0,EXP((1/beta.p)*( CK46 - CK61 - beta.0 - beta.oil*price.oil.2035 - beta.eua*price.eua.2035 - parameters!$D86 ))), price.ceiling   )</f>
        <v>117.54723323452721</v>
      </c>
      <c r="CL76" s="1">
        <f xml:space="preserve"> MIN(   MAX(0,EXP((1/beta.p)*( CL46 - CL61 - beta.0 - beta.oil*price.oil.2035 - beta.eua*price.eua.2035 - parameters!$D86 ))), price.ceiling   )</f>
        <v>122.06299576810491</v>
      </c>
      <c r="CM76" s="1">
        <f xml:space="preserve"> MIN(   MAX(0,EXP((1/beta.p)*( CM46 - CM61 - beta.0 - beta.oil*price.oil.2035 - beta.eua*price.eua.2035 - parameters!$D86 ))), price.ceiling   )</f>
        <v>126.75223844833135</v>
      </c>
      <c r="CN76" s="1">
        <f xml:space="preserve"> MIN(   MAX(0,EXP((1/beta.p)*( CN46 - CN61 - beta.0 - beta.oil*price.oil.2035 - beta.eua*price.eua.2035 - parameters!$D86 ))), price.ceiling   )</f>
        <v>131.62162578890877</v>
      </c>
      <c r="CO76" s="1">
        <f xml:space="preserve"> MIN(   MAX(0,EXP((1/beta.p)*( CO46 - CO61 - beta.0 - beta.oil*price.oil.2035 - beta.eua*price.eua.2035 - parameters!$D86 ))), price.ceiling   )</f>
        <v>136.67807833135424</v>
      </c>
      <c r="CP76" s="1">
        <f xml:space="preserve"> MIN(   MAX(0,EXP((1/beta.p)*( CP46 - CP61 - beta.0 - beta.oil*price.oil.2035 - beta.eua*price.eua.2035 - parameters!$D86 ))), price.ceiling   )</f>
        <v>141.92878248071261</v>
      </c>
      <c r="CQ76" s="1">
        <f xml:space="preserve"> MIN(   MAX(0,EXP((1/beta.p)*( CQ46 - CQ61 - beta.0 - beta.oil*price.oil.2035 - beta.eua*price.eua.2035 - parameters!$D86 ))), price.ceiling   )</f>
        <v>147.38120071912388</v>
      </c>
      <c r="CR76" s="1">
        <f xml:space="preserve"> MIN(   MAX(0,EXP((1/beta.p)*( CR46 - CR61 - beta.0 - beta.oil*price.oil.2035 - beta.eua*price.eua.2035 - parameters!$D86 ))), price.ceiling   )</f>
        <v>153.0430822117597</v>
      </c>
      <c r="CS76" s="1">
        <f xml:space="preserve"> MIN(   MAX(0,EXP((1/beta.p)*( CS46 - CS61 - beta.0 - beta.oil*price.oil.2035 - beta.eua*price.eua.2035 - parameters!$D86 ))), price.ceiling   )</f>
        <v>158.92247382020608</v>
      </c>
      <c r="CT76" s="1">
        <f xml:space="preserve"> MIN(   MAX(0,EXP((1/beta.p)*( CT46 - CT61 - beta.0 - beta.oil*price.oil.2035 - beta.eua*price.eua.2035 - parameters!$D86 ))), price.ceiling   )</f>
        <v>165.02773153893878</v>
      </c>
      <c r="CU76" s="1">
        <f xml:space="preserve"> MIN(   MAX(0,EXP((1/beta.p)*( CU46 - CU61 - beta.0 - beta.oil*price.oil.2035 - beta.eua*price.eua.2035 - parameters!$D86 ))), price.ceiling   )</f>
        <v>171.36753237115423</v>
      </c>
      <c r="CV76" s="1">
        <f xml:space="preserve"> MIN(   MAX(0,EXP((1/beta.p)*( CV46 - CV61 - beta.0 - beta.oil*price.oil.2035 - beta.eua*price.eua.2035 - parameters!$D86 ))), price.ceiling   )</f>
        <v>177.95088666082387</v>
      </c>
      <c r="CW76" s="1">
        <f xml:space="preserve"> MIN(   MAX(0,EXP((1/beta.p)*( CW46 - CW61 - beta.0 - beta.oil*price.oil.2035 - beta.eua*price.eua.2035 - parameters!$D86 ))), price.ceiling   )</f>
        <v>184.78715089850789</v>
      </c>
      <c r="CX76" s="1">
        <f xml:space="preserve"> MIN(   MAX(0,EXP((1/beta.p)*( CX46 - CX61 - beta.0 - beta.oil*price.oil.2035 - beta.eua*price.eua.2035 - parameters!$D86 ))), price.ceiling   )</f>
        <v>191.88604101912188</v>
      </c>
      <c r="CY76" s="1">
        <f xml:space="preserve"> MIN(   MAX(0,EXP((1/beta.p)*( CY46 - CY61 - beta.0 - beta.oil*price.oil.2035 - beta.eua*price.eua.2035 - parameters!$D86 ))), price.ceiling   )</f>
        <v>199.25764621055913</v>
      </c>
      <c r="CZ76" s="1">
        <f xml:space="preserve"> MIN(   MAX(0,EXP((1/beta.p)*( CZ46 - CZ61 - beta.0 - beta.oil*price.oil.2035 - beta.eua*price.eua.2035 - parameters!$D86 ))), price.ceiling   )</f>
        <v>206.91244325279396</v>
      </c>
      <c r="DA76" s="1">
        <f xml:space="preserve"> MIN(   MAX(0,EXP((1/beta.p)*( DA46 - DA61 - beta.0 - beta.oil*price.oil.2035 - beta.eua*price.eua.2035 - parameters!$D86 ))), price.ceiling   )</f>
        <v>214.86131140784263</v>
      </c>
    </row>
    <row r="77" spans="1:105" x14ac:dyDescent="0.25">
      <c r="A77" t="s">
        <v>57</v>
      </c>
      <c r="B77" s="3">
        <f t="shared" si="8"/>
        <v>35.510407394727096</v>
      </c>
      <c r="D77" t="s">
        <v>57</v>
      </c>
      <c r="E77" s="1">
        <f xml:space="preserve"> MIN(   MAX(0,EXP((1/beta.p)*( E47 - E62 - beta.0 - beta.oil*price.oil.2035 - beta.eua*price.eua.2035 - parameters!$D87 ))), price.ceiling   )</f>
        <v>9.017651533298304</v>
      </c>
      <c r="F77" s="1">
        <f xml:space="preserve"> MIN(   MAX(0,EXP((1/beta.p)*( F47 - F62 - beta.0 - beta.oil*price.oil.2035 - beta.eua*price.eua.2035 - parameters!$D87 ))), price.ceiling   )</f>
        <v>9.2616604031449103</v>
      </c>
      <c r="G77" s="1">
        <f xml:space="preserve"> MIN(   MAX(0,EXP((1/beta.p)*( G47 - G62 - beta.0 - beta.oil*price.oil.2035 - beta.eua*price.eua.2035 - parameters!$D87 ))), price.ceiling   )</f>
        <v>9.5122719154138817</v>
      </c>
      <c r="H77" s="1">
        <f xml:space="preserve"> MIN(   MAX(0,EXP((1/beta.p)*( H47 - H62 - beta.0 - beta.oil*price.oil.2035 - beta.eua*price.eua.2035 - parameters!$D87 ))), price.ceiling   )</f>
        <v>9.7696647311800486</v>
      </c>
      <c r="I77" s="1">
        <f xml:space="preserve"> MIN(   MAX(0,EXP((1/beta.p)*( I47 - I62 - beta.0 - beta.oil*price.oil.2035 - beta.eua*price.eua.2035 - parameters!$D87 ))), price.ceiling   )</f>
        <v>10.03402234591298</v>
      </c>
      <c r="J77" s="1">
        <f xml:space="preserve"> MIN(   MAX(0,EXP((1/beta.p)*( J47 - J62 - beta.0 - beta.oil*price.oil.2035 - beta.eua*price.eua.2035 - parameters!$D87 ))), price.ceiling   )</f>
        <v>10.305533220290966</v>
      </c>
      <c r="K77" s="1">
        <f xml:space="preserve"> MIN(   MAX(0,EXP((1/beta.p)*( K47 - K62 - beta.0 - beta.oil*price.oil.2035 - beta.eua*price.eua.2035 - parameters!$D87 ))), price.ceiling   )</f>
        <v>10.584390914554762</v>
      </c>
      <c r="L77" s="1">
        <f xml:space="preserve"> MIN(   MAX(0,EXP((1/beta.p)*( L47 - L62 - beta.0 - beta.oil*price.oil.2035 - beta.eua*price.eua.2035 - parameters!$D87 ))), price.ceiling   )</f>
        <v>10.870794226496729</v>
      </c>
      <c r="M77" s="1">
        <f xml:space="preserve"> MIN(   MAX(0,EXP((1/beta.p)*( M47 - M62 - beta.0 - beta.oil*price.oil.2035 - beta.eua*price.eua.2035 - parameters!$D87 ))), price.ceiling   )</f>
        <v>11.164947333183949</v>
      </c>
      <c r="N77" s="1">
        <f xml:space="preserve"> MIN(   MAX(0,EXP((1/beta.p)*( N47 - N62 - beta.0 - beta.oil*price.oil.2035 - beta.eua*price.eua.2035 - parameters!$D87 ))), price.ceiling   )</f>
        <v>11.467059936516122</v>
      </c>
      <c r="O77" s="1">
        <f xml:space="preserve"> MIN(   MAX(0,EXP((1/beta.p)*( O47 - O62 - beta.0 - beta.oil*price.oil.2035 - beta.eua*price.eua.2035 - parameters!$D87 ))), price.ceiling   )</f>
        <v>11.777347412722159</v>
      </c>
      <c r="P77" s="1">
        <f xml:space="preserve"> MIN(   MAX(0,EXP((1/beta.p)*( P47 - P62 - beta.0 - beta.oil*price.oil.2035 - beta.eua*price.eua.2035 - parameters!$D87 ))), price.ceiling   )</f>
        <v>12.096030965902006</v>
      </c>
      <c r="Q77" s="1">
        <f xml:space="preserve"> MIN(   MAX(0,EXP((1/beta.p)*( Q47 - Q62 - beta.0 - beta.oil*price.oil.2035 - beta.eua*price.eua.2035 - parameters!$D87 ))), price.ceiling   )</f>
        <v>12.423337785723174</v>
      </c>
      <c r="R77" s="1">
        <f xml:space="preserve"> MIN(   MAX(0,EXP((1/beta.p)*( R47 - R62 - beta.0 - beta.oil*price.oil.2035 - beta.eua*price.eua.2035 - parameters!$D87 ))), price.ceiling   )</f>
        <v>12.759501209384343</v>
      </c>
      <c r="S77" s="1">
        <f xml:space="preserve"> MIN(   MAX(0,EXP((1/beta.p)*( S47 - S62 - beta.0 - beta.oil*price.oil.2035 - beta.eua*price.eua.2035 - parameters!$D87 ))), price.ceiling   )</f>
        <v>13.104760887961607</v>
      </c>
      <c r="T77" s="1">
        <f xml:space="preserve"> MIN(   MAX(0,EXP((1/beta.p)*( T47 - T62 - beta.0 - beta.oil*price.oil.2035 - beta.eua*price.eua.2035 - parameters!$D87 ))), price.ceiling   )</f>
        <v>13.459362957255804</v>
      </c>
      <c r="U77" s="1">
        <f xml:space="preserve"> MIN(   MAX(0,EXP((1/beta.p)*( U47 - U62 - beta.0 - beta.oil*price.oil.2035 - beta.eua*price.eua.2035 - parameters!$D87 ))), price.ceiling   )</f>
        <v>13.823560213262883</v>
      </c>
      <c r="V77" s="1">
        <f xml:space="preserve"> MIN(   MAX(0,EXP((1/beta.p)*( V47 - V62 - beta.0 - beta.oil*price.oil.2035 - beta.eua*price.eua.2035 - parameters!$D87 ))), price.ceiling   )</f>
        <v>14.197612292392298</v>
      </c>
      <c r="W77" s="1">
        <f xml:space="preserve"> MIN(   MAX(0,EXP((1/beta.p)*( W47 - W62 - beta.0 - beta.oil*price.oil.2035 - beta.eua*price.eua.2035 - parameters!$D87 ))), price.ceiling   )</f>
        <v>14.581785856561932</v>
      </c>
      <c r="X77" s="1">
        <f xml:space="preserve"> MIN(   MAX(0,EXP((1/beta.p)*( X47 - X62 - beta.0 - beta.oil*price.oil.2035 - beta.eua*price.eua.2035 - parameters!$D87 ))), price.ceiling   )</f>
        <v>14.976354783301504</v>
      </c>
      <c r="Y77" s="1">
        <f xml:space="preserve"> MIN(   MAX(0,EXP((1/beta.p)*( Y47 - Y62 - beta.0 - beta.oil*price.oil.2035 - beta.eua*price.eua.2035 - parameters!$D87 ))), price.ceiling   )</f>
        <v>15.381600361000002</v>
      </c>
      <c r="Z77" s="1">
        <f xml:space="preserve"> MIN(   MAX(0,EXP((1/beta.p)*( Z47 - Z62 - beta.0 - beta.oil*price.oil.2035 - beta.eua*price.eua.2035 - parameters!$D87 ))), price.ceiling   )</f>
        <v>15.797811489436349</v>
      </c>
      <c r="AA77" s="1">
        <f xml:space="preserve"> MIN(   MAX(0,EXP((1/beta.p)*( AA47 - AA62 - beta.0 - beta.oil*price.oil.2035 - beta.eua*price.eua.2035 - parameters!$D87 ))), price.ceiling   )</f>
        <v>16.225284885736144</v>
      </c>
      <c r="AB77" s="1">
        <f xml:space="preserve"> MIN(   MAX(0,EXP((1/beta.p)*( AB47 - AB62 - beta.0 - beta.oil*price.oil.2035 - beta.eua*price.eua.2035 - parameters!$D87 ))), price.ceiling   )</f>
        <v>16.66432529590152</v>
      </c>
      <c r="AC77" s="1">
        <f xml:space="preserve"> MIN(   MAX(0,EXP((1/beta.p)*( AC47 - AC62 - beta.0 - beta.oil*price.oil.2035 - beta.eua*price.eua.2035 - parameters!$D87 ))), price.ceiling   )</f>
        <v>17.115245712064684</v>
      </c>
      <c r="AD77" s="1">
        <f xml:space="preserve"> MIN(   MAX(0,EXP((1/beta.p)*( AD47 - AD62 - beta.0 - beta.oil*price.oil.2035 - beta.eua*price.eua.2035 - parameters!$D87 ))), price.ceiling   )</f>
        <v>17.578367595620144</v>
      </c>
      <c r="AE77" s="1">
        <f xml:space="preserve"> MIN(   MAX(0,EXP((1/beta.p)*( AE47 - AE62 - beta.0 - beta.oil*price.oil.2035 - beta.eua*price.eua.2035 - parameters!$D87 ))), price.ceiling   )</f>
        <v>18.054021106394771</v>
      </c>
      <c r="AF77" s="1">
        <f xml:space="preserve"> MIN(   MAX(0,EXP((1/beta.p)*( AF47 - AF62 - beta.0 - beta.oil*price.oil.2035 - beta.eua*price.eua.2035 - parameters!$D87 ))), price.ceiling   )</f>
        <v>18.54254533801884</v>
      </c>
      <c r="AG77" s="1">
        <f xml:space="preserve"> MIN(   MAX(0,EXP((1/beta.p)*( AG47 - AG62 - beta.0 - beta.oil*price.oil.2035 - beta.eua*price.eua.2035 - parameters!$D87 ))), price.ceiling   )</f>
        <v>19.044288559666107</v>
      </c>
      <c r="AH77" s="1">
        <f xml:space="preserve"> MIN(   MAX(0,EXP((1/beta.p)*( AH47 - AH62 - beta.0 - beta.oil*price.oil.2035 - beta.eua*price.eua.2035 - parameters!$D87 ))), price.ceiling   )</f>
        <v>19.559608464335032</v>
      </c>
      <c r="AI77" s="1">
        <f xml:space="preserve"> MIN(   MAX(0,EXP((1/beta.p)*( AI47 - AI62 - beta.0 - beta.oil*price.oil.2035 - beta.eua*price.eua.2035 - parameters!$D87 ))), price.ceiling   )</f>
        <v>20.088872423848319</v>
      </c>
      <c r="AJ77" s="1">
        <f xml:space="preserve"> MIN(   MAX(0,EXP((1/beta.p)*( AJ47 - AJ62 - beta.0 - beta.oil*price.oil.2035 - beta.eua*price.eua.2035 - parameters!$D87 ))), price.ceiling   )</f>
        <v>20.632457750752501</v>
      </c>
      <c r="AK77" s="1">
        <f xml:space="preserve"> MIN(   MAX(0,EXP((1/beta.p)*( AK47 - AK62 - beta.0 - beta.oil*price.oil.2035 - beta.eua*price.eua.2035 - parameters!$D87 ))), price.ceiling   )</f>
        <v>21.190751967304195</v>
      </c>
      <c r="AL77" s="1">
        <f xml:space="preserve"> MIN(   MAX(0,EXP((1/beta.p)*( AL47 - AL62 - beta.0 - beta.oil*price.oil.2035 - beta.eua*price.eua.2035 - parameters!$D87 ))), price.ceiling   )</f>
        <v>21.764153081734982</v>
      </c>
      <c r="AM77" s="1">
        <f xml:space="preserve"> MIN(   MAX(0,EXP((1/beta.p)*( AM47 - AM62 - beta.0 - beta.oil*price.oil.2035 - beta.eua*price.eua.2035 - parameters!$D87 ))), price.ceiling   )</f>
        <v>22.353069871991607</v>
      </c>
      <c r="AN77" s="1">
        <f xml:space="preserve"> MIN(   MAX(0,EXP((1/beta.p)*( AN47 - AN62 - beta.0 - beta.oil*price.oil.2035 - beta.eua*price.eua.2035 - parameters!$D87 ))), price.ceiling   )</f>
        <v>22.957922177154025</v>
      </c>
      <c r="AO77" s="1">
        <f xml:space="preserve"> MIN(   MAX(0,EXP((1/beta.p)*( AO47 - AO62 - beta.0 - beta.oil*price.oil.2035 - beta.eua*price.eua.2035 - parameters!$D87 ))), price.ceiling   )</f>
        <v>23.57914119673892</v>
      </c>
      <c r="AP77" s="1">
        <f xml:space="preserve"> MIN(   MAX(0,EXP((1/beta.p)*( AP47 - AP62 - beta.0 - beta.oil*price.oil.2035 - beta.eua*price.eua.2035 - parameters!$D87 ))), price.ceiling   )</f>
        <v>24.217169798101985</v>
      </c>
      <c r="AQ77" s="1">
        <f xml:space="preserve"> MIN(   MAX(0,EXP((1/beta.p)*( AQ47 - AQ62 - beta.0 - beta.oil*price.oil.2035 - beta.eua*price.eua.2035 - parameters!$D87 ))), price.ceiling   )</f>
        <v>24.872462832158377</v>
      </c>
      <c r="AR77" s="1">
        <f xml:space="preserve"> MIN(   MAX(0,EXP((1/beta.p)*( AR47 - AR62 - beta.0 - beta.oil*price.oil.2035 - beta.eua*price.eua.2035 - parameters!$D87 ))), price.ceiling   )</f>
        <v>25.54548745764609</v>
      </c>
      <c r="AS77" s="1">
        <f xml:space="preserve"> MIN(   MAX(0,EXP((1/beta.p)*( AS47 - AS62 - beta.0 - beta.oil*price.oil.2035 - beta.eua*price.eua.2035 - parameters!$D87 ))), price.ceiling   )</f>
        <v>26.236723474163682</v>
      </c>
      <c r="AT77" s="1">
        <f xml:space="preserve"> MIN(   MAX(0,EXP((1/beta.p)*( AT47 - AT62 - beta.0 - beta.oil*price.oil.2035 - beta.eua*price.eua.2035 - parameters!$D87 ))), price.ceiling   )</f>
        <v>26.946663664219699</v>
      </c>
      <c r="AU77" s="1">
        <f xml:space="preserve"> MIN(   MAX(0,EXP((1/beta.p)*( AU47 - AU62 - beta.0 - beta.oil*price.oil.2035 - beta.eua*price.eua.2035 - parameters!$D87 ))), price.ceiling   )</f>
        <v>27.675814144537483</v>
      </c>
      <c r="AV77" s="1">
        <f xml:space="preserve"> MIN(   MAX(0,EXP((1/beta.p)*( AV47 - AV62 - beta.0 - beta.oil*price.oil.2035 - beta.eua*price.eua.2035 - parameters!$D87 ))), price.ceiling   )</f>
        <v>28.42469472686615</v>
      </c>
      <c r="AW77" s="1">
        <f xml:space="preserve"> MIN(   MAX(0,EXP((1/beta.p)*( AW47 - AW62 - beta.0 - beta.oil*price.oil.2035 - beta.eua*price.eua.2035 - parameters!$D87 ))), price.ceiling   )</f>
        <v>29.193839288554543</v>
      </c>
      <c r="AX77" s="1">
        <f xml:space="preserve"> MIN(   MAX(0,EXP((1/beta.p)*( AX47 - AX62 - beta.0 - beta.oil*price.oil.2035 - beta.eua*price.eua.2035 - parameters!$D87 ))), price.ceiling   )</f>
        <v>29.983796153152774</v>
      </c>
      <c r="AY77" s="1">
        <f xml:space="preserve"> MIN(   MAX(0,EXP((1/beta.p)*( AY47 - AY62 - beta.0 - beta.oil*price.oil.2035 - beta.eua*price.eua.2035 - parameters!$D87 ))), price.ceiling   )</f>
        <v>30.795128481312254</v>
      </c>
      <c r="AZ77" s="1">
        <f xml:space="preserve"> MIN(   MAX(0,EXP((1/beta.p)*( AZ47 - AZ62 - beta.0 - beta.oil*price.oil.2035 - beta.eua*price.eua.2035 - parameters!$D87 ))), price.ceiling   )</f>
        <v>31.628414672263322</v>
      </c>
      <c r="BA77" s="1">
        <f xml:space="preserve"> MIN(   MAX(0,EXP((1/beta.p)*( BA47 - BA62 - beta.0 - beta.oil*price.oil.2035 - beta.eua*price.eua.2035 - parameters!$D87 ))), price.ceiling   )</f>
        <v>32.484248776156235</v>
      </c>
      <c r="BB77" s="1">
        <f xml:space="preserve"> MIN(   MAX(0,EXP((1/beta.p)*( BB47 - BB62 - beta.0 - beta.oil*price.oil.2035 - beta.eua*price.eua.2035 - parameters!$D87 ))), price.ceiling   )</f>
        <v>33.363240917559899</v>
      </c>
      <c r="BC77" s="1">
        <f xml:space="preserve"> MIN(   MAX(0,EXP((1/beta.p)*( BC47 - BC62 - beta.0 - beta.oil*price.oil.2035 - beta.eua*price.eua.2035 - parameters!$D87 ))), price.ceiling   )</f>
        <v>34.266017730419975</v>
      </c>
      <c r="BD77" s="1">
        <f xml:space="preserve"> MIN(   MAX(0,EXP((1/beta.p)*( BD47 - BD62 - beta.0 - beta.oil*price.oil.2035 - beta.eua*price.eua.2035 - parameters!$D87 ))), price.ceiling   )</f>
        <v>35.193222804786551</v>
      </c>
      <c r="BE77" s="1">
        <f xml:space="preserve"> MIN(   MAX(0,EXP((1/beta.p)*( BE47 - BE62 - beta.0 - beta.oil*price.oil.2035 - beta.eua*price.eua.2035 - parameters!$D87 ))), price.ceiling   )</f>
        <v>36.145517145629739</v>
      </c>
      <c r="BF77" s="1">
        <f xml:space="preserve"> MIN(   MAX(0,EXP((1/beta.p)*( BF47 - BF62 - beta.0 - beta.oil*price.oil.2035 - beta.eua*price.eua.2035 - parameters!$D87 ))), price.ceiling   )</f>
        <v>37.123579644070539</v>
      </c>
      <c r="BG77" s="1">
        <f xml:space="preserve"> MIN(   MAX(0,EXP((1/beta.p)*( BG47 - BG62 - beta.0 - beta.oil*price.oil.2035 - beta.eua*price.eua.2035 - parameters!$D87 ))), price.ceiling   )</f>
        <v>38.128107561362668</v>
      </c>
      <c r="BH77" s="1">
        <f xml:space="preserve"> MIN(   MAX(0,EXP((1/beta.p)*( BH47 - BH62 - beta.0 - beta.oil*price.oil.2035 - beta.eua*price.eua.2035 - parameters!$D87 ))), price.ceiling   )</f>
        <v>39.159817025970376</v>
      </c>
      <c r="BI77" s="1">
        <f xml:space="preserve"> MIN(   MAX(0,EXP((1/beta.p)*( BI47 - BI62 - beta.0 - beta.oil*price.oil.2035 - beta.eua*price.eua.2035 - parameters!$D87 ))), price.ceiling   )</f>
        <v>40.219443544096855</v>
      </c>
      <c r="BJ77" s="1">
        <f xml:space="preserve"> MIN(   MAX(0,EXP((1/beta.p)*( BJ47 - BJ62 - beta.0 - beta.oil*price.oil.2035 - beta.eua*price.eua.2035 - parameters!$D87 ))), price.ceiling   )</f>
        <v>41.307742524027077</v>
      </c>
      <c r="BK77" s="1">
        <f xml:space="preserve"> MIN(   MAX(0,EXP((1/beta.p)*( BK47 - BK62 - beta.0 - beta.oil*price.oil.2035 - beta.eua*price.eua.2035 - parameters!$D87 ))), price.ceiling   )</f>
        <v>42.425489814658519</v>
      </c>
      <c r="BL77" s="1">
        <f xml:space="preserve"> MIN(   MAX(0,EXP((1/beta.p)*( BL47 - BL62 - beta.0 - beta.oil*price.oil.2035 - beta.eua*price.eua.2035 - parameters!$D87 ))), price.ceiling   )</f>
        <v>43.573482258604393</v>
      </c>
      <c r="BM77" s="1">
        <f xml:space="preserve"> MIN(   MAX(0,EXP((1/beta.p)*( BM47 - BM62 - beta.0 - beta.oil*price.oil.2035 - beta.eua*price.eua.2035 - parameters!$D87 ))), price.ceiling   )</f>
        <v>44.752538260263186</v>
      </c>
      <c r="BN77" s="1">
        <f xml:space="preserve"> MIN(   MAX(0,EXP((1/beta.p)*( BN47 - BN62 - beta.0 - beta.oil*price.oil.2035 - beta.eua*price.eua.2035 - parameters!$D87 ))), price.ceiling   )</f>
        <v>45.963498369259582</v>
      </c>
      <c r="BO77" s="1">
        <f xml:space="preserve"> MIN(   MAX(0,EXP((1/beta.p)*( BO47 - BO62 - beta.0 - beta.oil*price.oil.2035 - beta.eua*price.eua.2035 - parameters!$D87 ))), price.ceiling   )</f>
        <v>47.207225879672393</v>
      </c>
      <c r="BP77" s="1">
        <f xml:space="preserve"> MIN(   MAX(0,EXP((1/beta.p)*( BP47 - BP62 - beta.0 - beta.oil*price.oil.2035 - beta.eua*price.eua.2035 - parameters!$D87 ))), price.ceiling   )</f>
        <v>48.484607445477842</v>
      </c>
      <c r="BQ77" s="1">
        <f xml:space="preserve"> MIN(   MAX(0,EXP((1/beta.p)*( BQ47 - BQ62 - beta.0 - beta.oil*price.oil.2035 - beta.eua*price.eua.2035 - parameters!$D87 ))), price.ceiling   )</f>
        <v>49.796553712645299</v>
      </c>
      <c r="BR77" s="1">
        <f xml:space="preserve"> MIN(   MAX(0,EXP((1/beta.p)*( BR47 - BR62 - beta.0 - beta.oil*price.oil.2035 - beta.eua*price.eua.2035 - parameters!$D87 ))), price.ceiling   )</f>
        <v>51.143999968337319</v>
      </c>
      <c r="BS77" s="1">
        <f xml:space="preserve"> MIN(   MAX(0,EXP((1/beta.p)*( BS47 - BS62 - beta.0 - beta.oil*price.oil.2035 - beta.eua*price.eua.2035 - parameters!$D87 ))), price.ceiling   )</f>
        <v>52.52790680767653</v>
      </c>
      <c r="BT77" s="1">
        <f xml:space="preserve"> MIN(   MAX(0,EXP((1/beta.p)*( BT47 - BT62 - beta.0 - beta.oil*price.oil.2035 - beta.eua*price.eua.2035 - parameters!$D87 ))), price.ceiling   )</f>
        <v>53.949260818554038</v>
      </c>
      <c r="BU77" s="1">
        <f xml:space="preserve"> MIN(   MAX(0,EXP((1/beta.p)*( BU47 - BU62 - beta.0 - beta.oil*price.oil.2035 - beta.eua*price.eua.2035 - parameters!$D87 ))), price.ceiling   )</f>
        <v>55.409075284968672</v>
      </c>
      <c r="BV77" s="1">
        <f xml:space="preserve"> MIN(   MAX(0,EXP((1/beta.p)*( BV47 - BV62 - beta.0 - beta.oil*price.oil.2035 - beta.eua*price.eua.2035 - parameters!$D87 ))), price.ceiling   )</f>
        <v>56.908390909397767</v>
      </c>
      <c r="BW77" s="1">
        <f xml:space="preserve"> MIN(   MAX(0,EXP((1/beta.p)*( BW47 - BW62 - beta.0 - beta.oil*price.oil.2035 - beta.eua*price.eua.2035 - parameters!$D87 ))), price.ceiling   )</f>
        <v>58.44827655471412</v>
      </c>
      <c r="BX77" s="1">
        <f xml:space="preserve"> MIN(   MAX(0,EXP((1/beta.p)*( BX47 - BX62 - beta.0 - beta.oil*price.oil.2035 - beta.eua*price.eua.2035 - parameters!$D87 ))), price.ceiling   )</f>
        <v>60.029830006179246</v>
      </c>
      <c r="BY77" s="1">
        <f xml:space="preserve"> MIN(   MAX(0,EXP((1/beta.p)*( BY47 - BY62 - beta.0 - beta.oil*price.oil.2035 - beta.eua*price.eua.2035 - parameters!$D87 ))), price.ceiling   )</f>
        <v>61.654178754054854</v>
      </c>
      <c r="BZ77" s="1">
        <f xml:space="preserve"> MIN(   MAX(0,EXP((1/beta.p)*( BZ47 - BZ62 - beta.0 - beta.oil*price.oil.2035 - beta.eua*price.eua.2035 - parameters!$D87 ))), price.ceiling   )</f>
        <v>63.322480797391357</v>
      </c>
      <c r="CA77" s="1">
        <f xml:space="preserve"> MIN(   MAX(0,EXP((1/beta.p)*( CA47 - CA62 - beta.0 - beta.oil*price.oil.2035 - beta.eua*price.eua.2035 - parameters!$D87 ))), price.ceiling   )</f>
        <v>65.035925469565711</v>
      </c>
      <c r="CB77" s="1">
        <f xml:space="preserve"> MIN(   MAX(0,EXP((1/beta.p)*( CB47 - CB62 - beta.0 - beta.oil*price.oil.2035 - beta.eua*price.eua.2035 - parameters!$D87 ))), price.ceiling   )</f>
        <v>66.795734286158165</v>
      </c>
      <c r="CC77" s="1">
        <f xml:space="preserve"> MIN(   MAX(0,EXP((1/beta.p)*( CC47 - CC62 - beta.0 - beta.oil*price.oil.2035 - beta.eua*price.eua.2035 - parameters!$D87 ))), price.ceiling   )</f>
        <v>68.603161815771159</v>
      </c>
      <c r="CD77" s="1">
        <f xml:space="preserve"> MIN(   MAX(0,EXP((1/beta.p)*( CD47 - CD62 - beta.0 - beta.oil*price.oil.2035 - beta.eua*price.eua.2035 - parameters!$D87 ))), price.ceiling   )</f>
        <v>70.459496574411745</v>
      </c>
      <c r="CE77" s="1">
        <f xml:space="preserve"> MIN(   MAX(0,EXP((1/beta.p)*( CE47 - CE62 - beta.0 - beta.oil*price.oil.2035 - beta.eua*price.eua.2035 - parameters!$D87 ))), price.ceiling   )</f>
        <v>72.366061944075639</v>
      </c>
      <c r="CF77" s="1">
        <f xml:space="preserve"> MIN(   MAX(0,EXP((1/beta.p)*( CF47 - CF62 - beta.0 - beta.oil*price.oil.2035 - beta.eua*price.eua.2035 - parameters!$D87 ))), price.ceiling   )</f>
        <v>74.324217116186773</v>
      </c>
      <c r="CG77" s="1">
        <f xml:space="preserve"> MIN(   MAX(0,EXP((1/beta.p)*( CG47 - CG62 - beta.0 - beta.oil*price.oil.2035 - beta.eua*price.eua.2035 - parameters!$D87 ))), price.ceiling   )</f>
        <v>76.335358060565284</v>
      </c>
      <c r="CH77" s="1">
        <f xml:space="preserve"> MIN(   MAX(0,EXP((1/beta.p)*( CH47 - CH62 - beta.0 - beta.oil*price.oil.2035 - beta.eua*price.eua.2035 - parameters!$D87 ))), price.ceiling   )</f>
        <v>78.400918520615917</v>
      </c>
      <c r="CI77" s="1">
        <f xml:space="preserve"> MIN(   MAX(0,EXP((1/beta.p)*( CI47 - CI62 - beta.0 - beta.oil*price.oil.2035 - beta.eua*price.eua.2035 - parameters!$D87 ))), price.ceiling   )</f>
        <v>80.522371035443072</v>
      </c>
      <c r="CJ77" s="1">
        <f xml:space="preserve"> MIN(   MAX(0,EXP((1/beta.p)*( CJ47 - CJ62 - beta.0 - beta.oil*price.oil.2035 - beta.eua*price.eua.2035 - parameters!$D87 ))), price.ceiling   )</f>
        <v>82.701227989626247</v>
      </c>
      <c r="CK77" s="1">
        <f xml:space="preserve"> MIN(   MAX(0,EXP((1/beta.p)*( CK47 - CK62 - beta.0 - beta.oil*price.oil.2035 - beta.eua*price.eua.2035 - parameters!$D87 ))), price.ceiling   )</f>
        <v>84.939042691398782</v>
      </c>
      <c r="CL77" s="1">
        <f xml:space="preserve"> MIN(   MAX(0,EXP((1/beta.p)*( CL47 - CL62 - beta.0 - beta.oil*price.oil.2035 - beta.eua*price.eua.2035 - parameters!$D87 ))), price.ceiling   )</f>
        <v>87.237410480001884</v>
      </c>
      <c r="CM77" s="1">
        <f xml:space="preserve"> MIN(   MAX(0,EXP((1/beta.p)*( CM47 - CM62 - beta.0 - beta.oil*price.oil.2035 - beta.eua*price.eua.2035 - parameters!$D87 ))), price.ceiling   )</f>
        <v>89.597969863003883</v>
      </c>
      <c r="CN77" s="1">
        <f xml:space="preserve"> MIN(   MAX(0,EXP((1/beta.p)*( CN47 - CN62 - beta.0 - beta.oil*price.oil.2035 - beta.eua*price.eua.2035 - parameters!$D87 ))), price.ceiling   )</f>
        <v>92.022403684392202</v>
      </c>
      <c r="CO77" s="1">
        <f xml:space="preserve"> MIN(   MAX(0,EXP((1/beta.p)*( CO47 - CO62 - beta.0 - beta.oil*price.oil.2035 - beta.eua*price.eua.2035 - parameters!$D87 ))), price.ceiling   )</f>
        <v>94.51244032427374</v>
      </c>
      <c r="CP77" s="1">
        <f xml:space="preserve"> MIN(   MAX(0,EXP((1/beta.p)*( CP47 - CP62 - beta.0 - beta.oil*price.oil.2035 - beta.eua*price.eua.2035 - parameters!$D87 ))), price.ceiling   )</f>
        <v>97.069854931038407</v>
      </c>
      <c r="CQ77" s="1">
        <f xml:space="preserve"> MIN(   MAX(0,EXP((1/beta.p)*( CQ47 - CQ62 - beta.0 - beta.oil*price.oil.2035 - beta.eua*price.eua.2035 - parameters!$D87 ))), price.ceiling   )</f>
        <v>99.696470686863037</v>
      </c>
      <c r="CR77" s="1">
        <f xml:space="preserve"> MIN(   MAX(0,EXP((1/beta.p)*( CR47 - CR62 - beta.0 - beta.oil*price.oil.2035 - beta.eua*price.eua.2035 - parameters!$D87 ))), price.ceiling   )</f>
        <v>102.39416010745867</v>
      </c>
      <c r="CS77" s="1">
        <f xml:space="preserve"> MIN(   MAX(0,EXP((1/beta.p)*( CS47 - CS62 - beta.0 - beta.oil*price.oil.2035 - beta.eua*price.eua.2035 - parameters!$D87 ))), price.ceiling   )</f>
        <v>105.16484637698841</v>
      </c>
      <c r="CT77" s="1">
        <f xml:space="preserve"> MIN(   MAX(0,EXP((1/beta.p)*( CT47 - CT62 - beta.0 - beta.oil*price.oil.2035 - beta.eua*price.eua.2035 - parameters!$D87 ))), price.ceiling   )</f>
        <v>108.01050471910602</v>
      </c>
      <c r="CU77" s="1">
        <f xml:space="preserve"> MIN(   MAX(0,EXP((1/beta.p)*( CU47 - CU62 - beta.0 - beta.oil*price.oil.2035 - beta.eua*price.eua.2035 - parameters!$D87 ))), price.ceiling   )</f>
        <v>110.93316380509452</v>
      </c>
      <c r="CV77" s="1">
        <f xml:space="preserve"> MIN(   MAX(0,EXP((1/beta.p)*( CV47 - CV62 - beta.0 - beta.oil*price.oil.2035 - beta.eua*price.eua.2035 - parameters!$D87 ))), price.ceiling   )</f>
        <v>113.93490720010549</v>
      </c>
      <c r="CW77" s="1">
        <f xml:space="preserve"> MIN(   MAX(0,EXP((1/beta.p)*( CW47 - CW62 - beta.0 - beta.oil*price.oil.2035 - beta.eua*price.eua.2035 - parameters!$D87 ))), price.ceiling   )</f>
        <v>117.0178748485357</v>
      </c>
      <c r="CX77" s="1">
        <f xml:space="preserve"> MIN(   MAX(0,EXP((1/beta.p)*( CX47 - CX62 - beta.0 - beta.oil*price.oil.2035 - beta.eua*price.eua.2035 - parameters!$D87 ))), price.ceiling   )</f>
        <v>120.18426459959309</v>
      </c>
      <c r="CY77" s="1">
        <f xml:space="preserve"> MIN(   MAX(0,EXP((1/beta.p)*( CY47 - CY62 - beta.0 - beta.oil*price.oil.2035 - beta.eua*price.eua.2035 - parameters!$D87 ))), price.ceiling   )</f>
        <v>123.43633377414534</v>
      </c>
      <c r="CZ77" s="1">
        <f xml:space="preserve"> MIN(   MAX(0,EXP((1/beta.p)*( CZ47 - CZ62 - beta.0 - beta.oil*price.oil.2035 - beta.eua*price.eua.2035 - parameters!$D87 ))), price.ceiling   )</f>
        <v>126.77640077396443</v>
      </c>
      <c r="DA77" s="1">
        <f xml:space="preserve"> MIN(   MAX(0,EXP((1/beta.p)*( DA47 - DA62 - beta.0 - beta.oil*price.oil.2035 - beta.eua*price.eua.2035 - parameters!$D87 ))), price.ceiling   )</f>
        <v>130.20684673451717</v>
      </c>
    </row>
    <row r="78" spans="1:105" x14ac:dyDescent="0.25">
      <c r="A78" t="s">
        <v>58</v>
      </c>
      <c r="B78" s="3">
        <f t="shared" si="8"/>
        <v>40.71850057453446</v>
      </c>
      <c r="D78" t="s">
        <v>58</v>
      </c>
      <c r="E78" s="1">
        <f xml:space="preserve"> MIN(   MAX(0,EXP((1/beta.p)*( E48 - E63 - beta.0 - beta.oil*price.oil.2035 - beta.eua*price.eua.2035 - parameters!$D88 ))), price.ceiling   )</f>
        <v>6.5000249404980366</v>
      </c>
      <c r="F78" s="1">
        <f xml:space="preserve"> MIN(   MAX(0,EXP((1/beta.p)*( F48 - F63 - beta.0 - beta.oil*price.oil.2035 - beta.eua*price.eua.2035 - parameters!$D88 ))), price.ceiling   )</f>
        <v>6.7345197271338151</v>
      </c>
      <c r="G78" s="1">
        <f xml:space="preserve"> MIN(   MAX(0,EXP((1/beta.p)*( G48 - G63 - beta.0 - beta.oil*price.oil.2035 - beta.eua*price.eua.2035 - parameters!$D88 ))), price.ceiling   )</f>
        <v>6.9774741436114356</v>
      </c>
      <c r="H78" s="1">
        <f xml:space="preserve"> MIN(   MAX(0,EXP((1/beta.p)*( H48 - H63 - beta.0 - beta.oil*price.oil.2035 - beta.eua*price.eua.2035 - parameters!$D88 ))), price.ceiling   )</f>
        <v>7.2291933793898542</v>
      </c>
      <c r="I78" s="1">
        <f xml:space="preserve"> MIN(   MAX(0,EXP((1/beta.p)*( I48 - I63 - beta.0 - beta.oil*price.oil.2035 - beta.eua*price.eua.2035 - parameters!$D88 ))), price.ceiling   )</f>
        <v>7.4899936339376332</v>
      </c>
      <c r="J78" s="1">
        <f xml:space="preserve"> MIN(   MAX(0,EXP((1/beta.p)*( J48 - J63 - beta.0 - beta.oil*price.oil.2035 - beta.eua*price.eua.2035 - parameters!$D88 ))), price.ceiling   )</f>
        <v>7.7602025139298636</v>
      </c>
      <c r="K78" s="1">
        <f xml:space="preserve"> MIN(   MAX(0,EXP((1/beta.p)*( K48 - K63 - beta.0 - beta.oil*price.oil.2035 - beta.eua*price.eua.2035 - parameters!$D88 ))), price.ceiling   )</f>
        <v>8.0401594447743445</v>
      </c>
      <c r="L78" s="1">
        <f xml:space="preserve"> MIN(   MAX(0,EXP((1/beta.p)*( L48 - L63 - beta.0 - beta.oil*price.oil.2035 - beta.eua*price.eua.2035 - parameters!$D88 ))), price.ceiling   )</f>
        <v>8.3302160969839782</v>
      </c>
      <c r="M78" s="1">
        <f xml:space="preserve"> MIN(   MAX(0,EXP((1/beta.p)*( M48 - M63 - beta.0 - beta.oil*price.oil.2035 - beta.eua*price.eua.2035 - parameters!$D88 ))), price.ceiling   )</f>
        <v>8.6307368279309795</v>
      </c>
      <c r="N78" s="1">
        <f xml:space="preserve"> MIN(   MAX(0,EXP((1/beta.p)*( N48 - N63 - beta.0 - beta.oil*price.oil.2035 - beta.eua*price.eua.2035 - parameters!$D88 ))), price.ceiling   )</f>
        <v>8.9420991395377598</v>
      </c>
      <c r="O78" s="1">
        <f xml:space="preserve"> MIN(   MAX(0,EXP((1/beta.p)*( O48 - O63 - beta.0 - beta.oil*price.oil.2035 - beta.eua*price.eua.2035 - parameters!$D88 ))), price.ceiling   )</f>
        <v>9.2646941524795476</v>
      </c>
      <c r="P78" s="1">
        <f xml:space="preserve"> MIN(   MAX(0,EXP((1/beta.p)*( P48 - P63 - beta.0 - beta.oil*price.oil.2035 - beta.eua*price.eua.2035 - parameters!$D88 ))), price.ceiling   )</f>
        <v>9.5989270974942116</v>
      </c>
      <c r="Q78" s="1">
        <f xml:space="preserve"> MIN(   MAX(0,EXP((1/beta.p)*( Q48 - Q63 - beta.0 - beta.oil*price.oil.2035 - beta.eua*price.eua.2035 - parameters!$D88 ))), price.ceiling   )</f>
        <v>9.9452178244166873</v>
      </c>
      <c r="R78" s="1">
        <f xml:space="preserve"> MIN(   MAX(0,EXP((1/beta.p)*( R48 - R63 - beta.0 - beta.oil*price.oil.2035 - beta.eua*price.eua.2035 - parameters!$D88 ))), price.ceiling   )</f>
        <v>10.304001329577249</v>
      </c>
      <c r="S78" s="1">
        <f xml:space="preserve"> MIN(   MAX(0,EXP((1/beta.p)*( S48 - S63 - beta.0 - beta.oil*price.oil.2035 - beta.eua*price.eua.2035 - parameters!$D88 ))), price.ceiling   )</f>
        <v>10.675728302226199</v>
      </c>
      <c r="T78" s="1">
        <f xml:space="preserve"> MIN(   MAX(0,EXP((1/beta.p)*( T48 - T63 - beta.0 - beta.oil*price.oil.2035 - beta.eua*price.eua.2035 - parameters!$D88 ))), price.ceiling   )</f>
        <v>11.060865690671397</v>
      </c>
      <c r="U78" s="1">
        <f xml:space="preserve"> MIN(   MAX(0,EXP((1/beta.p)*( U48 - U63 - beta.0 - beta.oil*price.oil.2035 - beta.eua*price.eua.2035 - parameters!$D88 ))), price.ceiling   )</f>
        <v>11.459897288839734</v>
      </c>
      <c r="V78" s="1">
        <f xml:space="preserve"> MIN(   MAX(0,EXP((1/beta.p)*( V48 - V63 - beta.0 - beta.oil*price.oil.2035 - beta.eua*price.eua.2035 - parameters!$D88 ))), price.ceiling   )</f>
        <v>11.873324343999391</v>
      </c>
      <c r="W78" s="1">
        <f xml:space="preserve"> MIN(   MAX(0,EXP((1/beta.p)*( W48 - W63 - beta.0 - beta.oil*price.oil.2035 - beta.eua*price.eua.2035 - parameters!$D88 ))), price.ceiling   )</f>
        <v>12.301666186406258</v>
      </c>
      <c r="X78" s="1">
        <f xml:space="preserve"> MIN(   MAX(0,EXP((1/beta.p)*( X48 - X63 - beta.0 - beta.oil*price.oil.2035 - beta.eua*price.eua.2035 - parameters!$D88 ))), price.ceiling   )</f>
        <v>12.745460881665515</v>
      </c>
      <c r="Y78" s="1">
        <f xml:space="preserve"> MIN(   MAX(0,EXP((1/beta.p)*( Y48 - Y63 - beta.0 - beta.oil*price.oil.2035 - beta.eua*price.eua.2035 - parameters!$D88 ))), price.ceiling   )</f>
        <v>13.20526590662775</v>
      </c>
      <c r="Z78" s="1">
        <f xml:space="preserve"> MIN(   MAX(0,EXP((1/beta.p)*( Z48 - Z63 - beta.0 - beta.oil*price.oil.2035 - beta.eua*price.eua.2035 - parameters!$D88 ))), price.ceiling   )</f>
        <v>13.68165884966869</v>
      </c>
      <c r="AA78" s="1">
        <f xml:space="preserve"> MIN(   MAX(0,EXP((1/beta.p)*( AA48 - AA63 - beta.0 - beta.oil*price.oil.2035 - beta.eua*price.eua.2035 - parameters!$D88 ))), price.ceiling   )</f>
        <v>14.175238136232286</v>
      </c>
      <c r="AB78" s="1">
        <f xml:space="preserve"> MIN(   MAX(0,EXP((1/beta.p)*( AB48 - AB63 - beta.0 - beta.oil*price.oil.2035 - beta.eua*price.eua.2035 - parameters!$D88 ))), price.ceiling   )</f>
        <v>14.686623780548357</v>
      </c>
      <c r="AC78" s="1">
        <f xml:space="preserve"> MIN(   MAX(0,EXP((1/beta.p)*( AC48 - AC63 - beta.0 - beta.oil*price.oil.2035 - beta.eua*price.eua.2035 - parameters!$D88 ))), price.ceiling   )</f>
        <v>15.216458164469319</v>
      </c>
      <c r="AD78" s="1">
        <f xml:space="preserve"> MIN(   MAX(0,EXP((1/beta.p)*( AD48 - AD63 - beta.0 - beta.oil*price.oil.2035 - beta.eua*price.eua.2035 - parameters!$D88 ))), price.ceiling   )</f>
        <v>15.765406844404096</v>
      </c>
      <c r="AE78" s="1">
        <f xml:space="preserve"> MIN(   MAX(0,EXP((1/beta.p)*( AE48 - AE63 - beta.0 - beta.oil*price.oil.2035 - beta.eua*price.eua.2035 - parameters!$D88 ))), price.ceiling   )</f>
        <v>16.33415938736303</v>
      </c>
      <c r="AF78" s="1">
        <f xml:space="preserve"> MIN(   MAX(0,EXP((1/beta.p)*( AF48 - AF63 - beta.0 - beta.oil*price.oil.2035 - beta.eua*price.eua.2035 - parameters!$D88 ))), price.ceiling   )</f>
        <v>16.923430237163956</v>
      </c>
      <c r="AG78" s="1">
        <f xml:space="preserve"> MIN(   MAX(0,EXP((1/beta.p)*( AG48 - AG63 - beta.0 - beta.oil*price.oil.2035 - beta.eua*price.eua.2035 - parameters!$D88 ))), price.ceiling   )</f>
        <v>17.533959611887433</v>
      </c>
      <c r="AH78" s="1">
        <f xml:space="preserve"> MIN(   MAX(0,EXP((1/beta.p)*( AH48 - AH63 - beta.0 - beta.oil*price.oil.2035 - beta.eua*price.eua.2035 - parameters!$D88 ))), price.ceiling   )</f>
        <v>18.166514433708599</v>
      </c>
      <c r="AI78" s="1">
        <f xml:space="preserve"> MIN(   MAX(0,EXP((1/beta.p)*( AI48 - AI63 - beta.0 - beta.oil*price.oil.2035 - beta.eua*price.eua.2035 - parameters!$D88 ))), price.ceiling   )</f>
        <v>18.821889292273671</v>
      </c>
      <c r="AJ78" s="1">
        <f xml:space="preserve"> MIN(   MAX(0,EXP((1/beta.p)*( AJ48 - AJ63 - beta.0 - beta.oil*price.oil.2035 - beta.eua*price.eua.2035 - parameters!$D88 ))), price.ceiling   )</f>
        <v>19.500907442831068</v>
      </c>
      <c r="AK78" s="1">
        <f xml:space="preserve"> MIN(   MAX(0,EXP((1/beta.p)*( AK48 - AK63 - beta.0 - beta.oil*price.oil.2035 - beta.eua*price.eua.2035 - parameters!$D88 ))), price.ceiling   )</f>
        <v>20.204421840371261</v>
      </c>
      <c r="AL78" s="1">
        <f xml:space="preserve"> MIN(   MAX(0,EXP((1/beta.p)*( AL48 - AL63 - beta.0 - beta.oil*price.oil.2035 - beta.eua*price.eua.2035 - parameters!$D88 ))), price.ceiling   )</f>
        <v>20.933316211074114</v>
      </c>
      <c r="AM78" s="1">
        <f xml:space="preserve"> MIN(   MAX(0,EXP((1/beta.p)*( AM48 - AM63 - beta.0 - beta.oil*price.oil.2035 - beta.eua*price.eua.2035 - parameters!$D88 ))), price.ceiling   )</f>
        <v>21.688506162409752</v>
      </c>
      <c r="AN78" s="1">
        <f xml:space="preserve"> MIN(   MAX(0,EXP((1/beta.p)*( AN48 - AN63 - beta.0 - beta.oil*price.oil.2035 - beta.eua*price.eua.2035 - parameters!$D88 ))), price.ceiling   )</f>
        <v>22.470940333287462</v>
      </c>
      <c r="AO78" s="1">
        <f xml:space="preserve"> MIN(   MAX(0,EXP((1/beta.p)*( AO48 - AO63 - beta.0 - beta.oil*price.oil.2035 - beta.eua*price.eua.2035 - parameters!$D88 ))), price.ceiling   )</f>
        <v>23.281601585697345</v>
      </c>
      <c r="AP78" s="1">
        <f xml:space="preserve"> MIN(   MAX(0,EXP((1/beta.p)*( AP48 - AP63 - beta.0 - beta.oil*price.oil.2035 - beta.eua*price.eua.2035 - parameters!$D88 ))), price.ceiling   )</f>
        <v>24.121508239341502</v>
      </c>
      <c r="AQ78" s="1">
        <f xml:space="preserve"> MIN(   MAX(0,EXP((1/beta.p)*( AQ48 - AQ63 - beta.0 - beta.oil*price.oil.2035 - beta.eua*price.eua.2035 - parameters!$D88 ))), price.ceiling   )</f>
        <v>24.991715350805929</v>
      </c>
      <c r="AR78" s="1">
        <f xml:space="preserve"> MIN(   MAX(0,EXP((1/beta.p)*( AR48 - AR63 - beta.0 - beta.oil*price.oil.2035 - beta.eua*price.eua.2035 - parameters!$D88 ))), price.ceiling   )</f>
        <v>25.893316038879654</v>
      </c>
      <c r="AS78" s="1">
        <f xml:space="preserve"> MIN(   MAX(0,EXP((1/beta.p)*( AS48 - AS63 - beta.0 - beta.oil*price.oil.2035 - beta.eua*price.eua.2035 - parameters!$D88 ))), price.ceiling   )</f>
        <v>26.827442857686076</v>
      </c>
      <c r="AT78" s="1">
        <f xml:space="preserve"> MIN(   MAX(0,EXP((1/beta.p)*( AT48 - AT63 - beta.0 - beta.oil*price.oil.2035 - beta.eua*price.eua.2035 - parameters!$D88 ))), price.ceiling   )</f>
        <v>27.795269219351482</v>
      </c>
      <c r="AU78" s="1">
        <f xml:space="preserve"> MIN(   MAX(0,EXP((1/beta.p)*( AU48 - AU63 - beta.0 - beta.oil*price.oil.2035 - beta.eua*price.eua.2035 - parameters!$D88 ))), price.ceiling   )</f>
        <v>28.798010867997604</v>
      </c>
      <c r="AV78" s="1">
        <f xml:space="preserve"> MIN(   MAX(0,EXP((1/beta.p)*( AV48 - AV63 - beta.0 - beta.oil*price.oil.2035 - beta.eua*price.eua.2035 - parameters!$D88 ))), price.ceiling   )</f>
        <v>29.836927406909911</v>
      </c>
      <c r="AW78" s="1">
        <f xml:space="preserve"> MIN(   MAX(0,EXP((1/beta.p)*( AW48 - AW63 - beta.0 - beta.oil*price.oil.2035 - beta.eua*price.eua.2035 - parameters!$D88 ))), price.ceiling   )</f>
        <v>30.913323880800135</v>
      </c>
      <c r="AX78" s="1">
        <f xml:space="preserve"> MIN(   MAX(0,EXP((1/beta.p)*( AX48 - AX63 - beta.0 - beta.oil*price.oil.2035 - beta.eua*price.eua.2035 - parameters!$D88 ))), price.ceiling   )</f>
        <v>32.028552415150266</v>
      </c>
      <c r="AY78" s="1">
        <f xml:space="preserve"> MIN(   MAX(0,EXP((1/beta.p)*( AY48 - AY63 - beta.0 - beta.oil*price.oil.2035 - beta.eua*price.eua.2035 - parameters!$D88 ))), price.ceiling   )</f>
        <v>33.18401391469768</v>
      </c>
      <c r="AZ78" s="1">
        <f xml:space="preserve"> MIN(   MAX(0,EXP((1/beta.p)*( AZ48 - AZ63 - beta.0 - beta.oil*price.oil.2035 - beta.eua*price.eua.2035 - parameters!$D88 ))), price.ceiling   )</f>
        <v>34.3811598231947</v>
      </c>
      <c r="BA78" s="1">
        <f xml:space="preserve"> MIN(   MAX(0,EXP((1/beta.p)*( BA48 - BA63 - beta.0 - beta.oil*price.oil.2035 - beta.eua*price.eua.2035 - parameters!$D88 ))), price.ceiling   )</f>
        <v>35.621493946653153</v>
      </c>
      <c r="BB78" s="1">
        <f xml:space="preserve"> MIN(   MAX(0,EXP((1/beta.p)*( BB48 - BB63 - beta.0 - beta.oil*price.oil.2035 - beta.eua*price.eua.2035 - parameters!$D88 ))), price.ceiling   )</f>
        <v>36.906574342364351</v>
      </c>
      <c r="BC78" s="1">
        <f xml:space="preserve"> MIN(   MAX(0,EXP((1/beta.p)*( BC48 - BC63 - beta.0 - beta.oil*price.oil.2035 - beta.eua*price.eua.2035 - parameters!$D88 ))), price.ceiling   )</f>
        <v>38.238015276067507</v>
      </c>
      <c r="BD78" s="1">
        <f xml:space="preserve"> MIN(   MAX(0,EXP((1/beta.p)*( BD48 - BD63 - beta.0 - beta.oil*price.oil.2035 - beta.eua*price.eua.2035 - parameters!$D88 ))), price.ceiling   )</f>
        <v>39.617489249724279</v>
      </c>
      <c r="BE78" s="1">
        <f xml:space="preserve"> MIN(   MAX(0,EXP((1/beta.p)*( BE48 - BE63 - beta.0 - beta.oil*price.oil.2035 - beta.eua*price.eua.2035 - parameters!$D88 ))), price.ceiling   )</f>
        <v>41.046729102448246</v>
      </c>
      <c r="BF78" s="1">
        <f xml:space="preserve"> MIN(   MAX(0,EXP((1/beta.p)*( BF48 - BF63 - beta.0 - beta.oil*price.oil.2035 - beta.eua*price.eua.2035 - parameters!$D88 ))), price.ceiling   )</f>
        <v>42.527530187226475</v>
      </c>
      <c r="BG78" s="1">
        <f xml:space="preserve"> MIN(   MAX(0,EXP((1/beta.p)*( BG48 - BG63 - beta.0 - beta.oil*price.oil.2035 - beta.eua*price.eua.2035 - parameters!$D88 ))), price.ceiling   )</f>
        <v>44.061752626169344</v>
      </c>
      <c r="BH78" s="1">
        <f xml:space="preserve"> MIN(   MAX(0,EXP((1/beta.p)*( BH48 - BH63 - beta.0 - beta.oil*price.oil.2035 - beta.eua*price.eua.2035 - parameters!$D88 ))), price.ceiling   )</f>
        <v>45.651323647119973</v>
      </c>
      <c r="BI78" s="1">
        <f xml:space="preserve"> MIN(   MAX(0,EXP((1/beta.p)*( BI48 - BI63 - beta.0 - beta.oil*price.oil.2035 - beta.eua*price.eua.2035 - parameters!$D88 ))), price.ceiling   )</f>
        <v>47.298240004559645</v>
      </c>
      <c r="BJ78" s="1">
        <f xml:space="preserve"> MIN(   MAX(0,EXP((1/beta.p)*( BJ48 - BJ63 - beta.0 - beta.oil*price.oil.2035 - beta.eua*price.eua.2035 - parameters!$D88 ))), price.ceiling   )</f>
        <v>49.004570487849684</v>
      </c>
      <c r="BK78" s="1">
        <f xml:space="preserve"> MIN(   MAX(0,EXP((1/beta.p)*( BK48 - BK63 - beta.0 - beta.oil*price.oil.2035 - beta.eua*price.eua.2035 - parameters!$D88 ))), price.ceiling   )</f>
        <v>50.772458519960153</v>
      </c>
      <c r="BL78" s="1">
        <f xml:space="preserve"> MIN(   MAX(0,EXP((1/beta.p)*( BL48 - BL63 - beta.0 - beta.oil*price.oil.2035 - beta.eua*price.eua.2035 - parameters!$D88 ))), price.ceiling   )</f>
        <v>52.604124849951212</v>
      </c>
      <c r="BM78" s="1">
        <f xml:space="preserve"> MIN(   MAX(0,EXP((1/beta.p)*( BM48 - BM63 - beta.0 - beta.oil*price.oil.2035 - beta.eua*price.eua.2035 - parameters!$D88 ))), price.ceiling   )</f>
        <v>54.501870342587097</v>
      </c>
      <c r="BN78" s="1">
        <f xml:space="preserve"> MIN(   MAX(0,EXP((1/beta.p)*( BN48 - BN63 - beta.0 - beta.oil*price.oil.2035 - beta.eua*price.eua.2035 - parameters!$D88 ))), price.ceiling   )</f>
        <v>56.468078868589565</v>
      </c>
      <c r="BO78" s="1">
        <f xml:space="preserve"> MIN(   MAX(0,EXP((1/beta.p)*( BO48 - BO63 - beta.0 - beta.oil*price.oil.2035 - beta.eua*price.eua.2035 - parameters!$D88 ))), price.ceiling   )</f>
        <v>58.505220299158843</v>
      </c>
      <c r="BP78" s="1">
        <f xml:space="preserve"> MIN(   MAX(0,EXP((1/beta.p)*( BP48 - BP63 - beta.0 - beta.oil*price.oil.2035 - beta.eua*price.eua.2035 - parameters!$D88 ))), price.ceiling   )</f>
        <v>60.615853608525633</v>
      </c>
      <c r="BQ78" s="1">
        <f xml:space="preserve"> MIN(   MAX(0,EXP((1/beta.p)*( BQ48 - BQ63 - beta.0 - beta.oil*price.oil.2035 - beta.eua*price.eua.2035 - parameters!$D88 ))), price.ceiling   )</f>
        <v>62.802630088430703</v>
      </c>
      <c r="BR78" s="1">
        <f xml:space="preserve"> MIN(   MAX(0,EXP((1/beta.p)*( BR48 - BR63 - beta.0 - beta.oil*price.oil.2035 - beta.eua*price.eua.2035 - parameters!$D88 ))), price.ceiling   )</f>
        <v>65.06829667856897</v>
      </c>
      <c r="BS78" s="1">
        <f xml:space="preserve"> MIN(   MAX(0,EXP((1/beta.p)*( BS48 - BS63 - beta.0 - beta.oil*price.oil.2035 - beta.eua*price.eua.2035 - parameters!$D88 ))), price.ceiling   )</f>
        <v>67.415699417184584</v>
      </c>
      <c r="BT78" s="1">
        <f xml:space="preserve"> MIN(   MAX(0,EXP((1/beta.p)*( BT48 - BT63 - beta.0 - beta.oil*price.oil.2035 - beta.eua*price.eua.2035 - parameters!$D88 ))), price.ceiling   )</f>
        <v>69.847787016147407</v>
      </c>
      <c r="BU78" s="1">
        <f xml:space="preserve"> MIN(   MAX(0,EXP((1/beta.p)*( BU48 - BU63 - beta.0 - beta.oil*price.oil.2035 - beta.eua*price.eua.2035 - parameters!$D88 ))), price.ceiling   )</f>
        <v>72.367614565005738</v>
      </c>
      <c r="BV78" s="1">
        <f xml:space="preserve"> MIN(   MAX(0,EXP((1/beta.p)*( BV48 - BV63 - beta.0 - beta.oil*price.oil.2035 - beta.eua*price.eua.2035 - parameters!$D88 ))), price.ceiling   )</f>
        <v>74.97834736866487</v>
      </c>
      <c r="BW78" s="1">
        <f xml:space="preserve"> MIN(   MAX(0,EXP((1/beta.p)*( BW48 - BW63 - beta.0 - beta.oil*price.oil.2035 - beta.eua*price.eua.2035 - parameters!$D88 ))), price.ceiling   )</f>
        <v>77.683264923515296</v>
      </c>
      <c r="BX78" s="1">
        <f xml:space="preserve"> MIN(   MAX(0,EXP((1/beta.p)*( BX48 - BX63 - beta.0 - beta.oil*price.oil.2035 - beta.eua*price.eua.2035 - parameters!$D88 ))), price.ceiling   )</f>
        <v>80.485765037001713</v>
      </c>
      <c r="BY78" s="1">
        <f xml:space="preserve"> MIN(   MAX(0,EXP((1/beta.p)*( BY48 - BY63 - beta.0 - beta.oil*price.oil.2035 - beta.eua*price.eua.2035 - parameters!$D88 ))), price.ceiling   )</f>
        <v>83.389368095811278</v>
      </c>
      <c r="BZ78" s="1">
        <f xml:space="preserve"> MIN(   MAX(0,EXP((1/beta.p)*( BZ48 - BZ63 - beta.0 - beta.oil*price.oil.2035 - beta.eua*price.eua.2035 - parameters!$D88 ))), price.ceiling   )</f>
        <v>86.397721488040233</v>
      </c>
      <c r="CA78" s="1">
        <f xml:space="preserve"> MIN(   MAX(0,EXP((1/beta.p)*( CA48 - CA63 - beta.0 - beta.oil*price.oil.2035 - beta.eua*price.eua.2035 - parameters!$D88 ))), price.ceiling   )</f>
        <v>89.514604184893855</v>
      </c>
      <c r="CB78" s="1">
        <f xml:space="preserve"> MIN(   MAX(0,EXP((1/beta.p)*( CB48 - CB63 - beta.0 - beta.oil*price.oil.2035 - beta.eua*price.eua.2035 - parameters!$D88 ))), price.ceiling   )</f>
        <v>92.743931487677244</v>
      </c>
      <c r="CC78" s="1">
        <f xml:space="preserve"> MIN(   MAX(0,EXP((1/beta.p)*( CC48 - CC63 - beta.0 - beta.oil*price.oil.2035 - beta.eua*price.eua.2035 - parameters!$D88 ))), price.ceiling   )</f>
        <v>96.089759946036935</v>
      </c>
      <c r="CD78" s="1">
        <f xml:space="preserve"> MIN(   MAX(0,EXP((1/beta.p)*( CD48 - CD63 - beta.0 - beta.oil*price.oil.2035 - beta.eua*price.eua.2035 - parameters!$D88 ))), price.ceiling   )</f>
        <v>99.556292453634228</v>
      </c>
      <c r="CE78" s="1">
        <f xml:space="preserve"> MIN(   MAX(0,EXP((1/beta.p)*( CE48 - CE63 - beta.0 - beta.oil*price.oil.2035 - beta.eua*price.eua.2035 - parameters!$D88 ))), price.ceiling   )</f>
        <v>103.14788352764857</v>
      </c>
      <c r="CF78" s="1">
        <f xml:space="preserve"> MIN(   MAX(0,EXP((1/beta.p)*( CF48 - CF63 - beta.0 - beta.oil*price.oil.2035 - beta.eua*price.eua.2035 - parameters!$D88 ))), price.ceiling   )</f>
        <v>106.86904477874607</v>
      </c>
      <c r="CG78" s="1">
        <f xml:space="preserve"> MIN(   MAX(0,EXP((1/beta.p)*( CG48 - CG63 - beta.0 - beta.oil*price.oil.2035 - beta.eua*price.eua.2035 - parameters!$D88 ))), price.ceiling   )</f>
        <v>110.72445057838011</v>
      </c>
      <c r="CH78" s="1">
        <f xml:space="preserve"> MIN(   MAX(0,EXP((1/beta.p)*( CH48 - CH63 - beta.0 - beta.oil*price.oil.2035 - beta.eua*price.eua.2035 - parameters!$D88 ))), price.ceiling   )</f>
        <v>114.7189439305474</v>
      </c>
      <c r="CI78" s="1">
        <f xml:space="preserve"> MIN(   MAX(0,EXP((1/beta.p)*( CI48 - CI63 - beta.0 - beta.oil*price.oil.2035 - beta.eua*price.eua.2035 - parameters!$D88 ))), price.ceiling   )</f>
        <v>118.8575425553727</v>
      </c>
      <c r="CJ78" s="1">
        <f xml:space="preserve"> MIN(   MAX(0,EXP((1/beta.p)*( CJ48 - CJ63 - beta.0 - beta.oil*price.oil.2035 - beta.eua*price.eua.2035 - parameters!$D88 ))), price.ceiling   )</f>
        <v>123.14544519216466</v>
      </c>
      <c r="CK78" s="1">
        <f xml:space="preserve"> MIN(   MAX(0,EXP((1/beta.p)*( CK48 - CK63 - beta.0 - beta.oil*price.oil.2035 - beta.eua*price.eua.2035 - parameters!$D88 ))), price.ceiling   )</f>
        <v>127.58803812986078</v>
      </c>
      <c r="CL78" s="1">
        <f xml:space="preserve"> MIN(   MAX(0,EXP((1/beta.p)*( CL48 - CL63 - beta.0 - beta.oil*price.oil.2035 - beta.eua*price.eua.2035 - parameters!$D88 ))), price.ceiling   )</f>
        <v>132.19090197306411</v>
      </c>
      <c r="CM78" s="1">
        <f xml:space="preserve"> MIN(   MAX(0,EXP((1/beta.p)*( CM48 - CM63 - beta.0 - beta.oil*price.oil.2035 - beta.eua*price.eua.2035 - parameters!$D88 ))), price.ceiling   )</f>
        <v>136.95981865217311</v>
      </c>
      <c r="CN78" s="1">
        <f xml:space="preserve"> MIN(   MAX(0,EXP((1/beta.p)*( CN48 - CN63 - beta.0 - beta.oil*price.oil.2035 - beta.eua*price.eua.2035 - parameters!$D88 ))), price.ceiling   )</f>
        <v>141.90077868640572</v>
      </c>
      <c r="CO78" s="1">
        <f xml:space="preserve"> MIN(   MAX(0,EXP((1/beta.p)*( CO48 - CO63 - beta.0 - beta.oil*price.oil.2035 - beta.eua*price.eua.2035 - parameters!$D88 ))), price.ceiling   )</f>
        <v>147.01998870884756</v>
      </c>
      <c r="CP78" s="1">
        <f xml:space="preserve"> MIN(   MAX(0,EXP((1/beta.p)*( CP48 - CP63 - beta.0 - beta.oil*price.oil.2035 - beta.eua*price.eua.2035 - parameters!$D88 ))), price.ceiling   )</f>
        <v>152.32387926297133</v>
      </c>
      <c r="CQ78" s="1">
        <f xml:space="preserve"> MIN(   MAX(0,EXP((1/beta.p)*( CQ48 - CQ63 - beta.0 - beta.oil*price.oil.2035 - beta.eua*price.eua.2035 - parameters!$D88 ))), price.ceiling   )</f>
        <v>157.8191128804238</v>
      </c>
      <c r="CR78" s="1">
        <f xml:space="preserve"> MIN(   MAX(0,EXP((1/beta.p)*( CR48 - CR63 - beta.0 - beta.oil*price.oil.2035 - beta.eua*price.eua.2035 - parameters!$D88 ))), price.ceiling   )</f>
        <v>163.51259245022777</v>
      </c>
      <c r="CS78" s="1">
        <f xml:space="preserve"> MIN(   MAX(0,EXP((1/beta.p)*( CS48 - CS63 - beta.0 - beta.oil*price.oil.2035 - beta.eua*price.eua.2035 - parameters!$D88 ))), price.ceiling   )</f>
        <v>169.41146988991065</v>
      </c>
      <c r="CT78" s="1">
        <f xml:space="preserve"> MIN(   MAX(0,EXP((1/beta.p)*( CT48 - CT63 - beta.0 - beta.oil*price.oil.2035 - beta.eua*price.eua.2035 - parameters!$D88 ))), price.ceiling   )</f>
        <v>175.52315512945131</v>
      </c>
      <c r="CU78" s="1">
        <f xml:space="preserve"> MIN(   MAX(0,EXP((1/beta.p)*( CU48 - CU63 - beta.0 - beta.oil*price.oil.2035 - beta.eua*price.eua.2035 - parameters!$D88 ))), price.ceiling   )</f>
        <v>181.85532541933415</v>
      </c>
      <c r="CV78" s="1">
        <f xml:space="preserve"> MIN(   MAX(0,EXP((1/beta.p)*( CV48 - CV63 - beta.0 - beta.oil*price.oil.2035 - beta.eua*price.eua.2035 - parameters!$D88 ))), price.ceiling   )</f>
        <v>188.41593497439831</v>
      </c>
      <c r="CW78" s="1">
        <f xml:space="preserve"> MIN(   MAX(0,EXP((1/beta.p)*( CW48 - CW63 - beta.0 - beta.oil*price.oil.2035 - beta.eua*price.eua.2035 - parameters!$D88 ))), price.ceiling   )</f>
        <v>195.21322496559898</v>
      </c>
      <c r="CX78" s="1">
        <f xml:space="preserve"> MIN(   MAX(0,EXP((1/beta.p)*( CX48 - CX63 - beta.0 - beta.oil*price.oil.2035 - beta.eua*price.eua.2035 - parameters!$D88 ))), price.ceiling   )</f>
        <v>202.25573387223136</v>
      </c>
      <c r="CY78" s="1">
        <f xml:space="preserve"> MIN(   MAX(0,EXP((1/beta.p)*( CY48 - CY63 - beta.0 - beta.oil*price.oil.2035 - beta.eua*price.eua.2035 - parameters!$D88 ))), price.ceiling   )</f>
        <v>209.55230820762117</v>
      </c>
      <c r="CZ78" s="1">
        <f xml:space="preserve"> MIN(   MAX(0,EXP((1/beta.p)*( CZ48 - CZ63 - beta.0 - beta.oil*price.oil.2035 - beta.eua*price.eua.2035 - parameters!$D88 ))), price.ceiling   )</f>
        <v>217.11211363175477</v>
      </c>
      <c r="DA78" s="1">
        <f xml:space="preserve"> MIN(   MAX(0,EXP((1/beta.p)*( DA48 - DA63 - beta.0 - beta.oil*price.oil.2035 - beta.eua*price.eua.2035 - parameters!$D88 ))), price.ceiling   )</f>
        <v>224.94464646480881</v>
      </c>
    </row>
    <row r="79" spans="1:105" x14ac:dyDescent="0.25">
      <c r="A79" t="s">
        <v>59</v>
      </c>
      <c r="B79" s="3">
        <f t="shared" si="8"/>
        <v>46.989504967103734</v>
      </c>
      <c r="D79" t="s">
        <v>59</v>
      </c>
      <c r="E79" s="1">
        <f xml:space="preserve"> MIN(   MAX(0,EXP((1/beta.p)*( E49 - E64 - beta.0 - beta.oil*price.oil.2035 - beta.eua*price.eua.2035 - parameters!$D89 ))), price.ceiling   )</f>
        <v>5.5248209549494307</v>
      </c>
      <c r="F79" s="1">
        <f xml:space="preserve"> MIN(   MAX(0,EXP((1/beta.p)*( F49 - F64 - beta.0 - beta.oil*price.oil.2035 - beta.eua*price.eua.2035 - parameters!$D89 ))), price.ceiling   )</f>
        <v>5.756743711974198</v>
      </c>
      <c r="G79" s="1">
        <f xml:space="preserve"> MIN(   MAX(0,EXP((1/beta.p)*( G49 - G64 - beta.0 - beta.oil*price.oil.2035 - beta.eua*price.eua.2035 - parameters!$D89 ))), price.ceiling   )</f>
        <v>5.9984021990189182</v>
      </c>
      <c r="H79" s="1">
        <f xml:space="preserve"> MIN(   MAX(0,EXP((1/beta.p)*( H49 - H64 - beta.0 - beta.oil*price.oil.2035 - beta.eua*price.eua.2035 - parameters!$D89 ))), price.ceiling   )</f>
        <v>6.2502051057707861</v>
      </c>
      <c r="I79" s="1">
        <f xml:space="preserve"> MIN(   MAX(0,EXP((1/beta.p)*( I49 - I64 - beta.0 - beta.oil*price.oil.2035 - beta.eua*price.eua.2035 - parameters!$D89 ))), price.ceiling   )</f>
        <v>6.512578278027533</v>
      </c>
      <c r="J79" s="1">
        <f xml:space="preserve"> MIN(   MAX(0,EXP((1/beta.p)*( J49 - J64 - beta.0 - beta.oil*price.oil.2035 - beta.eua*price.eua.2035 - parameters!$D89 ))), price.ceiling   )</f>
        <v>6.7859654378823073</v>
      </c>
      <c r="K79" s="1">
        <f xml:space="preserve"> MIN(   MAX(0,EXP((1/beta.p)*( K49 - K64 - beta.0 - beta.oil*price.oil.2035 - beta.eua*price.eua.2035 - parameters!$D89 ))), price.ceiling   )</f>
        <v>7.0708289341406845</v>
      </c>
      <c r="L79" s="1">
        <f xml:space="preserve"> MIN(   MAX(0,EXP((1/beta.p)*( L49 - L64 - beta.0 - beta.oil*price.oil.2035 - beta.eua*price.eua.2035 - parameters!$D89 ))), price.ceiling   )</f>
        <v>7.367650524238968</v>
      </c>
      <c r="M79" s="1">
        <f xml:space="preserve"> MIN(   MAX(0,EXP((1/beta.p)*( M49 - M64 - beta.0 - beta.oil*price.oil.2035 - beta.eua*price.eua.2035 - parameters!$D89 ))), price.ceiling   )</f>
        <v>7.6769321889860764</v>
      </c>
      <c r="N79" s="1">
        <f xml:space="preserve"> MIN(   MAX(0,EXP((1/beta.p)*( N49 - N64 - beta.0 - beta.oil*price.oil.2035 - beta.eua*price.eua.2035 - parameters!$D89 ))), price.ceiling   )</f>
        <v>7.9991969815069668</v>
      </c>
      <c r="O79" s="1">
        <f xml:space="preserve"> MIN(   MAX(0,EXP((1/beta.p)*( O49 - O64 - beta.0 - beta.oil*price.oil.2035 - beta.eua*price.eua.2035 - parameters!$D89 ))), price.ceiling   )</f>
        <v>8.3349899118232518</v>
      </c>
      <c r="P79" s="1">
        <f xml:space="preserve"> MIN(   MAX(0,EXP((1/beta.p)*( P49 - P64 - beta.0 - beta.oil*price.oil.2035 - beta.eua*price.eua.2035 - parameters!$D89 ))), price.ceiling   )</f>
        <v>8.6848788685670737</v>
      </c>
      <c r="Q79" s="1">
        <f xml:space="preserve"> MIN(   MAX(0,EXP((1/beta.p)*( Q49 - Q64 - beta.0 - beta.oil*price.oil.2035 - beta.eua*price.eua.2035 - parameters!$D89 ))), price.ceiling   )</f>
        <v>9.049455579386958</v>
      </c>
      <c r="R79" s="1">
        <f xml:space="preserve"> MIN(   MAX(0,EXP((1/beta.p)*( R49 - R64 - beta.0 - beta.oil*price.oil.2035 - beta.eua*price.eua.2035 - parameters!$D89 ))), price.ceiling   )</f>
        <v>9.4293366116698962</v>
      </c>
      <c r="S79" s="1">
        <f xml:space="preserve"> MIN(   MAX(0,EXP((1/beta.p)*( S49 - S64 - beta.0 - beta.oil*price.oil.2035 - beta.eua*price.eua.2035 - parameters!$D89 ))), price.ceiling   )</f>
        <v>9.825164415272102</v>
      </c>
      <c r="T79" s="1">
        <f xml:space="preserve"> MIN(   MAX(0,EXP((1/beta.p)*( T49 - T64 - beta.0 - beta.oil*price.oil.2035 - beta.eua*price.eua.2035 - parameters!$D89 ))), price.ceiling   )</f>
        <v>10.237608409021831</v>
      </c>
      <c r="U79" s="1">
        <f xml:space="preserve"> MIN(   MAX(0,EXP((1/beta.p)*( U49 - U64 - beta.0 - beta.oil*price.oil.2035 - beta.eua*price.eua.2035 - parameters!$D89 ))), price.ceiling   )</f>
        <v>10.667366112831806</v>
      </c>
      <c r="V79" s="1">
        <f xml:space="preserve"> MIN(   MAX(0,EXP((1/beta.p)*( V49 - V64 - beta.0 - beta.oil*price.oil.2035 - beta.eua*price.eua.2035 - parameters!$D89 ))), price.ceiling   )</f>
        <v>11.115164327335789</v>
      </c>
      <c r="W79" s="1">
        <f xml:space="preserve"> MIN(   MAX(0,EXP((1/beta.p)*( W49 - W64 - beta.0 - beta.oil*price.oil.2035 - beta.eua*price.eua.2035 - parameters!$D89 ))), price.ceiling   )</f>
        <v>11.581760363044365</v>
      </c>
      <c r="X79" s="1">
        <f xml:space="preserve"> MIN(   MAX(0,EXP((1/beta.p)*( X49 - X64 - beta.0 - beta.oil*price.oil.2035 - beta.eua*price.eua.2035 - parameters!$D89 ))), price.ceiling   )</f>
        <v>12.067943321098619</v>
      </c>
      <c r="Y79" s="1">
        <f xml:space="preserve"> MIN(   MAX(0,EXP((1/beta.p)*( Y49 - Y64 - beta.0 - beta.oil*price.oil.2035 - beta.eua*price.eua.2035 - parameters!$D89 ))), price.ceiling   )</f>
        <v>12.5745354277877</v>
      </c>
      <c r="Z79" s="1">
        <f xml:space="preserve"> MIN(   MAX(0,EXP((1/beta.p)*( Z49 - Z64 - beta.0 - beta.oil*price.oil.2035 - beta.eua*price.eua.2035 - parameters!$D89 ))), price.ceiling   )</f>
        <v>13.102393425087243</v>
      </c>
      <c r="AA79" s="1">
        <f xml:space="preserve"> MIN(   MAX(0,EXP((1/beta.p)*( AA49 - AA64 - beta.0 - beta.oil*price.oil.2035 - beta.eua*price.eua.2035 - parameters!$D89 ))), price.ceiling   )</f>
        <v>13.652410019570214</v>
      </c>
      <c r="AB79" s="1">
        <f xml:space="preserve"> MIN(   MAX(0,EXP((1/beta.p)*( AB49 - AB64 - beta.0 - beta.oil*price.oil.2035 - beta.eua*price.eua.2035 - parameters!$D89 ))), price.ceiling   )</f>
        <v>14.225515392140659</v>
      </c>
      <c r="AC79" s="1">
        <f xml:space="preserve"> MIN(   MAX(0,EXP((1/beta.p)*( AC49 - AC64 - beta.0 - beta.oil*price.oil.2035 - beta.eua*price.eua.2035 - parameters!$D89 ))), price.ceiling   )</f>
        <v>14.822678771143538</v>
      </c>
      <c r="AD79" s="1">
        <f xml:space="preserve"> MIN(   MAX(0,EXP((1/beta.p)*( AD49 - AD64 - beta.0 - beta.oil*price.oil.2035 - beta.eua*price.eua.2035 - parameters!$D89 ))), price.ceiling   )</f>
        <v>15.444910071511098</v>
      </c>
      <c r="AE79" s="1">
        <f xml:space="preserve"> MIN(   MAX(0,EXP((1/beta.p)*( AE49 - AE64 - beta.0 - beta.oil*price.oil.2035 - beta.eua*price.eua.2035 - parameters!$D89 ))), price.ceiling   )</f>
        <v>16.093261602717824</v>
      </c>
      <c r="AF79" s="1">
        <f xml:space="preserve"> MIN(   MAX(0,EXP((1/beta.p)*( AF49 - AF64 - beta.0 - beta.oil*price.oil.2035 - beta.eua*price.eua.2035 - parameters!$D89 ))), price.ceiling   )</f>
        <v>16.768829848432556</v>
      </c>
      <c r="AG79" s="1">
        <f xml:space="preserve"> MIN(   MAX(0,EXP((1/beta.p)*( AG49 - AG64 - beta.0 - beta.oil*price.oil.2035 - beta.eua*price.eua.2035 - parameters!$D89 ))), price.ceiling   )</f>
        <v>17.472757320877367</v>
      </c>
      <c r="AH79" s="1">
        <f xml:space="preserve"> MIN(   MAX(0,EXP((1/beta.p)*( AH49 - AH64 - beta.0 - beta.oil*price.oil.2035 - beta.eua*price.eua.2035 - parameters!$D89 ))), price.ceiling   )</f>
        <v>18.206234493029399</v>
      </c>
      <c r="AI79" s="1">
        <f xml:space="preserve"> MIN(   MAX(0,EXP((1/beta.p)*( AI49 - AI64 - beta.0 - beta.oil*price.oil.2035 - beta.eua*price.eua.2035 - parameters!$D89 ))), price.ceiling   )</f>
        <v>18.970501811933214</v>
      </c>
      <c r="AJ79" s="1">
        <f xml:space="preserve"> MIN(   MAX(0,EXP((1/beta.p)*( AJ49 - AJ64 - beta.0 - beta.oil*price.oil.2035 - beta.eua*price.eua.2035 - parameters!$D89 ))), price.ceiling   )</f>
        <v>19.766851796528723</v>
      </c>
      <c r="AK79" s="1">
        <f xml:space="preserve"> MIN(   MAX(0,EXP((1/beta.p)*( AK49 - AK64 - beta.0 - beta.oil*price.oil.2035 - beta.eua*price.eua.2035 - parameters!$D89 ))), price.ceiling   )</f>
        <v>20.596631223542374</v>
      </c>
      <c r="AL79" s="1">
        <f xml:space="preserve"> MIN(   MAX(0,EXP((1/beta.p)*( AL49 - AL64 - beta.0 - beta.oil*price.oil.2035 - beta.eua*price.eua.2035 - parameters!$D89 ))), price.ceiling   )</f>
        <v>21.461243405138411</v>
      </c>
      <c r="AM79" s="1">
        <f xml:space="preserve"> MIN(   MAX(0,EXP((1/beta.p)*( AM49 - AM64 - beta.0 - beta.oil*price.oil.2035 - beta.eua*price.eua.2035 - parameters!$D89 ))), price.ceiling   )</f>
        <v>22.362150562182183</v>
      </c>
      <c r="AN79" s="1">
        <f xml:space="preserve"> MIN(   MAX(0,EXP((1/beta.p)*( AN49 - AN64 - beta.0 - beta.oil*price.oil.2035 - beta.eua*price.eua.2035 - parameters!$D89 ))), price.ceiling   )</f>
        <v>23.300876297128966</v>
      </c>
      <c r="AO79" s="1">
        <f xml:space="preserve"> MIN(   MAX(0,EXP((1/beta.p)*( AO49 - AO64 - beta.0 - beta.oil*price.oil.2035 - beta.eua*price.eua.2035 - parameters!$D89 ))), price.ceiling   )</f>
        <v>24.27900817072064</v>
      </c>
      <c r="AP79" s="1">
        <f xml:space="preserve"> MIN(   MAX(0,EXP((1/beta.p)*( AP49 - AP64 - beta.0 - beta.oil*price.oil.2035 - beta.eua*price.eua.2035 - parameters!$D89 ))), price.ceiling   )</f>
        <v>25.298200386847743</v>
      </c>
      <c r="AQ79" s="1">
        <f xml:space="preserve"> MIN(   MAX(0,EXP((1/beta.p)*( AQ49 - AQ64 - beta.0 - beta.oil*price.oil.2035 - beta.eua*price.eua.2035 - parameters!$D89 ))), price.ceiling   )</f>
        <v>26.360176590117575</v>
      </c>
      <c r="AR79" s="1">
        <f xml:space="preserve"> MIN(   MAX(0,EXP((1/beta.p)*( AR49 - AR64 - beta.0 - beta.oil*price.oil.2035 - beta.eua*price.eua.2035 - parameters!$D89 ))), price.ceiling   )</f>
        <v>27.46673278085947</v>
      </c>
      <c r="AS79" s="1">
        <f xml:space="preserve"> MIN(   MAX(0,EXP((1/beta.p)*( AS49 - AS64 - beta.0 - beta.oil*price.oil.2035 - beta.eua*price.eua.2035 - parameters!$D89 ))), price.ceiling   )</f>
        <v>28.619740352497196</v>
      </c>
      <c r="AT79" s="1">
        <f xml:space="preserve"> MIN(   MAX(0,EXP((1/beta.p)*( AT49 - AT64 - beta.0 - beta.oil*price.oil.2035 - beta.eua*price.eua.2035 - parameters!$D89 ))), price.ceiling   )</f>
        <v>29.821149256425198</v>
      </c>
      <c r="AU79" s="1">
        <f xml:space="preserve"> MIN(   MAX(0,EXP((1/beta.p)*( AU49 - AU64 - beta.0 - beta.oil*price.oil.2035 - beta.eua*price.eua.2035 - parameters!$D89 ))), price.ceiling   )</f>
        <v>31.072991299740867</v>
      </c>
      <c r="AV79" s="1">
        <f xml:space="preserve"> MIN(   MAX(0,EXP((1/beta.p)*( AV49 - AV64 - beta.0 - beta.oil*price.oil.2035 - beta.eua*price.eua.2035 - parameters!$D89 ))), price.ceiling   )</f>
        <v>32.377383581410506</v>
      </c>
      <c r="AW79" s="1">
        <f xml:space="preserve"> MIN(   MAX(0,EXP((1/beta.p)*( AW49 - AW64 - beta.0 - beta.oil*price.oil.2035 - beta.eua*price.eua.2035 - parameters!$D89 ))), price.ceiling   )</f>
        <v>33.736532072679175</v>
      </c>
      <c r="AX79" s="1">
        <f xml:space="preserve"> MIN(   MAX(0,EXP((1/beta.p)*( AX49 - AX64 - beta.0 - beta.oil*price.oil.2035 - beta.eua*price.eua.2035 - parameters!$D89 ))), price.ceiling   )</f>
        <v>35.152735347780947</v>
      </c>
      <c r="AY79" s="1">
        <f xml:space="preserve"> MIN(   MAX(0,EXP((1/beta.p)*( AY49 - AY64 - beta.0 - beta.oil*price.oil.2035 - beta.eua*price.eua.2035 - parameters!$D89 ))), price.ceiling   )</f>
        <v>36.628388471257409</v>
      </c>
      <c r="AZ79" s="1">
        <f xml:space="preserve"> MIN(   MAX(0,EXP((1/beta.p)*( AZ49 - AZ64 - beta.0 - beta.oil*price.oil.2035 - beta.eua*price.eua.2035 - parameters!$D89 ))), price.ceiling   )</f>
        <v>38.165987048459812</v>
      </c>
      <c r="BA79" s="1">
        <f xml:space="preserve"> MIN(   MAX(0,EXP((1/beta.p)*( BA49 - BA64 - beta.0 - beta.oil*price.oil.2035 - beta.eua*price.eua.2035 - parameters!$D89 ))), price.ceiling   )</f>
        <v>39.768131446084269</v>
      </c>
      <c r="BB79" s="1">
        <f xml:space="preserve"> MIN(   MAX(0,EXP((1/beta.p)*( BB49 - BB64 - beta.0 - beta.oil*price.oil.2035 - beta.eua*price.eua.2035 - parameters!$D89 ))), price.ceiling   )</f>
        <v>41.437531189878086</v>
      </c>
      <c r="BC79" s="1">
        <f xml:space="preserve"> MIN(   MAX(0,EXP((1/beta.p)*( BC49 - BC64 - beta.0 - beta.oil*price.oil.2035 - beta.eua*price.eua.2035 - parameters!$D89 ))), price.ceiling   )</f>
        <v>43.177009546954423</v>
      </c>
      <c r="BD79" s="1">
        <f xml:space="preserve"> MIN(   MAX(0,EXP((1/beta.p)*( BD49 - BD64 - beta.0 - beta.oil*price.oil.2035 - beta.eua*price.eua.2035 - parameters!$D89 ))), price.ceiling   )</f>
        <v>44.989508300464891</v>
      </c>
      <c r="BE79" s="1">
        <f xml:space="preserve"> MIN(   MAX(0,EXP((1/beta.p)*( BE49 - BE64 - beta.0 - beta.oil*price.oil.2035 - beta.eua*price.eua.2035 - parameters!$D89 ))), price.ceiling   )</f>
        <v>46.878092724704942</v>
      </c>
      <c r="BF79" s="1">
        <f xml:space="preserve"> MIN(   MAX(0,EXP((1/beta.p)*( BF49 - BF64 - beta.0 - beta.oil*price.oil.2035 - beta.eua*price.eua.2035 - parameters!$D89 ))), price.ceiling   )</f>
        <v>48.845956769065744</v>
      </c>
      <c r="BG79" s="1">
        <f xml:space="preserve"> MIN(   MAX(0,EXP((1/beta.p)*( BG49 - BG64 - beta.0 - beta.oil*price.oil.2035 - beta.eua*price.eua.2035 - parameters!$D89 ))), price.ceiling   )</f>
        <v>50.896428459600074</v>
      </c>
      <c r="BH79" s="1">
        <f xml:space="preserve"> MIN(   MAX(0,EXP((1/beta.p)*( BH49 - BH64 - beta.0 - beta.oil*price.oil.2035 - beta.eua*price.eua.2035 - parameters!$D89 ))), price.ceiling   )</f>
        <v>53.032975527336163</v>
      </c>
      <c r="BI79" s="1">
        <f xml:space="preserve"> MIN(   MAX(0,EXP((1/beta.p)*( BI49 - BI64 - beta.0 - beta.oil*price.oil.2035 - beta.eua*price.eua.2035 - parameters!$D89 ))), price.ceiling   )</f>
        <v>55.259211272859929</v>
      </c>
      <c r="BJ79" s="1">
        <f xml:space="preserve"> MIN(   MAX(0,EXP((1/beta.p)*( BJ49 - BJ64 - beta.0 - beta.oil*price.oil.2035 - beta.eua*price.eua.2035 - parameters!$D89 ))), price.ceiling   )</f>
        <v>57.57890067708113</v>
      </c>
      <c r="BK79" s="1">
        <f xml:space="preserve"> MIN(   MAX(0,EXP((1/beta.p)*( BK49 - BK64 - beta.0 - beta.oil*price.oil.2035 - beta.eua*price.eua.2035 - parameters!$D89 ))), price.ceiling   )</f>
        <v>59.995966768520901</v>
      </c>
      <c r="BL79" s="1">
        <f xml:space="preserve"> MIN(   MAX(0,EXP((1/beta.p)*( BL49 - BL64 - beta.0 - beta.oil*price.oil.2035 - beta.eua*price.eua.2035 - parameters!$D89 ))), price.ceiling   )</f>
        <v>62.514497257885687</v>
      </c>
      <c r="BM79" s="1">
        <f xml:space="preserve"> MIN(   MAX(0,EXP((1/beta.p)*( BM49 - BM64 - beta.0 - beta.oil*price.oil.2035 - beta.eua*price.eua.2035 - parameters!$D89 ))), price.ceiling   )</f>
        <v>65.138751451151052</v>
      </c>
      <c r="BN79" s="1">
        <f xml:space="preserve"> MIN(   MAX(0,EXP((1/beta.p)*( BN49 - BN64 - beta.0 - beta.oil*price.oil.2035 - beta.eua*price.eua.2035 - parameters!$D89 ))), price.ceiling   )</f>
        <v>67.873167452843944</v>
      </c>
      <c r="BO79" s="1">
        <f xml:space="preserve"> MIN(   MAX(0,EXP((1/beta.p)*( BO49 - BO64 - beta.0 - beta.oil*price.oil.2035 - beta.eua*price.eua.2035 - parameters!$D89 ))), price.ceiling   )</f>
        <v>70.722369671707824</v>
      </c>
      <c r="BP79" s="1">
        <f xml:space="preserve"> MIN(   MAX(0,EXP((1/beta.p)*( BP49 - BP64 - beta.0 - beta.oil*price.oil.2035 - beta.eua*price.eua.2035 - parameters!$D89 ))), price.ceiling   )</f>
        <v>73.691176641441913</v>
      </c>
      <c r="BQ79" s="1">
        <f xml:space="preserve"> MIN(   MAX(0,EXP((1/beta.p)*( BQ49 - BQ64 - beta.0 - beta.oil*price.oil.2035 - beta.eua*price.eua.2035 - parameters!$D89 ))), price.ceiling   )</f>
        <v>76.784609169743547</v>
      </c>
      <c r="BR79" s="1">
        <f xml:space="preserve"> MIN(   MAX(0,EXP((1/beta.p)*( BR49 - BR64 - beta.0 - beta.oil*price.oil.2035 - beta.eua*price.eua.2035 - parameters!$D89 ))), price.ceiling   )</f>
        <v>80.007898829431468</v>
      </c>
      <c r="BS79" s="1">
        <f xml:space="preserve"> MIN(   MAX(0,EXP((1/beta.p)*( BS49 - BS64 - beta.0 - beta.oil*price.oil.2035 - beta.eua*price.eua.2035 - parameters!$D89 ))), price.ceiling   )</f>
        <v>83.366496806015235</v>
      </c>
      <c r="BT79" s="1">
        <f xml:space="preserve"> MIN(   MAX(0,EXP((1/beta.p)*( BT49 - BT64 - beta.0 - beta.oil*price.oil.2035 - beta.eua*price.eua.2035 - parameters!$D89 ))), price.ceiling   )</f>
        <v>86.866083116667795</v>
      </c>
      <c r="BU79" s="1">
        <f xml:space="preserve"> MIN(   MAX(0,EXP((1/beta.p)*( BU49 - BU64 - beta.0 - beta.oil*price.oil.2035 - beta.eua*price.eua.2035 - parameters!$D89 ))), price.ceiling   )</f>
        <v>90.512576216197573</v>
      </c>
      <c r="BV79" s="1">
        <f xml:space="preserve"> MIN(   MAX(0,EXP((1/beta.p)*( BV49 - BV64 - beta.0 - beta.oil*price.oil.2035 - beta.eua*price.eua.2035 - parameters!$D89 ))), price.ceiling   )</f>
        <v>94.312143006261522</v>
      </c>
      <c r="BW79" s="1">
        <f xml:space="preserve"> MIN(   MAX(0,EXP((1/beta.p)*( BW49 - BW64 - beta.0 - beta.oil*price.oil.2035 - beta.eua*price.eua.2035 - parameters!$D89 ))), price.ceiling   )</f>
        <v>98.271209264749245</v>
      </c>
      <c r="BX79" s="1">
        <f xml:space="preserve"> MIN(   MAX(0,EXP((1/beta.p)*( BX49 - BX64 - beta.0 - beta.oil*price.oil.2035 - beta.eua*price.eua.2035 - parameters!$D89 ))), price.ceiling   )</f>
        <v>102.39647051297499</v>
      </c>
      <c r="BY79" s="1">
        <f xml:space="preserve"> MIN(   MAX(0,EXP((1/beta.p)*( BY49 - BY64 - beta.0 - beta.oil*price.oil.2035 - beta.eua*price.eua.2035 - parameters!$D89 ))), price.ceiling   )</f>
        <v>106.694903339056</v>
      </c>
      <c r="BZ79" s="1">
        <f xml:space="preserve"> MIN(   MAX(0,EXP((1/beta.p)*( BZ49 - BZ64 - beta.0 - beta.oil*price.oil.2035 - beta.eua*price.eua.2035 - parameters!$D89 ))), price.ceiling   )</f>
        <v>111.17377719662726</v>
      </c>
      <c r="CA79" s="1">
        <f xml:space="preserve"> MIN(   MAX(0,EXP((1/beta.p)*( CA49 - CA64 - beta.0 - beta.oil*price.oil.2035 - beta.eua*price.eua.2035 - parameters!$D89 ))), price.ceiling   )</f>
        <v>115.84066669884741</v>
      </c>
      <c r="CB79" s="1">
        <f xml:space="preserve"> MIN(   MAX(0,EXP((1/beta.p)*( CB49 - CB64 - beta.0 - beta.oil*price.oil.2035 - beta.eua*price.eua.2035 - parameters!$D89 ))), price.ceiling   )</f>
        <v>120.70346442848528</v>
      </c>
      <c r="CC79" s="1">
        <f xml:space="preserve"> MIN(   MAX(0,EXP((1/beta.p)*( CC49 - CC64 - beta.0 - beta.oil*price.oil.2035 - beta.eua*price.eua.2035 - parameters!$D89 ))), price.ceiling   )</f>
        <v>125.77039428575362</v>
      </c>
      <c r="CD79" s="1">
        <f xml:space="preserve"> MIN(   MAX(0,EXP((1/beta.p)*( CD49 - CD64 - beta.0 - beta.oil*price.oil.2035 - beta.eua*price.eua.2035 - parameters!$D89 ))), price.ceiling   )</f>
        <v>131.05002539646199</v>
      </c>
      <c r="CE79" s="1">
        <f xml:space="preserve"> MIN(   MAX(0,EXP((1/beta.p)*( CE49 - CE64 - beta.0 - beta.oil*price.oil.2035 - beta.eua*price.eua.2035 - parameters!$D89 ))), price.ceiling   )</f>
        <v>136.55128660401027</v>
      </c>
      <c r="CF79" s="1">
        <f xml:space="preserve"> MIN(   MAX(0,EXP((1/beta.p)*( CF49 - CF64 - beta.0 - beta.oil*price.oil.2035 - beta.eua*price.eua.2035 - parameters!$D89 ))), price.ceiling   )</f>
        <v>142.28348156973311</v>
      </c>
      <c r="CG79" s="1">
        <f xml:space="preserve"> MIN(   MAX(0,EXP((1/beta.p)*( CG49 - CG64 - beta.0 - beta.oil*price.oil.2035 - beta.eua*price.eua.2035 - parameters!$D89 ))), price.ceiling   )</f>
        <v>148.25630450713049</v>
      </c>
      <c r="CH79" s="1">
        <f xml:space="preserve"> MIN(   MAX(0,EXP((1/beta.p)*( CH49 - CH64 - beta.0 - beta.oil*price.oil.2035 - beta.eua*price.eua.2035 - parameters!$D89 ))), price.ceiling   )</f>
        <v>154.47985657659513</v>
      </c>
      <c r="CI79" s="1">
        <f xml:space="preserve"> MIN(   MAX(0,EXP((1/beta.p)*( CI49 - CI64 - beta.0 - beta.oil*price.oil.2035 - beta.eua*price.eua.2035 - parameters!$D89 ))), price.ceiling   )</f>
        <v>160.96466296836408</v>
      </c>
      <c r="CJ79" s="1">
        <f xml:space="preserve"> MIN(   MAX(0,EXP((1/beta.p)*( CJ49 - CJ64 - beta.0 - beta.oil*price.oil.2035 - beta.eua*price.eua.2035 - parameters!$D89 ))), price.ceiling   )</f>
        <v>167.72169070258269</v>
      </c>
      <c r="CK79" s="1">
        <f xml:space="preserve"> MIN(   MAX(0,EXP((1/beta.p)*( CK49 - CK64 - beta.0 - beta.oil*price.oil.2035 - beta.eua*price.eua.2035 - parameters!$D89 ))), price.ceiling   )</f>
        <v>174.76236717658693</v>
      </c>
      <c r="CL79" s="1">
        <f xml:space="preserve"> MIN(   MAX(0,EXP((1/beta.p)*( CL49 - CL64 - beta.0 - beta.oil*price.oil.2035 - beta.eua*price.eua.2035 - parameters!$D89 ))), price.ceiling   )</f>
        <v>182.09859949076886</v>
      </c>
      <c r="CM79" s="1">
        <f xml:space="preserve"> MIN(   MAX(0,EXP((1/beta.p)*( CM49 - CM64 - beta.0 - beta.oil*price.oil.2035 - beta.eua*price.eua.2035 - parameters!$D89 ))), price.ceiling   )</f>
        <v>189.74279458570916</v>
      </c>
      <c r="CN79" s="1">
        <f xml:space="preserve"> MIN(   MAX(0,EXP((1/beta.p)*( CN49 - CN64 - beta.0 - beta.oil*price.oil.2035 - beta.eua*price.eua.2035 - parameters!$D89 ))), price.ceiling   )</f>
        <v>197.70788022463469</v>
      </c>
      <c r="CO79" s="1">
        <f xml:space="preserve"> MIN(   MAX(0,EXP((1/beta.p)*( CO49 - CO64 - beta.0 - beta.oil*price.oil.2035 - beta.eua*price.eua.2035 - parameters!$D89 ))), price.ceiling   )</f>
        <v>206.00732685668203</v>
      </c>
      <c r="CP79" s="1">
        <f xml:space="preserve"> MIN(   MAX(0,EXP((1/beta.p)*( CP49 - CP64 - beta.0 - beta.oil*price.oil.2035 - beta.eua*price.eua.2035 - parameters!$D89 ))), price.ceiling   )</f>
        <v>214.65517039794682</v>
      </c>
      <c r="CQ79" s="1">
        <f xml:space="preserve"> MIN(   MAX(0,EXP((1/beta.p)*( CQ49 - CQ64 - beta.0 - beta.oil*price.oil.2035 - beta.eua*price.eua.2035 - parameters!$D89 ))), price.ceiling   )</f>
        <v>223.66603596884178</v>
      </c>
      <c r="CR79" s="1">
        <f xml:space="preserve"> MIN(   MAX(0,EXP((1/beta.p)*( CR49 - CR64 - beta.0 - beta.oil*price.oil.2035 - beta.eua*price.eua.2035 - parameters!$D89 ))), price.ceiling   )</f>
        <v>233.05516262790999</v>
      </c>
      <c r="CS79" s="1">
        <f xml:space="preserve"> MIN(   MAX(0,EXP((1/beta.p)*( CS49 - CS64 - beta.0 - beta.oil*price.oil.2035 - beta.eua*price.eua.2035 - parameters!$D89 ))), price.ceiling   )</f>
        <v>242.83842914392258</v>
      </c>
      <c r="CT79" s="1">
        <f xml:space="preserve"> MIN(   MAX(0,EXP((1/beta.p)*( CT49 - CT64 - beta.0 - beta.oil*price.oil.2035 - beta.eua*price.eua.2035 - parameters!$D89 ))), price.ceiling   )</f>
        <v>253.03238084984486</v>
      </c>
      <c r="CU79" s="1">
        <f xml:space="preserve"> MIN(   MAX(0,EXP((1/beta.p)*( CU49 - CU64 - beta.0 - beta.oil*price.oil.2035 - beta.eua*price.eua.2035 - parameters!$D89 ))), price.ceiling   )</f>
        <v>263.65425762408938</v>
      </c>
      <c r="CV79" s="1">
        <f xml:space="preserve"> MIN(   MAX(0,EXP((1/beta.p)*( CV49 - CV64 - beta.0 - beta.oil*price.oil.2035 - beta.eua*price.eua.2035 - parameters!$D89 ))), price.ceiling   )</f>
        <v>274.7220230463729</v>
      </c>
      <c r="CW79" s="1">
        <f xml:space="preserve"> MIN(   MAX(0,EXP((1/beta.p)*( CW49 - CW64 - beta.0 - beta.oil*price.oil.2035 - beta.eua*price.eua.2035 - parameters!$D89 ))), price.ceiling   )</f>
        <v>286.25439477748893</v>
      </c>
      <c r="CX79" s="1">
        <f xml:space="preserve"> MIN(   MAX(0,EXP((1/beta.p)*( CX49 - CX64 - beta.0 - beta.oil*price.oil.2035 - beta.eua*price.eua.2035 - parameters!$D89 ))), price.ceiling   )</f>
        <v>298.27087621437204</v>
      </c>
      <c r="CY79" s="1">
        <f xml:space="preserve"> MIN(   MAX(0,EXP((1/beta.p)*( CY49 - CY64 - beta.0 - beta.oil*price.oil.2035 - beta.eua*price.eua.2035 - parameters!$D89 ))), price.ceiling   )</f>
        <v>310.79178947398765</v>
      </c>
      <c r="CZ79" s="1">
        <f xml:space="preserve"> MIN(   MAX(0,EXP((1/beta.p)*( CZ49 - CZ64 - beta.0 - beta.oil*price.oil.2035 - beta.eua*price.eua.2035 - parameters!$D89 ))), price.ceiling   )</f>
        <v>323.83830976183458</v>
      </c>
      <c r="DA79" s="1">
        <f xml:space="preserve"> MIN(   MAX(0,EXP((1/beta.p)*( DA49 - DA64 - beta.0 - beta.oil*price.oil.2035 - beta.eua*price.eua.2035 - parameters!$D89 ))), price.ceiling   )</f>
        <v>337.43250118317314</v>
      </c>
    </row>
    <row r="80" spans="1:105" x14ac:dyDescent="0.25">
      <c r="A80" t="s">
        <v>60</v>
      </c>
      <c r="B80" s="3">
        <f t="shared" si="8"/>
        <v>48.263882830498908</v>
      </c>
      <c r="D80" t="s">
        <v>60</v>
      </c>
      <c r="E80" s="1">
        <f xml:space="preserve"> MIN(   MAX(0,EXP((1/beta.p)*( E50 - E65 - beta.0 - beta.oil*price.oil.2035 - beta.eua*price.eua.2035 - parameters!$D90 ))), price.ceiling   )</f>
        <v>5.6084587557990551</v>
      </c>
      <c r="F80" s="1">
        <f xml:space="preserve"> MIN(   MAX(0,EXP((1/beta.p)*( F50 - F65 - beta.0 - beta.oil*price.oil.2035 - beta.eua*price.eua.2035 - parameters!$D90 ))), price.ceiling   )</f>
        <v>5.8451595318562681</v>
      </c>
      <c r="G80" s="1">
        <f xml:space="preserve"> MIN(   MAX(0,EXP((1/beta.p)*( G50 - G65 - beta.0 - beta.oil*price.oil.2035 - beta.eua*price.eua.2035 - parameters!$D90 ))), price.ceiling   )</f>
        <v>6.0918500858231734</v>
      </c>
      <c r="H80" s="1">
        <f xml:space="preserve"> MIN(   MAX(0,EXP((1/beta.p)*( H50 - H65 - beta.0 - beta.oil*price.oil.2035 - beta.eua*price.eua.2035 - parameters!$D90 ))), price.ceiling   )</f>
        <v>6.3489520287495811</v>
      </c>
      <c r="I80" s="1">
        <f xml:space="preserve"> MIN(   MAX(0,EXP((1/beta.p)*( I50 - I65 - beta.0 - beta.oil*price.oil.2035 - beta.eua*price.eua.2035 - parameters!$D90 ))), price.ceiling   )</f>
        <v>6.6169047654619924</v>
      </c>
      <c r="J80" s="1">
        <f xml:space="preserve"> MIN(   MAX(0,EXP((1/beta.p)*( J50 - J65 - beta.0 - beta.oil*price.oil.2035 - beta.eua*price.eua.2035 - parameters!$D90 ))), price.ceiling   )</f>
        <v>6.8961662455365476</v>
      </c>
      <c r="K80" s="1">
        <f xml:space="preserve"> MIN(   MAX(0,EXP((1/beta.p)*( K50 - K65 - beta.0 - beta.oil*price.oil.2035 - beta.eua*price.eua.2035 - parameters!$D90 ))), price.ceiling   )</f>
        <v>7.1872137459661927</v>
      </c>
      <c r="L80" s="1">
        <f xml:space="preserve"> MIN(   MAX(0,EXP((1/beta.p)*( L50 - L65 - beta.0 - beta.oil*price.oil.2035 - beta.eua*price.eua.2035 - parameters!$D90 ))), price.ceiling   )</f>
        <v>7.4905446868597574</v>
      </c>
      <c r="M80" s="1">
        <f xml:space="preserve"> MIN(   MAX(0,EXP((1/beta.p)*( M50 - M65 - beta.0 - beta.oil*price.oil.2035 - beta.eua*price.eua.2035 - parameters!$D90 ))), price.ceiling   )</f>
        <v>7.8066774815669833</v>
      </c>
      <c r="N80" s="1">
        <f xml:space="preserve"> MIN(   MAX(0,EXP((1/beta.p)*( N50 - N65 - beta.0 - beta.oil*price.oil.2035 - beta.eua*price.eua.2035 - parameters!$D90 ))), price.ceiling   )</f>
        <v>8.1361524226824233</v>
      </c>
      <c r="O80" s="1">
        <f xml:space="preserve"> MIN(   MAX(0,EXP((1/beta.p)*( O50 - O65 - beta.0 - beta.oil*price.oil.2035 - beta.eua*price.eua.2035 - parameters!$D90 ))), price.ceiling   )</f>
        <v>8.4795326054425182</v>
      </c>
      <c r="P80" s="1">
        <f xml:space="preserve"> MIN(   MAX(0,EXP((1/beta.p)*( P50 - P65 - beta.0 - beta.oil*price.oil.2035 - beta.eua*price.eua.2035 - parameters!$D90 ))), price.ceiling   )</f>
        <v>8.8374048900938718</v>
      </c>
      <c r="Q80" s="1">
        <f xml:space="preserve"> MIN(   MAX(0,EXP((1/beta.p)*( Q50 - Q65 - beta.0 - beta.oil*price.oil.2035 - beta.eua*price.eua.2035 - parameters!$D90 ))), price.ceiling   )</f>
        <v>9.2103809048776402</v>
      </c>
      <c r="R80" s="1">
        <f xml:space="preserve"> MIN(   MAX(0,EXP((1/beta.p)*( R50 - R65 - beta.0 - beta.oil*price.oil.2035 - beta.eua*price.eua.2035 - parameters!$D90 ))), price.ceiling   )</f>
        <v>9.5990980913440485</v>
      </c>
      <c r="S80" s="1">
        <f xml:space="preserve"> MIN(   MAX(0,EXP((1/beta.p)*( S50 - S65 - beta.0 - beta.oil*price.oil.2035 - beta.eua*price.eua.2035 - parameters!$D90 ))), price.ceiling   )</f>
        <v>10.004220793783668</v>
      </c>
      <c r="T80" s="1">
        <f xml:space="preserve"> MIN(   MAX(0,EXP((1/beta.p)*( T50 - T65 - beta.0 - beta.oil*price.oil.2035 - beta.eua*price.eua.2035 - parameters!$D90 ))), price.ceiling   )</f>
        <v>10.42644139463731</v>
      </c>
      <c r="U80" s="1">
        <f xml:space="preserve"> MIN(   MAX(0,EXP((1/beta.p)*( U50 - U65 - beta.0 - beta.oil*price.oil.2035 - beta.eua*price.eua.2035 - parameters!$D90 ))), price.ceiling   )</f>
        <v>10.866481497824999</v>
      </c>
      <c r="V80" s="1">
        <f xml:space="preserve"> MIN(   MAX(0,EXP((1/beta.p)*( V50 - V65 - beta.0 - beta.oil*price.oil.2035 - beta.eua*price.eua.2035 - parameters!$D90 ))), price.ceiling   )</f>
        <v>11.325093162016531</v>
      </c>
      <c r="W80" s="1">
        <f xml:space="preserve"> MIN(   MAX(0,EXP((1/beta.p)*( W50 - W65 - beta.0 - beta.oil*price.oil.2035 - beta.eua*price.eua.2035 - parameters!$D90 ))), price.ceiling   )</f>
        <v>11.803060185951191</v>
      </c>
      <c r="X80" s="1">
        <f xml:space="preserve"> MIN(   MAX(0,EXP((1/beta.p)*( X50 - X65 - beta.0 - beta.oil*price.oil.2035 - beta.eua*price.eua.2035 - parameters!$D90 ))), price.ceiling   )</f>
        <v>12.301199448003523</v>
      </c>
      <c r="Y80" s="1">
        <f xml:space="preserve"> MIN(   MAX(0,EXP((1/beta.p)*( Y50 - Y65 - beta.0 - beta.oil*price.oil.2035 - beta.eua*price.eua.2035 - parameters!$D90 ))), price.ceiling   )</f>
        <v>12.820362302284364</v>
      </c>
      <c r="Z80" s="1">
        <f xml:space="preserve"> MIN(   MAX(0,EXP((1/beta.p)*( Z50 - Z65 - beta.0 - beta.oil*price.oil.2035 - beta.eua*price.eua.2035 - parameters!$D90 ))), price.ceiling   )</f>
        <v>13.36143603366336</v>
      </c>
      <c r="AA80" s="1">
        <f xml:space="preserve"> MIN(   MAX(0,EXP((1/beta.p)*( AA50 - AA65 - beta.0 - beta.oil*price.oil.2035 - beta.eua*price.eua.2035 - parameters!$D90 ))), price.ceiling   )</f>
        <v>13.925345374199535</v>
      </c>
      <c r="AB80" s="1">
        <f xml:space="preserve"> MIN(   MAX(0,EXP((1/beta.p)*( AB50 - AB65 - beta.0 - beta.oil*price.oil.2035 - beta.eua*price.eua.2035 - parameters!$D90 ))), price.ceiling   )</f>
        <v>14.513054083571715</v>
      </c>
      <c r="AC80" s="1">
        <f xml:space="preserve"> MIN(   MAX(0,EXP((1/beta.p)*( AC50 - AC65 - beta.0 - beta.oil*price.oil.2035 - beta.eua*price.eua.2035 - parameters!$D90 ))), price.ceiling   )</f>
        <v>15.12556659620985</v>
      </c>
      <c r="AD80" s="1">
        <f xml:space="preserve"> MIN(   MAX(0,EXP((1/beta.p)*( AD50 - AD65 - beta.0 - beta.oil*price.oil.2035 - beta.eua*price.eua.2035 - parameters!$D90 ))), price.ceiling   )</f>
        <v>15.763929737942156</v>
      </c>
      <c r="AE80" s="1">
        <f xml:space="preserve"> MIN(   MAX(0,EXP((1/beta.p)*( AE50 - AE65 - beta.0 - beta.oil*price.oil.2035 - beta.eua*price.eua.2035 - parameters!$D90 ))), price.ceiling   )</f>
        <v>16.429234515092244</v>
      </c>
      <c r="AF80" s="1">
        <f xml:space="preserve"> MIN(   MAX(0,EXP((1/beta.p)*( AF50 - AF65 - beta.0 - beta.oil*price.oil.2035 - beta.eua*price.eua.2035 - parameters!$D90 ))), price.ceiling   )</f>
        <v>17.122617979083547</v>
      </c>
      <c r="AG80" s="1">
        <f xml:space="preserve"> MIN(   MAX(0,EXP((1/beta.p)*( AG50 - AG65 - beta.0 - beta.oil*price.oil.2035 - beta.eua*price.eua.2035 - parameters!$D90 ))), price.ceiling   )</f>
        <v>17.845265169738131</v>
      </c>
      <c r="AH80" s="1">
        <f xml:space="preserve"> MIN(   MAX(0,EXP((1/beta.p)*( AH50 - AH65 - beta.0 - beta.oil*price.oil.2035 - beta.eua*price.eua.2035 - parameters!$D90 ))), price.ceiling   )</f>
        <v>18.598411140590873</v>
      </c>
      <c r="AI80" s="1">
        <f xml:space="preserve"> MIN(   MAX(0,EXP((1/beta.p)*( AI50 - AI65 - beta.0 - beta.oil*price.oil.2035 - beta.eua*price.eua.2035 - parameters!$D90 ))), price.ceiling   )</f>
        <v>19.383343069680507</v>
      </c>
      <c r="AJ80" s="1">
        <f xml:space="preserve"> MIN(   MAX(0,EXP((1/beta.p)*( AJ50 - AJ65 - beta.0 - beta.oil*price.oil.2035 - beta.eua*price.eua.2035 - parameters!$D90 ))), price.ceiling   )</f>
        <v>20.20140245942509</v>
      </c>
      <c r="AK80" s="1">
        <f xml:space="preserve"> MIN(   MAX(0,EXP((1/beta.p)*( AK50 - AK65 - beta.0 - beta.oil*price.oil.2035 - beta.eua*price.eua.2035 - parameters!$D90 ))), price.ceiling   )</f>
        <v>21.053987429341451</v>
      </c>
      <c r="AL80" s="1">
        <f xml:space="preserve"> MIN(   MAX(0,EXP((1/beta.p)*( AL50 - AL65 - beta.0 - beta.oil*price.oil.2035 - beta.eua*price.eua.2035 - parameters!$D90 ))), price.ceiling   )</f>
        <v>21.942555105527205</v>
      </c>
      <c r="AM80" s="1">
        <f xml:space="preserve"> MIN(   MAX(0,EXP((1/beta.p)*( AM50 - AM65 - beta.0 - beta.oil*price.oil.2035 - beta.eua*price.eua.2035 - parameters!$D90 ))), price.ceiling   )</f>
        <v>22.868624110989028</v>
      </c>
      <c r="AN80" s="1">
        <f xml:space="preserve"> MIN(   MAX(0,EXP((1/beta.p)*( AN50 - AN65 - beta.0 - beta.oil*price.oil.2035 - beta.eua*price.eua.2035 - parameters!$D90 ))), price.ceiling   )</f>
        <v>23.833777161073403</v>
      </c>
      <c r="AO80" s="1">
        <f xml:space="preserve"> MIN(   MAX(0,EXP((1/beta.p)*( AO50 - AO65 - beta.0 - beta.oil*price.oil.2035 - beta.eua*price.eua.2035 - parameters!$D90 ))), price.ceiling   )</f>
        <v>24.839663768435482</v>
      </c>
      <c r="AP80" s="1">
        <f xml:space="preserve"> MIN(   MAX(0,EXP((1/beta.p)*( AP50 - AP65 - beta.0 - beta.oil*price.oil.2035 - beta.eua*price.eua.2035 - parameters!$D90 ))), price.ceiling   )</f>
        <v>25.888003062169179</v>
      </c>
      <c r="AQ80" s="1">
        <f xml:space="preserve"> MIN(   MAX(0,EXP((1/beta.p)*( AQ50 - AQ65 - beta.0 - beta.oil*price.oil.2035 - beta.eua*price.eua.2035 - parameters!$D90 ))), price.ceiling   )</f>
        <v>26.980586725916577</v>
      </c>
      <c r="AR80" s="1">
        <f xml:space="preserve"> MIN(   MAX(0,EXP((1/beta.p)*( AR50 - AR65 - beta.0 - beta.oil*price.oil.2035 - beta.eua*price.eua.2035 - parameters!$D90 ))), price.ceiling   )</f>
        <v>28.119282059977817</v>
      </c>
      <c r="AS80" s="1">
        <f xml:space="preserve"> MIN(   MAX(0,EXP((1/beta.p)*( AS50 - AS65 - beta.0 - beta.oil*price.oil.2035 - beta.eua*price.eua.2035 - parameters!$D90 ))), price.ceiling   )</f>
        <v>29.306035172655456</v>
      </c>
      <c r="AT80" s="1">
        <f xml:space="preserve"> MIN(   MAX(0,EXP((1/beta.p)*( AT50 - AT65 - beta.0 - beta.oil*price.oil.2035 - beta.eua*price.eua.2035 - parameters!$D90 ))), price.ceiling   )</f>
        <v>30.542874306286404</v>
      </c>
      <c r="AU80" s="1">
        <f xml:space="preserve"> MIN(   MAX(0,EXP((1/beta.p)*( AU50 - AU65 - beta.0 - beta.oil*price.oil.2035 - beta.eua*price.eua.2035 - parameters!$D90 ))), price.ceiling   )</f>
        <v>31.831913303647468</v>
      </c>
      <c r="AV80" s="1">
        <f xml:space="preserve"> MIN(   MAX(0,EXP((1/beta.p)*( AV50 - AV65 - beta.0 - beta.oil*price.oil.2035 - beta.eua*price.eua.2035 - parameters!$D90 ))), price.ceiling   )</f>
        <v>33.17535522065694</v>
      </c>
      <c r="AW80" s="1">
        <f xml:space="preserve"> MIN(   MAX(0,EXP((1/beta.p)*( AW50 - AW65 - beta.0 - beta.oil*price.oil.2035 - beta.eua*price.eua.2035 - parameters!$D90 ))), price.ceiling   )</f>
        <v>34.575496091548416</v>
      </c>
      <c r="AX80" s="1">
        <f xml:space="preserve"> MIN(   MAX(0,EXP((1/beta.p)*( AX50 - AX65 - beta.0 - beta.oil*price.oil.2035 - beta.eua*price.eua.2035 - parameters!$D90 ))), price.ceiling   )</f>
        <v>36.034728852950188</v>
      </c>
      <c r="AY80" s="1">
        <f xml:space="preserve"> MIN(   MAX(0,EXP((1/beta.p)*( AY50 - AY65 - beta.0 - beta.oil*price.oil.2035 - beta.eua*price.eua.2035 - parameters!$D90 ))), price.ceiling   )</f>
        <v>37.555547433578155</v>
      </c>
      <c r="AZ80" s="1">
        <f xml:space="preserve"> MIN(   MAX(0,EXP((1/beta.p)*( AZ50 - AZ65 - beta.0 - beta.oil*price.oil.2035 - beta.eua*price.eua.2035 - parameters!$D90 ))), price.ceiling   )</f>
        <v>39.140551016530431</v>
      </c>
      <c r="BA80" s="1">
        <f xml:space="preserve"> MIN(   MAX(0,EXP((1/beta.p)*( BA50 - BA65 - beta.0 - beta.oil*price.oil.2035 - beta.eua*price.eua.2035 - parameters!$D90 ))), price.ceiling   )</f>
        <v>40.792448481469492</v>
      </c>
      <c r="BB80" s="1">
        <f xml:space="preserve"> MIN(   MAX(0,EXP((1/beta.p)*( BB50 - BB65 - beta.0 - beta.oil*price.oil.2035 - beta.eua*price.eua.2035 - parameters!$D90 ))), price.ceiling   )</f>
        <v>42.514063034282977</v>
      </c>
      <c r="BC80" s="1">
        <f xml:space="preserve"> MIN(   MAX(0,EXP((1/beta.p)*( BC50 - BC65 - beta.0 - beta.oil*price.oil.2035 - beta.eua*price.eua.2035 - parameters!$D90 ))), price.ceiling   )</f>
        <v>44.308337032135775</v>
      </c>
      <c r="BD80" s="1">
        <f xml:space="preserve"> MIN(   MAX(0,EXP((1/beta.p)*( BD50 - BD65 - beta.0 - beta.oil*price.oil.2035 - beta.eua*price.eua.2035 - parameters!$D90 ))), price.ceiling   )</f>
        <v>46.178337012160078</v>
      </c>
      <c r="BE80" s="1">
        <f xml:space="preserve"> MIN(   MAX(0,EXP((1/beta.p)*( BE50 - BE65 - beta.0 - beta.oil*price.oil.2035 - beta.eua*price.eua.2035 - parameters!$D90 ))), price.ceiling   )</f>
        <v>48.127258932377082</v>
      </c>
      <c r="BF80" s="1">
        <f xml:space="preserve"> MIN(   MAX(0,EXP((1/beta.p)*( BF50 - BF65 - beta.0 - beta.oil*price.oil.2035 - beta.eua*price.eua.2035 - parameters!$D90 ))), price.ceiling   )</f>
        <v>50.158433633808471</v>
      </c>
      <c r="BG80" s="1">
        <f xml:space="preserve"> MIN(   MAX(0,EXP((1/beta.p)*( BG50 - BG65 - beta.0 - beta.oil*price.oil.2035 - beta.eua*price.eua.2035 - parameters!$D90 ))), price.ceiling   )</f>
        <v>52.275332533111353</v>
      </c>
      <c r="BH80" s="1">
        <f xml:space="preserve"> MIN(   MAX(0,EXP((1/beta.p)*( BH50 - BH65 - beta.0 - beta.oil*price.oil.2035 - beta.eua*price.eua.2035 - parameters!$D90 ))), price.ceiling   )</f>
        <v>54.481573555467548</v>
      </c>
      <c r="BI80" s="1">
        <f xml:space="preserve"> MIN(   MAX(0,EXP((1/beta.p)*( BI50 - BI65 - beta.0 - beta.oil*price.oil.2035 - beta.eua*price.eua.2035 - parameters!$D90 ))), price.ceiling   )</f>
        <v>56.780927317864929</v>
      </c>
      <c r="BJ80" s="1">
        <f xml:space="preserve"> MIN(   MAX(0,EXP((1/beta.p)*( BJ50 - BJ65 - beta.0 - beta.oil*price.oil.2035 - beta.eua*price.eua.2035 - parameters!$D90 ))), price.ceiling   )</f>
        <v>59.177323573340736</v>
      </c>
      <c r="BK80" s="1">
        <f xml:space="preserve"> MIN(   MAX(0,EXP((1/beta.p)*( BK50 - BK65 - beta.0 - beta.oil*price.oil.2035 - beta.eua*price.eua.2035 - parameters!$D90 ))), price.ceiling   )</f>
        <v>61.674857927197777</v>
      </c>
      <c r="BL80" s="1">
        <f xml:space="preserve"> MIN(   MAX(0,EXP((1/beta.p)*( BL50 - BL65 - beta.0 - beta.oil*price.oil.2035 - beta.eua*price.eua.2035 - parameters!$D90 ))), price.ceiling   )</f>
        <v>64.277798836675217</v>
      </c>
      <c r="BM80" s="1">
        <f xml:space="preserve"> MIN(   MAX(0,EXP((1/beta.p)*( BM50 - BM65 - beta.0 - beta.oil*price.oil.2035 - beta.eua*price.eua.2035 - parameters!$D90 ))), price.ceiling   )</f>
        <v>66.990594906033621</v>
      </c>
      <c r="BN80" s="1">
        <f xml:space="preserve"> MIN(   MAX(0,EXP((1/beta.p)*( BN50 - BN65 - beta.0 - beta.oil*price.oil.2035 - beta.eua*price.eua.2035 - parameters!$D90 ))), price.ceiling   )</f>
        <v>69.817882489524806</v>
      </c>
      <c r="BO80" s="1">
        <f xml:space="preserve"> MIN(   MAX(0,EXP((1/beta.p)*( BO50 - BO65 - beta.0 - beta.oil*price.oil.2035 - beta.eua*price.eua.2035 - parameters!$D90 ))), price.ceiling   )</f>
        <v>72.764493615238123</v>
      </c>
      <c r="BP80" s="1">
        <f xml:space="preserve"> MIN(   MAX(0,EXP((1/beta.p)*( BP50 - BP65 - beta.0 - beta.oil*price.oil.2035 - beta.eua*price.eua.2035 - parameters!$D90 ))), price.ceiling   )</f>
        <v>75.835464243368094</v>
      </c>
      <c r="BQ80" s="1">
        <f xml:space="preserve"> MIN(   MAX(0,EXP((1/beta.p)*( BQ50 - BQ65 - beta.0 - beta.oil*price.oil.2035 - beta.eua*price.eua.2035 - parameters!$D90 ))), price.ceiling   )</f>
        <v>79.03604287301458</v>
      </c>
      <c r="BR80" s="1">
        <f xml:space="preserve"> MIN(   MAX(0,EXP((1/beta.p)*( BR50 - BR65 - beta.0 - beta.oil*price.oil.2035 - beta.eua*price.eua.2035 - parameters!$D90 ))), price.ceiling   )</f>
        <v>82.371699512227764</v>
      </c>
      <c r="BS80" s="1">
        <f xml:space="preserve"> MIN(   MAX(0,EXP((1/beta.p)*( BS50 - BS65 - beta.0 - beta.oil*price.oil.2035 - beta.eua*price.eua.2035 - parameters!$D90 ))), price.ceiling   )</f>
        <v>85.848135026625755</v>
      </c>
      <c r="BT80" s="1">
        <f xml:space="preserve"> MIN(   MAX(0,EXP((1/beta.p)*( BT50 - BT65 - beta.0 - beta.oil*price.oil.2035 - beta.eua*price.eua.2035 - parameters!$D90 ))), price.ceiling   )</f>
        <v>89.471290882564986</v>
      </c>
      <c r="BU80" s="1">
        <f xml:space="preserve"> MIN(   MAX(0,EXP((1/beta.p)*( BU50 - BU65 - beta.0 - beta.oil*price.oil.2035 - beta.eua*price.eua.2035 - parameters!$D90 ))), price.ceiling   )</f>
        <v>93.247359301512802</v>
      </c>
      <c r="BV80" s="1">
        <f xml:space="preserve"> MIN(   MAX(0,EXP((1/beta.p)*( BV50 - BV65 - beta.0 - beta.oil*price.oil.2035 - beta.eua*price.eua.2035 - parameters!$D90 ))), price.ceiling   )</f>
        <v>97.182793842977944</v>
      </c>
      <c r="BW80" s="1">
        <f xml:space="preserve"> MIN(   MAX(0,EXP((1/beta.p)*( BW50 - BW65 - beta.0 - beta.oil*price.oil.2035 - beta.eua*price.eua.2035 - parameters!$D90 ))), price.ceiling   )</f>
        <v>101.28432043408569</v>
      </c>
      <c r="BX80" s="1">
        <f xml:space="preserve"> MIN(   MAX(0,EXP((1/beta.p)*( BX50 - BX65 - beta.0 - beta.oil*price.oil.2035 - beta.eua*price.eua.2035 - parameters!$D90 ))), price.ceiling   )</f>
        <v>105.5589488646482</v>
      </c>
      <c r="BY80" s="1">
        <f xml:space="preserve"> MIN(   MAX(0,EXP((1/beta.p)*( BY50 - BY65 - beta.0 - beta.oil*price.oil.2035 - beta.eua*price.eua.2035 - parameters!$D90 ))), price.ceiling   )</f>
        <v>110.01398476737484</v>
      </c>
      <c r="BZ80" s="1">
        <f xml:space="preserve"> MIN(   MAX(0,EXP((1/beta.p)*( BZ50 - BZ65 - beta.0 - beta.oil*price.oil.2035 - beta.eua*price.eua.2035 - parameters!$D90 ))), price.ceiling   )</f>
        <v>114.65704210369893</v>
      </c>
      <c r="CA80" s="1">
        <f xml:space="preserve"> MIN(   MAX(0,EXP((1/beta.p)*( CA50 - CA65 - beta.0 - beta.oil*price.oil.2035 - beta.eua*price.eua.2035 - parameters!$D90 ))), price.ceiling   )</f>
        <v>119.49605617655963</v>
      </c>
      <c r="CB80" s="1">
        <f xml:space="preserve"> MIN(   MAX(0,EXP((1/beta.p)*( CB50 - CB65 - beta.0 - beta.oil*price.oil.2035 - beta.eua*price.eua.2035 - parameters!$D90 ))), price.ceiling   )</f>
        <v>124.53929719237748</v>
      </c>
      <c r="CC80" s="1">
        <f xml:space="preserve"> MIN(   MAX(0,EXP((1/beta.p)*( CC50 - CC65 - beta.0 - beta.oil*price.oil.2035 - beta.eua*price.eua.2035 - parameters!$D90 ))), price.ceiling   )</f>
        <v>129.79538439540374</v>
      </c>
      <c r="CD80" s="1">
        <f xml:space="preserve"> MIN(   MAX(0,EXP((1/beta.p)*( CD50 - CD65 - beta.0 - beta.oil*price.oil.2035 - beta.eua*price.eua.2035 - parameters!$D90 ))), price.ceiling   )</f>
        <v>135.27330079859911</v>
      </c>
      <c r="CE80" s="1">
        <f xml:space="preserve"> MIN(   MAX(0,EXP((1/beta.p)*( CE50 - CE65 - beta.0 - beta.oil*price.oil.2035 - beta.eua*price.eua.2035 - parameters!$D90 ))), price.ceiling   )</f>
        <v>140.98240853621814</v>
      </c>
      <c r="CF80" s="1">
        <f xml:space="preserve"> MIN(   MAX(0,EXP((1/beta.p)*( CF50 - CF65 - beta.0 - beta.oil*price.oil.2035 - beta.eua*price.eua.2035 - parameters!$D90 ))), price.ceiling   )</f>
        <v>146.93246486433748</v>
      </c>
      <c r="CG80" s="1">
        <f xml:space="preserve"> MIN(   MAX(0,EXP((1/beta.p)*( CG50 - CG65 - beta.0 - beta.oil*price.oil.2035 - beta.eua*price.eua.2035 - parameters!$D90 ))), price.ceiling   )</f>
        <v>153.13363883667481</v>
      </c>
      <c r="CH80" s="1">
        <f xml:space="preserve"> MIN(   MAX(0,EXP((1/beta.p)*( CH50 - CH65 - beta.0 - beta.oil*price.oil.2035 - beta.eua*price.eua.2035 - parameters!$D90 ))), price.ceiling   )</f>
        <v>159.59652868419803</v>
      </c>
      <c r="CI80" s="1">
        <f xml:space="preserve"> MIN(   MAX(0,EXP((1/beta.p)*( CI50 - CI65 - beta.0 - beta.oil*price.oil.2035 - beta.eua*price.eua.2035 - parameters!$D90 ))), price.ceiling   )</f>
        <v>166.33217992822782</v>
      </c>
      <c r="CJ80" s="1">
        <f xml:space="preserve"> MIN(   MAX(0,EXP((1/beta.p)*( CJ50 - CJ65 - beta.0 - beta.oil*price.oil.2035 - beta.eua*price.eua.2035 - parameters!$D90 ))), price.ceiling   )</f>
        <v>173.35210425798974</v>
      </c>
      <c r="CK80" s="1">
        <f xml:space="preserve"> MIN(   MAX(0,EXP((1/beta.p)*( CK50 - CK65 - beta.0 - beta.oil*price.oil.2035 - beta.eua*price.eua.2035 - parameters!$D90 ))), price.ceiling   )</f>
        <v>180.66829920487953</v>
      </c>
      <c r="CL80" s="1">
        <f xml:space="preserve"> MIN(   MAX(0,EXP((1/beta.p)*( CL50 - CL65 - beta.0 - beta.oil*price.oil.2035 - beta.eua*price.eua.2035 - parameters!$D90 ))), price.ceiling   )</f>
        <v>188.29326864706627</v>
      </c>
      <c r="CM80" s="1">
        <f xml:space="preserve"> MIN(   MAX(0,EXP((1/beta.p)*( CM50 - CM65 - beta.0 - beta.oil*price.oil.2035 - beta.eua*price.eua.2035 - parameters!$D90 ))), price.ceiling   )</f>
        <v>196.24004417947557</v>
      </c>
      <c r="CN80" s="1">
        <f xml:space="preserve"> MIN(   MAX(0,EXP((1/beta.p)*( CN50 - CN65 - beta.0 - beta.oil*price.oil.2035 - beta.eua*price.eua.2035 - parameters!$D90 ))), price.ceiling   )</f>
        <v>204.52220738567829</v>
      </c>
      <c r="CO80" s="1">
        <f xml:space="preserve"> MIN(   MAX(0,EXP((1/beta.p)*( CO50 - CO65 - beta.0 - beta.oil*price.oil.2035 - beta.eua*price.eua.2035 - parameters!$D90 ))), price.ceiling   )</f>
        <v>213.15391304974656</v>
      </c>
      <c r="CP80" s="1">
        <f xml:space="preserve"> MIN(   MAX(0,EXP((1/beta.p)*( CP50 - CP65 - beta.0 - beta.oil*price.oil.2035 - beta.eua*price.eua.2035 - parameters!$D90 ))), price.ceiling   )</f>
        <v>222.14991334774987</v>
      </c>
      <c r="CQ80" s="1">
        <f xml:space="preserve"> MIN(   MAX(0,EXP((1/beta.p)*( CQ50 - CQ65 - beta.0 - beta.oil*price.oil.2035 - beta.eua*price.eua.2035 - parameters!$D90 ))), price.ceiling   )</f>
        <v>231.52558306023298</v>
      </c>
      <c r="CR80" s="1">
        <f xml:space="preserve"> MIN(   MAX(0,EXP((1/beta.p)*( CR50 - CR65 - beta.0 - beta.oil*price.oil.2035 - beta.eua*price.eua.2035 - parameters!$D90 ))), price.ceiling   )</f>
        <v>241.2969458487693</v>
      </c>
      <c r="CS80" s="1">
        <f xml:space="preserve"> MIN(   MAX(0,EXP((1/beta.p)*( CS50 - CS65 - beta.0 - beta.oil*price.oil.2035 - beta.eua*price.eua.2035 - parameters!$D90 ))), price.ceiling   )</f>
        <v>251.48070164149644</v>
      </c>
      <c r="CT80" s="1">
        <f xml:space="preserve"> MIN(   MAX(0,EXP((1/beta.p)*( CT50 - CT65 - beta.0 - beta.oil*price.oil.2035 - beta.eua*price.eua.2035 - parameters!$D90 ))), price.ceiling   )</f>
        <v>262.09425517443577</v>
      </c>
      <c r="CU80" s="1">
        <f xml:space="preserve"> MIN(   MAX(0,EXP((1/beta.p)*( CU50 - CU65 - beta.0 - beta.oil*price.oil.2035 - beta.eua*price.eua.2035 - parameters!$D90 ))), price.ceiling   )</f>
        <v>273.15574573737894</v>
      </c>
      <c r="CV80" s="1">
        <f xml:space="preserve"> MIN(   MAX(0,EXP((1/beta.p)*( CV50 - CV65 - beta.0 - beta.oil*price.oil.2035 - beta.eua*price.eua.2035 - parameters!$D90 ))), price.ceiling   )</f>
        <v>284.6840781751755</v>
      </c>
      <c r="CW80" s="1">
        <f xml:space="preserve"> MIN(   MAX(0,EXP((1/beta.p)*( CW50 - CW65 - beta.0 - beta.oil*price.oil.2035 - beta.eua*price.eua.2035 - parameters!$D90 ))), price.ceiling   )</f>
        <v>296.69895519740982</v>
      </c>
      <c r="CX80" s="1">
        <f xml:space="preserve"> MIN(   MAX(0,EXP((1/beta.p)*( CX50 - CX65 - beta.0 - beta.oil*price.oil.2035 - beta.eua*price.eua.2035 - parameters!$D90 ))), price.ceiling   )</f>
        <v>309.22091105167647</v>
      </c>
      <c r="CY80" s="1">
        <f xml:space="preserve"> MIN(   MAX(0,EXP((1/beta.p)*( CY50 - CY65 - beta.0 - beta.oil*price.oil.2035 - beta.eua*price.eua.2035 - parameters!$D90 ))), price.ceiling   )</f>
        <v>322.27134661802012</v>
      </c>
      <c r="CZ80" s="1">
        <f xml:space="preserve"> MIN(   MAX(0,EXP((1/beta.p)*( CZ50 - CZ65 - beta.0 - beta.oil*price.oil.2035 - beta.eua*price.eua.2035 - parameters!$D90 ))), price.ceiling   )</f>
        <v>335.87256598450182</v>
      </c>
      <c r="DA80" s="1">
        <f xml:space="preserve"> MIN(   MAX(0,EXP((1/beta.p)*( DA50 - DA65 - beta.0 - beta.oil*price.oil.2035 - beta.eua*price.eua.2035 - parameters!$D90 ))), price.ceiling   )</f>
        <v>350.04781456641524</v>
      </c>
    </row>
    <row r="82" spans="1:105" x14ac:dyDescent="0.25">
      <c r="A82" s="4" t="s">
        <v>18</v>
      </c>
      <c r="D82" s="4" t="s">
        <v>13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5">
      <c r="A83" t="s">
        <v>48</v>
      </c>
      <c r="B83" s="1">
        <f>SUMPRODUCT(E83:DA83,E$5:DA$5)  /  10^6</f>
        <v>655.90994226192595</v>
      </c>
      <c r="D83" t="s">
        <v>48</v>
      </c>
      <c r="E83" s="1">
        <f t="array" ref="E83:E95" xml:space="preserve">   IF(E53:E65&lt;E38:E50,     E68:E80   *   4   *   (E38:E50-E53:E65),   0  )</f>
        <v>32535375.197934754</v>
      </c>
      <c r="F83" s="1">
        <f t="array" ref="F83:F95" xml:space="preserve">   IF(F53:F65&lt;F38:F50,     F68:F80   *   4   *   (F38:F50-F53:F65),   0  )</f>
        <v>34939774.376254313</v>
      </c>
      <c r="G83" s="1">
        <f t="array" ref="G83:G95" xml:space="preserve">   IF(G53:G65&lt;G38:G50,     G68:G80   *   4   *   (G38:G50-G53:G65),   0  )</f>
        <v>37481219.624930546</v>
      </c>
      <c r="H83" s="1">
        <f t="array" ref="H83:H95" xml:space="preserve">   IF(H53:H65&lt;H38:H50,     H68:H80   *   4   *   (H38:H50-H53:H65),   0  )</f>
        <v>40166704.698605306</v>
      </c>
      <c r="I83" s="1">
        <f t="array" ref="I83:I95" xml:space="preserve">   IF(I53:I65&lt;I38:I50,     I68:I80   *   4   *   (I38:I50-I53:I65),   0  )</f>
        <v>43003558.932358451</v>
      </c>
      <c r="J83" s="1">
        <f t="array" ref="J83:J95" xml:space="preserve">   IF(J53:J65&lt;J38:J50,     J68:J80   *   4   *   (J38:J50-J53:J65),   0  )</f>
        <v>45999462.722543597</v>
      </c>
      <c r="K83" s="1">
        <f t="array" ref="K83:K95" xml:space="preserve">   IF(K53:K65&lt;K38:K50,     K68:K80   *   4   *   (K38:K50-K53:K65),   0  )</f>
        <v>49162463.70252908</v>
      </c>
      <c r="L83" s="1">
        <f t="array" ref="L83:L95" xml:space="preserve">   IF(L53:L65&lt;L38:L50,     L68:L80   *   4   *   (L38:L50-L53:L65),   0  )</f>
        <v>52500993.643916264</v>
      </c>
      <c r="M83" s="1">
        <f t="array" ref="M83:M95" xml:space="preserve">   IF(M53:M65&lt;M38:M50,     M68:M80   *   4   *   (M38:M50-M53:M65),   0  )</f>
        <v>56023886.115132257</v>
      </c>
      <c r="N83" s="1">
        <f t="array" ref="N83:N95" xml:space="preserve">   IF(N53:N65&lt;N38:N50,     N68:N80   *   4   *   (N38:N50-N53:N65),   0  )</f>
        <v>59740394.930675432</v>
      </c>
      <c r="O83" s="1">
        <f t="array" ref="O83:O95" xml:space="preserve">   IF(O53:O65&lt;O38:O50,     O68:O80   *   4   *   (O38:O50-O53:O65),   0  )</f>
        <v>63660213.425732665</v>
      </c>
      <c r="P83" s="1">
        <f t="array" ref="P83:P95" xml:space="preserve">   IF(P53:P65&lt;P38:P50,     P68:P80   *   4   *   (P38:P50-P53:P65),   0  )</f>
        <v>67793494.592387855</v>
      </c>
      <c r="Q83" s="1">
        <f t="array" ref="Q83:Q95" xml:space="preserve">   IF(Q53:Q65&lt;Q38:Q50,     Q68:Q80   *   4   *   (Q38:Q50-Q53:Q65),   0  )</f>
        <v>72150872.11520876</v>
      </c>
      <c r="R83" s="1">
        <f t="array" ref="R83:R95" xml:space="preserve">   IF(R53:R65&lt;R38:R50,     R68:R80   *   4   *   (R38:R50-R53:R65),   0  )</f>
        <v>76743482.345632195</v>
      </c>
      <c r="S83" s="1">
        <f t="array" ref="S83:S95" xml:space="preserve">   IF(S53:S65&lt;S38:S50,     S68:S80   *   4   *   (S38:S50-S53:S65),   0  )</f>
        <v>81582987.256268367</v>
      </c>
      <c r="T83" s="1">
        <f t="array" ref="T83:T95" xml:space="preserve">   IF(T53:T65&lt;T38:T50,     T68:T80   *   4   *   (T38:T50-T53:T65),   0  )</f>
        <v>86681598.418023914</v>
      </c>
      <c r="U83" s="1">
        <f t="array" ref="U83:U95" xml:space="preserve">   IF(U53:U65&lt;U38:U50,     U68:U80   *   4   *   (U38:U50-U53:U65),   0  )</f>
        <v>92052102.044790536</v>
      </c>
      <c r="V83" s="1">
        <f t="array" ref="V83:V95" xml:space="preserve">   IF(V53:V65&lt;V38:V50,     V68:V80   *   4   *   (V38:V50-V53:V65),   0  )</f>
        <v>97707885.152380347</v>
      </c>
      <c r="W83" s="1">
        <f t="array" ref="W83:W95" xml:space="preserve">   IF(W53:W65&lt;W38:W50,     W68:W80   *   4   *   (W38:W50-W53:W65),   0  )</f>
        <v>103662962.88039832</v>
      </c>
      <c r="X83" s="1">
        <f t="array" ref="X83:X95" xml:space="preserve">   IF(X53:X65&lt;X38:X50,     X68:X80   *   4   *   (X38:X50-X53:X65),   0  )</f>
        <v>109932007.02784188</v>
      </c>
      <c r="Y83" s="1">
        <f t="array" ref="Y83:Y95" xml:space="preserve">   IF(Y53:Y65&lt;Y38:Y50,     Y68:Y80   *   4   *   (Y38:Y50-Y53:Y65),   0  )</f>
        <v>116530375.85540658</v>
      </c>
      <c r="Z83" s="1">
        <f t="array" ref="Z83:Z95" xml:space="preserve">   IF(Z53:Z65&lt;Z38:Z50,     Z68:Z80   *   4   *   (Z38:Z50-Z53:Z65),   0  )</f>
        <v>123474145.20975477</v>
      </c>
      <c r="AA83" s="1">
        <f t="array" ref="AA83:AA95" xml:space="preserve">   IF(AA53:AA65&lt;AA38:AA50,     AA68:AA80   *   4   *   (AA38:AA50-AA53:AA65),   0  )</f>
        <v>130780141.02738595</v>
      </c>
      <c r="AB83" s="1">
        <f t="array" ref="AB83:AB95" xml:space="preserve">   IF(AB53:AB65&lt;AB38:AB50,     AB68:AB80   *   4   *   (AB38:AB50-AB53:AB65),   0  )</f>
        <v>138465973.27822331</v>
      </c>
      <c r="AC83" s="1">
        <f t="array" ref="AC83:AC95" xml:space="preserve">   IF(AC53:AC65&lt;AC38:AC50,     AC68:AC80   *   4   *   (AC38:AC50-AC53:AC65),   0  )</f>
        <v>146550071.41161895</v>
      </c>
      <c r="AD83" s="1">
        <f t="array" ref="AD83:AD95" xml:space="preserve">   IF(AD53:AD65&lt;AD38:AD50,     AD68:AD80   *   4   *   (AD38:AD50-AD53:AD65),   0  )</f>
        <v>155051721.37017187</v>
      </c>
      <c r="AE83" s="1">
        <f t="array" ref="AE83:AE95" xml:space="preserve">   IF(AE53:AE65&lt;AE38:AE50,     AE68:AE80   *   4   *   (AE38:AE50-AE53:AE65),   0  )</f>
        <v>163991104.23956591</v>
      </c>
      <c r="AF83" s="1">
        <f t="array" ref="AF83:AF95" xml:space="preserve">   IF(AF53:AF65&lt;AF38:AF50,     AF68:AF80   *   4   *   (AF38:AF50-AF53:AF65),   0  )</f>
        <v>173389336.60555932</v>
      </c>
      <c r="AG83" s="1">
        <f t="array" ref="AG83:AG95" xml:space="preserve">   IF(AG53:AG65&lt;AG38:AG50,     AG68:AG80   *   4   *   (AG38:AG50-AG53:AG65),   0  )</f>
        <v>183268512.69231555</v>
      </c>
      <c r="AH83" s="1">
        <f t="array" ref="AH83:AH95" xml:space="preserve">   IF(AH53:AH65&lt;AH38:AH50,     AH68:AH80   *   4   *   (AH38:AH50-AH53:AH65),   0  )</f>
        <v>193651748.35944289</v>
      </c>
      <c r="AI83" s="1">
        <f t="array" ref="AI83:AI95" xml:space="preserve">   IF(AI53:AI65&lt;AI38:AI50,     AI68:AI80   *   4   *   (AI38:AI50-AI53:AI65),   0  )</f>
        <v>204563227.03843433</v>
      </c>
      <c r="AJ83" s="1">
        <f t="array" ref="AJ83:AJ95" xml:space="preserve">   IF(AJ53:AJ65&lt;AJ38:AJ50,     AJ68:AJ80   *   4   *   (AJ38:AJ50-AJ53:AJ65),   0  )</f>
        <v>216028247.69265121</v>
      </c>
      <c r="AK83" s="1">
        <f t="array" ref="AK83:AK95" xml:space="preserve">   IF(AK53:AK65&lt;AK38:AK50,     AK68:AK80   *   4   *   (AK38:AK50-AK53:AK65),   0  )</f>
        <v>228073274.88860762</v>
      </c>
      <c r="AL83" s="1">
        <f t="array" ref="AL83:AL95" xml:space="preserve">   IF(AL53:AL65&lt;AL38:AL50,     AL68:AL80   *   4   *   (AL38:AL50-AL53:AL65),   0  )</f>
        <v>240725991.07006365</v>
      </c>
      <c r="AM83" s="1">
        <f t="array" ref="AM83:AM95" xml:space="preserve">   IF(AM53:AM65&lt;AM38:AM50,     AM68:AM80   *   4   *   (AM38:AM50-AM53:AM65),   0  )</f>
        <v>254015351.13036087</v>
      </c>
      <c r="AN83" s="1">
        <f t="array" ref="AN83:AN95" xml:space="preserve">   IF(AN53:AN65&lt;AN38:AN50,     AN68:AN80   *   4   *   (AN38:AN50-AN53:AN65),   0  )</f>
        <v>267971639.38250944</v>
      </c>
      <c r="AO83" s="1">
        <f t="array" ref="AO83:AO95" xml:space="preserve">   IF(AO53:AO65&lt;AO38:AO50,     AO68:AO80   *   4   *   (AO38:AO50-AO53:AO65),   0  )</f>
        <v>282626529.03080571</v>
      </c>
      <c r="AP83" s="1">
        <f t="array" ref="AP83:AP95" xml:space="preserve">   IF(AP53:AP65&lt;AP38:AP50,     AP68:AP80   *   4   *   (AP38:AP50-AP53:AP65),   0  )</f>
        <v>298013144.25217795</v>
      </c>
      <c r="AQ83" s="1">
        <f t="array" ref="AQ83:AQ95" xml:space="preserve">   IF(AQ53:AQ65&lt;AQ38:AQ50,     AQ68:AQ80   *   4   *   (AQ38:AQ50-AQ53:AQ65),   0  )</f>
        <v>314166125.00010884</v>
      </c>
      <c r="AR83" s="1">
        <f t="array" ref="AR83:AR95" xml:space="preserve">   IF(AR53:AR65&lt;AR38:AR50,     AR68:AR80   *   4   *   (AR38:AR50-AR53:AR65),   0  )</f>
        <v>331121694.64877701</v>
      </c>
      <c r="AS83" s="1">
        <f t="array" ref="AS83:AS95" xml:space="preserve">   IF(AS53:AS65&lt;AS38:AS50,     AS68:AS80   *   4   *   (AS38:AS50-AS53:AS65),   0  )</f>
        <v>348917730.60010844</v>
      </c>
      <c r="AT83" s="1">
        <f t="array" ref="AT83:AT95" xml:space="preserve">   IF(AT53:AT65&lt;AT38:AT50,     AT68:AT80   *   4   *   (AT38:AT50-AT53:AT65),   0  )</f>
        <v>367593837.98165256</v>
      </c>
      <c r="AU83" s="1">
        <f t="array" ref="AU83:AU95" xml:space="preserve">   IF(AU53:AU65&lt;AU38:AU50,     AU68:AU80   *   4   *   (AU38:AU50-AU53:AU65),   0  )</f>
        <v>387191426.56866562</v>
      </c>
      <c r="AV83" s="1">
        <f t="array" ref="AV83:AV95" xml:space="preserve">   IF(AV53:AV65&lt;AV38:AV50,     AV68:AV80   *   4   *   (AV38:AV50-AV53:AV65),   0  )</f>
        <v>407753791.06946564</v>
      </c>
      <c r="AW83" s="1">
        <f t="array" ref="AW83:AW95" xml:space="preserve">   IF(AW53:AW65&lt;AW38:AW50,     AW68:AW80   *   4   *   (AW38:AW50-AW53:AW65),   0  )</f>
        <v>429326194.91906536</v>
      </c>
      <c r="AX83" s="1">
        <f t="array" ref="AX83:AX95" xml:space="preserve">   IF(AX53:AX65&lt;AX38:AX50,     AX68:AX80   *   4   *   (AX38:AX50-AX53:AX65),   0  )</f>
        <v>451955957.73226035</v>
      </c>
      <c r="AY83" s="1">
        <f t="array" ref="AY83:AY95" xml:space="preserve">   IF(AY53:AY65&lt;AY38:AY50,     AY68:AY80   *   4   *   (AY38:AY50-AY53:AY65),   0  )</f>
        <v>475692546.57380098</v>
      </c>
      <c r="AZ83" s="1">
        <f t="array" ref="AZ83:AZ95" xml:space="preserve">   IF(AZ53:AZ65&lt;AZ38:AZ50,     AZ68:AZ80   *   4   *   (AZ38:AZ50-AZ53:AZ65),   0  )</f>
        <v>500587671.20998639</v>
      </c>
      <c r="BA83" s="1">
        <f t="array" ref="BA83:BA95" xml:space="preserve">   IF(BA53:BA65&lt;BA38:BA50,     BA68:BA80   *   4   *   (BA38:BA50-BA53:BA65),   0  )</f>
        <v>526695383.51301771</v>
      </c>
      <c r="BB83" s="1">
        <f t="array" ref="BB83:BB95" xml:space="preserve">   IF(BB53:BB65&lt;BB38:BB50,     BB68:BB80   *   4   *   (BB38:BB50-BB53:BB65),   0  )</f>
        <v>554072181.19674015</v>
      </c>
      <c r="BC83" s="1">
        <f t="array" ref="BC83:BC95" xml:space="preserve">   IF(BC53:BC65&lt;BC38:BC50,     BC68:BC80   *   4   *   (BC38:BC50-BC53:BC65),   0  )</f>
        <v>582777116.0700171</v>
      </c>
      <c r="BD83" s="1">
        <f t="array" ref="BD83:BD95" xml:space="preserve">   IF(BD53:BD65&lt;BD38:BD50,     BD68:BD80   *   4   *   (BD38:BD50-BD53:BD65),   0  )</f>
        <v>612871907.0018748</v>
      </c>
      <c r="BE83" s="1">
        <f t="array" ref="BE83:BE95" xml:space="preserve">   IF(BE53:BE65&lt;BE38:BE50,     BE68:BE80   *   4   *   (BE38:BE50-BE53:BE65),   0  )</f>
        <v>644421057.8008424</v>
      </c>
      <c r="BF83" s="1">
        <f t="array" ref="BF83:BF95" xml:space="preserve">   IF(BF53:BF65&lt;BF38:BF50,     BF68:BF80   *   4   *   (BF38:BF50-BF53:BF65),   0  )</f>
        <v>677491980.21949828</v>
      </c>
      <c r="BG83" s="1">
        <f t="array" ref="BG83:BG95" xml:space="preserve">   IF(BG53:BG65&lt;BG38:BG50,     BG68:BG80   *   4   *   (BG38:BG50-BG53:BG65),   0  )</f>
        <v>712155122.30419421</v>
      </c>
      <c r="BH83" s="1">
        <f t="array" ref="BH83:BH95" xml:space="preserve">   IF(BH53:BH65&lt;BH38:BH50,     BH68:BH80   *   4   *   (BH38:BH50-BH53:BH65),   0  )</f>
        <v>748484102.31930709</v>
      </c>
      <c r="BI83" s="1">
        <f t="array" ref="BI83:BI95" xml:space="preserve">   IF(BI53:BI65&lt;BI38:BI50,     BI68:BI80   *   4   *   (BI38:BI50-BI53:BI65),   0  )</f>
        <v>786555848.48505259</v>
      </c>
      <c r="BJ83" s="1">
        <f t="array" ref="BJ83:BJ95" xml:space="preserve">   IF(BJ53:BJ65&lt;BJ38:BJ50,     BJ68:BJ80   *   4   *   (BJ38:BJ50-BJ53:BJ65),   0  )</f>
        <v>826450744.77809775</v>
      </c>
      <c r="BK83" s="1">
        <f t="array" ref="BK83:BK95" xml:space="preserve">   IF(BK53:BK65&lt;BK38:BK50,     BK68:BK80   *   4   *   (BK38:BK50-BK53:BK65),   0  )</f>
        <v>868252783.05473578</v>
      </c>
      <c r="BL83" s="1">
        <f t="array" ref="BL83:BL95" xml:space="preserve">   IF(BL53:BL65&lt;BL38:BL50,     BL68:BL80   *   4   *   (BL38:BL50-BL53:BL65),   0  )</f>
        <v>912049721.76745844</v>
      </c>
      <c r="BM83" s="1">
        <f t="array" ref="BM83:BM95" xml:space="preserve">   IF(BM53:BM65&lt;BM38:BM50,     BM68:BM80   *   4   *   (BM38:BM50-BM53:BM65),   0  )</f>
        <v>957933251.55718601</v>
      </c>
      <c r="BN83" s="1">
        <f t="array" ref="BN83:BN95" xml:space="preserve">   IF(BN53:BN65&lt;BN38:BN50,     BN68:BN80   *   4   *   (BN38:BN50-BN53:BN65),   0  )</f>
        <v>1005999168.0154347</v>
      </c>
      <c r="BO83" s="1">
        <f t="array" ref="BO83:BO95" xml:space="preserve">   IF(BO53:BO65&lt;BO38:BO50,     BO68:BO80   *   4   *   (BO38:BO50-BO53:BO65),   0  )</f>
        <v>1056347551.9231306</v>
      </c>
      <c r="BP83" s="1">
        <f t="array" ref="BP83:BP95" xml:space="preserve">   IF(BP53:BP65&lt;BP38:BP50,     BP68:BP80   *   4   *   (BP38:BP50-BP53:BP65),   0  )</f>
        <v>1109082957.2858117</v>
      </c>
      <c r="BQ83" s="1">
        <f t="array" ref="BQ83:BQ95" xml:space="preserve">   IF(BQ53:BQ65&lt;BQ38:BQ50,     BQ68:BQ80   *   4   *   (BQ38:BQ50-BQ53:BQ65),   0  )</f>
        <v>1164314607.4984539</v>
      </c>
      <c r="BR83" s="1">
        <f t="array" ref="BR83:BR95" xml:space="preserve">   IF(BR53:BR65&lt;BR38:BR50,     BR68:BR80   *   4   *   (BR38:BR50-BR53:BR65),   0  )</f>
        <v>1222156599.9873109</v>
      </c>
      <c r="BS83" s="1">
        <f t="array" ref="BS83:BS95" xml:space="preserve">   IF(BS53:BS65&lt;BS38:BS50,     BS68:BS80   *   4   *   (BS38:BS50-BS53:BS65),   0  )</f>
        <v>1282728119.690819</v>
      </c>
      <c r="BT83" s="1">
        <f t="array" ref="BT83:BT95" xml:space="preserve">   IF(BT53:BT65&lt;BT38:BT50,     BT68:BT80   *   4   *   (BT38:BT50-BT53:BT65),   0  )</f>
        <v>1346153661.7569821</v>
      </c>
      <c r="BU83" s="1">
        <f t="array" ref="BU83:BU95" xml:space="preserve">   IF(BU53:BU65&lt;BU38:BU50,     BU68:BU80   *   4   *   (BU38:BU50-BU53:BU65),   0  )</f>
        <v>1412563263.8505487</v>
      </c>
      <c r="BV83" s="1">
        <f t="array" ref="BV83:BV95" xml:space="preserve">   IF(BV53:BV65&lt;BV38:BV50,     BV68:BV80   *   4   *   (BV38:BV50-BV53:BV65),   0  )</f>
        <v>1482092748.4800119</v>
      </c>
      <c r="BW83" s="1">
        <f t="array" ref="BW83:BW95" xml:space="preserve">   IF(BW53:BW65&lt;BW38:BW50,     BW68:BW80   *   4   *   (BW38:BW50-BW53:BW65),   0  )</f>
        <v>1554883975.7716811</v>
      </c>
      <c r="BX83" s="1">
        <f t="array" ref="BX83:BX95" xml:space="preserve">   IF(BX53:BX65&lt;BX38:BX50,     BX68:BX80   *   4   *   (BX38:BX50-BX53:BX65),   0  )</f>
        <v>1631085107.1362617</v>
      </c>
      <c r="BY83" s="1">
        <f t="array" ref="BY83:BY95" xml:space="preserve">   IF(BY53:BY65&lt;BY38:BY50,     BY68:BY80   *   4   *   (BY38:BY50-BY53:BY65),   0  )</f>
        <v>1710850880.2920506</v>
      </c>
      <c r="BZ83" s="1">
        <f t="array" ref="BZ83:BZ95" xml:space="preserve">   IF(BZ53:BZ65&lt;BZ38:BZ50,     BZ68:BZ80   *   4   *   (BZ38:BZ50-BZ53:BZ65),   0  )</f>
        <v>1794342896.128603</v>
      </c>
      <c r="CA83" s="1">
        <f t="array" ref="CA83:CA95" xml:space="preserve">   IF(CA53:CA65&lt;CA38:CA50,     CA68:CA80   *   4   *   (CA38:CA50-CA53:CA65),   0  )</f>
        <v>1881729917.9149876</v>
      </c>
      <c r="CB83" s="1">
        <f t="array" ref="CB83:CB95" xml:space="preserve">   IF(CB53:CB65&lt;CB38:CB50,     CB68:CB80   *   4   *   (CB38:CB50-CB53:CB65),   0  )</f>
        <v>1973188183.378207</v>
      </c>
      <c r="CC83" s="1">
        <f t="array" ref="CC83:CC95" xml:space="preserve">   IF(CC53:CC65&lt;CC38:CC50,     CC68:CC80   *   4   *   (CC38:CC50-CC53:CC65),   0  )</f>
        <v>2068901730.1993473</v>
      </c>
      <c r="CD83" s="1">
        <f t="array" ref="CD83:CD95" xml:space="preserve">   IF(CD53:CD65&lt;CD38:CD50,     CD68:CD80   *   4   *   (CD38:CD50-CD53:CD65),   0  )</f>
        <v>2169062735.4982915</v>
      </c>
      <c r="CE83" s="1">
        <f t="array" ref="CE83:CE95" xml:space="preserve">   IF(CE53:CE65&lt;CE38:CE50,     CE68:CE80   *   4   *   (CE38:CE50-CE53:CE65),   0  )</f>
        <v>2273871869.9017229</v>
      </c>
      <c r="CF83" s="1">
        <f t="array" ref="CF83:CF95" xml:space="preserve">   IF(CF53:CF65&lt;CF38:CF50,     CF68:CF80   *   4   *   (CF38:CF50-CF53:CF65),   0  )</f>
        <v>2383538666.8143964</v>
      </c>
      <c r="CG83" s="1">
        <f t="array" ref="CG83:CG95" xml:space="preserve">   IF(CG53:CG65&lt;CG38:CG50,     CG68:CG80   *   4   *   (CG38:CG50-CG53:CG65),   0  )</f>
        <v>2498281907.5396323</v>
      </c>
      <c r="CH83" s="1">
        <f t="array" ref="CH83:CH95" xml:space="preserve">   IF(CH53:CH65&lt;CH38:CH50,     CH68:CH80   *   4   *   (CH38:CH50-CH53:CH65),   0  )</f>
        <v>2618330022.9222836</v>
      </c>
      <c r="CI83" s="1">
        <f t="array" ref="CI83:CI95" xml:space="preserve">   IF(CI53:CI65&lt;CI38:CI50,     CI68:CI80   *   4   *   (CI38:CI50-CI53:CI65),   0  )</f>
        <v>2743921512.215724</v>
      </c>
      <c r="CJ83" s="1">
        <f t="array" ref="CJ83:CJ95" xml:space="preserve">   IF(CJ53:CJ65&lt;CJ38:CJ50,     CJ68:CJ80   *   4   *   (CJ38:CJ50-CJ53:CJ65),   0  )</f>
        <v>2875305379.9040303</v>
      </c>
      <c r="CK83" s="1">
        <f t="array" ref="CK83:CK95" xml:space="preserve">   IF(CK53:CK65&lt;CK38:CK50,     CK68:CK80   *   4   *   (CK38:CK50-CK53:CK65),   0  )</f>
        <v>3012741591.2412057</v>
      </c>
      <c r="CL83" s="1">
        <f t="array" ref="CL83:CL95" xml:space="preserve">   IF(CL53:CL65&lt;CL38:CL50,     CL68:CL80   *   4   *   (CL38:CL50-CL53:CL65),   0  )</f>
        <v>3156501547.3014216</v>
      </c>
      <c r="CM83" s="1">
        <f t="array" ref="CM83:CM95" xml:space="preserve">   IF(CM53:CM65&lt;CM38:CM50,     CM68:CM80   *   4   *   (CM38:CM50-CM53:CM65),   0  )</f>
        <v>3306868580.3675761</v>
      </c>
      <c r="CN83" s="1">
        <f t="array" ref="CN83:CN95" xml:space="preserve">   IF(CN53:CN65&lt;CN38:CN50,     CN68:CN80   *   4   *   (CN38:CN50-CN53:CN65),   0  )</f>
        <v>3464138470.5204067</v>
      </c>
      <c r="CO83" s="1">
        <f t="array" ref="CO83:CO95" xml:space="preserve">   IF(CO53:CO65&lt;CO38:CO50,     CO68:CO80   *   4   *   (CO38:CO50-CO53:CO65),   0  )</f>
        <v>3628619984.3264728</v>
      </c>
      <c r="CP83" s="1">
        <f t="array" ref="CP83:CP95" xml:space="preserve">   IF(CP53:CP65&lt;CP38:CP50,     CP68:CP80   *   4   *   (CP38:CP50-CP53:CP65),   0  )</f>
        <v>3800635436.561202</v>
      </c>
      <c r="CQ83" s="1">
        <f t="array" ref="CQ83:CQ95" xml:space="preserve">   IF(CQ53:CQ65&lt;CQ38:CQ50,     CQ68:CQ80   *   4   *   (CQ38:CQ50-CQ53:CQ65),   0  )</f>
        <v>3980521275.9424367</v>
      </c>
      <c r="CR83" s="1">
        <f t="array" ref="CR83:CR95" xml:space="preserve">   IF(CR53:CR65&lt;CR38:CR50,     CR68:CR80   *   4   *   (CR38:CR50-CR53:CR65),   0  )</f>
        <v>4168628695.8910456</v>
      </c>
      <c r="CS83" s="1">
        <f t="array" ref="CS83:CS95" xml:space="preserve">   IF(CS53:CS65&lt;CS38:CS50,     CS68:CS80   *   4   *   (CS38:CS50-CS53:CS65),   0  )</f>
        <v>4365324271.3776894</v>
      </c>
      <c r="CT83" s="1">
        <f t="array" ref="CT83:CT95" xml:space="preserve">   IF(CT53:CT65&lt;CT38:CT50,     CT68:CT80   *   4   *   (CT38:CT50-CT53:CT65),   0  )</f>
        <v>4570990622.9593878</v>
      </c>
      <c r="CU83" s="1">
        <f t="array" ref="CU83:CU95" xml:space="preserve">   IF(CU53:CU65&lt;CU38:CU50,     CU68:CU80   *   4   *   (CU38:CU50-CU53:CU65),   0  )</f>
        <v>4786027109.1558352</v>
      </c>
      <c r="CV83" s="1">
        <f t="array" ref="CV83:CV95" xml:space="preserve">   IF(CV53:CV65&lt;CV38:CV50,     CV68:CV80   *   4   *   (CV38:CV50-CV53:CV65),   0  )</f>
        <v>5010850548.3636885</v>
      </c>
      <c r="CW83" s="1">
        <f t="array" ref="CW83:CW95" xml:space="preserve">   IF(CW53:CW65&lt;CW38:CW50,     CW68:CW80   *   4   *   (CW38:CW50-CW53:CW65),   0  )</f>
        <v>5245895971.5573387</v>
      </c>
      <c r="CX83" s="1">
        <f t="array" ref="CX83:CX95" xml:space="preserve">   IF(CX53:CX65&lt;CX38:CX50,     CX68:CX80   *   4   *   (CX38:CX50-CX53:CX65),   0  )</f>
        <v>5491617407.07693</v>
      </c>
      <c r="CY83" s="1">
        <f t="array" ref="CY83:CY95" xml:space="preserve">   IF(CY53:CY65&lt;CY38:CY50,     CY68:CY80   *   4   *   (CY38:CY50-CY53:CY65),   0  )</f>
        <v>5748488698.8590736</v>
      </c>
      <c r="CZ83" s="1">
        <f t="array" ref="CZ83:CZ95" xml:space="preserve">   IF(CZ53:CZ65&lt;CZ38:CZ50,     CZ68:CZ80   *   4   *   (CZ38:CZ50-CZ53:CZ65),   0  )</f>
        <v>6017004359.5224552</v>
      </c>
      <c r="DA83" s="1">
        <f t="array" ref="DA83:DA95" xml:space="preserve">   IF(DA53:DA65&lt;DA38:DA50,     DA68:DA80   *   4   *   (DA38:DA50-DA53:DA65),   0  )</f>
        <v>6297680459.7796984</v>
      </c>
    </row>
    <row r="84" spans="1:105" x14ac:dyDescent="0.25">
      <c r="A84" t="s">
        <v>49</v>
      </c>
      <c r="B84" s="1">
        <f t="shared" ref="B84:B95" si="9">SUMPRODUCT(E84:DA84,E$5:DA$5)  /  10^6</f>
        <v>566.83002993360947</v>
      </c>
      <c r="D84" t="s">
        <v>49</v>
      </c>
      <c r="E84" s="1">
        <v>51480061.250905029</v>
      </c>
      <c r="F84" s="1">
        <v>54302130.449476205</v>
      </c>
      <c r="G84" s="1">
        <v>57251858.231133915</v>
      </c>
      <c r="H84" s="1">
        <v>60334517.358114682</v>
      </c>
      <c r="I84" s="1">
        <v>63555587.085379258</v>
      </c>
      <c r="J84" s="1">
        <v>66920760.969141692</v>
      </c>
      <c r="K84" s="1">
        <v>70435954.963450685</v>
      </c>
      <c r="L84" s="1">
        <v>74107315.815254837</v>
      </c>
      <c r="M84" s="1">
        <v>77941229.768755153</v>
      </c>
      <c r="N84" s="1">
        <v>81944331.590235889</v>
      </c>
      <c r="O84" s="1">
        <v>86123513.924960449</v>
      </c>
      <c r="P84" s="1">
        <v>90485936.998135924</v>
      </c>
      <c r="Q84" s="1">
        <v>95039038.672375292</v>
      </c>
      <c r="R84" s="1">
        <v>99790544.874530062</v>
      </c>
      <c r="S84" s="1">
        <v>104748480.40522423</v>
      </c>
      <c r="T84" s="1">
        <v>109921180.14489628</v>
      </c>
      <c r="U84" s="1">
        <v>115317300.67064492</v>
      </c>
      <c r="V84" s="1">
        <v>120945832.29868579</v>
      </c>
      <c r="W84" s="1">
        <v>126816111.56775033</v>
      </c>
      <c r="X84" s="1">
        <v>132937834.17930581</v>
      </c>
      <c r="Y84" s="1">
        <v>139321068.41103625</v>
      </c>
      <c r="Z84" s="1">
        <v>145976269.02061206</v>
      </c>
      <c r="AA84" s="1">
        <v>152914291.65737748</v>
      </c>
      <c r="AB84" s="1">
        <v>160146407.80021358</v>
      </c>
      <c r="AC84" s="1">
        <v>167684320.24047917</v>
      </c>
      <c r="AD84" s="1">
        <v>175540179.12960759</v>
      </c>
      <c r="AE84" s="1">
        <v>183726598.61162496</v>
      </c>
      <c r="AF84" s="1">
        <v>192256674.0615806</v>
      </c>
      <c r="AG84" s="1">
        <v>201143999.95161965</v>
      </c>
      <c r="AH84" s="1">
        <v>210402688.36719966</v>
      </c>
      <c r="AI84" s="1">
        <v>220047388.19674903</v>
      </c>
      <c r="AJ84" s="1">
        <v>230093305.01889175</v>
      </c>
      <c r="AK84" s="1">
        <v>240556221.71221364</v>
      </c>
      <c r="AL84" s="1">
        <v>251452519.81343105</v>
      </c>
      <c r="AM84" s="1">
        <v>262799201.65073979</v>
      </c>
      <c r="AN84" s="1">
        <v>274613913.28005952</v>
      </c>
      <c r="AO84" s="1">
        <v>286914968.25288528</v>
      </c>
      <c r="AP84" s="1">
        <v>299721372.24545044</v>
      </c>
      <c r="AQ84" s="1">
        <v>313052848.57997769</v>
      </c>
      <c r="AR84" s="1">
        <v>326929864.66986072</v>
      </c>
      <c r="AS84" s="1">
        <v>341373659.42175746</v>
      </c>
      <c r="AT84" s="1">
        <v>356406271.62873459</v>
      </c>
      <c r="AU84" s="1">
        <v>372050569.3898046</v>
      </c>
      <c r="AV84" s="1">
        <v>388330280.59244919</v>
      </c>
      <c r="AW84" s="1">
        <v>405270024.49600667</v>
      </c>
      <c r="AX84" s="1">
        <v>422895344.45514178</v>
      </c>
      <c r="AY84" s="1">
        <v>441232741.82399267</v>
      </c>
      <c r="AZ84" s="1">
        <v>460309711.08302319</v>
      </c>
      <c r="BA84" s="1">
        <v>480154776.23208869</v>
      </c>
      <c r="BB84" s="1">
        <v>500797528.49475187</v>
      </c>
      <c r="BC84" s="1">
        <v>522268665.38047248</v>
      </c>
      <c r="BD84" s="1">
        <v>544600031.15293944</v>
      </c>
      <c r="BE84" s="1">
        <v>567824658.75449598</v>
      </c>
      <c r="BF84" s="1">
        <v>591976813.23838878</v>
      </c>
      <c r="BG84" s="1">
        <v>617092036.76236212</v>
      </c>
      <c r="BH84" s="1">
        <v>643207195.19903362</v>
      </c>
      <c r="BI84" s="1">
        <v>670360526.42038643</v>
      </c>
      <c r="BJ84" s="1">
        <v>698591690.31579244</v>
      </c>
      <c r="BK84" s="1">
        <v>727941820.60498965</v>
      </c>
      <c r="BL84" s="1">
        <v>758453578.50967181</v>
      </c>
      <c r="BM84" s="1">
        <v>790171208.34950817</v>
      </c>
      <c r="BN84" s="1">
        <v>823140595.13078892</v>
      </c>
      <c r="BO84" s="1">
        <v>857409324.19821382</v>
      </c>
      <c r="BP84" s="1">
        <v>893026743.02288985</v>
      </c>
      <c r="BQ84" s="1">
        <v>930044025.20207918</v>
      </c>
      <c r="BR84" s="1">
        <v>968514236.74898386</v>
      </c>
      <c r="BS84" s="1">
        <v>1008492404.753484</v>
      </c>
      <c r="BT84" s="1">
        <v>1050035588.4977014</v>
      </c>
      <c r="BU84" s="1">
        <v>1093202953.1130753</v>
      </c>
      <c r="BV84" s="1">
        <v>1138055845.8687823</v>
      </c>
      <c r="BW84" s="1">
        <v>1184657875.1843896</v>
      </c>
      <c r="BX84" s="1">
        <v>1233074992.4629331</v>
      </c>
      <c r="BY84" s="1">
        <v>1283375576.8439507</v>
      </c>
      <c r="BZ84" s="1">
        <v>1335630522.9794953</v>
      </c>
      <c r="CA84" s="1">
        <v>1389913331.9397388</v>
      </c>
      <c r="CB84" s="1">
        <v>1446300205.3585253</v>
      </c>
      <c r="CC84" s="1">
        <v>1504870142.9330587</v>
      </c>
      <c r="CD84" s="1">
        <v>1565705043.395927</v>
      </c>
      <c r="CE84" s="1">
        <v>1628889809.0817792</v>
      </c>
      <c r="CF84" s="1">
        <v>1694512454.2152381</v>
      </c>
      <c r="CG84" s="1">
        <v>1762664217.0510449</v>
      </c>
      <c r="CH84" s="1">
        <v>1833439676.0020573</v>
      </c>
      <c r="CI84" s="1">
        <v>1906936869.8953276</v>
      </c>
      <c r="CJ84" s="1">
        <v>1983257422.5015559</v>
      </c>
      <c r="CK84" s="1">
        <v>2062506671.4881065</v>
      </c>
      <c r="CL84" s="1">
        <v>2144793801.9511275</v>
      </c>
      <c r="CM84" s="1">
        <v>2230231984.687686</v>
      </c>
      <c r="CN84" s="1">
        <v>2318938519.3744431</v>
      </c>
      <c r="CO84" s="1">
        <v>2411034982.8252053</v>
      </c>
      <c r="CP84" s="1">
        <v>2506647382.5056763</v>
      </c>
      <c r="CQ84" s="1">
        <v>2605906315.4899511</v>
      </c>
      <c r="CR84" s="1">
        <v>2708947133.0497217</v>
      </c>
      <c r="CS84" s="1">
        <v>2815910111.0737844</v>
      </c>
      <c r="CT84" s="1">
        <v>2926940626.5223866</v>
      </c>
      <c r="CU84" s="1">
        <v>3042189340.1279058</v>
      </c>
      <c r="CV84" s="1">
        <v>3161812385.5609756</v>
      </c>
      <c r="CW84" s="1">
        <v>3285971565.2884493</v>
      </c>
      <c r="CX84" s="1">
        <v>3414834553.3577995</v>
      </c>
      <c r="CY84" s="1">
        <v>3548575105.3504601</v>
      </c>
      <c r="CZ84" s="1">
        <v>3687373275.755157</v>
      </c>
      <c r="DA84" s="1">
        <v>3831415643.0209861</v>
      </c>
    </row>
    <row r="85" spans="1:105" x14ac:dyDescent="0.25">
      <c r="A85" t="s">
        <v>50</v>
      </c>
      <c r="B85" s="1">
        <f t="shared" si="9"/>
        <v>554.55184263157184</v>
      </c>
      <c r="D85" t="s">
        <v>50</v>
      </c>
      <c r="E85" s="1">
        <v>30634832.938186273</v>
      </c>
      <c r="F85" s="1">
        <v>32805232.217871241</v>
      </c>
      <c r="G85" s="1">
        <v>35094396.591667034</v>
      </c>
      <c r="H85" s="1">
        <v>37508146.907851569</v>
      </c>
      <c r="I85" s="1">
        <v>40052572.298095055</v>
      </c>
      <c r="J85" s="1">
        <v>42734042.066509716</v>
      </c>
      <c r="K85" s="1">
        <v>45559218.091388144</v>
      </c>
      <c r="L85" s="1">
        <v>48535067.761299513</v>
      </c>
      <c r="M85" s="1">
        <v>51668877.468114801</v>
      </c>
      <c r="N85" s="1">
        <v>54968266.680471711</v>
      </c>
      <c r="O85" s="1">
        <v>58441202.622167498</v>
      </c>
      <c r="P85" s="1">
        <v>62096015.580984466</v>
      </c>
      <c r="Q85" s="1">
        <v>65941414.874514371</v>
      </c>
      <c r="R85" s="1">
        <v>69986505.500649989</v>
      </c>
      <c r="S85" s="1">
        <v>74240805.501559764</v>
      </c>
      <c r="T85" s="1">
        <v>78714264.071158856</v>
      </c>
      <c r="U85" s="1">
        <v>83417280.437331766</v>
      </c>
      <c r="V85" s="1">
        <v>88360723.551460132</v>
      </c>
      <c r="W85" s="1">
        <v>93555952.61915496</v>
      </c>
      <c r="X85" s="1">
        <v>99014838.507498965</v>
      </c>
      <c r="Y85" s="1">
        <v>104749786.06556353</v>
      </c>
      <c r="Z85" s="1">
        <v>110773757.39648841</v>
      </c>
      <c r="AA85" s="1">
        <v>117100296.12099379</v>
      </c>
      <c r="AB85" s="1">
        <v>123743552.67384259</v>
      </c>
      <c r="AC85" s="1">
        <v>130718310.67648832</v>
      </c>
      <c r="AD85" s="1">
        <v>138040014.43092638</v>
      </c>
      <c r="AE85" s="1">
        <v>145724797.58162835</v>
      </c>
      <c r="AF85" s="1">
        <v>153789512.9943715</v>
      </c>
      <c r="AG85" s="1">
        <v>162251763.90278912</v>
      </c>
      <c r="AH85" s="1">
        <v>171129936.37556532</v>
      </c>
      <c r="AI85" s="1">
        <v>180443233.15937564</v>
      </c>
      <c r="AJ85" s="1">
        <v>190211708.95494872</v>
      </c>
      <c r="AK85" s="1">
        <v>200456307.18598431</v>
      </c>
      <c r="AL85" s="1">
        <v>211198898.32312319</v>
      </c>
      <c r="AM85" s="1">
        <v>222462319.82772547</v>
      </c>
      <c r="AN85" s="1">
        <v>234270417.7828722</v>
      </c>
      <c r="AO85" s="1">
        <v>246648090.28178719</v>
      </c>
      <c r="AP85" s="1">
        <v>259621332.64674526</v>
      </c>
      <c r="AQ85" s="1">
        <v>273217284.55455792</v>
      </c>
      <c r="AR85" s="1">
        <v>287464279.1478253</v>
      </c>
      <c r="AS85" s="1">
        <v>302391894.21441925</v>
      </c>
      <c r="AT85" s="1">
        <v>318031005.52103162</v>
      </c>
      <c r="AU85" s="1">
        <v>334413842.39014769</v>
      </c>
      <c r="AV85" s="1">
        <v>351574045.61346972</v>
      </c>
      <c r="AW85" s="1">
        <v>369546727.79862863</v>
      </c>
      <c r="AX85" s="1">
        <v>388368536.24998856</v>
      </c>
      <c r="AY85" s="1">
        <v>408077718.48848349</v>
      </c>
      <c r="AZ85" s="1">
        <v>428714190.51971507</v>
      </c>
      <c r="BA85" s="1">
        <v>450319607.96401811</v>
      </c>
      <c r="BB85" s="1">
        <v>472937440.16684741</v>
      </c>
      <c r="BC85" s="1">
        <v>496613047.41269118</v>
      </c>
      <c r="BD85" s="1">
        <v>521393761.37074095</v>
      </c>
      <c r="BE85" s="1">
        <v>547328968.90579867</v>
      </c>
      <c r="BF85" s="1">
        <v>574470199.39335668</v>
      </c>
      <c r="BG85" s="1">
        <v>602871215.68344724</v>
      </c>
      <c r="BH85" s="1">
        <v>632588108.86379886</v>
      </c>
      <c r="BI85" s="1">
        <v>663679396.97892606</v>
      </c>
      <c r="BJ85" s="1">
        <v>696206127.86822844</v>
      </c>
      <c r="BK85" s="1">
        <v>730231986.29278219</v>
      </c>
      <c r="BL85" s="1">
        <v>765823405.52746749</v>
      </c>
      <c r="BM85" s="1">
        <v>803049683.60223019</v>
      </c>
      <c r="BN85" s="1">
        <v>841983104.38381279</v>
      </c>
      <c r="BO85" s="1">
        <v>882699063.69704676</v>
      </c>
      <c r="BP85" s="1">
        <v>925276200.69294596</v>
      </c>
      <c r="BQ85" s="1">
        <v>969796534.67923069</v>
      </c>
      <c r="BR85" s="1">
        <v>1016345607.6377348</v>
      </c>
      <c r="BS85" s="1">
        <v>1065012632.6622458</v>
      </c>
      <c r="BT85" s="1">
        <v>1115890648.5598629</v>
      </c>
      <c r="BU85" s="1">
        <v>1169076680.8687918</v>
      </c>
      <c r="BV85" s="1">
        <v>1224671909.5558431</v>
      </c>
      <c r="BW85" s="1">
        <v>1282781843.667532</v>
      </c>
      <c r="BX85" s="1">
        <v>1343516503.2198582</v>
      </c>
      <c r="BY85" s="1">
        <v>1406990608.6233857</v>
      </c>
      <c r="BZ85" s="1">
        <v>1473323777.9523227</v>
      </c>
      <c r="CA85" s="1">
        <v>1542640732.3787739</v>
      </c>
      <c r="CB85" s="1">
        <v>1615071510.1064601</v>
      </c>
      <c r="CC85" s="1">
        <v>1690751689.1516323</v>
      </c>
      <c r="CD85" s="1">
        <v>1769822619.3331716</v>
      </c>
      <c r="CE85" s="1">
        <v>1852431663.8483679</v>
      </c>
      <c r="CF85" s="1">
        <v>1938732450.8262887</v>
      </c>
      <c r="CG85" s="1">
        <v>2028885135.2664006</v>
      </c>
      <c r="CH85" s="1">
        <v>2123056671.7867084</v>
      </c>
      <c r="CI85" s="1">
        <v>2221421098.6228004</v>
      </c>
      <c r="CJ85" s="1">
        <v>2324159833.3371015</v>
      </c>
      <c r="CK85" s="1">
        <v>2431461980.7162042</v>
      </c>
      <c r="CL85" s="1">
        <v>2543524653.3534403</v>
      </c>
      <c r="CM85" s="1">
        <v>2660553305.4340615</v>
      </c>
      <c r="CN85" s="1">
        <v>2782762080.2612414</v>
      </c>
      <c r="CO85" s="1">
        <v>2910374172.0828991</v>
      </c>
      <c r="CP85" s="1">
        <v>3043622202.8019691</v>
      </c>
      <c r="CQ85" s="1">
        <v>3182748614.1762624</v>
      </c>
      <c r="CR85" s="1">
        <v>3328006076.1386423</v>
      </c>
      <c r="CS85" s="1">
        <v>3479657911.8935804</v>
      </c>
      <c r="CT85" s="1">
        <v>3637978540.4727144</v>
      </c>
      <c r="CU85" s="1">
        <v>3803253937.4596109</v>
      </c>
      <c r="CV85" s="1">
        <v>3975782114.6224899</v>
      </c>
      <c r="CW85" s="1">
        <v>4155873619.2236352</v>
      </c>
      <c r="CX85" s="1">
        <v>4343852053.8050337</v>
      </c>
      <c r="CY85" s="1">
        <v>4540054617.2821274</v>
      </c>
      <c r="CZ85" s="1">
        <v>4744832668.211174</v>
      </c>
      <c r="DA85" s="1">
        <v>4958552311.1303339</v>
      </c>
    </row>
    <row r="86" spans="1:105" x14ac:dyDescent="0.25">
      <c r="A86" t="s">
        <v>51</v>
      </c>
      <c r="B86" s="1">
        <f t="shared" si="9"/>
        <v>531.88574653532805</v>
      </c>
      <c r="D86" t="s">
        <v>51</v>
      </c>
      <c r="E86" s="1">
        <v>7113923.1620155806</v>
      </c>
      <c r="F86" s="1">
        <v>8290527.0484432923</v>
      </c>
      <c r="G86" s="1">
        <v>9559859.2886079364</v>
      </c>
      <c r="H86" s="1">
        <v>10927939.94640136</v>
      </c>
      <c r="I86" s="1">
        <v>12401145.749608008</v>
      </c>
      <c r="J86" s="1">
        <v>13986230.120362841</v>
      </c>
      <c r="K86" s="1">
        <v>15690344.291697109</v>
      </c>
      <c r="L86" s="1">
        <v>17521059.567616113</v>
      </c>
      <c r="M86" s="1">
        <v>19486390.787134945</v>
      </c>
      <c r="N86" s="1">
        <v>21594821.055834033</v>
      </c>
      <c r="O86" s="1">
        <v>23855327.811791275</v>
      </c>
      <c r="P86" s="1">
        <v>26277410.296211731</v>
      </c>
      <c r="Q86" s="1">
        <v>28871118.502716985</v>
      </c>
      <c r="R86" s="1">
        <v>31647083.683083031</v>
      </c>
      <c r="S86" s="1">
        <v>34616550.491237618</v>
      </c>
      <c r="T86" s="1">
        <v>37791410.851556167</v>
      </c>
      <c r="U86" s="1">
        <v>41184239.641937427</v>
      </c>
      <c r="V86" s="1">
        <v>44808332.286810279</v>
      </c>
      <c r="W86" s="1">
        <v>48677744.360129952</v>
      </c>
      <c r="X86" s="1">
        <v>52807333.303579137</v>
      </c>
      <c r="Y86" s="1">
        <v>57212802.370609313</v>
      </c>
      <c r="Z86" s="1">
        <v>61910746.912652202</v>
      </c>
      <c r="AA86" s="1">
        <v>66918703.129816443</v>
      </c>
      <c r="AB86" s="1">
        <v>72255199.414673388</v>
      </c>
      <c r="AC86" s="1">
        <v>77939810.424343467</v>
      </c>
      <c r="AD86" s="1">
        <v>83993214.023039162</v>
      </c>
      <c r="AE86" s="1">
        <v>90437251.244515225</v>
      </c>
      <c r="AF86" s="1">
        <v>97294989.431544289</v>
      </c>
      <c r="AG86" s="1">
        <v>104590788.71758859</v>
      </c>
      <c r="AH86" s="1">
        <v>112350372.02430269</v>
      </c>
      <c r="AI86" s="1">
        <v>120600898.75739211</v>
      </c>
      <c r="AJ86" s="1">
        <v>129371042.39269492</v>
      </c>
      <c r="AK86" s="1">
        <v>138691072.15416607</v>
      </c>
      <c r="AL86" s="1">
        <v>148592938.99575499</v>
      </c>
      <c r="AM86" s="1">
        <v>159110366.10999811</v>
      </c>
      <c r="AN86" s="1">
        <v>170278944.19752747</v>
      </c>
      <c r="AO86" s="1">
        <v>182136231.7436474</v>
      </c>
      <c r="AP86" s="1">
        <v>194721860.56069189</v>
      </c>
      <c r="AQ86" s="1">
        <v>208077646.86806193</v>
      </c>
      <c r="AR86" s="1">
        <v>222247708.19570005</v>
      </c>
      <c r="AS86" s="1">
        <v>237278586.41131419</v>
      </c>
      <c r="AT86" s="1">
        <v>253219377.18694851</v>
      </c>
      <c r="AU86" s="1">
        <v>270121866.23656034</v>
      </c>
      <c r="AV86" s="1">
        <v>288040672.67312711</v>
      </c>
      <c r="AW86" s="1">
        <v>307033399.85152292</v>
      </c>
      <c r="AX86" s="1">
        <v>327160794.08201379</v>
      </c>
      <c r="AY86" s="1">
        <v>348486911.61876172</v>
      </c>
      <c r="AZ86" s="1">
        <v>371079294.34825563</v>
      </c>
      <c r="BA86" s="1">
        <v>395009154.6241436</v>
      </c>
      <c r="BB86" s="1">
        <v>420351569.71758103</v>
      </c>
      <c r="BC86" s="1">
        <v>447185686.37598854</v>
      </c>
      <c r="BD86" s="1">
        <v>475594936.00808364</v>
      </c>
      <c r="BE86" s="1">
        <v>505667261.03927386</v>
      </c>
      <c r="BF86" s="1">
        <v>537495353.00904191</v>
      </c>
      <c r="BG86" s="1">
        <v>571176903.01086915</v>
      </c>
      <c r="BH86" s="1">
        <v>606814865.10561955</v>
      </c>
      <c r="BI86" s="1">
        <v>644517733.37119484</v>
      </c>
      <c r="BJ86" s="1">
        <v>684399833.28476095</v>
      </c>
      <c r="BK86" s="1">
        <v>726581628.16902351</v>
      </c>
      <c r="BL86" s="1">
        <v>771190041.47092319</v>
      </c>
      <c r="BM86" s="1">
        <v>818358795.67996013</v>
      </c>
      <c r="BN86" s="1">
        <v>868228768.73397779</v>
      </c>
      <c r="BO86" s="1">
        <v>920948368.80309951</v>
      </c>
      <c r="BP86" s="1">
        <v>976673928.38727307</v>
      </c>
      <c r="BQ86" s="1">
        <v>1035570118.710121</v>
      </c>
      <c r="BR86" s="1">
        <v>1097810385.4412074</v>
      </c>
      <c r="BS86" s="1">
        <v>1163577406.8307848</v>
      </c>
      <c r="BT86" s="1">
        <v>1233063575.3956988</v>
      </c>
      <c r="BU86" s="1">
        <v>1306471504.3522892</v>
      </c>
      <c r="BV86" s="1">
        <v>1384014560.0523772</v>
      </c>
      <c r="BW86" s="1">
        <v>1465917421.7414148</v>
      </c>
      <c r="BX86" s="1">
        <v>1552416670.024281</v>
      </c>
      <c r="BY86" s="1">
        <v>1643761405.4936543</v>
      </c>
      <c r="BZ86" s="1">
        <v>1740213899.0490346</v>
      </c>
      <c r="CA86" s="1">
        <v>1842050275.5110824</v>
      </c>
      <c r="CB86" s="1">
        <v>1949561232.2164834</v>
      </c>
      <c r="CC86" s="1">
        <v>2063052794.3630295</v>
      </c>
      <c r="CD86" s="1">
        <v>2182847108.9633088</v>
      </c>
      <c r="CE86" s="1">
        <v>2309283279.3584976</v>
      </c>
      <c r="CF86" s="1">
        <v>2442718242.3415546</v>
      </c>
      <c r="CG86" s="1">
        <v>2583527690.0415783</v>
      </c>
      <c r="CH86" s="1">
        <v>2732107038.8289971</v>
      </c>
      <c r="CI86" s="1">
        <v>2888872447.6141052</v>
      </c>
      <c r="CJ86" s="1">
        <v>3054261888.0302467</v>
      </c>
      <c r="CK86" s="1">
        <v>3228736269.1175036</v>
      </c>
      <c r="CL86" s="1">
        <v>3412780619.2533998</v>
      </c>
      <c r="CM86" s="1">
        <v>3606905328.2144527</v>
      </c>
      <c r="CN86" s="1">
        <v>3811647452.3963804</v>
      </c>
      <c r="CO86" s="1">
        <v>4027572086.3719692</v>
      </c>
      <c r="CP86" s="1">
        <v>4255273804.1242599</v>
      </c>
      <c r="CQ86" s="1">
        <v>4495378173.4592695</v>
      </c>
      <c r="CR86" s="1">
        <v>4748543347.2772198</v>
      </c>
      <c r="CS86" s="1">
        <v>5015461735.5647068</v>
      </c>
      <c r="CT86" s="1">
        <v>5296861762.1627798</v>
      </c>
      <c r="CU86" s="1">
        <v>5593509710.5678692</v>
      </c>
      <c r="CV86" s="1">
        <v>5906211663.2347889</v>
      </c>
      <c r="CW86" s="1">
        <v>6235815539.0732098</v>
      </c>
      <c r="CX86" s="1">
        <v>6583213234.0629635</v>
      </c>
      <c r="CY86" s="1">
        <v>6949342870.1583986</v>
      </c>
      <c r="CZ86" s="1">
        <v>7335191157.9091825</v>
      </c>
      <c r="DA86" s="1">
        <v>7741795878.495265</v>
      </c>
    </row>
    <row r="87" spans="1:105" x14ac:dyDescent="0.25">
      <c r="A87" t="s">
        <v>52</v>
      </c>
      <c r="B87" s="1">
        <f t="shared" si="9"/>
        <v>383.14513574470675</v>
      </c>
      <c r="D87" t="s">
        <v>52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477013.54049076157</v>
      </c>
      <c r="K87" s="1">
        <v>1428629.0010026845</v>
      </c>
      <c r="L87" s="1">
        <v>2467893.0330815352</v>
      </c>
      <c r="M87" s="1">
        <v>3600907.7080945829</v>
      </c>
      <c r="N87" s="1">
        <v>4834153.4630286712</v>
      </c>
      <c r="O87" s="1">
        <v>6174511.112532164</v>
      </c>
      <c r="P87" s="1">
        <v>7629285.0908066677</v>
      </c>
      <c r="Q87" s="1">
        <v>9206227.9901687577</v>
      </c>
      <c r="R87" s="1">
        <v>10913566.466658685</v>
      </c>
      <c r="S87" s="1">
        <v>12760028.58681657</v>
      </c>
      <c r="T87" s="1">
        <v>14754872.693685602</v>
      </c>
      <c r="U87" s="1">
        <v>16907917.874247506</v>
      </c>
      <c r="V87" s="1">
        <v>19229576.114857823</v>
      </c>
      <c r="W87" s="1">
        <v>21730886.235838939</v>
      </c>
      <c r="X87" s="1">
        <v>24423549.701218989</v>
      </c>
      <c r="Y87" s="1">
        <v>27319968.404687468</v>
      </c>
      <c r="Z87" s="1">
        <v>30433284.538185678</v>
      </c>
      <c r="AA87" s="1">
        <v>33777422.655177213</v>
      </c>
      <c r="AB87" s="1">
        <v>37367134.046563253</v>
      </c>
      <c r="AC87" s="1">
        <v>41218043.553436004</v>
      </c>
      <c r="AD87" s="1">
        <v>45346698.947416291</v>
      </c>
      <c r="AE87" s="1">
        <v>49770623.016214378</v>
      </c>
      <c r="AF87" s="1">
        <v>54508368.499306895</v>
      </c>
      <c r="AG87" s="1">
        <v>59579576.02624952</v>
      </c>
      <c r="AH87" s="1">
        <v>65005035.218173303</v>
      </c>
      <c r="AI87" s="1">
        <v>70806749.121453315</v>
      </c>
      <c r="AJ87" s="1">
        <v>77008002.151418775</v>
      </c>
      <c r="AK87" s="1">
        <v>83633431.73331663</v>
      </c>
      <c r="AL87" s="1">
        <v>90709103.837564304</v>
      </c>
      <c r="AM87" s="1">
        <v>98262592.616664097</v>
      </c>
      <c r="AN87" s="1">
        <v>106323064.36201936</v>
      </c>
      <c r="AO87" s="1">
        <v>114921366.01032896</v>
      </c>
      <c r="AP87" s="1">
        <v>124090118.44125722</v>
      </c>
      <c r="AQ87" s="1">
        <v>133863814.82072681</v>
      </c>
      <c r="AR87" s="1">
        <v>144278924.25747862</v>
      </c>
      <c r="AS87" s="1">
        <v>155374001.05453351</v>
      </c>
      <c r="AT87" s="1">
        <v>167189799.85189888</v>
      </c>
      <c r="AU87" s="1">
        <v>179769396.97233155</v>
      </c>
      <c r="AV87" s="1">
        <v>193158318.29823956</v>
      </c>
      <c r="AW87" s="1">
        <v>207404674.02490583</v>
      </c>
      <c r="AX87" s="1">
        <v>222559300.65321314</v>
      </c>
      <c r="AY87" s="1">
        <v>238675910.60395658</v>
      </c>
      <c r="AZ87" s="1">
        <v>255811249.8557255</v>
      </c>
      <c r="BA87" s="1">
        <v>274025264.02924818</v>
      </c>
      <c r="BB87" s="1">
        <v>293381273.36308086</v>
      </c>
      <c r="BC87" s="1">
        <v>313946157.04864699</v>
      </c>
      <c r="BD87" s="1">
        <v>335790547.41693592</v>
      </c>
      <c r="BE87" s="1">
        <v>358989034.49473846</v>
      </c>
      <c r="BF87" s="1">
        <v>383620381.47515851</v>
      </c>
      <c r="BG87" s="1">
        <v>409767751.67539698</v>
      </c>
      <c r="BH87" s="1">
        <v>437518947.58450878</v>
      </c>
      <c r="BI87" s="1">
        <v>466966662.63505119</v>
      </c>
      <c r="BJ87" s="1">
        <v>498208746.36537331</v>
      </c>
      <c r="BK87" s="1">
        <v>531348483.67381459</v>
      </c>
      <c r="BL87" s="1">
        <v>566494888.90233493</v>
      </c>
      <c r="BM87" s="1">
        <v>603763015.52526999</v>
      </c>
      <c r="BN87" s="1">
        <v>643274282.25895894</v>
      </c>
      <c r="BO87" s="1">
        <v>685156816.45015812</v>
      </c>
      <c r="BP87" s="1">
        <v>729545815.64544773</v>
      </c>
      <c r="BQ87" s="1">
        <v>776583928.29037952</v>
      </c>
      <c r="BR87" s="1">
        <v>826421654.55609345</v>
      </c>
      <c r="BS87" s="1">
        <v>879217768.34254968</v>
      </c>
      <c r="BT87" s="1">
        <v>935139761.56158412</v>
      </c>
      <c r="BU87" s="1">
        <v>994364311.85987341</v>
      </c>
      <c r="BV87" s="1">
        <v>1057077775.0015891</v>
      </c>
      <c r="BW87" s="1">
        <v>1123476703.1932995</v>
      </c>
      <c r="BX87" s="1">
        <v>1193768390.6997247</v>
      </c>
      <c r="BY87" s="1">
        <v>1268171448.1681941</v>
      </c>
      <c r="BZ87" s="1">
        <v>1346916407.152663</v>
      </c>
      <c r="CA87" s="1">
        <v>1430246356.4046476</v>
      </c>
      <c r="CB87" s="1">
        <v>1518417611.5789602</v>
      </c>
      <c r="CC87" s="1">
        <v>1611700420.0867774</v>
      </c>
      <c r="CD87" s="1">
        <v>1710379702.9174089</v>
      </c>
      <c r="CE87" s="1">
        <v>1814755835.3435938</v>
      </c>
      <c r="CF87" s="1">
        <v>1925145468.523339</v>
      </c>
      <c r="CG87" s="1">
        <v>2041882394.1144867</v>
      </c>
      <c r="CH87" s="1">
        <v>2165318454.1265783</v>
      </c>
      <c r="CI87" s="1">
        <v>2295824498.3485723</v>
      </c>
      <c r="CJ87" s="1">
        <v>2433791391.8106437</v>
      </c>
      <c r="CK87" s="1">
        <v>2579631074.8640494</v>
      </c>
      <c r="CL87" s="1">
        <v>2733777678.5953522</v>
      </c>
      <c r="CM87" s="1">
        <v>2896688698.4300017</v>
      </c>
      <c r="CN87" s="1">
        <v>3068846228.9263706</v>
      </c>
      <c r="CO87" s="1">
        <v>3250758262.9145498</v>
      </c>
      <c r="CP87" s="1">
        <v>3442960058.2953677</v>
      </c>
      <c r="CQ87" s="1">
        <v>3646015575.9844122</v>
      </c>
      <c r="CR87" s="1">
        <v>3860518992.6635532</v>
      </c>
      <c r="CS87" s="1">
        <v>4087096292.1894569</v>
      </c>
      <c r="CT87" s="1">
        <v>4326406939.7048054</v>
      </c>
      <c r="CU87" s="1">
        <v>4579145642.7042379</v>
      </c>
      <c r="CV87" s="1">
        <v>4846044203.5236673</v>
      </c>
      <c r="CW87" s="1">
        <v>5127873467.9493809</v>
      </c>
      <c r="CX87" s="1">
        <v>5425445374.8823347</v>
      </c>
      <c r="CY87" s="1">
        <v>5739615112.2444744</v>
      </c>
      <c r="CZ87" s="1">
        <v>6071283384.577775</v>
      </c>
      <c r="DA87" s="1">
        <v>6421398798.063962</v>
      </c>
    </row>
    <row r="88" spans="1:105" x14ac:dyDescent="0.25">
      <c r="A88" t="s">
        <v>53</v>
      </c>
      <c r="B88" s="1">
        <f t="shared" si="9"/>
        <v>310.21502394597212</v>
      </c>
      <c r="D88" t="s">
        <v>53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1059034.8729916867</v>
      </c>
      <c r="Q88" s="1">
        <v>2330023.6313033118</v>
      </c>
      <c r="R88" s="1">
        <v>3711789.7984712627</v>
      </c>
      <c r="S88" s="1">
        <v>5211664.8917715745</v>
      </c>
      <c r="T88" s="1">
        <v>6837413.0877154609</v>
      </c>
      <c r="U88" s="1">
        <v>8597255.1892472599</v>
      </c>
      <c r="V88" s="1">
        <v>10499893.868307823</v>
      </c>
      <c r="W88" s="1">
        <v>12554540.249767775</v>
      </c>
      <c r="X88" s="1">
        <v>14770941.906082578</v>
      </c>
      <c r="Y88" s="1">
        <v>17159412.33553515</v>
      </c>
      <c r="Z88" s="1">
        <v>19730862.000621289</v>
      </c>
      <c r="AA88" s="1">
        <v>22496831.007006753</v>
      </c>
      <c r="AB88" s="1">
        <v>25469523.507551041</v>
      </c>
      <c r="AC88" s="1">
        <v>28661843.920162436</v>
      </c>
      <c r="AD88" s="1">
        <v>32087435.052729562</v>
      </c>
      <c r="AE88" s="1">
        <v>35760718.233080477</v>
      </c>
      <c r="AF88" s="1">
        <v>39696935.546857394</v>
      </c>
      <c r="AG88" s="1">
        <v>43912194.291380368</v>
      </c>
      <c r="AH88" s="1">
        <v>48423513.759013437</v>
      </c>
      <c r="AI88" s="1">
        <v>53248874.469259448</v>
      </c>
      <c r="AJ88" s="1">
        <v>58407269.974803805</v>
      </c>
      <c r="AK88" s="1">
        <v>63918761.373020448</v>
      </c>
      <c r="AL88" s="1">
        <v>69804534.661056519</v>
      </c>
      <c r="AM88" s="1">
        <v>76086961.079544947</v>
      </c>
      <c r="AN88" s="1">
        <v>82789660.597267702</v>
      </c>
      <c r="AO88" s="1">
        <v>89937568.696727395</v>
      </c>
      <c r="AP88" s="1">
        <v>97557006.628597423</v>
      </c>
      <c r="AQ88" s="1">
        <v>105675755.31142916</v>
      </c>
      <c r="AR88" s="1">
        <v>114323133.0618187</v>
      </c>
      <c r="AS88" s="1">
        <v>123530077.34949605</v>
      </c>
      <c r="AT88" s="1">
        <v>133329230.78151613</v>
      </c>
      <c r="AU88" s="1">
        <v>143755031.52992678</v>
      </c>
      <c r="AV88" s="1">
        <v>154843808.42799175</v>
      </c>
      <c r="AW88" s="1">
        <v>166633880.97126922</v>
      </c>
      <c r="AX88" s="1">
        <v>179165664.47163013</v>
      </c>
      <c r="AY88" s="1">
        <v>192481780.62465975</v>
      </c>
      <c r="AZ88" s="1">
        <v>206627173.76385558</v>
      </c>
      <c r="BA88" s="1">
        <v>221649233.08864093</v>
      </c>
      <c r="BB88" s="1">
        <v>237597921.16749218</v>
      </c>
      <c r="BC88" s="1">
        <v>254525909.03245491</v>
      </c>
      <c r="BD88" s="1">
        <v>272488718.19703829</v>
      </c>
      <c r="BE88" s="1">
        <v>291544869.94596672</v>
      </c>
      <c r="BF88" s="1">
        <v>311756042.26256078</v>
      </c>
      <c r="BG88" s="1">
        <v>333187234.77766663</v>
      </c>
      <c r="BH88" s="1">
        <v>355906942.14308792</v>
      </c>
      <c r="BI88" s="1">
        <v>379987336.25244552</v>
      </c>
      <c r="BJ88" s="1">
        <v>405504457.75333303</v>
      </c>
      <c r="BK88" s="1">
        <v>432538417.31661516</v>
      </c>
      <c r="BL88" s="1">
        <v>461173607.15176815</v>
      </c>
      <c r="BM88" s="1">
        <v>491498923.28133106</v>
      </c>
      <c r="BN88" s="1">
        <v>523607999.11291218</v>
      </c>
      <c r="BO88" s="1">
        <v>557599450.87379241</v>
      </c>
      <c r="BP88" s="1">
        <v>593577135.50106132</v>
      </c>
      <c r="BQ88" s="1">
        <v>631650421.60951447</v>
      </c>
      <c r="BR88" s="1">
        <v>671934474.19020998</v>
      </c>
      <c r="BS88" s="1">
        <v>714550553.72480047</v>
      </c>
      <c r="BT88" s="1">
        <v>759626330.43452704</v>
      </c>
      <c r="BU88" s="1">
        <v>807296214.41815543</v>
      </c>
      <c r="BV88" s="1">
        <v>857701702.47031236</v>
      </c>
      <c r="BW88" s="1">
        <v>910991742.41061485</v>
      </c>
      <c r="BX88" s="1">
        <v>967323115.79485476</v>
      </c>
      <c r="BY88" s="1">
        <v>1026860839.9223386</v>
      </c>
      <c r="BZ88" s="1">
        <v>1089778590.0984282</v>
      </c>
      <c r="CA88" s="1">
        <v>1156259143.1584373</v>
      </c>
      <c r="CB88" s="1">
        <v>1226494843.3084686</v>
      </c>
      <c r="CC88" s="1">
        <v>1300688091.3905973</v>
      </c>
      <c r="CD88" s="1">
        <v>1379051858.7341373</v>
      </c>
      <c r="CE88" s="1">
        <v>1461810226.8117297</v>
      </c>
      <c r="CF88" s="1">
        <v>1549198953.9787247</v>
      </c>
      <c r="CG88" s="1">
        <v>1641466070.6370189</v>
      </c>
      <c r="CH88" s="1">
        <v>1738872504.2301779</v>
      </c>
      <c r="CI88" s="1">
        <v>1841692735.5455911</v>
      </c>
      <c r="CJ88" s="1">
        <v>1950215487.8716588</v>
      </c>
      <c r="CK88" s="1">
        <v>2064744450.6336808</v>
      </c>
      <c r="CL88" s="1">
        <v>2185599039.2116442</v>
      </c>
      <c r="CM88" s="1">
        <v>2313115192.7262707</v>
      </c>
      <c r="CN88" s="1">
        <v>2447646211.6670647</v>
      </c>
      <c r="CO88" s="1">
        <v>2589563637.3276191</v>
      </c>
      <c r="CP88" s="1">
        <v>2739258175.1093626</v>
      </c>
      <c r="CQ88" s="1">
        <v>2897140663.8556285</v>
      </c>
      <c r="CR88" s="1">
        <v>3063643093.4833612</v>
      </c>
      <c r="CS88" s="1">
        <v>3239219673.2903852</v>
      </c>
      <c r="CT88" s="1">
        <v>3424347953.432127</v>
      </c>
      <c r="CU88" s="1">
        <v>3619530002.1832304</v>
      </c>
      <c r="CV88" s="1">
        <v>3825293641.7269034</v>
      </c>
      <c r="CW88" s="1">
        <v>4042193745.3485041</v>
      </c>
      <c r="CX88" s="1">
        <v>4270813599.0498137</v>
      </c>
      <c r="CY88" s="1">
        <v>4511766330.7474613</v>
      </c>
      <c r="CZ88" s="1">
        <v>4765696410.3725748</v>
      </c>
      <c r="DA88" s="1">
        <v>5033281224.3503408</v>
      </c>
    </row>
    <row r="89" spans="1:105" x14ac:dyDescent="0.25">
      <c r="A89" t="s">
        <v>54</v>
      </c>
      <c r="B89" s="1">
        <f t="shared" si="9"/>
        <v>289.15000710142522</v>
      </c>
      <c r="D89" t="s">
        <v>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1010568.8466509187</v>
      </c>
      <c r="T89" s="1">
        <v>2453478.5937561882</v>
      </c>
      <c r="U89" s="1">
        <v>4022588.376270426</v>
      </c>
      <c r="V89" s="1">
        <v>5726263.0107428906</v>
      </c>
      <c r="W89" s="1">
        <v>7573361.4458313789</v>
      </c>
      <c r="X89" s="1">
        <v>9573264.1565940287</v>
      </c>
      <c r="Y89" s="1">
        <v>11735901.997523038</v>
      </c>
      <c r="Z89" s="1">
        <v>14071786.589863259</v>
      </c>
      <c r="AA89" s="1">
        <v>16592042.322591661</v>
      </c>
      <c r="AB89" s="1">
        <v>19308440.050458033</v>
      </c>
      <c r="AC89" s="1">
        <v>22233432.576712817</v>
      </c>
      <c r="AD89" s="1">
        <v>25380192.012583937</v>
      </c>
      <c r="AE89" s="1">
        <v>28762649.110222131</v>
      </c>
      <c r="AF89" s="1">
        <v>32395534.670723643</v>
      </c>
      <c r="AG89" s="1">
        <v>36294423.133972265</v>
      </c>
      <c r="AH89" s="1">
        <v>40475778.462431468</v>
      </c>
      <c r="AI89" s="1">
        <v>44957002.436673708</v>
      </c>
      <c r="AJ89" s="1">
        <v>49756485.486372508</v>
      </c>
      <c r="AK89" s="1">
        <v>54893660.186715625</v>
      </c>
      <c r="AL89" s="1">
        <v>60389057.556740619</v>
      </c>
      <c r="AM89" s="1">
        <v>66264366.302961811</v>
      </c>
      <c r="AN89" s="1">
        <v>72542495.158865556</v>
      </c>
      <c r="AO89" s="1">
        <v>79247638.478417531</v>
      </c>
      <c r="AP89" s="1">
        <v>86405345.249665618</v>
      </c>
      <c r="AQ89" s="1">
        <v>94042591.702857301</v>
      </c>
      <c r="AR89" s="1">
        <v>102187857.69623694</v>
      </c>
      <c r="AS89" s="1">
        <v>110871207.07186905</v>
      </c>
      <c r="AT89" s="1">
        <v>120124372.18346676</v>
      </c>
      <c r="AU89" s="1">
        <v>129980842.8083171</v>
      </c>
      <c r="AV89" s="1">
        <v>140475959.66600254</v>
      </c>
      <c r="AW89" s="1">
        <v>151647012.77775571</v>
      </c>
      <c r="AX89" s="1">
        <v>163533344.9119651</v>
      </c>
      <c r="AY89" s="1">
        <v>176176460.37361386</v>
      </c>
      <c r="AZ89" s="1">
        <v>189620139.40829542</v>
      </c>
      <c r="BA89" s="1">
        <v>203910558.50495461</v>
      </c>
      <c r="BB89" s="1">
        <v>219096416.89566332</v>
      </c>
      <c r="BC89" s="1">
        <v>235229069.56560731</v>
      </c>
      <c r="BD89" s="1">
        <v>252362667.10205168</v>
      </c>
      <c r="BE89" s="1">
        <v>270554302.72741866</v>
      </c>
      <c r="BF89" s="1">
        <v>289864166.87877619</v>
      </c>
      <c r="BG89" s="1">
        <v>310355709.71404922</v>
      </c>
      <c r="BH89" s="1">
        <v>332095811.94416142</v>
      </c>
      <c r="BI89" s="1">
        <v>355154964.41014057</v>
      </c>
      <c r="BJ89" s="1">
        <v>379607456.84501976</v>
      </c>
      <c r="BK89" s="1">
        <v>405531576.28218853</v>
      </c>
      <c r="BL89" s="1">
        <v>433009815.59473449</v>
      </c>
      <c r="BM89" s="1">
        <v>462129092.67433172</v>
      </c>
      <c r="BN89" s="1">
        <v>492980980.78342521</v>
      </c>
      <c r="BO89" s="1">
        <v>525661950.64087963</v>
      </c>
      <c r="BP89" s="1">
        <v>560273624.82898593</v>
      </c>
      <c r="BQ89" s="1">
        <v>596923045.13879192</v>
      </c>
      <c r="BR89" s="1">
        <v>635722953.50122952</v>
      </c>
      <c r="BS89" s="1">
        <v>676792087.18348885</v>
      </c>
      <c r="BT89" s="1">
        <v>720255488.96367133</v>
      </c>
      <c r="BU89" s="1">
        <v>766244833.03191948</v>
      </c>
      <c r="BV89" s="1">
        <v>814898767.40317094</v>
      </c>
      <c r="BW89" s="1">
        <v>866363273.6653831</v>
      </c>
      <c r="BX89" s="1">
        <v>920792044.92768693</v>
      </c>
      <c r="BY89" s="1">
        <v>978346882.8755492</v>
      </c>
      <c r="BZ89" s="1">
        <v>1039198114.884647</v>
      </c>
      <c r="CA89" s="1">
        <v>1103525032.1920698</v>
      </c>
      <c r="CB89" s="1">
        <v>1171516350.1725383</v>
      </c>
      <c r="CC89" s="1">
        <v>1243370691.8189125</v>
      </c>
      <c r="CD89" s="1">
        <v>1319297095.5802777</v>
      </c>
      <c r="CE89" s="1">
        <v>1399515548.7675567</v>
      </c>
      <c r="CF89" s="1">
        <v>1484257547.7960796</v>
      </c>
      <c r="CG89" s="1">
        <v>1573766686.5967982</v>
      </c>
      <c r="CH89" s="1">
        <v>1668299274.5932689</v>
      </c>
      <c r="CI89" s="1">
        <v>1768124985.7099812</v>
      </c>
      <c r="CJ89" s="1">
        <v>1873527539.9495578</v>
      </c>
      <c r="CK89" s="1">
        <v>1984805419.1516623</v>
      </c>
      <c r="CL89" s="1">
        <v>2102272618.6254706</v>
      </c>
      <c r="CM89" s="1">
        <v>2226259436.43049</v>
      </c>
      <c r="CN89" s="1">
        <v>2357113302.1672831</v>
      </c>
      <c r="CO89" s="1">
        <v>2495199647.2308922</v>
      </c>
      <c r="CP89" s="1">
        <v>2640902818.5751328</v>
      </c>
      <c r="CQ89" s="1">
        <v>2794627038.1362295</v>
      </c>
      <c r="CR89" s="1">
        <v>2956797410.1691647</v>
      </c>
      <c r="CS89" s="1">
        <v>3127860978.8602343</v>
      </c>
      <c r="CT89" s="1">
        <v>3308287838.6948485</v>
      </c>
      <c r="CU89" s="1">
        <v>3498572300.1804509</v>
      </c>
      <c r="CV89" s="1">
        <v>3699234113.6515136</v>
      </c>
      <c r="CW89" s="1">
        <v>3910819754.0164614</v>
      </c>
      <c r="CX89" s="1">
        <v>4133903769.4459429</v>
      </c>
      <c r="CY89" s="1">
        <v>4369090197.1479883</v>
      </c>
      <c r="CZ89" s="1">
        <v>4617014049.5290003</v>
      </c>
      <c r="DA89" s="1">
        <v>4878342874.2001333</v>
      </c>
    </row>
    <row r="90" spans="1:105" x14ac:dyDescent="0.25">
      <c r="A90" t="s">
        <v>55</v>
      </c>
      <c r="B90" s="1">
        <f t="shared" si="9"/>
        <v>268.01288779781549</v>
      </c>
      <c r="D90" t="s">
        <v>55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588362.2526932857</v>
      </c>
      <c r="W90" s="1">
        <v>2078011.3418460737</v>
      </c>
      <c r="X90" s="1">
        <v>3706220.9030313147</v>
      </c>
      <c r="Y90" s="1">
        <v>5482717.1581071382</v>
      </c>
      <c r="Z90" s="1">
        <v>7417834.1464730157</v>
      </c>
      <c r="AA90" s="1">
        <v>9522549.3574661966</v>
      </c>
      <c r="AB90" s="1">
        <v>11808521.368726125</v>
      </c>
      <c r="AC90" s="1">
        <v>14288129.600338114</v>
      </c>
      <c r="AD90" s="1">
        <v>16974516.300456554</v>
      </c>
      <c r="AE90" s="1">
        <v>19881630.884308241</v>
      </c>
      <c r="AF90" s="1">
        <v>23024276.755003989</v>
      </c>
      <c r="AG90" s="1">
        <v>26418160.741457861</v>
      </c>
      <c r="AH90" s="1">
        <v>30079945.295947406</v>
      </c>
      <c r="AI90" s="1">
        <v>34027303.601462997</v>
      </c>
      <c r="AJ90" s="1">
        <v>38278977.747009322</v>
      </c>
      <c r="AK90" s="1">
        <v>42854840.137460321</v>
      </c>
      <c r="AL90" s="1">
        <v>47775958.31344837</v>
      </c>
      <c r="AM90" s="1">
        <v>53064663.366117269</v>
      </c>
      <c r="AN90" s="1">
        <v>58744622.14140562</v>
      </c>
      <c r="AO90" s="1">
        <v>64840913.438883245</v>
      </c>
      <c r="AP90" s="1">
        <v>71380108.421059906</v>
      </c>
      <c r="AQ90" s="1">
        <v>78390355.460555732</v>
      </c>
      <c r="AR90" s="1">
        <v>85901469.664593175</v>
      </c>
      <c r="AS90" s="1">
        <v>93945027.328971162</v>
      </c>
      <c r="AT90" s="1">
        <v>102554465.58705221</v>
      </c>
      <c r="AU90" s="1">
        <v>111765187.5333564</v>
      </c>
      <c r="AV90" s="1">
        <v>121614673.11616206</v>
      </c>
      <c r="AW90" s="1">
        <v>132142596.10908519</v>
      </c>
      <c r="AX90" s="1">
        <v>143390947.48800129</v>
      </c>
      <c r="AY90" s="1">
        <v>155404165.55691794</v>
      </c>
      <c r="AZ90" s="1">
        <v>168229273.18455064</v>
      </c>
      <c r="BA90" s="1">
        <v>181916022.53244576</v>
      </c>
      <c r="BB90" s="1">
        <v>196517047.6755811</v>
      </c>
      <c r="BC90" s="1">
        <v>212088025.53750926</v>
      </c>
      <c r="BD90" s="1">
        <v>228687845.58433801</v>
      </c>
      <c r="BE90" s="1">
        <v>246378788.74523932</v>
      </c>
      <c r="BF90" s="1">
        <v>265226716.05178025</v>
      </c>
      <c r="BG90" s="1">
        <v>285301267.51426262</v>
      </c>
      <c r="BH90" s="1">
        <v>306676071.78048503</v>
      </c>
      <c r="BI90" s="1">
        <v>329428967.15099663</v>
      </c>
      <c r="BJ90" s="1">
        <v>353642234.55504328</v>
      </c>
      <c r="BK90" s="1">
        <v>379402843.12310487</v>
      </c>
      <c r="BL90" s="1">
        <v>406802709.02527642</v>
      </c>
      <c r="BM90" s="1">
        <v>435938968.27981275</v>
      </c>
      <c r="BN90" s="1">
        <v>466914264.27304554</v>
      </c>
      <c r="BO90" s="1">
        <v>499837050.77070516</v>
      </c>
      <c r="BP90" s="1">
        <v>534821911.24146569</v>
      </c>
      <c r="BQ90" s="1">
        <v>571989895.35647869</v>
      </c>
      <c r="BR90" s="1">
        <v>611468873.57381344</v>
      </c>
      <c r="BS90" s="1">
        <v>653393910.76418042</v>
      </c>
      <c r="BT90" s="1">
        <v>697907659.88428259</v>
      </c>
      <c r="BU90" s="1">
        <v>745160776.75664508</v>
      </c>
      <c r="BV90" s="1">
        <v>795312357.06999671</v>
      </c>
      <c r="BW90" s="1">
        <v>848530396.77240121</v>
      </c>
      <c r="BX90" s="1">
        <v>904992277.09036231</v>
      </c>
      <c r="BY90" s="1">
        <v>964885275.47142005</v>
      </c>
      <c r="BZ90" s="1">
        <v>1028407103.8152709</v>
      </c>
      <c r="CA90" s="1">
        <v>1095766475.4294732</v>
      </c>
      <c r="CB90" s="1">
        <v>1167183702.2205372</v>
      </c>
      <c r="CC90" s="1">
        <v>1242891323.7096655</v>
      </c>
      <c r="CD90" s="1">
        <v>1323134769.5450697</v>
      </c>
      <c r="CE90" s="1">
        <v>1408173057.2695844</v>
      </c>
      <c r="CF90" s="1">
        <v>1498279527.1935961</v>
      </c>
      <c r="CG90" s="1">
        <v>1593742616.3193679</v>
      </c>
      <c r="CH90" s="1">
        <v>1694866673.3636894</v>
      </c>
      <c r="CI90" s="1">
        <v>1801972817.0319746</v>
      </c>
      <c r="CJ90" s="1">
        <v>1915399839.8085256</v>
      </c>
      <c r="CK90" s="1">
        <v>2035505159.6448798</v>
      </c>
      <c r="CL90" s="1">
        <v>2162665822.0516648</v>
      </c>
      <c r="CM90" s="1">
        <v>2297279555.2288828</v>
      </c>
      <c r="CN90" s="1">
        <v>2439765881.005949</v>
      </c>
      <c r="CO90" s="1">
        <v>2590567284.5061727</v>
      </c>
      <c r="CP90" s="1">
        <v>2750150445.600841</v>
      </c>
      <c r="CQ90" s="1">
        <v>2919007535.3766952</v>
      </c>
      <c r="CR90" s="1">
        <v>3097657581.0068483</v>
      </c>
      <c r="CS90" s="1">
        <v>3286647902.5903635</v>
      </c>
      <c r="CT90" s="1">
        <v>3486555625.7096596</v>
      </c>
      <c r="CU90" s="1">
        <v>3697989273.6482711</v>
      </c>
      <c r="CV90" s="1">
        <v>3921590443.4148364</v>
      </c>
      <c r="CW90" s="1">
        <v>4158035569.932869</v>
      </c>
      <c r="CX90" s="1">
        <v>4408037782.9804192</v>
      </c>
      <c r="CY90" s="1">
        <v>4672348861.6999903</v>
      </c>
      <c r="CZ90" s="1">
        <v>4951761291.747097</v>
      </c>
      <c r="DA90" s="1">
        <v>5247110430.4067078</v>
      </c>
    </row>
    <row r="91" spans="1:105" x14ac:dyDescent="0.25">
      <c r="A91" t="s">
        <v>56</v>
      </c>
      <c r="B91" s="1">
        <f t="shared" si="9"/>
        <v>323.0306533096728</v>
      </c>
      <c r="D91" t="s">
        <v>56</v>
      </c>
      <c r="E91" s="1">
        <v>0</v>
      </c>
      <c r="F91" s="1">
        <v>0</v>
      </c>
      <c r="G91" s="1">
        <v>0</v>
      </c>
      <c r="H91" s="1">
        <v>808661.00009840343</v>
      </c>
      <c r="I91" s="1">
        <v>1869438.1858913726</v>
      </c>
      <c r="J91" s="1">
        <v>3010524.7831056705</v>
      </c>
      <c r="K91" s="1">
        <v>4236525.686860742</v>
      </c>
      <c r="L91" s="1">
        <v>5552281.0775862383</v>
      </c>
      <c r="M91" s="1">
        <v>6962877.7026766604</v>
      </c>
      <c r="N91" s="1">
        <v>8473660.6777093187</v>
      </c>
      <c r="O91" s="1">
        <v>10090245.830495222</v>
      </c>
      <c r="P91" s="1">
        <v>11818532.612254076</v>
      </c>
      <c r="Q91" s="1">
        <v>13664717.601269262</v>
      </c>
      <c r="R91" s="1">
        <v>15635308.625490529</v>
      </c>
      <c r="S91" s="1">
        <v>17737139.531710614</v>
      </c>
      <c r="T91" s="1">
        <v>19977385.630151682</v>
      </c>
      <c r="U91" s="1">
        <v>22363579.844558623</v>
      </c>
      <c r="V91" s="1">
        <v>24903629.599211771</v>
      </c>
      <c r="W91" s="1">
        <v>27605834.475644082</v>
      </c>
      <c r="X91" s="1">
        <v>30478904.673279326</v>
      </c>
      <c r="Y91" s="1">
        <v>33531980.309700474</v>
      </c>
      <c r="Z91" s="1">
        <v>36774651.597814962</v>
      </c>
      <c r="AA91" s="1">
        <v>40216979.938807771</v>
      </c>
      <c r="AB91" s="1">
        <v>43869519.971466839</v>
      </c>
      <c r="AC91" s="1">
        <v>47743342.620232254</v>
      </c>
      <c r="AD91" s="1">
        <v>51850059.186163418</v>
      </c>
      <c r="AE91" s="1">
        <v>56201846.526939437</v>
      </c>
      <c r="AF91" s="1">
        <v>60811473.374012694</v>
      </c>
      <c r="AG91" s="1">
        <v>65692327.837124765</v>
      </c>
      <c r="AH91" s="1">
        <v>70858446.148574218</v>
      </c>
      <c r="AI91" s="1">
        <v>76324542.701897964</v>
      </c>
      <c r="AJ91" s="1">
        <v>82106041.441998065</v>
      </c>
      <c r="AK91" s="1">
        <v>88219108.666218653</v>
      </c>
      <c r="AL91" s="1">
        <v>94680687.29845278</v>
      </c>
      <c r="AM91" s="1">
        <v>101508532.70104887</v>
      </c>
      <c r="AN91" s="1">
        <v>108721250.0920874</v>
      </c>
      <c r="AO91" s="1">
        <v>116338333.6385214</v>
      </c>
      <c r="AP91" s="1">
        <v>124380207.2987202</v>
      </c>
      <c r="AQ91" s="1">
        <v>132868267.49113515</v>
      </c>
      <c r="AR91" s="1">
        <v>141824927.66911551</v>
      </c>
      <c r="AS91" s="1">
        <v>151273664.88535938</v>
      </c>
      <c r="AT91" s="1">
        <v>161239068.43308407</v>
      </c>
      <c r="AU91" s="1">
        <v>171746890.65475577</v>
      </c>
      <c r="AV91" s="1">
        <v>182824100.01313245</v>
      </c>
      <c r="AW91" s="1">
        <v>194498936.52345482</v>
      </c>
      <c r="AX91" s="1">
        <v>206800969.64987853</v>
      </c>
      <c r="AY91" s="1">
        <v>219761158.77366889</v>
      </c>
      <c r="AZ91" s="1">
        <v>233411916.34531638</v>
      </c>
      <c r="BA91" s="1">
        <v>247787173.83753923</v>
      </c>
      <c r="BB91" s="1">
        <v>262922450.62117714</v>
      </c>
      <c r="BC91" s="1">
        <v>278854925.89121264</v>
      </c>
      <c r="BD91" s="1">
        <v>295623513.77562237</v>
      </c>
      <c r="BE91" s="1">
        <v>313268941.76545513</v>
      </c>
      <c r="BF91" s="1">
        <v>331833832.61046779</v>
      </c>
      <c r="BG91" s="1">
        <v>351362789.8308385</v>
      </c>
      <c r="BH91" s="1">
        <v>371902487.00193089</v>
      </c>
      <c r="BI91" s="1">
        <v>393501760.97579992</v>
      </c>
      <c r="BJ91" s="1">
        <v>416211709.21014017</v>
      </c>
      <c r="BK91" s="1">
        <v>440085791.38269615</v>
      </c>
      <c r="BL91" s="1">
        <v>465179935.476744</v>
      </c>
      <c r="BM91" s="1">
        <v>491552648.53121394</v>
      </c>
      <c r="BN91" s="1">
        <v>519265132.2572878</v>
      </c>
      <c r="BO91" s="1">
        <v>548381403.73192763</v>
      </c>
      <c r="BP91" s="1">
        <v>578968421.38778079</v>
      </c>
      <c r="BQ91" s="1">
        <v>611096216.52827442</v>
      </c>
      <c r="BR91" s="1">
        <v>644838030.60648334</v>
      </c>
      <c r="BS91" s="1">
        <v>680270458.51651585</v>
      </c>
      <c r="BT91" s="1">
        <v>717473598.15678728</v>
      </c>
      <c r="BU91" s="1">
        <v>756531206.53558481</v>
      </c>
      <c r="BV91" s="1">
        <v>797530862.70087636</v>
      </c>
      <c r="BW91" s="1">
        <v>840564137.78827965</v>
      </c>
      <c r="BX91" s="1">
        <v>885726772.49366772</v>
      </c>
      <c r="BY91" s="1">
        <v>933118862.28989983</v>
      </c>
      <c r="BZ91" s="1">
        <v>982845050.72075939</v>
      </c>
      <c r="CA91" s="1">
        <v>1035014731.1193422</v>
      </c>
      <c r="CB91" s="1">
        <v>1089742257.1129253</v>
      </c>
      <c r="CC91" s="1">
        <v>1147147162.2916765</v>
      </c>
      <c r="CD91" s="1">
        <v>1207354389.4346507</v>
      </c>
      <c r="CE91" s="1">
        <v>1270494529.7031577</v>
      </c>
      <c r="CF91" s="1">
        <v>1336704072.2290785</v>
      </c>
      <c r="CG91" s="1">
        <v>1406125664.5437434</v>
      </c>
      <c r="CH91" s="1">
        <v>1478908384.3119802</v>
      </c>
      <c r="CI91" s="1">
        <v>1555208022.8555505</v>
      </c>
      <c r="CJ91" s="1">
        <v>1635187380.9708068</v>
      </c>
      <c r="CK91" s="1">
        <v>1719016577.5667064</v>
      </c>
      <c r="CL91" s="1">
        <v>1806873371.671613</v>
      </c>
      <c r="CM91" s="1">
        <v>1898943498.3806374</v>
      </c>
      <c r="CN91" s="1">
        <v>1995421019.3392758</v>
      </c>
      <c r="CO91" s="1">
        <v>2096508688.3844883</v>
      </c>
      <c r="CP91" s="1">
        <v>2202418332.990541</v>
      </c>
      <c r="CQ91" s="1">
        <v>2313371252.1942992</v>
      </c>
      <c r="CR91" s="1">
        <v>2429598631.7031908</v>
      </c>
      <c r="CS91" s="1">
        <v>2551341976.9188061</v>
      </c>
      <c r="CT91" s="1">
        <v>2678853564.6399279</v>
      </c>
      <c r="CU91" s="1">
        <v>2812396914.2412739</v>
      </c>
      <c r="CV91" s="1">
        <v>2952247279.1575022</v>
      </c>
      <c r="CW91" s="1">
        <v>3098692159.5373893</v>
      </c>
      <c r="CX91" s="1">
        <v>3252031836.9692817</v>
      </c>
      <c r="CY91" s="1">
        <v>3412579932.217093</v>
      </c>
      <c r="CZ91" s="1">
        <v>3580663986.9456687</v>
      </c>
      <c r="DA91" s="1">
        <v>3756626070.4555044</v>
      </c>
    </row>
    <row r="92" spans="1:105" x14ac:dyDescent="0.25">
      <c r="A92" t="s">
        <v>57</v>
      </c>
      <c r="B92" s="1">
        <f t="shared" si="9"/>
        <v>365.40317935229217</v>
      </c>
      <c r="D92" t="s">
        <v>57</v>
      </c>
      <c r="E92" s="1">
        <v>32660586.260084864</v>
      </c>
      <c r="F92" s="1">
        <v>34716856.613894254</v>
      </c>
      <c r="G92" s="1">
        <v>36860494.530641206</v>
      </c>
      <c r="H92" s="1">
        <v>39094722.590241306</v>
      </c>
      <c r="I92" s="1">
        <v>41422873.802624658</v>
      </c>
      <c r="J92" s="1">
        <v>43848395.224449366</v>
      </c>
      <c r="K92" s="1">
        <v>46374851.690688998</v>
      </c>
      <c r="L92" s="1">
        <v>49005929.66466175</v>
      </c>
      <c r="M92" s="1">
        <v>51745441.210180327</v>
      </c>
      <c r="N92" s="1">
        <v>54597328.089610897</v>
      </c>
      <c r="O92" s="1">
        <v>57565665.991747856</v>
      </c>
      <c r="P92" s="1">
        <v>60654668.893528745</v>
      </c>
      <c r="Q92" s="1">
        <v>63868693.559737064</v>
      </c>
      <c r="R92" s="1">
        <v>67212244.184966654</v>
      </c>
      <c r="S92" s="1">
        <v>70689977.182252705</v>
      </c>
      <c r="T92" s="1">
        <v>74306706.12290673</v>
      </c>
      <c r="U92" s="1">
        <v>78067406.83223328</v>
      </c>
      <c r="V92" s="1">
        <v>81977222.645947009</v>
      </c>
      <c r="W92" s="1">
        <v>86041469.83225587</v>
      </c>
      <c r="X92" s="1">
        <v>90265643.184726954</v>
      </c>
      <c r="Y92" s="1">
        <v>94655421.791208327</v>
      </c>
      <c r="Z92" s="1">
        <v>99216674.984238818</v>
      </c>
      <c r="AA92" s="1">
        <v>103955468.47854327</v>
      </c>
      <c r="AB92" s="1">
        <v>108878070.7013827</v>
      </c>
      <c r="AC92" s="1">
        <v>113990959.32170056</v>
      </c>
      <c r="AD92" s="1">
        <v>119300827.98418933</v>
      </c>
      <c r="AE92" s="1">
        <v>124814593.25458805</v>
      </c>
      <c r="AF92" s="1">
        <v>130539401.78270853</v>
      </c>
      <c r="AG92" s="1">
        <v>136482637.68989164</v>
      </c>
      <c r="AH92" s="1">
        <v>142651930.1877912</v>
      </c>
      <c r="AI92" s="1">
        <v>149055161.43559858</v>
      </c>
      <c r="AJ92" s="1">
        <v>155700474.64303127</v>
      </c>
      <c r="AK92" s="1">
        <v>162596282.42663342</v>
      </c>
      <c r="AL92" s="1">
        <v>169751275.42716515</v>
      </c>
      <c r="AM92" s="1">
        <v>177174431.19608989</v>
      </c>
      <c r="AN92" s="1">
        <v>184875023.3594147</v>
      </c>
      <c r="AO92" s="1">
        <v>192862631.06738731</v>
      </c>
      <c r="AP92" s="1">
        <v>201147148.7388072</v>
      </c>
      <c r="AQ92" s="1">
        <v>209738796.10898015</v>
      </c>
      <c r="AR92" s="1">
        <v>218648128.59060985</v>
      </c>
      <c r="AS92" s="1">
        <v>227886047.95720768</v>
      </c>
      <c r="AT92" s="1">
        <v>237463813.35888889</v>
      </c>
      <c r="AU92" s="1">
        <v>247393052.68071759</v>
      </c>
      <c r="AV92" s="1">
        <v>257685774.25407827</v>
      </c>
      <c r="AW92" s="1">
        <v>268354378.93185684</v>
      </c>
      <c r="AX92" s="1">
        <v>279411672.53855002</v>
      </c>
      <c r="AY92" s="1">
        <v>290870878.70674729</v>
      </c>
      <c r="AZ92" s="1">
        <v>302745652.11178446</v>
      </c>
      <c r="BA92" s="1">
        <v>315050092.11671299</v>
      </c>
      <c r="BB92" s="1">
        <v>327798756.8401044</v>
      </c>
      <c r="BC92" s="1">
        <v>341006677.65958083</v>
      </c>
      <c r="BD92" s="1">
        <v>354689374.16435087</v>
      </c>
      <c r="BE92" s="1">
        <v>368862869.57043117</v>
      </c>
      <c r="BF92" s="1">
        <v>383543706.61264747</v>
      </c>
      <c r="BG92" s="1">
        <v>398748963.92792803</v>
      </c>
      <c r="BH92" s="1">
        <v>414496272.94484025</v>
      </c>
      <c r="BI92" s="1">
        <v>430803835.29477632</v>
      </c>
      <c r="BJ92" s="1">
        <v>447690440.76064903</v>
      </c>
      <c r="BK92" s="1">
        <v>465175485.77943468</v>
      </c>
      <c r="BL92" s="1">
        <v>483278992.51540381</v>
      </c>
      <c r="BM92" s="1">
        <v>502021628.52136934</v>
      </c>
      <c r="BN92" s="1">
        <v>521424727.00581098</v>
      </c>
      <c r="BO92" s="1">
        <v>541510307.72426569</v>
      </c>
      <c r="BP92" s="1">
        <v>562301098.51394236</v>
      </c>
      <c r="BQ92" s="1">
        <v>583820557.49105382</v>
      </c>
      <c r="BR92" s="1">
        <v>606092895.93097961</v>
      </c>
      <c r="BS92" s="1">
        <v>629143101.85195696</v>
      </c>
      <c r="BT92" s="1">
        <v>652996964.32361054</v>
      </c>
      <c r="BU92" s="1">
        <v>677681098.5222981</v>
      </c>
      <c r="BV92" s="1">
        <v>703222971.55587578</v>
      </c>
      <c r="BW92" s="1">
        <v>729650929.0811789</v>
      </c>
      <c r="BX92" s="1">
        <v>756994222.73821807</v>
      </c>
      <c r="BY92" s="1">
        <v>785283038.42579091</v>
      </c>
      <c r="BZ92" s="1">
        <v>814548525.4439646</v>
      </c>
      <c r="CA92" s="1">
        <v>844822826.52963269</v>
      </c>
      <c r="CB92" s="1">
        <v>876139108.81215167</v>
      </c>
      <c r="CC92" s="1">
        <v>908531595.71684515</v>
      </c>
      <c r="CD92" s="1">
        <v>942035599.845011</v>
      </c>
      <c r="CE92" s="1">
        <v>976687556.85992765</v>
      </c>
      <c r="CF92" s="1">
        <v>1012525060.4092151</v>
      </c>
      <c r="CG92" s="1">
        <v>1049586898.1148257</v>
      </c>
      <c r="CH92" s="1">
        <v>1087913088.6628962</v>
      </c>
      <c r="CI92" s="1">
        <v>1127544920.0265787</v>
      </c>
      <c r="CJ92" s="1">
        <v>1168524988.8560894</v>
      </c>
      <c r="CK92" s="1">
        <v>1210897241.0710664</v>
      </c>
      <c r="CL92" s="1">
        <v>1254707013.6915236</v>
      </c>
      <c r="CM92" s="1">
        <v>1300001077.9447052</v>
      </c>
      <c r="CN92" s="1">
        <v>1346827683.6862233</v>
      </c>
      <c r="CO92" s="1">
        <v>1395236605.1750762</v>
      </c>
      <c r="CP92" s="1">
        <v>1445279188.243295</v>
      </c>
      <c r="CQ92" s="1">
        <v>1497008398.9021513</v>
      </c>
      <c r="CR92" s="1">
        <v>1550478873.4281468</v>
      </c>
      <c r="CS92" s="1">
        <v>1605746969.9732928</v>
      </c>
      <c r="CT92" s="1">
        <v>1662870821.745465</v>
      </c>
      <c r="CU92" s="1">
        <v>1721910391.8060586</v>
      </c>
      <c r="CV92" s="1">
        <v>1782927529.533464</v>
      </c>
      <c r="CW92" s="1">
        <v>1845986028.8024938</v>
      </c>
      <c r="CX92" s="1">
        <v>1911151687.9311676</v>
      </c>
      <c r="CY92" s="1">
        <v>1978492371.4479914</v>
      </c>
      <c r="CZ92" s="1">
        <v>2048078073.7343032</v>
      </c>
      <c r="DA92" s="1">
        <v>2119980984.5979846</v>
      </c>
    </row>
    <row r="93" spans="1:105" x14ac:dyDescent="0.25">
      <c r="A93" t="s">
        <v>58</v>
      </c>
      <c r="B93" s="1">
        <f t="shared" si="9"/>
        <v>511.17146536467658</v>
      </c>
      <c r="D93" t="s">
        <v>58</v>
      </c>
      <c r="E93" s="1">
        <v>23110938.746941168</v>
      </c>
      <c r="F93" s="1">
        <v>25076388.219131481</v>
      </c>
      <c r="G93" s="1">
        <v>27153570.389088497</v>
      </c>
      <c r="H93" s="1">
        <v>29347989.004192576</v>
      </c>
      <c r="I93" s="1">
        <v>31665399.500530794</v>
      </c>
      <c r="J93" s="1">
        <v>34111819.999733783</v>
      </c>
      <c r="K93" s="1">
        <v>36693542.77168899</v>
      </c>
      <c r="L93" s="1">
        <v>39417146.182432123</v>
      </c>
      <c r="M93" s="1">
        <v>42289507.147305086</v>
      </c>
      <c r="N93" s="1">
        <v>45317814.110285915</v>
      </c>
      <c r="O93" s="1">
        <v>48509580.571248695</v>
      </c>
      <c r="P93" s="1">
        <v>51872659.183793664</v>
      </c>
      <c r="Q93" s="1">
        <v>55415256.447211862</v>
      </c>
      <c r="R93" s="1">
        <v>59145948.017102517</v>
      </c>
      <c r="S93" s="1">
        <v>63073694.66016008</v>
      </c>
      <c r="T93" s="1">
        <v>67207858.879682183</v>
      </c>
      <c r="U93" s="1">
        <v>71558222.239427596</v>
      </c>
      <c r="V93" s="1">
        <v>76135003.414573848</v>
      </c>
      <c r="W93" s="1">
        <v>80948876.999689385</v>
      </c>
      <c r="X93" s="1">
        <v>86010993.104847923</v>
      </c>
      <c r="Y93" s="1">
        <v>91332997.772272542</v>
      </c>
      <c r="Z93" s="1">
        <v>96927054.247207984</v>
      </c>
      <c r="AA93" s="1">
        <v>102805865.13808516</v>
      </c>
      <c r="AB93" s="1">
        <v>108982695.50245626</v>
      </c>
      <c r="AC93" s="1">
        <v>115471396.89665815</v>
      </c>
      <c r="AD93" s="1">
        <v>122286432.42869088</v>
      </c>
      <c r="AE93" s="1">
        <v>129442902.85539676</v>
      </c>
      <c r="AF93" s="1">
        <v>136956573.76668218</v>
      </c>
      <c r="AG93" s="1">
        <v>144843903.90124911</v>
      </c>
      <c r="AH93" s="1">
        <v>153122074.6400975</v>
      </c>
      <c r="AI93" s="1">
        <v>161809020.7259258</v>
      </c>
      <c r="AJ93" s="1">
        <v>170923462.25849336</v>
      </c>
      <c r="AK93" s="1">
        <v>180484938.01802999</v>
      </c>
      <c r="AL93" s="1">
        <v>190513840.17087001</v>
      </c>
      <c r="AM93" s="1">
        <v>201031450.41367295</v>
      </c>
      <c r="AN93" s="1">
        <v>212059977.61485913</v>
      </c>
      <c r="AO93" s="1">
        <v>223622597.01424611</v>
      </c>
      <c r="AP93" s="1">
        <v>235743491.04432234</v>
      </c>
      <c r="AQ93" s="1">
        <v>248447891.83914843</v>
      </c>
      <c r="AR93" s="1">
        <v>261762125.49951962</v>
      </c>
      <c r="AS93" s="1">
        <v>275713658.18578529</v>
      </c>
      <c r="AT93" s="1">
        <v>290331144.11258477</v>
      </c>
      <c r="AU93" s="1">
        <v>305644475.52273643</v>
      </c>
      <c r="AV93" s="1">
        <v>321684834.72061515</v>
      </c>
      <c r="AW93" s="1">
        <v>338484748.24857795</v>
      </c>
      <c r="AX93" s="1">
        <v>356078143.293338</v>
      </c>
      <c r="AY93" s="1">
        <v>374500406.41267729</v>
      </c>
      <c r="AZ93" s="1">
        <v>393788444.67649984</v>
      </c>
      <c r="BA93" s="1">
        <v>413980749.31999481</v>
      </c>
      <c r="BB93" s="1">
        <v>435117462.01059026</v>
      </c>
      <c r="BC93" s="1">
        <v>457240443.83444613</v>
      </c>
      <c r="BD93" s="1">
        <v>480393347.11245185</v>
      </c>
      <c r="BE93" s="1">
        <v>504621690.16011775</v>
      </c>
      <c r="BF93" s="1">
        <v>529972935.11027724</v>
      </c>
      <c r="BG93" s="1">
        <v>556496568.92231369</v>
      </c>
      <c r="BH93" s="1">
        <v>584244187.70651841</v>
      </c>
      <c r="BI93" s="1">
        <v>613269584.49736083</v>
      </c>
      <c r="BJ93" s="1">
        <v>643628840.61476016</v>
      </c>
      <c r="BK93" s="1">
        <v>675380420.75800133</v>
      </c>
      <c r="BL93" s="1">
        <v>708585271.98272645</v>
      </c>
      <c r="BM93" s="1">
        <v>743306926.71738148</v>
      </c>
      <c r="BN93" s="1">
        <v>779611609.98179305</v>
      </c>
      <c r="BO93" s="1">
        <v>817568350.97695601</v>
      </c>
      <c r="BP93" s="1">
        <v>857249099.22191048</v>
      </c>
      <c r="BQ93" s="1">
        <v>898728845.42054784</v>
      </c>
      <c r="BR93" s="1">
        <v>942085747.24845123</v>
      </c>
      <c r="BS93" s="1">
        <v>987401260.25750434</v>
      </c>
      <c r="BT93" s="1">
        <v>1034760274.103752</v>
      </c>
      <c r="BU93" s="1">
        <v>1084251254.3122876</v>
      </c>
      <c r="BV93" s="1">
        <v>1135966389.801327</v>
      </c>
      <c r="BW93" s="1">
        <v>1190001746.3965502</v>
      </c>
      <c r="BX93" s="1">
        <v>1246457426.5758646</v>
      </c>
      <c r="BY93" s="1">
        <v>1305437735.694391</v>
      </c>
      <c r="BZ93" s="1">
        <v>1367051354.949291</v>
      </c>
      <c r="CA93" s="1">
        <v>1431411521.3543849</v>
      </c>
      <c r="CB93" s="1">
        <v>1498636215.0052669</v>
      </c>
      <c r="CC93" s="1">
        <v>1568848353.9266489</v>
      </c>
      <c r="CD93" s="1">
        <v>1642175996.8053367</v>
      </c>
      <c r="CE93" s="1">
        <v>1718752553.924166</v>
      </c>
      <c r="CF93" s="1">
        <v>1798717006.6248188</v>
      </c>
      <c r="CG93" s="1">
        <v>1882214135.6402938</v>
      </c>
      <c r="CH93" s="1">
        <v>1969394758.6514471</v>
      </c>
      <c r="CI93" s="1">
        <v>2060415977.4359198</v>
      </c>
      <c r="CJ93" s="1">
        <v>2155441434.9923954</v>
      </c>
      <c r="CK93" s="1">
        <v>2254641583.0382829</v>
      </c>
      <c r="CL93" s="1">
        <v>2358193960.2946186</v>
      </c>
      <c r="CM93" s="1">
        <v>2466283481.9884262</v>
      </c>
      <c r="CN93" s="1">
        <v>2579102741.0196056</v>
      </c>
      <c r="CO93" s="1">
        <v>2696852321.2573256</v>
      </c>
      <c r="CP93" s="1">
        <v>2819741123.4490061</v>
      </c>
      <c r="CQ93" s="1">
        <v>2947986704.2442303</v>
      </c>
      <c r="CR93" s="1">
        <v>3081815628.8556881</v>
      </c>
      <c r="CS93" s="1">
        <v>3221463837.8998423</v>
      </c>
      <c r="CT93" s="1">
        <v>3367177028.9814029</v>
      </c>
      <c r="CU93" s="1">
        <v>3519211053.6080594</v>
      </c>
      <c r="CV93" s="1">
        <v>3677832330.0448594</v>
      </c>
      <c r="CW93" s="1">
        <v>3843318272.7417893</v>
      </c>
      <c r="CX93" s="1">
        <v>4015957738.99301</v>
      </c>
      <c r="CY93" s="1">
        <v>4196051493.5121608</v>
      </c>
      <c r="CZ93" s="1">
        <v>4383912691.6350851</v>
      </c>
      <c r="DA93" s="1">
        <v>4579867381.8893652</v>
      </c>
    </row>
    <row r="94" spans="1:105" x14ac:dyDescent="0.25">
      <c r="A94" t="s">
        <v>59</v>
      </c>
      <c r="B94" s="1">
        <f t="shared" si="9"/>
        <v>667.77618440815604</v>
      </c>
      <c r="D94" t="s">
        <v>59</v>
      </c>
      <c r="E94" s="1">
        <v>20219429.155762836</v>
      </c>
      <c r="F94" s="1">
        <v>22190657.076947741</v>
      </c>
      <c r="G94" s="1">
        <v>24291752.432904422</v>
      </c>
      <c r="H94" s="1">
        <v>26530144.800903607</v>
      </c>
      <c r="I94" s="1">
        <v>28913658.670887843</v>
      </c>
      <c r="J94" s="1">
        <v>31450533.508766659</v>
      </c>
      <c r="K94" s="1">
        <v>34149444.808251396</v>
      </c>
      <c r="L94" s="1">
        <v>37019526.178869687</v>
      </c>
      <c r="M94" s="1">
        <v>40070392.52005595</v>
      </c>
      <c r="N94" s="1">
        <v>43312164.333578877</v>
      </c>
      <c r="O94" s="1">
        <v>46755493.229039125</v>
      </c>
      <c r="P94" s="1">
        <v>50411588.679761551</v>
      </c>
      <c r="Q94" s="1">
        <v>54292246.089114606</v>
      </c>
      <c r="R94" s="1">
        <v>58409876.230127946</v>
      </c>
      <c r="S94" s="1">
        <v>62777536.124247804</v>
      </c>
      <c r="T94" s="1">
        <v>67408961.428177103</v>
      </c>
      <c r="U94" s="1">
        <v>72318600.40100053</v>
      </c>
      <c r="V94" s="1">
        <v>77521649.527198166</v>
      </c>
      <c r="W94" s="1">
        <v>83034090.874714717</v>
      </c>
      <c r="X94" s="1">
        <v>88872731.270979449</v>
      </c>
      <c r="Y94" s="1">
        <v>95055243.383674204</v>
      </c>
      <c r="Z94" s="1">
        <v>101600208.79713097</v>
      </c>
      <c r="AA94" s="1">
        <v>108527163.17951281</v>
      </c>
      <c r="AB94" s="1">
        <v>115856643.64040613</v>
      </c>
      <c r="AC94" s="1">
        <v>123610238.38313016</v>
      </c>
      <c r="AD94" s="1">
        <v>131810638.76096867</v>
      </c>
      <c r="AE94" s="1">
        <v>140481693.85165191</v>
      </c>
      <c r="AF94" s="1">
        <v>149648467.6697813</v>
      </c>
      <c r="AG94" s="1">
        <v>159337299.14249882</v>
      </c>
      <c r="AH94" s="1">
        <v>169575864.97957593</v>
      </c>
      <c r="AI94" s="1">
        <v>180393245.57523888</v>
      </c>
      <c r="AJ94" s="1">
        <v>191819994.08547789</v>
      </c>
      <c r="AK94" s="1">
        <v>203888208.83131099</v>
      </c>
      <c r="AL94" s="1">
        <v>216631609.18551272</v>
      </c>
      <c r="AM94" s="1">
        <v>230085615.1076802</v>
      </c>
      <c r="AN94" s="1">
        <v>244287430.50021139</v>
      </c>
      <c r="AO94" s="1">
        <v>259276130.56583357</v>
      </c>
      <c r="AP94" s="1">
        <v>275092753.35574901</v>
      </c>
      <c r="AQ94" s="1">
        <v>291780395.70628899</v>
      </c>
      <c r="AR94" s="1">
        <v>309384313.77119559</v>
      </c>
      <c r="AS94" s="1">
        <v>327952028.36630827</v>
      </c>
      <c r="AT94" s="1">
        <v>347533435.35353261</v>
      </c>
      <c r="AU94" s="1">
        <v>368180921.30153364</v>
      </c>
      <c r="AV94" s="1">
        <v>389949484.67165941</v>
      </c>
      <c r="AW94" s="1">
        <v>412896862.78914964</v>
      </c>
      <c r="AX94" s="1">
        <v>437083664.87180567</v>
      </c>
      <c r="AY94" s="1">
        <v>462573511.40092355</v>
      </c>
      <c r="AZ94" s="1">
        <v>489433180.13255811</v>
      </c>
      <c r="BA94" s="1">
        <v>517732759.06101412</v>
      </c>
      <c r="BB94" s="1">
        <v>547545806.66095471</v>
      </c>
      <c r="BC94" s="1">
        <v>578949519.74966562</v>
      </c>
      <c r="BD94" s="1">
        <v>612024909.32686329</v>
      </c>
      <c r="BE94" s="1">
        <v>646856984.76601005</v>
      </c>
      <c r="BF94" s="1">
        <v>683534946.74843955</v>
      </c>
      <c r="BG94" s="1">
        <v>722152389.34973586</v>
      </c>
      <c r="BH94" s="1">
        <v>762807511.70676029</v>
      </c>
      <c r="BI94" s="1">
        <v>805603339.71359956</v>
      </c>
      <c r="BJ94" s="1">
        <v>850647958.21539545</v>
      </c>
      <c r="BK94" s="1">
        <v>898054754.19080234</v>
      </c>
      <c r="BL94" s="1">
        <v>947942671.43642139</v>
      </c>
      <c r="BM94" s="1">
        <v>1000436477.290399</v>
      </c>
      <c r="BN94" s="1">
        <v>1055667041.9571133</v>
      </c>
      <c r="BO94" s="1">
        <v>1113771631.0209162</v>
      </c>
      <c r="BP94" s="1">
        <v>1174894211.7639844</v>
      </c>
      <c r="BQ94" s="1">
        <v>1239185773.9318051</v>
      </c>
      <c r="BR94" s="1">
        <v>1306804665.6194274</v>
      </c>
      <c r="BS94" s="1">
        <v>1377916944.9828005</v>
      </c>
      <c r="BT94" s="1">
        <v>1452696748.511838</v>
      </c>
      <c r="BU94" s="1">
        <v>1531326676.6359775</v>
      </c>
      <c r="BV94" s="1">
        <v>1613998197.4683907</v>
      </c>
      <c r="BW94" s="1">
        <v>1700912069.5322375</v>
      </c>
      <c r="BX94" s="1">
        <v>1792278784.3511438</v>
      </c>
      <c r="BY94" s="1">
        <v>1888319029.8267176</v>
      </c>
      <c r="BZ94" s="1">
        <v>1989264175.368391</v>
      </c>
      <c r="CA94" s="1">
        <v>2095356779.7853026</v>
      </c>
      <c r="CB94" s="1">
        <v>2206851122.9963231</v>
      </c>
      <c r="CC94" s="1">
        <v>2324013762.662961</v>
      </c>
      <c r="CD94" s="1">
        <v>2447124116.9005885</v>
      </c>
      <c r="CE94" s="1">
        <v>2576475074.2765546</v>
      </c>
      <c r="CF94" s="1">
        <v>2712373632.3592892</v>
      </c>
      <c r="CG94" s="1">
        <v>2855141566.1404691</v>
      </c>
      <c r="CH94" s="1">
        <v>3005116127.7130799</v>
      </c>
      <c r="CI94" s="1">
        <v>3162650778.6516461</v>
      </c>
      <c r="CJ94" s="1">
        <v>3328115956.6071882</v>
      </c>
      <c r="CK94" s="1">
        <v>3501899877.6989336</v>
      </c>
      <c r="CL94" s="1">
        <v>3684409376.3572326</v>
      </c>
      <c r="CM94" s="1">
        <v>3876070784.348011</v>
      </c>
      <c r="CN94" s="1">
        <v>4077330850.7883906</v>
      </c>
      <c r="CO94" s="1">
        <v>4288657705.0458846</v>
      </c>
      <c r="CP94" s="1">
        <v>4510541864.5003872</v>
      </c>
      <c r="CQ94" s="1">
        <v>4743497289.2386103</v>
      </c>
      <c r="CR94" s="1">
        <v>4988062485.8454399</v>
      </c>
      <c r="CS94" s="1">
        <v>5244801662.5556574</v>
      </c>
      <c r="CT94" s="1">
        <v>5514305938.1329708</v>
      </c>
      <c r="CU94" s="1">
        <v>5797194606.9515915</v>
      </c>
      <c r="CV94" s="1">
        <v>6094116462.8685942</v>
      </c>
      <c r="CW94" s="1">
        <v>6405751184.5936985</v>
      </c>
      <c r="CX94" s="1">
        <v>6732810785.3866596</v>
      </c>
      <c r="CY94" s="1">
        <v>7076041130.041707</v>
      </c>
      <c r="CZ94" s="1">
        <v>7436223522.2537241</v>
      </c>
      <c r="DA94" s="1">
        <v>7814176365.6017179</v>
      </c>
    </row>
    <row r="95" spans="1:105" x14ac:dyDescent="0.25">
      <c r="A95" t="s">
        <v>60</v>
      </c>
      <c r="B95" s="1">
        <f t="shared" si="9"/>
        <v>705.74636600029794</v>
      </c>
      <c r="D95" t="s">
        <v>60</v>
      </c>
      <c r="E95" s="1">
        <v>22497473.338076159</v>
      </c>
      <c r="F95" s="1">
        <v>24592660.087234635</v>
      </c>
      <c r="G95" s="1">
        <v>26824625.928519201</v>
      </c>
      <c r="H95" s="1">
        <v>29201184.235641554</v>
      </c>
      <c r="I95" s="1">
        <v>31730564.266710684</v>
      </c>
      <c r="J95" s="1">
        <v>34421432.351239257</v>
      </c>
      <c r="K95" s="1">
        <v>37282914.124740399</v>
      </c>
      <c r="L95" s="1">
        <v>40324617.861602716</v>
      </c>
      <c r="M95" s="1">
        <v>43556658.959342837</v>
      </c>
      <c r="N95" s="1">
        <v>46989685.629861124</v>
      </c>
      <c r="O95" s="1">
        <v>50634905.855971031</v>
      </c>
      <c r="P95" s="1">
        <v>54504115.67423971</v>
      </c>
      <c r="Q95" s="1">
        <v>58609728.848078199</v>
      </c>
      <c r="R95" s="1">
        <v>62964807.998051442</v>
      </c>
      <c r="S95" s="1">
        <v>67583097.259557113</v>
      </c>
      <c r="T95" s="1">
        <v>72479056.54134658</v>
      </c>
      <c r="U95" s="1">
        <v>77667897.461842507</v>
      </c>
      <c r="V95" s="1">
        <v>83165621.04385303</v>
      </c>
      <c r="W95" s="1">
        <v>88989057.252095208</v>
      </c>
      <c r="X95" s="1">
        <v>95155906.461936161</v>
      </c>
      <c r="Y95" s="1">
        <v>101684782.95193739</v>
      </c>
      <c r="Z95" s="1">
        <v>108595260.51716584</v>
      </c>
      <c r="AA95" s="1">
        <v>115907920.30481216</v>
      </c>
      <c r="AB95" s="1">
        <v>123644400.97845268</v>
      </c>
      <c r="AC95" s="1">
        <v>131827451.3223073</v>
      </c>
      <c r="AD95" s="1">
        <v>140480985.40209571</v>
      </c>
      <c r="AE95" s="1">
        <v>149630140.40459538</v>
      </c>
      <c r="AF95" s="1">
        <v>159301337.28374961</v>
      </c>
      <c r="AG95" s="1">
        <v>169522344.34720269</v>
      </c>
      <c r="AH95" s="1">
        <v>180322343.92343348</v>
      </c>
      <c r="AI95" s="1">
        <v>191732002.25625736</v>
      </c>
      <c r="AJ95" s="1">
        <v>203783542.78036636</v>
      </c>
      <c r="AK95" s="1">
        <v>216510822.93879911</v>
      </c>
      <c r="AL95" s="1">
        <v>229949414.71079171</v>
      </c>
      <c r="AM95" s="1">
        <v>244136689.02637058</v>
      </c>
      <c r="AN95" s="1">
        <v>259111904.2523244</v>
      </c>
      <c r="AO95" s="1">
        <v>274916298.942855</v>
      </c>
      <c r="AP95" s="1">
        <v>291593189.05727148</v>
      </c>
      <c r="AQ95" s="1">
        <v>309188069.85657823</v>
      </c>
      <c r="AR95" s="1">
        <v>327748722.70072645</v>
      </c>
      <c r="AS95" s="1">
        <v>347325326.97869718</v>
      </c>
      <c r="AT95" s="1">
        <v>367970577.41442996</v>
      </c>
      <c r="AU95" s="1">
        <v>389739807.00301385</v>
      </c>
      <c r="AV95" s="1">
        <v>412691115.84341401</v>
      </c>
      <c r="AW95" s="1">
        <v>436885506.1465016</v>
      </c>
      <c r="AX95" s="1">
        <v>462387023.71013695</v>
      </c>
      <c r="AY95" s="1">
        <v>489262906.16672385</v>
      </c>
      <c r="AZ95" s="1">
        <v>517583738.32287395</v>
      </c>
      <c r="BA95" s="1">
        <v>547423614.9257766</v>
      </c>
      <c r="BB95" s="1">
        <v>578860311.20644653</v>
      </c>
      <c r="BC95" s="1">
        <v>611975461.56636882</v>
      </c>
      <c r="BD95" s="1">
        <v>646854746.79114628</v>
      </c>
      <c r="BE95" s="1">
        <v>683588090.19261384</v>
      </c>
      <c r="BF95" s="1">
        <v>722269863.09961021</v>
      </c>
      <c r="BG95" s="1">
        <v>762999100.13712144</v>
      </c>
      <c r="BH95" s="1">
        <v>805879724.75402737</v>
      </c>
      <c r="BI95" s="1">
        <v>851020785.48103201</v>
      </c>
      <c r="BJ95" s="1">
        <v>898536703.4228251</v>
      </c>
      <c r="BK95" s="1">
        <v>948547531.51187098</v>
      </c>
      <c r="BL95" s="1">
        <v>1001179226.0758266</v>
      </c>
      <c r="BM95" s="1">
        <v>1056563931.2961292</v>
      </c>
      <c r="BN95" s="1">
        <v>1114840277.1622045</v>
      </c>
      <c r="BO95" s="1">
        <v>1176153691.5537276</v>
      </c>
      <c r="BP95" s="1">
        <v>1240656727.1127889</v>
      </c>
      <c r="BQ95" s="1">
        <v>1308509403.5984304</v>
      </c>
      <c r="BR95" s="1">
        <v>1379879566.4482207</v>
      </c>
      <c r="BS95" s="1">
        <v>1454943262.3050313</v>
      </c>
      <c r="BT95" s="1">
        <v>1533885132.3023994</v>
      </c>
      <c r="BU95" s="1">
        <v>1616898823.9385252</v>
      </c>
      <c r="BV95" s="1">
        <v>1704187422.4074457</v>
      </c>
      <c r="BW95" s="1">
        <v>1795963902.2960989</v>
      </c>
      <c r="BX95" s="1">
        <v>1892451600.598053</v>
      </c>
      <c r="BY95" s="1">
        <v>1993884712.0386271</v>
      </c>
      <c r="BZ95" s="1">
        <v>2100508807.7521689</v>
      </c>
      <c r="CA95" s="1">
        <v>2212581378.4003282</v>
      </c>
      <c r="CB95" s="1">
        <v>2330372402.8704648</v>
      </c>
      <c r="CC95" s="1">
        <v>2454164943.7460084</v>
      </c>
      <c r="CD95" s="1">
        <v>2584255770.7955551</v>
      </c>
      <c r="CE95" s="1">
        <v>2720956013.78509</v>
      </c>
      <c r="CF95" s="1">
        <v>2864591845.9778733</v>
      </c>
      <c r="CG95" s="1">
        <v>3015505199.7495341</v>
      </c>
      <c r="CH95" s="1">
        <v>3174054515.8116875</v>
      </c>
      <c r="CI95" s="1">
        <v>3340615527.6062975</v>
      </c>
      <c r="CJ95" s="1">
        <v>3515582082.5049486</v>
      </c>
      <c r="CK95" s="1">
        <v>3699367001.5225363</v>
      </c>
      <c r="CL95" s="1">
        <v>3892402979.3335962</v>
      </c>
      <c r="CM95" s="1">
        <v>4095143526.4618077</v>
      </c>
      <c r="CN95" s="1">
        <v>4308063955.599391</v>
      </c>
      <c r="CO95" s="1">
        <v>4531662414.1030645</v>
      </c>
      <c r="CP95" s="1">
        <v>4766460964.807456</v>
      </c>
      <c r="CQ95" s="1">
        <v>5013006717.3952494</v>
      </c>
      <c r="CR95" s="1">
        <v>5271873012.6663904</v>
      </c>
      <c r="CS95" s="1">
        <v>5543660662.1562834</v>
      </c>
      <c r="CT95" s="1">
        <v>5828999245.6654091</v>
      </c>
      <c r="CU95" s="1">
        <v>6128548469.3806915</v>
      </c>
      <c r="CV95" s="1">
        <v>6442999587.3918085</v>
      </c>
      <c r="CW95" s="1">
        <v>6773076889.534564</v>
      </c>
      <c r="CX95" s="1">
        <v>7119539258.6276226</v>
      </c>
      <c r="CY95" s="1">
        <v>7483181800.3102722</v>
      </c>
      <c r="CZ95" s="1">
        <v>7864837548.8351564</v>
      </c>
      <c r="DA95" s="1">
        <v>8265379252.3245249</v>
      </c>
    </row>
    <row r="97" spans="1:105" x14ac:dyDescent="0.25">
      <c r="A97" s="4" t="s">
        <v>10</v>
      </c>
      <c r="D97" s="4" t="s">
        <v>27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5">
      <c r="A98" t="s">
        <v>48</v>
      </c>
      <c r="B98" s="3">
        <f>SUMPRODUCT(E98:DA98,E$5:DA$5)</f>
        <v>43.961855022393891</v>
      </c>
      <c r="D98" t="s">
        <v>48</v>
      </c>
      <c r="E98" s="1">
        <f t="shared" ref="E98:AJ98" si="10">IF( E53&lt;E38,  MAX(price.feed.2035,E68), price.feed.2035)</f>
        <v>6.1721645518709458</v>
      </c>
      <c r="F98" s="1">
        <f t="shared" si="10"/>
        <v>6.4101492507055555</v>
      </c>
      <c r="G98" s="1">
        <f t="shared" si="10"/>
        <v>6.6573101010188598</v>
      </c>
      <c r="H98" s="1">
        <f t="shared" si="10"/>
        <v>6.9140009144482111</v>
      </c>
      <c r="I98" s="1">
        <f t="shared" si="10"/>
        <v>7.1805891448071053</v>
      </c>
      <c r="J98" s="1">
        <f t="shared" si="10"/>
        <v>7.45745641409661</v>
      </c>
      <c r="K98" s="1">
        <f t="shared" si="10"/>
        <v>7.7449990587986246</v>
      </c>
      <c r="L98" s="1">
        <f t="shared" si="10"/>
        <v>8.0436286972329718</v>
      </c>
      <c r="M98" s="1">
        <f t="shared" si="10"/>
        <v>8.3537728187904836</v>
      </c>
      <c r="N98" s="1">
        <f t="shared" si="10"/>
        <v>8.6758753958855692</v>
      </c>
      <c r="O98" s="1">
        <f t="shared" si="10"/>
        <v>9.0103975195043464</v>
      </c>
      <c r="P98" s="1">
        <f t="shared" si="10"/>
        <v>9.3578180592579994</v>
      </c>
      <c r="Q98" s="1">
        <f t="shared" si="10"/>
        <v>9.7186343488863294</v>
      </c>
      <c r="R98" s="1">
        <f t="shared" si="10"/>
        <v>10.093362898192799</v>
      </c>
      <c r="S98" s="1">
        <f t="shared" si="10"/>
        <v>10.482540132430129</v>
      </c>
      <c r="T98" s="1">
        <f t="shared" si="10"/>
        <v>10.886723160194984</v>
      </c>
      <c r="U98" s="1">
        <f t="shared" si="10"/>
        <v>11.306490570930887</v>
      </c>
      <c r="V98" s="1">
        <f t="shared" si="10"/>
        <v>11.742443263181077</v>
      </c>
      <c r="W98" s="1">
        <f t="shared" si="10"/>
        <v>12.195205304776932</v>
      </c>
      <c r="X98" s="1">
        <f t="shared" si="10"/>
        <v>12.665424826193256</v>
      </c>
      <c r="Y98" s="1">
        <f t="shared" si="10"/>
        <v>13.153774948349401</v>
      </c>
      <c r="Z98" s="1">
        <f t="shared" si="10"/>
        <v>13.66095474618422</v>
      </c>
      <c r="AA98" s="1">
        <f t="shared" si="10"/>
        <v>14.187690249384376</v>
      </c>
      <c r="AB98" s="1">
        <f t="shared" si="10"/>
        <v>14.734735481698371</v>
      </c>
      <c r="AC98" s="1">
        <f t="shared" si="10"/>
        <v>15.302873540324285</v>
      </c>
      <c r="AD98" s="1">
        <f t="shared" si="10"/>
        <v>15.892917716916147</v>
      </c>
      <c r="AE98" s="1">
        <f t="shared" si="10"/>
        <v>16.505712661813888</v>
      </c>
      <c r="AF98" s="1">
        <f t="shared" si="10"/>
        <v>17.142135593163253</v>
      </c>
      <c r="AG98" s="1">
        <f t="shared" si="10"/>
        <v>17.803097552656769</v>
      </c>
      <c r="AH98" s="1">
        <f t="shared" si="10"/>
        <v>18.489544709693089</v>
      </c>
      <c r="AI98" s="1">
        <f t="shared" si="10"/>
        <v>19.202459715821945</v>
      </c>
      <c r="AJ98" s="1">
        <f t="shared" si="10"/>
        <v>19.94286311141326</v>
      </c>
      <c r="AK98" s="1">
        <f t="shared" ref="AK98:BP98" si="11">IF( AK53&lt;AK38,  MAX(price.feed.2035,AK68), price.feed.2035)</f>
        <v>20.711814786564386</v>
      </c>
      <c r="AL98" s="1">
        <f t="shared" si="11"/>
        <v>21.510415498336492</v>
      </c>
      <c r="AM98" s="1">
        <f t="shared" si="11"/>
        <v>22.339808446492302</v>
      </c>
      <c r="AN98" s="1">
        <f t="shared" si="11"/>
        <v>23.201180909990487</v>
      </c>
      <c r="AO98" s="1">
        <f t="shared" si="11"/>
        <v>24.095765946579931</v>
      </c>
      <c r="AP98" s="1">
        <f t="shared" si="11"/>
        <v>25.024844157926015</v>
      </c>
      <c r="AQ98" s="1">
        <f t="shared" si="11"/>
        <v>25.989745522796749</v>
      </c>
      <c r="AR98" s="1">
        <f t="shared" si="11"/>
        <v>26.99185130093192</v>
      </c>
      <c r="AS98" s="1">
        <f t="shared" si="11"/>
        <v>28.032596010321399</v>
      </c>
      <c r="AT98" s="1">
        <f t="shared" si="11"/>
        <v>29.113469480722678</v>
      </c>
      <c r="AU98" s="1">
        <f t="shared" si="11"/>
        <v>30.236018986357635</v>
      </c>
      <c r="AV98" s="1">
        <f t="shared" si="11"/>
        <v>31.401851460840938</v>
      </c>
      <c r="AW98" s="1">
        <f t="shared" si="11"/>
        <v>32.612635797511302</v>
      </c>
      <c r="AX98" s="1">
        <f t="shared" si="11"/>
        <v>33.87010523845823</v>
      </c>
      <c r="AY98" s="1">
        <f t="shared" si="11"/>
        <v>35.176059855664214</v>
      </c>
      <c r="AZ98" s="1">
        <f t="shared" si="11"/>
        <v>36.532369127814263</v>
      </c>
      <c r="BA98" s="1">
        <f t="shared" si="11"/>
        <v>37.940974616461268</v>
      </c>
      <c r="BB98" s="1">
        <f t="shared" si="11"/>
        <v>39.403892745378123</v>
      </c>
      <c r="BC98" s="1">
        <f t="shared" si="11"/>
        <v>40.923217687075834</v>
      </c>
      <c r="BD98" s="1">
        <f t="shared" si="11"/>
        <v>42.501124360618697</v>
      </c>
      <c r="BE98" s="1">
        <f t="shared" si="11"/>
        <v>44.139871545028733</v>
      </c>
      <c r="BF98" s="1">
        <f t="shared" si="11"/>
        <v>45.841805112736047</v>
      </c>
      <c r="BG98" s="1">
        <f t="shared" si="11"/>
        <v>47.609361387703196</v>
      </c>
      <c r="BH98" s="1">
        <f t="shared" si="11"/>
        <v>49.44507063303206</v>
      </c>
      <c r="BI98" s="1">
        <f t="shared" si="11"/>
        <v>51.351560673044197</v>
      </c>
      <c r="BJ98" s="1">
        <f t="shared" si="11"/>
        <v>53.331560655020937</v>
      </c>
      <c r="BK98" s="1">
        <f t="shared" si="11"/>
        <v>55.38790495598704</v>
      </c>
      <c r="BL98" s="1">
        <f t="shared" si="11"/>
        <v>57.523537240131965</v>
      </c>
      <c r="BM98" s="1">
        <f t="shared" si="11"/>
        <v>59.741514672675372</v>
      </c>
      <c r="BN98" s="1">
        <f t="shared" si="11"/>
        <v>62.045012296210153</v>
      </c>
      <c r="BO98" s="1">
        <f t="shared" si="11"/>
        <v>64.437327575786952</v>
      </c>
      <c r="BP98" s="1">
        <f t="shared" si="11"/>
        <v>66.921885119247477</v>
      </c>
      <c r="BQ98" s="1">
        <f t="shared" ref="BQ98:DA98" si="12">IF( BQ53&lt;BQ38,  MAX(price.feed.2035,BQ68), price.feed.2035)</f>
        <v>69.502241579562636</v>
      </c>
      <c r="BR98" s="1">
        <f t="shared" si="12"/>
        <v>72.182090746193964</v>
      </c>
      <c r="BS98" s="1">
        <f t="shared" si="12"/>
        <v>74.965268832766228</v>
      </c>
      <c r="BT98" s="1">
        <f t="shared" si="12"/>
        <v>77.855759968621271</v>
      </c>
      <c r="BU98" s="1">
        <f t="shared" si="12"/>
        <v>80.857701902112822</v>
      </c>
      <c r="BV98" s="1">
        <f t="shared" si="12"/>
        <v>83.975391923808743</v>
      </c>
      <c r="BW98" s="1">
        <f t="shared" si="12"/>
        <v>87.213293018076854</v>
      </c>
      <c r="BX98" s="1">
        <f t="shared" si="12"/>
        <v>90.576040251863816</v>
      </c>
      <c r="BY98" s="1">
        <f t="shared" si="12"/>
        <v>94.068447409809167</v>
      </c>
      <c r="BZ98" s="1">
        <f t="shared" si="12"/>
        <v>97.695513885196178</v>
      </c>
      <c r="CA98" s="1">
        <f t="shared" si="12"/>
        <v>101.46243183659995</v>
      </c>
      <c r="CB98" s="1">
        <f t="shared" si="12"/>
        <v>105.37459362048196</v>
      </c>
      <c r="CC98" s="1">
        <f t="shared" si="12"/>
        <v>109.43759951036664</v>
      </c>
      <c r="CD98" s="1">
        <f t="shared" si="12"/>
        <v>113.65726571365393</v>
      </c>
      <c r="CE98" s="1">
        <f t="shared" si="12"/>
        <v>118.03963269753974</v>
      </c>
      <c r="CF98" s="1">
        <f t="shared" si="12"/>
        <v>122.59097383596685</v>
      </c>
      <c r="CG98" s="1">
        <f t="shared" si="12"/>
        <v>127.31780438998207</v>
      </c>
      <c r="CH98" s="1">
        <f t="shared" si="12"/>
        <v>132.22689083435588</v>
      </c>
      <c r="CI98" s="1">
        <f t="shared" si="12"/>
        <v>137.32526054381424</v>
      </c>
      <c r="CJ98" s="1">
        <f t="shared" si="12"/>
        <v>142.62021185275128</v>
      </c>
      <c r="CK98" s="1">
        <f t="shared" si="12"/>
        <v>148.1193245028208</v>
      </c>
      <c r="CL98" s="1">
        <f t="shared" si="12"/>
        <v>153.83047049336395</v>
      </c>
      <c r="CM98" s="1">
        <f t="shared" si="12"/>
        <v>159.76182535020308</v>
      </c>
      <c r="CN98" s="1">
        <f t="shared" si="12"/>
        <v>165.92187982893702</v>
      </c>
      <c r="CO98" s="1">
        <f t="shared" si="12"/>
        <v>172.31945206948771</v>
      </c>
      <c r="CP98" s="1">
        <f t="shared" si="12"/>
        <v>178.96370021929957</v>
      </c>
      <c r="CQ98" s="1">
        <f t="shared" si="12"/>
        <v>185.86413554325861</v>
      </c>
      <c r="CR98" s="1">
        <f t="shared" si="12"/>
        <v>193.03063603910314</v>
      </c>
      <c r="CS98" s="1">
        <f t="shared" si="12"/>
        <v>200.4734605778126</v>
      </c>
      <c r="CT98" s="1">
        <f t="shared" si="12"/>
        <v>208.20326358921812</v>
      </c>
      <c r="CU98" s="1">
        <f t="shared" si="12"/>
        <v>216.23111031385611</v>
      </c>
      <c r="CV98" s="1">
        <f t="shared" si="12"/>
        <v>224.56849264289934</v>
      </c>
      <c r="CW98" s="1">
        <f t="shared" si="12"/>
        <v>233.2273455688412</v>
      </c>
      <c r="CX98" s="1">
        <f t="shared" si="12"/>
        <v>242.22006427047901</v>
      </c>
      <c r="CY98" s="1">
        <f t="shared" si="12"/>
        <v>251.55952185665691</v>
      </c>
      <c r="CZ98" s="1">
        <f t="shared" si="12"/>
        <v>261.25908779416699</v>
      </c>
      <c r="DA98" s="1">
        <f t="shared" si="12"/>
        <v>271.33264704618858</v>
      </c>
    </row>
    <row r="99" spans="1:105" x14ac:dyDescent="0.25">
      <c r="A99" t="s">
        <v>49</v>
      </c>
      <c r="B99" s="3">
        <f t="shared" ref="B99:B110" si="13">SUMPRODUCT(E99:DA99,E$5:DA$5)</f>
        <v>38.78240817311633</v>
      </c>
      <c r="D99" t="s">
        <v>49</v>
      </c>
      <c r="E99" s="1">
        <f t="shared" ref="E99:AJ99" si="14">IF( E54&lt;E39,  MAX(price.feed.2035,E69), price.feed.2035)</f>
        <v>7.6798218597358279</v>
      </c>
      <c r="F99" s="1">
        <f t="shared" si="14"/>
        <v>7.9247990428755273</v>
      </c>
      <c r="G99" s="1">
        <f t="shared" si="14"/>
        <v>8.1775907067877185</v>
      </c>
      <c r="H99" s="1">
        <f t="shared" si="14"/>
        <v>8.4384461241146962</v>
      </c>
      <c r="I99" s="1">
        <f t="shared" si="14"/>
        <v>8.7076225189995711</v>
      </c>
      <c r="J99" s="1">
        <f t="shared" si="14"/>
        <v>8.9853853207296766</v>
      </c>
      <c r="K99" s="1">
        <f t="shared" si="14"/>
        <v>9.2720084254709167</v>
      </c>
      <c r="L99" s="1">
        <f t="shared" si="14"/>
        <v>9.5677744663511408</v>
      </c>
      <c r="M99" s="1">
        <f t="shared" si="14"/>
        <v>9.8729750921587858</v>
      </c>
      <c r="N99" s="1">
        <f t="shared" si="14"/>
        <v>10.187911254931795</v>
      </c>
      <c r="O99" s="1">
        <f t="shared" si="14"/>
        <v>10.512893506720157</v>
      </c>
      <c r="P99" s="1">
        <f t="shared" si="14"/>
        <v>10.848242305814898</v>
      </c>
      <c r="Q99" s="1">
        <f t="shared" si="14"/>
        <v>11.19428833274538</v>
      </c>
      <c r="R99" s="1">
        <f t="shared" si="14"/>
        <v>11.55137281635656</v>
      </c>
      <c r="S99" s="1">
        <f t="shared" si="14"/>
        <v>11.919847870287676</v>
      </c>
      <c r="T99" s="1">
        <f t="shared" si="14"/>
        <v>12.300076840184287</v>
      </c>
      <c r="U99" s="1">
        <f t="shared" si="14"/>
        <v>12.69243466198588</v>
      </c>
      <c r="V99" s="1">
        <f t="shared" si="14"/>
        <v>13.097308231642479</v>
      </c>
      <c r="W99" s="1">
        <f t="shared" si="14"/>
        <v>13.515096786624735</v>
      </c>
      <c r="X99" s="1">
        <f t="shared" si="14"/>
        <v>13.946212299603786</v>
      </c>
      <c r="Y99" s="1">
        <f t="shared" si="14"/>
        <v>14.391079884688981</v>
      </c>
      <c r="Z99" s="1">
        <f t="shared" si="14"/>
        <v>14.850138216624147</v>
      </c>
      <c r="AA99" s="1">
        <f t="shared" si="14"/>
        <v>15.32383996335567</v>
      </c>
      <c r="AB99" s="1">
        <f t="shared" si="14"/>
        <v>15.812652232399058</v>
      </c>
      <c r="AC99" s="1">
        <f t="shared" si="14"/>
        <v>16.317057031443973</v>
      </c>
      <c r="AD99" s="1">
        <f t="shared" si="14"/>
        <v>16.837551743652114</v>
      </c>
      <c r="AE99" s="1">
        <f t="shared" si="14"/>
        <v>17.374649618116447</v>
      </c>
      <c r="AF99" s="1">
        <f t="shared" si="14"/>
        <v>17.928880275965565</v>
      </c>
      <c r="AG99" s="1">
        <f t="shared" si="14"/>
        <v>18.500790232612143</v>
      </c>
      <c r="AH99" s="1">
        <f t="shared" si="14"/>
        <v>19.09094343666052</v>
      </c>
      <c r="AI99" s="1">
        <f t="shared" si="14"/>
        <v>19.69992182600474</v>
      </c>
      <c r="AJ99" s="1">
        <f t="shared" si="14"/>
        <v>20.328325901665544</v>
      </c>
      <c r="AK99" s="1">
        <f t="shared" ref="AK99:BP99" si="15">IF( AK54&lt;AK39,  MAX(price.feed.2035,AK69), price.feed.2035)</f>
        <v>20.976775319932024</v>
      </c>
      <c r="AL99" s="1">
        <f t="shared" si="15"/>
        <v>21.645909503391838</v>
      </c>
      <c r="AM99" s="1">
        <f t="shared" si="15"/>
        <v>22.336388271452787</v>
      </c>
      <c r="AN99" s="1">
        <f t="shared" si="15"/>
        <v>23.048892490976868</v>
      </c>
      <c r="AO99" s="1">
        <f t="shared" si="15"/>
        <v>23.784124747669303</v>
      </c>
      <c r="AP99" s="1">
        <f t="shared" si="15"/>
        <v>24.542810038883552</v>
      </c>
      <c r="AQ99" s="1">
        <f t="shared" si="15"/>
        <v>25.325696488526443</v>
      </c>
      <c r="AR99" s="1">
        <f t="shared" si="15"/>
        <v>26.133556084767601</v>
      </c>
      <c r="AS99" s="1">
        <f t="shared" si="15"/>
        <v>26.967185441281078</v>
      </c>
      <c r="AT99" s="1">
        <f t="shared" si="15"/>
        <v>27.827406582769665</v>
      </c>
      <c r="AU99" s="1">
        <f t="shared" si="15"/>
        <v>28.715067755546471</v>
      </c>
      <c r="AV99" s="1">
        <f t="shared" si="15"/>
        <v>29.631044263973124</v>
      </c>
      <c r="AW99" s="1">
        <f t="shared" si="15"/>
        <v>30.576239333579281</v>
      </c>
      <c r="AX99" s="1">
        <f t="shared" si="15"/>
        <v>31.551585001714766</v>
      </c>
      <c r="AY99" s="1">
        <f t="shared" si="15"/>
        <v>32.558043036612304</v>
      </c>
      <c r="AZ99" s="1">
        <f t="shared" si="15"/>
        <v>33.596605885767346</v>
      </c>
      <c r="BA99" s="1">
        <f t="shared" si="15"/>
        <v>34.668297654570047</v>
      </c>
      <c r="BB99" s="1">
        <f t="shared" si="15"/>
        <v>35.774175116154503</v>
      </c>
      <c r="BC99" s="1">
        <f t="shared" si="15"/>
        <v>36.915328753460777</v>
      </c>
      <c r="BD99" s="1">
        <f t="shared" si="15"/>
        <v>38.092883834537872</v>
      </c>
      <c r="BE99" s="1">
        <f t="shared" si="15"/>
        <v>39.308001522147073</v>
      </c>
      <c r="BF99" s="1">
        <f t="shared" si="15"/>
        <v>40.56188001876081</v>
      </c>
      <c r="BG99" s="1">
        <f t="shared" si="15"/>
        <v>41.855755748085087</v>
      </c>
      <c r="BH99" s="1">
        <f t="shared" si="15"/>
        <v>43.190904574271819</v>
      </c>
      <c r="BI99" s="1">
        <f t="shared" si="15"/>
        <v>44.568643060021586</v>
      </c>
      <c r="BJ99" s="1">
        <f t="shared" si="15"/>
        <v>45.990329764819535</v>
      </c>
      <c r="BK99" s="1">
        <f t="shared" si="15"/>
        <v>47.457366584582275</v>
      </c>
      <c r="BL99" s="1">
        <f t="shared" si="15"/>
        <v>48.971200134039023</v>
      </c>
      <c r="BM99" s="1">
        <f t="shared" si="15"/>
        <v>50.533323173208025</v>
      </c>
      <c r="BN99" s="1">
        <f t="shared" si="15"/>
        <v>52.14527607937697</v>
      </c>
      <c r="BO99" s="1">
        <f t="shared" si="15"/>
        <v>53.808648366036593</v>
      </c>
      <c r="BP99" s="1">
        <f t="shared" si="15"/>
        <v>55.525080250267862</v>
      </c>
      <c r="BQ99" s="1">
        <f t="shared" ref="BQ99:DA99" si="16">IF( BQ54&lt;BQ39,  MAX(price.feed.2035,BQ69), price.feed.2035)</f>
        <v>57.296264270125306</v>
      </c>
      <c r="BR99" s="1">
        <f t="shared" si="16"/>
        <v>59.123946953614841</v>
      </c>
      <c r="BS99" s="1">
        <f t="shared" si="16"/>
        <v>61.009930540908023</v>
      </c>
      <c r="BT99" s="1">
        <f t="shared" si="16"/>
        <v>62.95607476149479</v>
      </c>
      <c r="BU99" s="1">
        <f t="shared" si="16"/>
        <v>64.964298668023517</v>
      </c>
      <c r="BV99" s="1">
        <f t="shared" si="16"/>
        <v>67.036582528639784</v>
      </c>
      <c r="BW99" s="1">
        <f t="shared" si="16"/>
        <v>69.1749697796877</v>
      </c>
      <c r="BX99" s="1">
        <f t="shared" si="16"/>
        <v>71.381569040700327</v>
      </c>
      <c r="BY99" s="1">
        <f t="shared" si="16"/>
        <v>73.658556193665916</v>
      </c>
      <c r="BZ99" s="1">
        <f t="shared" si="16"/>
        <v>76.008176528620183</v>
      </c>
      <c r="CA99" s="1">
        <f t="shared" si="16"/>
        <v>78.432746957680479</v>
      </c>
      <c r="CB99" s="1">
        <f t="shared" si="16"/>
        <v>80.934658299705077</v>
      </c>
      <c r="CC99" s="1">
        <f t="shared" si="16"/>
        <v>83.516377637830246</v>
      </c>
      <c r="CD99" s="1">
        <f t="shared" si="16"/>
        <v>86.180450752209865</v>
      </c>
      <c r="CE99" s="1">
        <f t="shared" si="16"/>
        <v>88.929504630357002</v>
      </c>
      <c r="CF99" s="1">
        <f t="shared" si="16"/>
        <v>91.766250057561976</v>
      </c>
      <c r="CG99" s="1">
        <f t="shared" si="16"/>
        <v>94.693484289941352</v>
      </c>
      <c r="CH99" s="1">
        <f t="shared" si="16"/>
        <v>97.714093812755451</v>
      </c>
      <c r="CI99" s="1">
        <f t="shared" si="16"/>
        <v>100.83105718671067</v>
      </c>
      <c r="CJ99" s="1">
        <f t="shared" si="16"/>
        <v>104.04744798505766</v>
      </c>
      <c r="CK99" s="1">
        <f t="shared" si="16"/>
        <v>107.36643782437805</v>
      </c>
      <c r="CL99" s="1">
        <f t="shared" si="16"/>
        <v>110.7912994920502</v>
      </c>
      <c r="CM99" s="1">
        <f t="shared" si="16"/>
        <v>114.32541017347725</v>
      </c>
      <c r="CN99" s="1">
        <f t="shared" si="16"/>
        <v>117.97225478225997</v>
      </c>
      <c r="CO99" s="1">
        <f t="shared" si="16"/>
        <v>121.73542939659811</v>
      </c>
      <c r="CP99" s="1">
        <f t="shared" si="16"/>
        <v>125.61864480530893</v>
      </c>
      <c r="CQ99" s="1">
        <f t="shared" si="16"/>
        <v>129.62573016695944</v>
      </c>
      <c r="CR99" s="1">
        <f t="shared" si="16"/>
        <v>133.76063678572075</v>
      </c>
      <c r="CS99" s="1">
        <f t="shared" si="16"/>
        <v>138.02744200766696</v>
      </c>
      <c r="CT99" s="1">
        <f t="shared" si="16"/>
        <v>142.43035324136329</v>
      </c>
      <c r="CU99" s="1">
        <f t="shared" si="16"/>
        <v>146.973712106703</v>
      </c>
      <c r="CV99" s="1">
        <f t="shared" si="16"/>
        <v>151.66199871609109</v>
      </c>
      <c r="CW99" s="1">
        <f t="shared" si="16"/>
        <v>156.49983609218913</v>
      </c>
      <c r="CX99" s="1">
        <f t="shared" si="16"/>
        <v>161.49199472658327</v>
      </c>
      <c r="CY99" s="1">
        <f t="shared" si="16"/>
        <v>166.64339728386742</v>
      </c>
      <c r="CZ99" s="1">
        <f t="shared" si="16"/>
        <v>171.95912345578097</v>
      </c>
      <c r="DA99" s="1">
        <f t="shared" si="16"/>
        <v>177.44441497018835</v>
      </c>
    </row>
    <row r="100" spans="1:105" x14ac:dyDescent="0.25">
      <c r="A100" t="s">
        <v>50</v>
      </c>
      <c r="B100" s="3">
        <f t="shared" si="13"/>
        <v>38.130116888095081</v>
      </c>
      <c r="D100" t="s">
        <v>50</v>
      </c>
      <c r="E100" s="1">
        <f t="shared" ref="E100:AJ100" si="17">IF( E55&lt;E40,  MAX(price.feed.2035,E70), price.feed.2035)</f>
        <v>5.7891882366588536</v>
      </c>
      <c r="F100" s="1">
        <f t="shared" si="17"/>
        <v>6.003652555070917</v>
      </c>
      <c r="G100" s="1">
        <f t="shared" si="17"/>
        <v>6.2260618464207562</v>
      </c>
      <c r="H100" s="1">
        <f t="shared" si="17"/>
        <v>6.4567104375010471</v>
      </c>
      <c r="I100" s="1">
        <f t="shared" si="17"/>
        <v>6.6959035586357452</v>
      </c>
      <c r="J100" s="1">
        <f t="shared" si="17"/>
        <v>6.9439577476086196</v>
      </c>
      <c r="K100" s="1">
        <f t="shared" si="17"/>
        <v>7.2012012685556117</v>
      </c>
      <c r="L100" s="1">
        <f t="shared" si="17"/>
        <v>7.4679745463753333</v>
      </c>
      <c r="M100" s="1">
        <f t="shared" si="17"/>
        <v>7.7446306172325796</v>
      </c>
      <c r="N100" s="1">
        <f t="shared" si="17"/>
        <v>8.0315355957510413</v>
      </c>
      <c r="O100" s="1">
        <f t="shared" si="17"/>
        <v>8.3290691595135247</v>
      </c>
      <c r="P100" s="1">
        <f t="shared" si="17"/>
        <v>8.6376250515107316</v>
      </c>
      <c r="Q100" s="1">
        <f t="shared" si="17"/>
        <v>8.9576116012036344</v>
      </c>
      <c r="R100" s="1">
        <f t="shared" si="17"/>
        <v>9.2894522648889577</v>
      </c>
      <c r="S100" s="1">
        <f t="shared" si="17"/>
        <v>9.6335861860828178</v>
      </c>
      <c r="T100" s="1">
        <f t="shared" si="17"/>
        <v>9.9904687766642084</v>
      </c>
      <c r="U100" s="1">
        <f t="shared" si="17"/>
        <v>10.36057231954725</v>
      </c>
      <c r="V100" s="1">
        <f t="shared" si="17"/>
        <v>10.744386593679916</v>
      </c>
      <c r="W100" s="1">
        <f t="shared" si="17"/>
        <v>11.142419522196183</v>
      </c>
      <c r="X100" s="1">
        <f t="shared" si="17"/>
        <v>11.555197844579467</v>
      </c>
      <c r="Y100" s="1">
        <f t="shared" si="17"/>
        <v>11.983267813726735</v>
      </c>
      <c r="Z100" s="1">
        <f t="shared" si="17"/>
        <v>12.427195918835876</v>
      </c>
      <c r="AA100" s="1">
        <f t="shared" si="17"/>
        <v>12.887569635072902</v>
      </c>
      <c r="AB100" s="1">
        <f t="shared" si="17"/>
        <v>13.364998201011025</v>
      </c>
      <c r="AC100" s="1">
        <f t="shared" si="17"/>
        <v>13.860113424870551</v>
      </c>
      <c r="AD100" s="1">
        <f t="shared" si="17"/>
        <v>14.373570520626396</v>
      </c>
      <c r="AE100" s="1">
        <f t="shared" si="17"/>
        <v>14.906048975089801</v>
      </c>
      <c r="AF100" s="1">
        <f t="shared" si="17"/>
        <v>15.458253447111678</v>
      </c>
      <c r="AG100" s="1">
        <f t="shared" si="17"/>
        <v>16.030914700097476</v>
      </c>
      <c r="AH100" s="1">
        <f t="shared" si="17"/>
        <v>16.624790569067763</v>
      </c>
      <c r="AI100" s="1">
        <f t="shared" si="17"/>
        <v>17.240666963544118</v>
      </c>
      <c r="AJ100" s="1">
        <f t="shared" si="17"/>
        <v>17.879358907587697</v>
      </c>
      <c r="AK100" s="1">
        <f t="shared" ref="AK100:BP100" si="18">IF( AK55&lt;AK40,  MAX(price.feed.2035,AK70), price.feed.2035)</f>
        <v>18.541711618366623</v>
      </c>
      <c r="AL100" s="1">
        <f t="shared" si="18"/>
        <v>19.228601624679666</v>
      </c>
      <c r="AM100" s="1">
        <f t="shared" si="18"/>
        <v>19.940937926916416</v>
      </c>
      <c r="AN100" s="1">
        <f t="shared" si="18"/>
        <v>20.679663199988809</v>
      </c>
      <c r="AO100" s="1">
        <f t="shared" si="18"/>
        <v>21.445755040826302</v>
      </c>
      <c r="AP100" s="1">
        <f t="shared" si="18"/>
        <v>22.240227262084947</v>
      </c>
      <c r="AQ100" s="1">
        <f t="shared" si="18"/>
        <v>23.064131233783261</v>
      </c>
      <c r="AR100" s="1">
        <f t="shared" si="18"/>
        <v>23.918557274639472</v>
      </c>
      <c r="AS100" s="1">
        <f t="shared" si="18"/>
        <v>24.804636094951935</v>
      </c>
      <c r="AT100" s="1">
        <f t="shared" si="18"/>
        <v>25.723540292932075</v>
      </c>
      <c r="AU100" s="1">
        <f t="shared" si="18"/>
        <v>26.676485906469896</v>
      </c>
      <c r="AV100" s="1">
        <f t="shared" si="18"/>
        <v>27.664734022385694</v>
      </c>
      <c r="AW100" s="1">
        <f t="shared" si="18"/>
        <v>28.689592445297549</v>
      </c>
      <c r="AX100" s="1">
        <f t="shared" si="18"/>
        <v>29.752417428313073</v>
      </c>
      <c r="AY100" s="1">
        <f t="shared" si="18"/>
        <v>30.854615467835949</v>
      </c>
      <c r="AZ100" s="1">
        <f t="shared" si="18"/>
        <v>31.99764516486211</v>
      </c>
      <c r="BA100" s="1">
        <f t="shared" si="18"/>
        <v>33.18301915522899</v>
      </c>
      <c r="BB100" s="1">
        <f t="shared" si="18"/>
        <v>34.41230611137189</v>
      </c>
      <c r="BC100" s="1">
        <f t="shared" si="18"/>
        <v>35.687132818237089</v>
      </c>
      <c r="BD100" s="1">
        <f t="shared" si="18"/>
        <v>37.009186326098337</v>
      </c>
      <c r="BE100" s="1">
        <f t="shared" si="18"/>
        <v>38.380216183125818</v>
      </c>
      <c r="BF100" s="1">
        <f t="shared" si="18"/>
        <v>39.802036750662339</v>
      </c>
      <c r="BG100" s="1">
        <f t="shared" si="18"/>
        <v>41.276529604269911</v>
      </c>
      <c r="BH100" s="1">
        <f t="shared" si="18"/>
        <v>42.805646023725636</v>
      </c>
      <c r="BI100" s="1">
        <f t="shared" si="18"/>
        <v>44.391409575260198</v>
      </c>
      <c r="BJ100" s="1">
        <f t="shared" si="18"/>
        <v>46.035918789457682</v>
      </c>
      <c r="BK100" s="1">
        <f t="shared" si="18"/>
        <v>47.741349938359505</v>
      </c>
      <c r="BL100" s="1">
        <f t="shared" si="18"/>
        <v>49.509959915448633</v>
      </c>
      <c r="BM100" s="1">
        <f t="shared" si="18"/>
        <v>51.344089222324172</v>
      </c>
      <c r="BN100" s="1">
        <f t="shared" si="18"/>
        <v>53.246165066019543</v>
      </c>
      <c r="BO100" s="1">
        <f t="shared" si="18"/>
        <v>55.218704571062574</v>
      </c>
      <c r="BP100" s="1">
        <f t="shared" si="18"/>
        <v>57.264318110529132</v>
      </c>
      <c r="BQ100" s="1">
        <f t="shared" ref="BQ100:DA100" si="19">IF( BQ55&lt;BQ40,  MAX(price.feed.2035,BQ70), price.feed.2035)</f>
        <v>59.385712760497185</v>
      </c>
      <c r="BR100" s="1">
        <f t="shared" si="19"/>
        <v>61.585695882473757</v>
      </c>
      <c r="BS100" s="1">
        <f t="shared" si="19"/>
        <v>63.867178838534961</v>
      </c>
      <c r="BT100" s="1">
        <f t="shared" si="19"/>
        <v>66.233180844096466</v>
      </c>
      <c r="BU100" s="1">
        <f t="shared" si="19"/>
        <v>68.686832963411547</v>
      </c>
      <c r="BV100" s="1">
        <f t="shared" si="19"/>
        <v>71.231382253085854</v>
      </c>
      <c r="BW100" s="1">
        <f t="shared" si="19"/>
        <v>73.870196059090844</v>
      </c>
      <c r="BX100" s="1">
        <f t="shared" si="19"/>
        <v>76.606766472963216</v>
      </c>
      <c r="BY100" s="1">
        <f t="shared" si="19"/>
        <v>79.444714953086915</v>
      </c>
      <c r="BZ100" s="1">
        <f t="shared" si="19"/>
        <v>82.387797117174216</v>
      </c>
      <c r="CA100" s="1">
        <f t="shared" si="19"/>
        <v>85.439907712286427</v>
      </c>
      <c r="CB100" s="1">
        <f t="shared" si="19"/>
        <v>88.605085768973822</v>
      </c>
      <c r="CC100" s="1">
        <f t="shared" si="19"/>
        <v>91.887519946352072</v>
      </c>
      <c r="CD100" s="1">
        <f t="shared" si="19"/>
        <v>95.291554075192721</v>
      </c>
      <c r="CE100" s="1">
        <f t="shared" si="19"/>
        <v>98.821692906359303</v>
      </c>
      <c r="CF100" s="1">
        <f t="shared" si="19"/>
        <v>102.48260807219955</v>
      </c>
      <c r="CG100" s="1">
        <f t="shared" si="19"/>
        <v>106.27914426878027</v>
      </c>
      <c r="CH100" s="1">
        <f t="shared" si="19"/>
        <v>110.21632566714786</v>
      </c>
      <c r="CI100" s="1">
        <f t="shared" si="19"/>
        <v>114.2993625620976</v>
      </c>
      <c r="CJ100" s="1">
        <f t="shared" si="19"/>
        <v>118.53365826725161</v>
      </c>
      <c r="CK100" s="1">
        <f t="shared" si="19"/>
        <v>122.92481626556983</v>
      </c>
      <c r="CL100" s="1">
        <f t="shared" si="19"/>
        <v>127.47864762475515</v>
      </c>
      <c r="CM100" s="1">
        <f t="shared" si="19"/>
        <v>132.20117868736813</v>
      </c>
      <c r="CN100" s="1">
        <f t="shared" si="19"/>
        <v>137.09865904582693</v>
      </c>
      <c r="CO100" s="1">
        <f t="shared" si="19"/>
        <v>142.17756981284657</v>
      </c>
      <c r="CP100" s="1">
        <f t="shared" si="19"/>
        <v>147.44463219826216</v>
      </c>
      <c r="CQ100" s="1">
        <f t="shared" si="19"/>
        <v>152.90681640358486</v>
      </c>
      <c r="CR100" s="1">
        <f t="shared" si="19"/>
        <v>158.57135084606466</v>
      </c>
      <c r="CS100" s="1">
        <f t="shared" si="19"/>
        <v>164.44573172446363</v>
      </c>
      <c r="CT100" s="1">
        <f t="shared" si="19"/>
        <v>170.53773293919926</v>
      </c>
      <c r="CU100" s="1">
        <f t="shared" si="19"/>
        <v>176.85541637998725</v>
      </c>
      <c r="CV100" s="1">
        <f t="shared" si="19"/>
        <v>183.40714259459477</v>
      </c>
      <c r="CW100" s="1">
        <f t="shared" si="19"/>
        <v>190.20158185282739</v>
      </c>
      <c r="CX100" s="1">
        <f t="shared" si="19"/>
        <v>197.24772562038706</v>
      </c>
      <c r="CY100" s="1">
        <f t="shared" si="19"/>
        <v>204.55489845778624</v>
      </c>
      <c r="CZ100" s="1">
        <f t="shared" si="19"/>
        <v>212.13277036006804</v>
      </c>
      <c r="DA100" s="1">
        <f t="shared" si="19"/>
        <v>219.99136955365566</v>
      </c>
    </row>
    <row r="101" spans="1:105" x14ac:dyDescent="0.25">
      <c r="A101" t="s">
        <v>51</v>
      </c>
      <c r="B101" s="3">
        <f t="shared" si="13"/>
        <v>39.688798341055126</v>
      </c>
      <c r="D101" t="s">
        <v>51</v>
      </c>
      <c r="E101" s="1">
        <f t="shared" ref="E101:AJ101" si="20">IF( E56&lt;E41,  MAX(price.feed.2035,E71), price.feed.2035)</f>
        <v>3.8399839179771509</v>
      </c>
      <c r="F101" s="1">
        <f t="shared" si="20"/>
        <v>4.0155706681537948</v>
      </c>
      <c r="G101" s="1">
        <f t="shared" si="20"/>
        <v>4.1991862818611612</v>
      </c>
      <c r="H101" s="1">
        <f t="shared" si="20"/>
        <v>4.3911978861719323</v>
      </c>
      <c r="I101" s="1">
        <f t="shared" si="20"/>
        <v>4.5919893953774329</v>
      </c>
      <c r="J101" s="1">
        <f t="shared" si="20"/>
        <v>4.8019622785984355</v>
      </c>
      <c r="K101" s="1">
        <f t="shared" si="20"/>
        <v>5.0215363624956675</v>
      </c>
      <c r="L101" s="1">
        <f t="shared" si="20"/>
        <v>5.2511506706849955</v>
      </c>
      <c r="M101" s="1">
        <f t="shared" si="20"/>
        <v>5.491264301535618</v>
      </c>
      <c r="N101" s="1">
        <f t="shared" si="20"/>
        <v>5.7423573461063846</v>
      </c>
      <c r="O101" s="1">
        <f t="shared" si="20"/>
        <v>6.0049318480555902</v>
      </c>
      <c r="P101" s="1">
        <f t="shared" si="20"/>
        <v>6.2795128074435036</v>
      </c>
      <c r="Q101" s="1">
        <f t="shared" si="20"/>
        <v>6.5666492304346873</v>
      </c>
      <c r="R101" s="1">
        <f t="shared" si="20"/>
        <v>6.8669152269989135</v>
      </c>
      <c r="S101" s="1">
        <f t="shared" si="20"/>
        <v>7.1809111588054293</v>
      </c>
      <c r="T101" s="1">
        <f t="shared" si="20"/>
        <v>7.5092648396057564</v>
      </c>
      <c r="U101" s="1">
        <f t="shared" si="20"/>
        <v>7.8526327905050683</v>
      </c>
      <c r="V101" s="1">
        <f t="shared" si="20"/>
        <v>8.2117015526319914</v>
      </c>
      <c r="W101" s="1">
        <f t="shared" si="20"/>
        <v>8.5871890598314327</v>
      </c>
      <c r="X101" s="1">
        <f t="shared" si="20"/>
        <v>8.9798460741250068</v>
      </c>
      <c r="Y101" s="1">
        <f t="shared" si="20"/>
        <v>9.3904576868092402</v>
      </c>
      <c r="Z101" s="1">
        <f t="shared" si="20"/>
        <v>9.8198448881928151</v>
      </c>
      <c r="AA101" s="1">
        <f t="shared" si="20"/>
        <v>10.268866209111478</v>
      </c>
      <c r="AB101" s="1">
        <f t="shared" si="20"/>
        <v>10.738419437502733</v>
      </c>
      <c r="AC101" s="1">
        <f t="shared" si="20"/>
        <v>11.229443413472429</v>
      </c>
      <c r="AD101" s="1">
        <f t="shared" si="20"/>
        <v>11.742919906442449</v>
      </c>
      <c r="AE101" s="1">
        <f t="shared" si="20"/>
        <v>12.27987557813262</v>
      </c>
      <c r="AF101" s="1">
        <f t="shared" si="20"/>
        <v>12.841384035301813</v>
      </c>
      <c r="AG101" s="1">
        <f t="shared" si="20"/>
        <v>13.428567976352456</v>
      </c>
      <c r="AH101" s="1">
        <f t="shared" si="20"/>
        <v>14.042601436090491</v>
      </c>
      <c r="AI101" s="1">
        <f t="shared" si="20"/>
        <v>14.684712133129022</v>
      </c>
      <c r="AJ101" s="1">
        <f t="shared" si="20"/>
        <v>15.35618392462912</v>
      </c>
      <c r="AK101" s="1">
        <f t="shared" ref="AK101:BP101" si="21">IF( AK56&lt;AK41,  MAX(price.feed.2035,AK71), price.feed.2035)</f>
        <v>16.058359373285914</v>
      </c>
      <c r="AL101" s="1">
        <f t="shared" si="21"/>
        <v>16.792642431692393</v>
      </c>
      <c r="AM101" s="1">
        <f t="shared" si="21"/>
        <v>17.560501249448215</v>
      </c>
      <c r="AN101" s="1">
        <f t="shared" si="21"/>
        <v>18.363471108626133</v>
      </c>
      <c r="AO101" s="1">
        <f t="shared" si="21"/>
        <v>19.203157493465199</v>
      </c>
      <c r="AP101" s="1">
        <f t="shared" si="21"/>
        <v>20.081239300428621</v>
      </c>
      <c r="AQ101" s="1">
        <f t="shared" si="21"/>
        <v>20.999472195044298</v>
      </c>
      <c r="AR101" s="1">
        <f t="shared" si="21"/>
        <v>21.959692122239993</v>
      </c>
      <c r="AS101" s="1">
        <f t="shared" si="21"/>
        <v>22.963818977191782</v>
      </c>
      <c r="AT101" s="1">
        <f t="shared" si="21"/>
        <v>24.013860444025322</v>
      </c>
      <c r="AU101" s="1">
        <f t="shared" si="21"/>
        <v>25.111916010045274</v>
      </c>
      <c r="AV101" s="1">
        <f t="shared" si="21"/>
        <v>26.260181163519018</v>
      </c>
      <c r="AW101" s="1">
        <f t="shared" si="21"/>
        <v>27.460951783407772</v>
      </c>
      <c r="AX101" s="1">
        <f t="shared" si="21"/>
        <v>28.716628729822222</v>
      </c>
      <c r="AY101" s="1">
        <f t="shared" si="21"/>
        <v>30.029722644380858</v>
      </c>
      <c r="AZ101" s="1">
        <f t="shared" si="21"/>
        <v>31.402858970069044</v>
      </c>
      <c r="BA101" s="1">
        <f t="shared" si="21"/>
        <v>32.838783200635774</v>
      </c>
      <c r="BB101" s="1">
        <f t="shared" si="21"/>
        <v>34.340366370023773</v>
      </c>
      <c r="BC101" s="1">
        <f t="shared" si="21"/>
        <v>35.910610792808811</v>
      </c>
      <c r="BD101" s="1">
        <f t="shared" si="21"/>
        <v>37.552656067125831</v>
      </c>
      <c r="BE101" s="1">
        <f t="shared" si="21"/>
        <v>39.269785352084249</v>
      </c>
      <c r="BF101" s="1">
        <f t="shared" si="21"/>
        <v>41.065431932223895</v>
      </c>
      <c r="BG101" s="1">
        <f t="shared" si="21"/>
        <v>42.943186082136549</v>
      </c>
      <c r="BH101" s="1">
        <f t="shared" si="21"/>
        <v>44.906802244978564</v>
      </c>
      <c r="BI101" s="1">
        <f t="shared" si="21"/>
        <v>46.960206539227507</v>
      </c>
      <c r="BJ101" s="1">
        <f t="shared" si="21"/>
        <v>49.107504608691954</v>
      </c>
      <c r="BK101" s="1">
        <f t="shared" si="21"/>
        <v>51.352989831470531</v>
      </c>
      <c r="BL101" s="1">
        <f t="shared" si="21"/>
        <v>53.701151904272137</v>
      </c>
      <c r="BM101" s="1">
        <f t="shared" si="21"/>
        <v>56.156685819263373</v>
      </c>
      <c r="BN101" s="1">
        <f t="shared" si="21"/>
        <v>58.724501251388801</v>
      </c>
      <c r="BO101" s="1">
        <f t="shared" si="21"/>
        <v>61.409732374936773</v>
      </c>
      <c r="BP101" s="1">
        <f t="shared" si="21"/>
        <v>64.217748128974918</v>
      </c>
      <c r="BQ101" s="1">
        <f t="shared" ref="BQ101:DA101" si="22">IF( BQ56&lt;BQ41,  MAX(price.feed.2035,BQ71), price.feed.2035)</f>
        <v>67.154162952183015</v>
      </c>
      <c r="BR101" s="1">
        <f t="shared" si="22"/>
        <v>70.22484800854609</v>
      </c>
      <c r="BS101" s="1">
        <f t="shared" si="22"/>
        <v>73.435942926351061</v>
      </c>
      <c r="BT101" s="1">
        <f t="shared" si="22"/>
        <v>76.793868073961704</v>
      </c>
      <c r="BU101" s="1">
        <f t="shared" si="22"/>
        <v>80.305337396912392</v>
      </c>
      <c r="BV101" s="1">
        <f t="shared" si="22"/>
        <v>83.977371841991825</v>
      </c>
      <c r="BW101" s="1">
        <f t="shared" si="22"/>
        <v>87.817313395152993</v>
      </c>
      <c r="BX101" s="1">
        <f t="shared" si="22"/>
        <v>91.832839761321239</v>
      </c>
      <c r="BY101" s="1">
        <f t="shared" si="22"/>
        <v>96.031979715448259</v>
      </c>
      <c r="BZ101" s="1">
        <f t="shared" si="22"/>
        <v>100.42312915550835</v>
      </c>
      <c r="CA101" s="1">
        <f t="shared" si="22"/>
        <v>105.01506788953151</v>
      </c>
      <c r="CB101" s="1">
        <f t="shared" si="22"/>
        <v>109.81697719023926</v>
      </c>
      <c r="CC101" s="1">
        <f t="shared" si="22"/>
        <v>114.8384581523821</v>
      </c>
      <c r="CD101" s="1">
        <f t="shared" si="22"/>
        <v>120.08955088948296</v>
      </c>
      <c r="CE101" s="1">
        <f t="shared" si="22"/>
        <v>125.58075460836851</v>
      </c>
      <c r="CF101" s="1">
        <f t="shared" si="22"/>
        <v>131.32304860162839</v>
      </c>
      <c r="CG101" s="1">
        <f t="shared" si="22"/>
        <v>137.32791419997093</v>
      </c>
      <c r="CH101" s="1">
        <f t="shared" si="22"/>
        <v>143.60735772837313</v>
      </c>
      <c r="CI101" s="1">
        <f t="shared" si="22"/>
        <v>150.17393451191961</v>
      </c>
      <c r="CJ101" s="1">
        <f t="shared" si="22"/>
        <v>157.04077397933045</v>
      </c>
      <c r="CK101" s="1">
        <f t="shared" si="22"/>
        <v>164.22160591437188</v>
      </c>
      <c r="CL101" s="1">
        <f t="shared" si="22"/>
        <v>171.73078790763509</v>
      </c>
      <c r="CM101" s="1">
        <f t="shared" si="22"/>
        <v>179.58333406357343</v>
      </c>
      <c r="CN101" s="1">
        <f t="shared" si="22"/>
        <v>187.79494502019446</v>
      </c>
      <c r="CO101" s="1">
        <f t="shared" si="22"/>
        <v>196.38203934143013</v>
      </c>
      <c r="CP101" s="1">
        <f t="shared" si="22"/>
        <v>205.36178634495107</v>
      </c>
      <c r="CQ101" s="1">
        <f t="shared" si="22"/>
        <v>214.75214043106294</v>
      </c>
      <c r="CR101" s="1">
        <f t="shared" si="22"/>
        <v>224.57187698132248</v>
      </c>
      <c r="CS101" s="1">
        <f t="shared" si="22"/>
        <v>234.84062989865032</v>
      </c>
      <c r="CT101" s="1">
        <f t="shared" si="22"/>
        <v>245.578930864</v>
      </c>
      <c r="CU101" s="1">
        <f t="shared" si="22"/>
        <v>256.80825038807222</v>
      </c>
      <c r="CV101" s="1">
        <f t="shared" si="22"/>
        <v>268.55104074015935</v>
      </c>
      <c r="CW101" s="1">
        <f t="shared" si="22"/>
        <v>280.83078083994621</v>
      </c>
      <c r="CX101" s="1">
        <f t="shared" si="22"/>
        <v>293.67202320203165</v>
      </c>
      <c r="CY101" s="1">
        <f t="shared" si="22"/>
        <v>307.10044302703187</v>
      </c>
      <c r="CZ101" s="1">
        <f t="shared" si="22"/>
        <v>321.14288953741448</v>
      </c>
      <c r="DA101" s="1">
        <f t="shared" si="22"/>
        <v>335.82743966071729</v>
      </c>
    </row>
    <row r="102" spans="1:105" x14ac:dyDescent="0.25">
      <c r="A102" t="s">
        <v>52</v>
      </c>
      <c r="B102" s="3">
        <f t="shared" si="13"/>
        <v>35.417175563039933</v>
      </c>
      <c r="D102" t="s">
        <v>52</v>
      </c>
      <c r="E102" s="1">
        <f t="shared" ref="E102:AJ102" si="23">IF( E57&lt;E42,  MAX(price.feed.2035,E72), price.feed.2035)</f>
        <v>0</v>
      </c>
      <c r="F102" s="1">
        <f t="shared" si="23"/>
        <v>0</v>
      </c>
      <c r="G102" s="1">
        <f t="shared" si="23"/>
        <v>0</v>
      </c>
      <c r="H102" s="1">
        <f t="shared" si="23"/>
        <v>0</v>
      </c>
      <c r="I102" s="1">
        <f t="shared" si="23"/>
        <v>0</v>
      </c>
      <c r="J102" s="1">
        <f t="shared" si="23"/>
        <v>4.1121115879827181</v>
      </c>
      <c r="K102" s="1">
        <f t="shared" si="23"/>
        <v>4.3037224359961277</v>
      </c>
      <c r="L102" s="1">
        <f t="shared" si="23"/>
        <v>4.5042617180490501</v>
      </c>
      <c r="M102" s="1">
        <f t="shared" si="23"/>
        <v>4.7141454697429364</v>
      </c>
      <c r="N102" s="1">
        <f t="shared" si="23"/>
        <v>4.9338091125671673</v>
      </c>
      <c r="O102" s="1">
        <f t="shared" si="23"/>
        <v>5.1637083572175442</v>
      </c>
      <c r="P102" s="1">
        <f t="shared" si="23"/>
        <v>5.4043201490064359</v>
      </c>
      <c r="Q102" s="1">
        <f t="shared" si="23"/>
        <v>5.6561436573259378</v>
      </c>
      <c r="R102" s="1">
        <f t="shared" si="23"/>
        <v>5.9197013112167394</v>
      </c>
      <c r="S102" s="1">
        <f t="shared" si="23"/>
        <v>6.1955398831910919</v>
      </c>
      <c r="T102" s="1">
        <f t="shared" si="23"/>
        <v>6.4842316235583635</v>
      </c>
      <c r="U102" s="1">
        <f t="shared" si="23"/>
        <v>6.7863754476064138</v>
      </c>
      <c r="V102" s="1">
        <f t="shared" si="23"/>
        <v>7.1025981781017107</v>
      </c>
      <c r="W102" s="1">
        <f t="shared" si="23"/>
        <v>7.433555845685877</v>
      </c>
      <c r="X102" s="1">
        <f t="shared" si="23"/>
        <v>7.7799350498663875</v>
      </c>
      <c r="Y102" s="1">
        <f t="shared" si="23"/>
        <v>8.1424543834250045</v>
      </c>
      <c r="Z102" s="1">
        <f t="shared" si="23"/>
        <v>8.5218659231988969</v>
      </c>
      <c r="AA102" s="1">
        <f t="shared" si="23"/>
        <v>8.9189567903272806</v>
      </c>
      <c r="AB102" s="1">
        <f t="shared" si="23"/>
        <v>9.334550783200406</v>
      </c>
      <c r="AC102" s="1">
        <f t="shared" si="23"/>
        <v>9.7695100864985687</v>
      </c>
      <c r="AD102" s="1">
        <f t="shared" si="23"/>
        <v>10.224737059866744</v>
      </c>
      <c r="AE102" s="1">
        <f t="shared" si="23"/>
        <v>10.701176109935497</v>
      </c>
      <c r="AF102" s="1">
        <f t="shared" si="23"/>
        <v>11.199815649571994</v>
      </c>
      <c r="AG102" s="1">
        <f t="shared" si="23"/>
        <v>11.721690148425546</v>
      </c>
      <c r="AH102" s="1">
        <f t="shared" si="23"/>
        <v>12.267882279021903</v>
      </c>
      <c r="AI102" s="1">
        <f t="shared" si="23"/>
        <v>12.839525162858441</v>
      </c>
      <c r="AJ102" s="1">
        <f t="shared" si="23"/>
        <v>13.437804721159957</v>
      </c>
      <c r="AK102" s="1">
        <f t="shared" ref="AK102:BP102" si="24">IF( AK57&lt;AK42,  MAX(price.feed.2035,AK72), price.feed.2035)</f>
        <v>14.06396213517197</v>
      </c>
      <c r="AL102" s="1">
        <f t="shared" si="24"/>
        <v>14.719296421095562</v>
      </c>
      <c r="AM102" s="1">
        <f t="shared" si="24"/>
        <v>15.405167125005736</v>
      </c>
      <c r="AN102" s="1">
        <f t="shared" si="24"/>
        <v>16.122997143344008</v>
      </c>
      <c r="AO102" s="1">
        <f t="shared" si="24"/>
        <v>16.874275674836753</v>
      </c>
      <c r="AP102" s="1">
        <f t="shared" si="24"/>
        <v>17.660561309963128</v>
      </c>
      <c r="AQ102" s="1">
        <f t="shared" si="24"/>
        <v>18.483485264382114</v>
      </c>
      <c r="AR102" s="1">
        <f t="shared" si="24"/>
        <v>19.344754763026504</v>
      </c>
      <c r="AS102" s="1">
        <f t="shared" si="24"/>
        <v>20.246156581884581</v>
      </c>
      <c r="AT102" s="1">
        <f t="shared" si="24"/>
        <v>21.189560754817137</v>
      </c>
      <c r="AU102" s="1">
        <f t="shared" si="24"/>
        <v>22.176924453099936</v>
      </c>
      <c r="AV102" s="1">
        <f t="shared" si="24"/>
        <v>23.210296045740119</v>
      </c>
      <c r="AW102" s="1">
        <f t="shared" si="24"/>
        <v>24.291819348989844</v>
      </c>
      <c r="AX102" s="1">
        <f t="shared" si="24"/>
        <v>25.423738073873452</v>
      </c>
      <c r="AY102" s="1">
        <f t="shared" si="24"/>
        <v>26.608400480954565</v>
      </c>
      <c r="AZ102" s="1">
        <f t="shared" si="24"/>
        <v>27.848264252000071</v>
      </c>
      <c r="BA102" s="1">
        <f t="shared" si="24"/>
        <v>29.145901588647593</v>
      </c>
      <c r="BB102" s="1">
        <f t="shared" si="24"/>
        <v>30.504004548654041</v>
      </c>
      <c r="BC102" s="1">
        <f t="shared" si="24"/>
        <v>31.925390630795821</v>
      </c>
      <c r="BD102" s="1">
        <f t="shared" si="24"/>
        <v>33.413008620006835</v>
      </c>
      <c r="BE102" s="1">
        <f t="shared" si="24"/>
        <v>34.969944704880845</v>
      </c>
      <c r="BF102" s="1">
        <f t="shared" si="24"/>
        <v>36.59942888022919</v>
      </c>
      <c r="BG102" s="1">
        <f t="shared" si="24"/>
        <v>38.304841647976453</v>
      </c>
      <c r="BH102" s="1">
        <f t="shared" si="24"/>
        <v>40.089721030296118</v>
      </c>
      <c r="BI102" s="1">
        <f t="shared" si="24"/>
        <v>41.957769909534974</v>
      </c>
      <c r="BJ102" s="1">
        <f t="shared" si="24"/>
        <v>43.912863710153701</v>
      </c>
      <c r="BK102" s="1">
        <f t="shared" si="24"/>
        <v>45.959058438621113</v>
      </c>
      <c r="BL102" s="1">
        <f t="shared" si="24"/>
        <v>48.100599097940169</v>
      </c>
      <c r="BM102" s="1">
        <f t="shared" si="24"/>
        <v>50.341928494263961</v>
      </c>
      <c r="BN102" s="1">
        <f t="shared" si="24"/>
        <v>52.68769645387048</v>
      </c>
      <c r="BO102" s="1">
        <f t="shared" si="24"/>
        <v>55.142769469618017</v>
      </c>
      <c r="BP102" s="1">
        <f t="shared" si="24"/>
        <v>57.712240796894193</v>
      </c>
      <c r="BQ102" s="1">
        <f t="shared" ref="BQ102:DA102" si="25">IF( BQ57&lt;BQ42,  MAX(price.feed.2035,BQ72), price.feed.2035)</f>
        <v>60.401441020001968</v>
      </c>
      <c r="BR102" s="1">
        <f t="shared" si="25"/>
        <v>63.2159491109052</v>
      </c>
      <c r="BS102" s="1">
        <f t="shared" si="25"/>
        <v>66.161604003275372</v>
      </c>
      <c r="BT102" s="1">
        <f t="shared" si="25"/>
        <v>69.244516705849747</v>
      </c>
      <c r="BU102" s="1">
        <f t="shared" si="25"/>
        <v>72.471082980233177</v>
      </c>
      <c r="BV102" s="1">
        <f t="shared" si="25"/>
        <v>75.847996609443598</v>
      </c>
      <c r="BW102" s="1">
        <f t="shared" si="25"/>
        <v>79.382263284726847</v>
      </c>
      <c r="BX102" s="1">
        <f t="shared" si="25"/>
        <v>83.081215139453249</v>
      </c>
      <c r="BY102" s="1">
        <f t="shared" si="25"/>
        <v>86.952525960243733</v>
      </c>
      <c r="BZ102" s="1">
        <f t="shared" si="25"/>
        <v>91.004227106885878</v>
      </c>
      <c r="CA102" s="1">
        <f t="shared" si="25"/>
        <v>95.244724174065396</v>
      </c>
      <c r="CB102" s="1">
        <f t="shared" si="25"/>
        <v>99.682814429478242</v>
      </c>
      <c r="CC102" s="1">
        <f t="shared" si="25"/>
        <v>104.32770506450251</v>
      </c>
      <c r="CD102" s="1">
        <f t="shared" si="25"/>
        <v>109.18903229529123</v>
      </c>
      <c r="CE102" s="1">
        <f t="shared" si="25"/>
        <v>114.2768813539128</v>
      </c>
      <c r="CF102" s="1">
        <f t="shared" si="25"/>
        <v>119.60180741101256</v>
      </c>
      <c r="CG102" s="1">
        <f t="shared" si="25"/>
        <v>125.1748574734024</v>
      </c>
      <c r="CH102" s="1">
        <f t="shared" si="25"/>
        <v>131.00759330200452</v>
      </c>
      <c r="CI102" s="1">
        <f t="shared" si="25"/>
        <v>137.11211539769673</v>
      </c>
      <c r="CJ102" s="1">
        <f t="shared" si="25"/>
        <v>143.5010881048197</v>
      </c>
      <c r="CK102" s="1">
        <f t="shared" si="25"/>
        <v>150.18776588442259</v>
      </c>
      <c r="CL102" s="1">
        <f t="shared" si="25"/>
        <v>157.18602081175825</v>
      </c>
      <c r="CM102" s="1">
        <f t="shared" si="25"/>
        <v>164.51037135506871</v>
      </c>
      <c r="CN102" s="1">
        <f t="shared" si="25"/>
        <v>172.17601249536895</v>
      </c>
      <c r="CO102" s="1">
        <f t="shared" si="25"/>
        <v>180.19884724971229</v>
      </c>
      <c r="CP102" s="1">
        <f t="shared" si="25"/>
        <v>188.59551966333586</v>
      </c>
      <c r="CQ102" s="1">
        <f t="shared" si="25"/>
        <v>197.38344933913271</v>
      </c>
      <c r="CR102" s="1">
        <f t="shared" si="25"/>
        <v>206.58086757608208</v>
      </c>
      <c r="CS102" s="1">
        <f t="shared" si="25"/>
        <v>216.20685519161208</v>
      </c>
      <c r="CT102" s="1">
        <f t="shared" si="25"/>
        <v>226.28138210635964</v>
      </c>
      <c r="CU102" s="1">
        <f t="shared" si="25"/>
        <v>236.82534877345026</v>
      </c>
      <c r="CV102" s="1">
        <f t="shared" si="25"/>
        <v>247.86062953824427</v>
      </c>
      <c r="CW102" s="1">
        <f t="shared" si="25"/>
        <v>259.41011801850681</v>
      </c>
      <c r="CX102" s="1">
        <f t="shared" si="25"/>
        <v>271.49777459914185</v>
      </c>
      <c r="CY102" s="1">
        <f t="shared" si="25"/>
        <v>284.14867614002526</v>
      </c>
      <c r="CZ102" s="1">
        <f t="shared" si="25"/>
        <v>297.38906800005952</v>
      </c>
      <c r="DA102" s="1">
        <f t="shared" si="25"/>
        <v>311.24641848537601</v>
      </c>
    </row>
    <row r="103" spans="1:105" x14ac:dyDescent="0.25">
      <c r="A103" t="s">
        <v>53</v>
      </c>
      <c r="B103" s="3">
        <f t="shared" si="13"/>
        <v>34.031935721171642</v>
      </c>
      <c r="D103" t="s">
        <v>53</v>
      </c>
      <c r="E103" s="1">
        <f t="shared" ref="E103:AJ103" si="26">IF( E58&lt;E43,  MAX(price.feed.2035,E73), price.feed.2035)</f>
        <v>0</v>
      </c>
      <c r="F103" s="1">
        <f t="shared" si="26"/>
        <v>0</v>
      </c>
      <c r="G103" s="1">
        <f t="shared" si="26"/>
        <v>0</v>
      </c>
      <c r="H103" s="1">
        <f t="shared" si="26"/>
        <v>0</v>
      </c>
      <c r="I103" s="1">
        <f t="shared" si="26"/>
        <v>0</v>
      </c>
      <c r="J103" s="1">
        <f t="shared" si="26"/>
        <v>0</v>
      </c>
      <c r="K103" s="1">
        <f t="shared" si="26"/>
        <v>0</v>
      </c>
      <c r="L103" s="1">
        <f t="shared" si="26"/>
        <v>0</v>
      </c>
      <c r="M103" s="1">
        <f t="shared" si="26"/>
        <v>0</v>
      </c>
      <c r="N103" s="1">
        <f t="shared" si="26"/>
        <v>0</v>
      </c>
      <c r="O103" s="1">
        <f t="shared" si="26"/>
        <v>0</v>
      </c>
      <c r="P103" s="1">
        <f t="shared" si="26"/>
        <v>5.6892767594478446</v>
      </c>
      <c r="Q103" s="1">
        <f t="shared" si="26"/>
        <v>5.941883776068571</v>
      </c>
      <c r="R103" s="1">
        <f t="shared" si="26"/>
        <v>6.2057066831344345</v>
      </c>
      <c r="S103" s="1">
        <f t="shared" si="26"/>
        <v>6.4812434723487504</v>
      </c>
      <c r="T103" s="1">
        <f t="shared" si="26"/>
        <v>6.7690142465203129</v>
      </c>
      <c r="U103" s="1">
        <f t="shared" si="26"/>
        <v>7.069562201308619</v>
      </c>
      <c r="V103" s="1">
        <f t="shared" si="26"/>
        <v>7.3834546505591545</v>
      </c>
      <c r="W103" s="1">
        <f t="shared" si="26"/>
        <v>7.7112840971641026</v>
      </c>
      <c r="X103" s="1">
        <f t="shared" si="26"/>
        <v>8.0536693514698765</v>
      </c>
      <c r="Y103" s="1">
        <f t="shared" si="26"/>
        <v>8.4112566993425482</v>
      </c>
      <c r="Z103" s="1">
        <f t="shared" si="26"/>
        <v>8.7847211220960357</v>
      </c>
      <c r="AA103" s="1">
        <f t="shared" si="26"/>
        <v>9.1747675705857645</v>
      </c>
      <c r="AB103" s="1">
        <f t="shared" si="26"/>
        <v>9.582132295872773</v>
      </c>
      <c r="AC103" s="1">
        <f t="shared" si="26"/>
        <v>10.007584238970102</v>
      </c>
      <c r="AD103" s="1">
        <f t="shared" si="26"/>
        <v>10.451926482294574</v>
      </c>
      <c r="AE103" s="1">
        <f t="shared" si="26"/>
        <v>10.915997765563951</v>
      </c>
      <c r="AF103" s="1">
        <f t="shared" si="26"/>
        <v>11.40067406900067</v>
      </c>
      <c r="AG103" s="1">
        <f t="shared" si="26"/>
        <v>11.906870266830751</v>
      </c>
      <c r="AH103" s="1">
        <f t="shared" si="26"/>
        <v>12.435541854198926</v>
      </c>
      <c r="AI103" s="1">
        <f t="shared" si="26"/>
        <v>12.987686750759778</v>
      </c>
      <c r="AJ103" s="1">
        <f t="shared" si="26"/>
        <v>13.564347184349291</v>
      </c>
      <c r="AK103" s="1">
        <f t="shared" ref="AK103:BP103" si="27">IF( AK58&lt;AK43,  MAX(price.feed.2035,AK73), price.feed.2035)</f>
        <v>14.166611658292508</v>
      </c>
      <c r="AL103" s="1">
        <f t="shared" si="27"/>
        <v>14.795617006060652</v>
      </c>
      <c r="AM103" s="1">
        <f t="shared" si="27"/>
        <v>15.452550537156194</v>
      </c>
      <c r="AN103" s="1">
        <f t="shared" si="27"/>
        <v>16.138652278276425</v>
      </c>
      <c r="AO103" s="1">
        <f t="shared" si="27"/>
        <v>16.855217313985875</v>
      </c>
      <c r="AP103" s="1">
        <f t="shared" si="27"/>
        <v>17.603598231315903</v>
      </c>
      <c r="AQ103" s="1">
        <f t="shared" si="27"/>
        <v>18.385207672905842</v>
      </c>
      <c r="AR103" s="1">
        <f t="shared" si="27"/>
        <v>19.201521003504997</v>
      </c>
      <c r="AS103" s="1">
        <f t="shared" si="27"/>
        <v>20.05407909486885</v>
      </c>
      <c r="AT103" s="1">
        <f t="shared" si="27"/>
        <v>20.944491234306163</v>
      </c>
      <c r="AU103" s="1">
        <f t="shared" si="27"/>
        <v>21.874438162367106</v>
      </c>
      <c r="AV103" s="1">
        <f t="shared" si="27"/>
        <v>22.845675245406532</v>
      </c>
      <c r="AW103" s="1">
        <f t="shared" si="27"/>
        <v>23.860035789010709</v>
      </c>
      <c r="AX103" s="1">
        <f t="shared" si="27"/>
        <v>24.919434498542063</v>
      </c>
      <c r="AY103" s="1">
        <f t="shared" si="27"/>
        <v>26.02587109333399</v>
      </c>
      <c r="AZ103" s="1">
        <f t="shared" si="27"/>
        <v>27.181434081357928</v>
      </c>
      <c r="BA103" s="1">
        <f t="shared" si="27"/>
        <v>28.388304701487709</v>
      </c>
      <c r="BB103" s="1">
        <f t="shared" si="27"/>
        <v>29.648761040802604</v>
      </c>
      <c r="BC103" s="1">
        <f t="shared" si="27"/>
        <v>30.965182334700927</v>
      </c>
      <c r="BD103" s="1">
        <f t="shared" si="27"/>
        <v>32.340053457940982</v>
      </c>
      <c r="BE103" s="1">
        <f t="shared" si="27"/>
        <v>33.775969615086787</v>
      </c>
      <c r="BF103" s="1">
        <f t="shared" si="27"/>
        <v>35.275641239212071</v>
      </c>
      <c r="BG103" s="1">
        <f t="shared" si="27"/>
        <v>36.841899108109516</v>
      </c>
      <c r="BH103" s="1">
        <f t="shared" si="27"/>
        <v>38.477699687662366</v>
      </c>
      <c r="BI103" s="1">
        <f t="shared" si="27"/>
        <v>40.186130712464866</v>
      </c>
      <c r="BJ103" s="1">
        <f t="shared" si="27"/>
        <v>41.97041701422522</v>
      </c>
      <c r="BK103" s="1">
        <f t="shared" si="27"/>
        <v>43.833926608952694</v>
      </c>
      <c r="BL103" s="1">
        <f t="shared" si="27"/>
        <v>45.780177054419539</v>
      </c>
      <c r="BM103" s="1">
        <f t="shared" si="27"/>
        <v>47.812842089897295</v>
      </c>
      <c r="BN103" s="1">
        <f t="shared" si="27"/>
        <v>49.935758570701246</v>
      </c>
      <c r="BO103" s="1">
        <f t="shared" si="27"/>
        <v>52.15293371063273</v>
      </c>
      <c r="BP103" s="1">
        <f t="shared" si="27"/>
        <v>54.468552645989263</v>
      </c>
      <c r="BQ103" s="1">
        <f t="shared" ref="BQ103:DA103" si="28">IF( BQ58&lt;BQ43,  MAX(price.feed.2035,BQ73), price.feed.2035)</f>
        <v>56.886986335421469</v>
      </c>
      <c r="BR103" s="1">
        <f t="shared" si="28"/>
        <v>59.412799810547597</v>
      </c>
      <c r="BS103" s="1">
        <f t="shared" si="28"/>
        <v>62.05076079289983</v>
      </c>
      <c r="BT103" s="1">
        <f t="shared" si="28"/>
        <v>64.805848693468377</v>
      </c>
      <c r="BU103" s="1">
        <f t="shared" si="28"/>
        <v>67.683264011829493</v>
      </c>
      <c r="BV103" s="1">
        <f t="shared" si="28"/>
        <v>70.688438152600369</v>
      </c>
      <c r="BW103" s="1">
        <f t="shared" si="28"/>
        <v>73.827043677749813</v>
      </c>
      <c r="BX103" s="1">
        <f t="shared" si="28"/>
        <v>77.105005014117381</v>
      </c>
      <c r="BY103" s="1">
        <f t="shared" si="28"/>
        <v>80.528509636352084</v>
      </c>
      <c r="BZ103" s="1">
        <f t="shared" si="28"/>
        <v>84.104019746379905</v>
      </c>
      <c r="CA103" s="1">
        <f t="shared" si="28"/>
        <v>87.838284471445917</v>
      </c>
      <c r="CB103" s="1">
        <f t="shared" si="28"/>
        <v>91.738352603755985</v>
      </c>
      <c r="CC103" s="1">
        <f t="shared" si="28"/>
        <v>95.811585905766137</v>
      </c>
      <c r="CD103" s="1">
        <f t="shared" si="28"/>
        <v>100.06567300623348</v>
      </c>
      <c r="CE103" s="1">
        <f t="shared" si="28"/>
        <v>104.50864391326012</v>
      </c>
      <c r="CF103" s="1">
        <f t="shared" si="28"/>
        <v>109.14888517172341</v>
      </c>
      <c r="CG103" s="1">
        <f t="shared" si="28"/>
        <v>113.9951556937051</v>
      </c>
      <c r="CH103" s="1">
        <f t="shared" si="28"/>
        <v>119.05660329179975</v>
      </c>
      <c r="CI103" s="1">
        <f t="shared" si="28"/>
        <v>124.3427819465111</v>
      </c>
      <c r="CJ103" s="1">
        <f t="shared" si="28"/>
        <v>129.86366984033151</v>
      </c>
      <c r="CK103" s="1">
        <f t="shared" si="28"/>
        <v>135.62968819254269</v>
      </c>
      <c r="CL103" s="1">
        <f t="shared" si="28"/>
        <v>141.65172093029318</v>
      </c>
      <c r="CM103" s="1">
        <f t="shared" si="28"/>
        <v>147.94113523308178</v>
      </c>
      <c r="CN103" s="1">
        <f t="shared" si="28"/>
        <v>154.50980298942747</v>
      </c>
      <c r="CO103" s="1">
        <f t="shared" si="28"/>
        <v>161.37012320622827</v>
      </c>
      <c r="CP103" s="1">
        <f t="shared" si="28"/>
        <v>168.5350454131065</v>
      </c>
      <c r="CQ103" s="1">
        <f t="shared" si="28"/>
        <v>176.01809410592045</v>
      </c>
      <c r="CR103" s="1">
        <f t="shared" si="28"/>
        <v>183.83339427558184</v>
      </c>
      <c r="CS103" s="1">
        <f t="shared" si="28"/>
        <v>191.99569807036573</v>
      </c>
      <c r="CT103" s="1">
        <f t="shared" si="28"/>
        <v>200.52041264204274</v>
      </c>
      <c r="CU103" s="1">
        <f t="shared" si="28"/>
        <v>209.42362922839473</v>
      </c>
      <c r="CV103" s="1">
        <f t="shared" si="28"/>
        <v>218.72215352700937</v>
      </c>
      <c r="CW103" s="1">
        <f t="shared" si="28"/>
        <v>228.43353741768905</v>
      </c>
      <c r="CX103" s="1">
        <f t="shared" si="28"/>
        <v>238.57611209334979</v>
      </c>
      <c r="CY103" s="1">
        <f t="shared" si="28"/>
        <v>249.16902266195456</v>
      </c>
      <c r="CZ103" s="1">
        <f t="shared" si="28"/>
        <v>260.23226428478745</v>
      </c>
      <c r="DA103" s="1">
        <f t="shared" si="28"/>
        <v>271.78671991928809</v>
      </c>
    </row>
    <row r="104" spans="1:105" x14ac:dyDescent="0.25">
      <c r="A104" t="s">
        <v>54</v>
      </c>
      <c r="B104" s="3">
        <f t="shared" si="13"/>
        <v>34.132486450344423</v>
      </c>
      <c r="D104" t="s">
        <v>54</v>
      </c>
      <c r="E104" s="1">
        <f t="shared" ref="E104:AJ104" si="29">IF( E59&lt;E44,  MAX(price.feed.2035,E74), price.feed.2035)</f>
        <v>0</v>
      </c>
      <c r="F104" s="1">
        <f t="shared" si="29"/>
        <v>0</v>
      </c>
      <c r="G104" s="1">
        <f t="shared" si="29"/>
        <v>0</v>
      </c>
      <c r="H104" s="1">
        <f t="shared" si="29"/>
        <v>0</v>
      </c>
      <c r="I104" s="1">
        <f t="shared" si="29"/>
        <v>0</v>
      </c>
      <c r="J104" s="1">
        <f t="shared" si="29"/>
        <v>0</v>
      </c>
      <c r="K104" s="1">
        <f t="shared" si="29"/>
        <v>0</v>
      </c>
      <c r="L104" s="1">
        <f t="shared" si="29"/>
        <v>0</v>
      </c>
      <c r="M104" s="1">
        <f t="shared" si="29"/>
        <v>0</v>
      </c>
      <c r="N104" s="1">
        <f t="shared" si="29"/>
        <v>0</v>
      </c>
      <c r="O104" s="1">
        <f t="shared" si="29"/>
        <v>0</v>
      </c>
      <c r="P104" s="1">
        <f t="shared" si="29"/>
        <v>0</v>
      </c>
      <c r="Q104" s="1">
        <f t="shared" si="29"/>
        <v>0</v>
      </c>
      <c r="R104" s="1">
        <f t="shared" si="29"/>
        <v>0</v>
      </c>
      <c r="S104" s="1">
        <f t="shared" si="29"/>
        <v>6.4950840893410868</v>
      </c>
      <c r="T104" s="1">
        <f t="shared" si="29"/>
        <v>6.7836094849938835</v>
      </c>
      <c r="U104" s="1">
        <f t="shared" si="29"/>
        <v>7.0849517899878869</v>
      </c>
      <c r="V104" s="1">
        <f t="shared" si="29"/>
        <v>7.3996803585897784</v>
      </c>
      <c r="W104" s="1">
        <f t="shared" si="29"/>
        <v>7.7283898369889927</v>
      </c>
      <c r="X104" s="1">
        <f t="shared" si="29"/>
        <v>8.0717012868185094</v>
      </c>
      <c r="Y104" s="1">
        <f t="shared" si="29"/>
        <v>8.4302633585848135</v>
      </c>
      <c r="Z104" s="1">
        <f t="shared" si="29"/>
        <v>8.8047535172241158</v>
      </c>
      <c r="AA104" s="1">
        <f t="shared" si="29"/>
        <v>9.1958793221003639</v>
      </c>
      <c r="AB104" s="1">
        <f t="shared" si="29"/>
        <v>9.6043797638634718</v>
      </c>
      <c r="AC104" s="1">
        <f t="shared" si="29"/>
        <v>10.031026660693646</v>
      </c>
      <c r="AD104" s="1">
        <f t="shared" si="29"/>
        <v>10.47662611656982</v>
      </c>
      <c r="AE104" s="1">
        <f t="shared" si="29"/>
        <v>10.942020044317472</v>
      </c>
      <c r="AF104" s="1">
        <f t="shared" si="29"/>
        <v>11.428087756313458</v>
      </c>
      <c r="AG104" s="1">
        <f t="shared" si="29"/>
        <v>11.935747625853303</v>
      </c>
      <c r="AH104" s="1">
        <f t="shared" si="29"/>
        <v>12.465958822319985</v>
      </c>
      <c r="AI104" s="1">
        <f t="shared" si="29"/>
        <v>13.019723123432556</v>
      </c>
      <c r="AJ104" s="1">
        <f t="shared" si="29"/>
        <v>13.598086807998698</v>
      </c>
      <c r="AK104" s="1">
        <f t="shared" ref="AK104:BP104" si="30">IF( AK59&lt;AK44,  MAX(price.feed.2035,AK74), price.feed.2035)</f>
        <v>14.202142632747368</v>
      </c>
      <c r="AL104" s="1">
        <f t="shared" si="30"/>
        <v>14.83303189697652</v>
      </c>
      <c r="AM104" s="1">
        <f t="shared" si="30"/>
        <v>15.491946598916877</v>
      </c>
      <c r="AN104" s="1">
        <f t="shared" si="30"/>
        <v>16.180131687885901</v>
      </c>
      <c r="AO104" s="1">
        <f t="shared" si="30"/>
        <v>16.898887416487288</v>
      </c>
      <c r="AP104" s="1">
        <f t="shared" si="30"/>
        <v>17.649571797300084</v>
      </c>
      <c r="AQ104" s="1">
        <f t="shared" si="30"/>
        <v>18.433603168699165</v>
      </c>
      <c r="AR104" s="1">
        <f t="shared" si="30"/>
        <v>19.252462874654888</v>
      </c>
      <c r="AS104" s="1">
        <f t="shared" si="30"/>
        <v>20.107698063575146</v>
      </c>
      <c r="AT104" s="1">
        <f t="shared" si="30"/>
        <v>21.00092461147786</v>
      </c>
      <c r="AU104" s="1">
        <f t="shared" si="30"/>
        <v>21.933830175017064</v>
      </c>
      <c r="AV104" s="1">
        <f t="shared" si="30"/>
        <v>22.908177380130777</v>
      </c>
      <c r="AW104" s="1">
        <f t="shared" si="30"/>
        <v>23.925807152335498</v>
      </c>
      <c r="AX104" s="1">
        <f t="shared" si="30"/>
        <v>24.988642194959301</v>
      </c>
      <c r="AY104" s="1">
        <f t="shared" si="30"/>
        <v>26.098690621885552</v>
      </c>
      <c r="AZ104" s="1">
        <f t="shared" si="30"/>
        <v>27.25804975167064</v>
      </c>
      <c r="BA104" s="1">
        <f t="shared" si="30"/>
        <v>28.468910070204608</v>
      </c>
      <c r="BB104" s="1">
        <f t="shared" si="30"/>
        <v>29.733559369401434</v>
      </c>
      <c r="BC104" s="1">
        <f t="shared" si="30"/>
        <v>31.054387069738837</v>
      </c>
      <c r="BD104" s="1">
        <f t="shared" si="30"/>
        <v>32.433888734814346</v>
      </c>
      <c r="BE104" s="1">
        <f t="shared" si="30"/>
        <v>33.87467078644756</v>
      </c>
      <c r="BF104" s="1">
        <f t="shared" si="30"/>
        <v>35.379455429237225</v>
      </c>
      <c r="BG104" s="1">
        <f t="shared" si="30"/>
        <v>36.951085793877617</v>
      </c>
      <c r="BH104" s="1">
        <f t="shared" si="30"/>
        <v>38.592531308951855</v>
      </c>
      <c r="BI104" s="1">
        <f t="shared" si="30"/>
        <v>40.306893311351736</v>
      </c>
      <c r="BJ104" s="1">
        <f t="shared" si="30"/>
        <v>42.097410905924185</v>
      </c>
      <c r="BK104" s="1">
        <f t="shared" si="30"/>
        <v>43.967467085415819</v>
      </c>
      <c r="BL104" s="1">
        <f t="shared" si="30"/>
        <v>45.920595122278215</v>
      </c>
      <c r="BM104" s="1">
        <f t="shared" si="30"/>
        <v>47.960485244410762</v>
      </c>
      <c r="BN104" s="1">
        <f t="shared" si="30"/>
        <v>50.090991607454249</v>
      </c>
      <c r="BO104" s="1">
        <f t="shared" si="30"/>
        <v>52.316139576808382</v>
      </c>
      <c r="BP104" s="1">
        <f t="shared" si="30"/>
        <v>54.64013333313202</v>
      </c>
      <c r="BQ104" s="1">
        <f t="shared" ref="BQ104:DA104" si="31">IF( BQ59&lt;BQ44,  MAX(price.feed.2035,BQ74), price.feed.2035)</f>
        <v>57.067363815695742</v>
      </c>
      <c r="BR104" s="1">
        <f t="shared" si="31"/>
        <v>59.602417018595261</v>
      </c>
      <c r="BS104" s="1">
        <f t="shared" si="31"/>
        <v>62.250082655499675</v>
      </c>
      <c r="BT104" s="1">
        <f t="shared" si="31"/>
        <v>65.015363209306884</v>
      </c>
      <c r="BU104" s="1">
        <f t="shared" si="31"/>
        <v>67.903483383803149</v>
      </c>
      <c r="BV104" s="1">
        <f t="shared" si="31"/>
        <v>70.919899975185913</v>
      </c>
      <c r="BW104" s="1">
        <f t="shared" si="31"/>
        <v>74.070312182100594</v>
      </c>
      <c r="BX104" s="1">
        <f t="shared" si="31"/>
        <v>77.360672373670411</v>
      </c>
      <c r="BY104" s="1">
        <f t="shared" si="31"/>
        <v>80.797197335865974</v>
      </c>
      <c r="BZ104" s="1">
        <f t="shared" si="31"/>
        <v>84.386380017461164</v>
      </c>
      <c r="CA104" s="1">
        <f t="shared" si="31"/>
        <v>88.135001797770627</v>
      </c>
      <c r="CB104" s="1">
        <f t="shared" si="31"/>
        <v>92.050145299344862</v>
      </c>
      <c r="CC104" s="1">
        <f t="shared" si="31"/>
        <v>96.139207769833206</v>
      </c>
      <c r="CD104" s="1">
        <f t="shared" si="31"/>
        <v>100.40991505829756</v>
      </c>
      <c r="CE104" s="1">
        <f t="shared" si="31"/>
        <v>104.87033621238267</v>
      </c>
      <c r="CF104" s="1">
        <f t="shared" si="31"/>
        <v>109.52889872392505</v>
      </c>
      <c r="CG104" s="1">
        <f t="shared" si="31"/>
        <v>114.39440445180257</v>
      </c>
      <c r="CH104" s="1">
        <f t="shared" si="31"/>
        <v>119.47604625211235</v>
      </c>
      <c r="CI104" s="1">
        <f t="shared" si="31"/>
        <v>124.78342534709493</v>
      </c>
      <c r="CJ104" s="1">
        <f t="shared" si="31"/>
        <v>130.32656946562378</v>
      </c>
      <c r="CK104" s="1">
        <f t="shared" si="31"/>
        <v>136.11595178953391</v>
      </c>
      <c r="CL104" s="1">
        <f t="shared" si="31"/>
        <v>142.16251074158527</v>
      </c>
      <c r="CM104" s="1">
        <f t="shared" si="31"/>
        <v>148.47767065245139</v>
      </c>
      <c r="CN104" s="1">
        <f t="shared" si="31"/>
        <v>155.07336334577718</v>
      </c>
      <c r="CO104" s="1">
        <f t="shared" si="31"/>
        <v>161.96205068209306</v>
      </c>
      <c r="CP104" s="1">
        <f t="shared" si="31"/>
        <v>169.15674810417514</v>
      </c>
      <c r="CQ104" s="1">
        <f t="shared" si="31"/>
        <v>176.6710492283423</v>
      </c>
      <c r="CR104" s="1">
        <f t="shared" si="31"/>
        <v>184.51915152815008</v>
      </c>
      <c r="CS104" s="1">
        <f t="shared" si="31"/>
        <v>192.71588315900692</v>
      </c>
      <c r="CT104" s="1">
        <f t="shared" si="31"/>
        <v>201.27673097440018</v>
      </c>
      <c r="CU104" s="1">
        <f t="shared" si="31"/>
        <v>210.21786978665878</v>
      </c>
      <c r="CV104" s="1">
        <f t="shared" si="31"/>
        <v>219.55619292754324</v>
      </c>
      <c r="CW104" s="1">
        <f t="shared" si="31"/>
        <v>229.30934416640068</v>
      </c>
      <c r="CX104" s="1">
        <f t="shared" si="31"/>
        <v>239.49575104619294</v>
      </c>
      <c r="CY104" s="1">
        <f t="shared" si="31"/>
        <v>250.13465970038033</v>
      </c>
      <c r="CZ104" s="1">
        <f t="shared" si="31"/>
        <v>261.2461712164461</v>
      </c>
      <c r="DA104" s="1">
        <f t="shared" si="31"/>
        <v>272.85127961476564</v>
      </c>
    </row>
    <row r="105" spans="1:105" x14ac:dyDescent="0.25">
      <c r="A105" t="s">
        <v>55</v>
      </c>
      <c r="B105" s="3">
        <f t="shared" si="13"/>
        <v>32.411687146337243</v>
      </c>
      <c r="D105" t="s">
        <v>55</v>
      </c>
      <c r="E105" s="1">
        <f t="shared" ref="E105:AJ105" si="32">IF( E60&lt;E45,  MAX(price.feed.2035,E75), price.feed.2035)</f>
        <v>0</v>
      </c>
      <c r="F105" s="1">
        <f t="shared" si="32"/>
        <v>0</v>
      </c>
      <c r="G105" s="1">
        <f t="shared" si="32"/>
        <v>0</v>
      </c>
      <c r="H105" s="1">
        <f t="shared" si="32"/>
        <v>0</v>
      </c>
      <c r="I105" s="1">
        <f t="shared" si="32"/>
        <v>0</v>
      </c>
      <c r="J105" s="1">
        <f t="shared" si="32"/>
        <v>0</v>
      </c>
      <c r="K105" s="1">
        <f t="shared" si="32"/>
        <v>0</v>
      </c>
      <c r="L105" s="1">
        <f t="shared" si="32"/>
        <v>0</v>
      </c>
      <c r="M105" s="1">
        <f t="shared" si="32"/>
        <v>0</v>
      </c>
      <c r="N105" s="1">
        <f t="shared" si="32"/>
        <v>0</v>
      </c>
      <c r="O105" s="1">
        <f t="shared" si="32"/>
        <v>0</v>
      </c>
      <c r="P105" s="1">
        <f t="shared" si="32"/>
        <v>0</v>
      </c>
      <c r="Q105" s="1">
        <f t="shared" si="32"/>
        <v>0</v>
      </c>
      <c r="R105" s="1">
        <f t="shared" si="32"/>
        <v>0</v>
      </c>
      <c r="S105" s="1">
        <f t="shared" si="32"/>
        <v>0</v>
      </c>
      <c r="T105" s="1">
        <f t="shared" si="32"/>
        <v>0</v>
      </c>
      <c r="U105" s="1">
        <f t="shared" si="32"/>
        <v>0</v>
      </c>
      <c r="V105" s="1">
        <f t="shared" si="32"/>
        <v>6.4200375429258996</v>
      </c>
      <c r="W105" s="1">
        <f t="shared" si="32"/>
        <v>6.721412968628484</v>
      </c>
      <c r="X105" s="1">
        <f t="shared" si="32"/>
        <v>7.0369358423187318</v>
      </c>
      <c r="Y105" s="1">
        <f t="shared" si="32"/>
        <v>7.3672702867734072</v>
      </c>
      <c r="Z105" s="1">
        <f t="shared" si="32"/>
        <v>7.7131116006437344</v>
      </c>
      <c r="AA105" s="1">
        <f t="shared" si="32"/>
        <v>8.0751877219425747</v>
      </c>
      <c r="AB105" s="1">
        <f t="shared" si="32"/>
        <v>8.4542607602319428</v>
      </c>
      <c r="AC105" s="1">
        <f t="shared" si="32"/>
        <v>8.8511286007359296</v>
      </c>
      <c r="AD105" s="1">
        <f t="shared" si="32"/>
        <v>9.2666265837554196</v>
      </c>
      <c r="AE105" s="1">
        <f t="shared" si="32"/>
        <v>9.7016292629194076</v>
      </c>
      <c r="AF105" s="1">
        <f t="shared" si="32"/>
        <v>10.157052245973874</v>
      </c>
      <c r="AG105" s="1">
        <f t="shared" si="32"/>
        <v>10.633854121982639</v>
      </c>
      <c r="AH105" s="1">
        <f t="shared" si="32"/>
        <v>11.13303847899671</v>
      </c>
      <c r="AI105" s="1">
        <f t="shared" si="32"/>
        <v>11.655656016438986</v>
      </c>
      <c r="AJ105" s="1">
        <f t="shared" si="32"/>
        <v>12.202806756650427</v>
      </c>
      <c r="AK105" s="1">
        <f t="shared" ref="AK105:BP105" si="33">IF( AK60&lt;AK45,  MAX(price.feed.2035,AK75), price.feed.2035)</f>
        <v>12.775642360252807</v>
      </c>
      <c r="AL105" s="1">
        <f t="shared" si="33"/>
        <v>13.375368550201282</v>
      </c>
      <c r="AM105" s="1">
        <f t="shared" si="33"/>
        <v>14.00324764962922</v>
      </c>
      <c r="AN105" s="1">
        <f t="shared" si="33"/>
        <v>14.660601238826827</v>
      </c>
      <c r="AO105" s="1">
        <f t="shared" si="33"/>
        <v>15.348812936946215</v>
      </c>
      <c r="AP105" s="1">
        <f t="shared" si="33"/>
        <v>16.069331314287876</v>
      </c>
      <c r="AQ105" s="1">
        <f t="shared" si="33"/>
        <v>16.823672941298394</v>
      </c>
      <c r="AR105" s="1">
        <f t="shared" si="33"/>
        <v>17.61342558069715</v>
      </c>
      <c r="AS105" s="1">
        <f t="shared" si="33"/>
        <v>18.440251529450737</v>
      </c>
      <c r="AT105" s="1">
        <f t="shared" si="33"/>
        <v>19.305891117629557</v>
      </c>
      <c r="AU105" s="1">
        <f t="shared" si="33"/>
        <v>20.212166371510957</v>
      </c>
      <c r="AV105" s="1">
        <f t="shared" si="33"/>
        <v>21.160984848639266</v>
      </c>
      <c r="AW105" s="1">
        <f t="shared" si="33"/>
        <v>22.154343652914751</v>
      </c>
      <c r="AX105" s="1">
        <f t="shared" si="33"/>
        <v>23.194333638162661</v>
      </c>
      <c r="AY105" s="1">
        <f t="shared" si="33"/>
        <v>24.283143809030168</v>
      </c>
      <c r="AZ105" s="1">
        <f t="shared" si="33"/>
        <v>25.423065928474376</v>
      </c>
      <c r="BA105" s="1">
        <f t="shared" si="33"/>
        <v>26.616499341539274</v>
      </c>
      <c r="BB105" s="1">
        <f t="shared" si="33"/>
        <v>27.86595602557497</v>
      </c>
      <c r="BC105" s="1">
        <f t="shared" si="33"/>
        <v>29.174065877529163</v>
      </c>
      <c r="BD105" s="1">
        <f t="shared" si="33"/>
        <v>30.543582249439428</v>
      </c>
      <c r="BE105" s="1">
        <f t="shared" si="33"/>
        <v>31.977387743777946</v>
      </c>
      <c r="BF105" s="1">
        <f t="shared" si="33"/>
        <v>33.47850028084661</v>
      </c>
      <c r="BG105" s="1">
        <f t="shared" si="33"/>
        <v>35.050079450993636</v>
      </c>
      <c r="BH105" s="1">
        <f t="shared" si="33"/>
        <v>36.695433165021683</v>
      </c>
      <c r="BI105" s="1">
        <f t="shared" si="33"/>
        <v>38.418024616785807</v>
      </c>
      <c r="BJ105" s="1">
        <f t="shared" si="33"/>
        <v>40.221479572636341</v>
      </c>
      <c r="BK105" s="1">
        <f t="shared" si="33"/>
        <v>42.10959400304926</v>
      </c>
      <c r="BL105" s="1">
        <f t="shared" si="33"/>
        <v>44.086342072508046</v>
      </c>
      <c r="BM105" s="1">
        <f t="shared" si="33"/>
        <v>46.155884504454143</v>
      </c>
      <c r="BN105" s="1">
        <f t="shared" si="33"/>
        <v>48.322577338912147</v>
      </c>
      <c r="BO105" s="1">
        <f t="shared" si="33"/>
        <v>50.590981101224621</v>
      </c>
      <c r="BP105" s="1">
        <f t="shared" si="33"/>
        <v>52.965870401193506</v>
      </c>
      <c r="BQ105" s="1">
        <f t="shared" ref="BQ105:DA105" si="34">IF( BQ60&lt;BQ45,  MAX(price.feed.2035,BQ75), price.feed.2035)</f>
        <v>55.45224398283343</v>
      </c>
      <c r="BR105" s="1">
        <f t="shared" si="34"/>
        <v>58.055335245890689</v>
      </c>
      <c r="BS105" s="1">
        <f t="shared" si="34"/>
        <v>60.780623261272389</v>
      </c>
      <c r="BT105" s="1">
        <f t="shared" si="34"/>
        <v>63.63384430357268</v>
      </c>
      <c r="BU105" s="1">
        <f t="shared" si="34"/>
        <v>66.621003924969756</v>
      </c>
      <c r="BV105" s="1">
        <f t="shared" si="34"/>
        <v>69.748389595906275</v>
      </c>
      <c r="BW105" s="1">
        <f t="shared" si="34"/>
        <v>73.022583939161777</v>
      </c>
      <c r="BX105" s="1">
        <f t="shared" si="34"/>
        <v>76.450478585170018</v>
      </c>
      <c r="BY105" s="1">
        <f t="shared" si="34"/>
        <v>80.039288677746356</v>
      </c>
      <c r="BZ105" s="1">
        <f t="shared" si="34"/>
        <v>83.796568060756769</v>
      </c>
      <c r="CA105" s="1">
        <f t="shared" si="34"/>
        <v>87.730225177692589</v>
      </c>
      <c r="CB105" s="1">
        <f t="shared" si="34"/>
        <v>91.848539717619857</v>
      </c>
      <c r="CC105" s="1">
        <f t="shared" si="34"/>
        <v>96.160180042536552</v>
      </c>
      <c r="CD105" s="1">
        <f t="shared" si="34"/>
        <v>100.67422143282232</v>
      </c>
      <c r="CE105" s="1">
        <f t="shared" si="34"/>
        <v>105.40016518918328</v>
      </c>
      <c r="CF105" s="1">
        <f t="shared" si="34"/>
        <v>110.34795863129693</v>
      </c>
      <c r="CG105" s="1">
        <f t="shared" si="34"/>
        <v>115.52801603525431</v>
      </c>
      <c r="CH105" s="1">
        <f t="shared" si="34"/>
        <v>120.95124055386556</v>
      </c>
      <c r="CI105" s="1">
        <f t="shared" si="34"/>
        <v>126.62904716596887</v>
      </c>
      <c r="CJ105" s="1">
        <f t="shared" si="34"/>
        <v>132.57338670304964</v>
      </c>
      <c r="CK105" s="1">
        <f t="shared" si="34"/>
        <v>138.79677100373632</v>
      </c>
      <c r="CL105" s="1">
        <f t="shared" si="34"/>
        <v>145.31229924912574</v>
      </c>
      <c r="CM105" s="1">
        <f t="shared" si="34"/>
        <v>152.13368553436371</v>
      </c>
      <c r="CN105" s="1">
        <f t="shared" si="34"/>
        <v>159.27528773451618</v>
      </c>
      <c r="CO105" s="1">
        <f t="shared" si="34"/>
        <v>166.75213772549236</v>
      </c>
      <c r="CP105" s="1">
        <f t="shared" si="34"/>
        <v>174.57997302362239</v>
      </c>
      <c r="CQ105" s="1">
        <f t="shared" si="34"/>
        <v>182.7752699104939</v>
      </c>
      <c r="CR105" s="1">
        <f t="shared" si="34"/>
        <v>191.35527811276302</v>
      </c>
      <c r="CS105" s="1">
        <f t="shared" si="34"/>
        <v>200.33805710993809</v>
      </c>
      <c r="CT105" s="1">
        <f t="shared" si="34"/>
        <v>209.74251414655845</v>
      </c>
      <c r="CU105" s="1">
        <f t="shared" si="34"/>
        <v>219.58844402877548</v>
      </c>
      <c r="CV105" s="1">
        <f t="shared" si="34"/>
        <v>229.89657078910255</v>
      </c>
      <c r="CW105" s="1">
        <f t="shared" si="34"/>
        <v>240.68859130703146</v>
      </c>
      <c r="CX105" s="1">
        <f t="shared" si="34"/>
        <v>251.9872209773267</v>
      </c>
      <c r="CY105" s="1">
        <f t="shared" si="34"/>
        <v>263.81624152212572</v>
      </c>
      <c r="CZ105" s="1">
        <f t="shared" si="34"/>
        <v>276.20055104747956</v>
      </c>
      <c r="DA105" s="1">
        <f t="shared" si="34"/>
        <v>289.16621644969251</v>
      </c>
    </row>
    <row r="106" spans="1:105" x14ac:dyDescent="0.25">
      <c r="A106" t="s">
        <v>56</v>
      </c>
      <c r="B106" s="3">
        <f t="shared" si="13"/>
        <v>35.031653023190366</v>
      </c>
      <c r="D106" t="s">
        <v>56</v>
      </c>
      <c r="E106" s="1">
        <f t="shared" ref="E106:AJ106" si="35">IF( E61&lt;E46,  MAX(price.feed.2035,E76), price.feed.2035)</f>
        <v>0</v>
      </c>
      <c r="F106" s="1">
        <f t="shared" si="35"/>
        <v>0</v>
      </c>
      <c r="G106" s="1">
        <f t="shared" si="35"/>
        <v>0</v>
      </c>
      <c r="H106" s="1">
        <f t="shared" si="35"/>
        <v>5.5476843721126778</v>
      </c>
      <c r="I106" s="1">
        <f t="shared" si="35"/>
        <v>5.7608074252577781</v>
      </c>
      <c r="J106" s="1">
        <f t="shared" si="35"/>
        <v>5.9821179369414734</v>
      </c>
      <c r="K106" s="1">
        <f t="shared" si="35"/>
        <v>6.2119304413088585</v>
      </c>
      <c r="L106" s="1">
        <f t="shared" si="35"/>
        <v>6.4505715558307655</v>
      </c>
      <c r="M106" s="1">
        <f t="shared" si="35"/>
        <v>6.6983804455037825</v>
      </c>
      <c r="N106" s="1">
        <f t="shared" si="35"/>
        <v>6.9557093048832765</v>
      </c>
      <c r="O106" s="1">
        <f t="shared" si="35"/>
        <v>7.2229238586344575</v>
      </c>
      <c r="P106" s="1">
        <f t="shared" si="35"/>
        <v>7.500403881312919</v>
      </c>
      <c r="Q106" s="1">
        <f t="shared" si="35"/>
        <v>7.7885437371133346</v>
      </c>
      <c r="R106" s="1">
        <f t="shared" si="35"/>
        <v>8.0877529403534982</v>
      </c>
      <c r="S106" s="1">
        <f t="shared" si="35"/>
        <v>8.3984567374902088</v>
      </c>
      <c r="T106" s="1">
        <f t="shared" si="35"/>
        <v>8.7210967114942299</v>
      </c>
      <c r="U106" s="1">
        <f t="shared" si="35"/>
        <v>9.0561314094432639</v>
      </c>
      <c r="V106" s="1">
        <f t="shared" si="35"/>
        <v>9.4040369942249011</v>
      </c>
      <c r="W106" s="1">
        <f t="shared" si="35"/>
        <v>9.7653079212757543</v>
      </c>
      <c r="X106" s="1">
        <f t="shared" si="35"/>
        <v>10.140457641318632</v>
      </c>
      <c r="Y106" s="1">
        <f t="shared" si="35"/>
        <v>10.530019330096424</v>
      </c>
      <c r="Z106" s="1">
        <f t="shared" si="35"/>
        <v>10.9345466461399</v>
      </c>
      <c r="AA106" s="1">
        <f t="shared" si="35"/>
        <v>11.354614517646329</v>
      </c>
      <c r="AB106" s="1">
        <f t="shared" si="35"/>
        <v>11.79081995958731</v>
      </c>
      <c r="AC106" s="1">
        <f t="shared" si="35"/>
        <v>12.243782922207059</v>
      </c>
      <c r="AD106" s="1">
        <f t="shared" si="35"/>
        <v>12.71414717211713</v>
      </c>
      <c r="AE106" s="1">
        <f t="shared" si="35"/>
        <v>13.202581207239753</v>
      </c>
      <c r="AF106" s="1">
        <f t="shared" si="35"/>
        <v>13.709779206900196</v>
      </c>
      <c r="AG106" s="1">
        <f t="shared" si="35"/>
        <v>14.236462018418377</v>
      </c>
      <c r="AH106" s="1">
        <f t="shared" si="35"/>
        <v>14.783378181601995</v>
      </c>
      <c r="AI106" s="1">
        <f t="shared" si="35"/>
        <v>15.351304992597168</v>
      </c>
      <c r="AJ106" s="1">
        <f t="shared" si="35"/>
        <v>15.941049608608548</v>
      </c>
      <c r="AK106" s="1">
        <f t="shared" ref="AK106:BP106" si="36">IF( AK61&lt;AK46,  MAX(price.feed.2035,AK76), price.feed.2035)</f>
        <v>16.55345019505906</v>
      </c>
      <c r="AL106" s="1">
        <f t="shared" si="36"/>
        <v>17.189377116819543</v>
      </c>
      <c r="AM106" s="1">
        <f t="shared" si="36"/>
        <v>17.849734175201359</v>
      </c>
      <c r="AN106" s="1">
        <f t="shared" si="36"/>
        <v>18.535459892470062</v>
      </c>
      <c r="AO106" s="1">
        <f t="shared" si="36"/>
        <v>19.24752884570567</v>
      </c>
      <c r="AP106" s="1">
        <f t="shared" si="36"/>
        <v>19.986953051905239</v>
      </c>
      <c r="AQ106" s="1">
        <f t="shared" si="36"/>
        <v>20.754783406296443</v>
      </c>
      <c r="AR106" s="1">
        <f t="shared" si="36"/>
        <v>21.552111175906138</v>
      </c>
      <c r="AS106" s="1">
        <f t="shared" si="36"/>
        <v>22.380069550506771</v>
      </c>
      <c r="AT106" s="1">
        <f t="shared" si="36"/>
        <v>23.23983525314484</v>
      </c>
      <c r="AU106" s="1">
        <f t="shared" si="36"/>
        <v>24.132630212540334</v>
      </c>
      <c r="AV106" s="1">
        <f t="shared" si="36"/>
        <v>25.059723299734063</v>
      </c>
      <c r="AW106" s="1">
        <f t="shared" si="36"/>
        <v>26.022432131450955</v>
      </c>
      <c r="AX106" s="1">
        <f t="shared" si="36"/>
        <v>27.0221249427426</v>
      </c>
      <c r="AY106" s="1">
        <f t="shared" si="36"/>
        <v>28.060222531569995</v>
      </c>
      <c r="AZ106" s="1">
        <f t="shared" si="36"/>
        <v>29.138200278090878</v>
      </c>
      <c r="BA106" s="1">
        <f t="shared" si="36"/>
        <v>30.25759024152083</v>
      </c>
      <c r="BB106" s="1">
        <f t="shared" si="36"/>
        <v>31.419983337548846</v>
      </c>
      <c r="BC106" s="1">
        <f t="shared" si="36"/>
        <v>32.627031599401654</v>
      </c>
      <c r="BD106" s="1">
        <f t="shared" si="36"/>
        <v>33.880450525770399</v>
      </c>
      <c r="BE106" s="1">
        <f t="shared" si="36"/>
        <v>35.182021518936665</v>
      </c>
      <c r="BF106" s="1">
        <f t="shared" si="36"/>
        <v>36.53359441656297</v>
      </c>
      <c r="BG106" s="1">
        <f t="shared" si="36"/>
        <v>37.937090120745843</v>
      </c>
      <c r="BH106" s="1">
        <f t="shared" si="36"/>
        <v>39.394503328068417</v>
      </c>
      <c r="BI106" s="1">
        <f t="shared" si="36"/>
        <v>40.907905364532091</v>
      </c>
      <c r="BJ106" s="1">
        <f t="shared" si="36"/>
        <v>42.479447129396348</v>
      </c>
      <c r="BK106" s="1">
        <f t="shared" si="36"/>
        <v>44.111362152111489</v>
      </c>
      <c r="BL106" s="1">
        <f t="shared" si="36"/>
        <v>45.805969766687653</v>
      </c>
      <c r="BM106" s="1">
        <f t="shared" si="36"/>
        <v>47.56567840801236</v>
      </c>
      <c r="BN106" s="1">
        <f t="shared" si="36"/>
        <v>49.392989034801488</v>
      </c>
      <c r="BO106" s="1">
        <f t="shared" si="36"/>
        <v>51.290498684048238</v>
      </c>
      <c r="BP106" s="1">
        <f t="shared" si="36"/>
        <v>53.260904162021816</v>
      </c>
      <c r="BQ106" s="1">
        <f t="shared" ref="BQ106:DA106" si="37">IF( BQ61&lt;BQ46,  MAX(price.feed.2035,BQ76), price.feed.2035)</f>
        <v>55.307005877061506</v>
      </c>
      <c r="BR106" s="1">
        <f t="shared" si="37"/>
        <v>57.431711819613987</v>
      </c>
      <c r="BS106" s="1">
        <f t="shared" si="37"/>
        <v>59.63804169516969</v>
      </c>
      <c r="BT106" s="1">
        <f t="shared" si="37"/>
        <v>61.929131215972639</v>
      </c>
      <c r="BU106" s="1">
        <f t="shared" si="37"/>
        <v>64.308236557602768</v>
      </c>
      <c r="BV106" s="1">
        <f t="shared" si="37"/>
        <v>66.778738986765717</v>
      </c>
      <c r="BW106" s="1">
        <f t="shared" si="37"/>
        <v>69.34414966686532</v>
      </c>
      <c r="BX106" s="1">
        <f t="shared" si="37"/>
        <v>72.008114648190499</v>
      </c>
      <c r="BY106" s="1">
        <f t="shared" si="37"/>
        <v>74.774420049808015</v>
      </c>
      <c r="BZ106" s="1">
        <f t="shared" si="37"/>
        <v>77.64699744052588</v>
      </c>
      <c r="CA106" s="1">
        <f t="shared" si="37"/>
        <v>80.62992942657408</v>
      </c>
      <c r="CB106" s="1">
        <f t="shared" si="37"/>
        <v>83.727455453946348</v>
      </c>
      <c r="CC106" s="1">
        <f t="shared" si="37"/>
        <v>86.943977833646812</v>
      </c>
      <c r="CD106" s="1">
        <f t="shared" si="37"/>
        <v>90.284067998406968</v>
      </c>
      <c r="CE106" s="1">
        <f t="shared" si="37"/>
        <v>93.752472999763</v>
      </c>
      <c r="CF106" s="1">
        <f t="shared" si="37"/>
        <v>97.354122254730243</v>
      </c>
      <c r="CG106" s="1">
        <f t="shared" si="37"/>
        <v>101.09413455166045</v>
      </c>
      <c r="CH106" s="1">
        <f t="shared" si="37"/>
        <v>104.97782532524117</v>
      </c>
      <c r="CI106" s="1">
        <f t="shared" si="37"/>
        <v>109.01071421097427</v>
      </c>
      <c r="CJ106" s="1">
        <f t="shared" si="37"/>
        <v>113.19853288987339</v>
      </c>
      <c r="CK106" s="1">
        <f t="shared" si="37"/>
        <v>117.54723323452721</v>
      </c>
      <c r="CL106" s="1">
        <f t="shared" si="37"/>
        <v>122.06299576810491</v>
      </c>
      <c r="CM106" s="1">
        <f t="shared" si="37"/>
        <v>126.75223844833135</v>
      </c>
      <c r="CN106" s="1">
        <f t="shared" si="37"/>
        <v>131.62162578890877</v>
      </c>
      <c r="CO106" s="1">
        <f t="shared" si="37"/>
        <v>136.67807833135424</v>
      </c>
      <c r="CP106" s="1">
        <f t="shared" si="37"/>
        <v>141.92878248071261</v>
      </c>
      <c r="CQ106" s="1">
        <f t="shared" si="37"/>
        <v>147.38120071912388</v>
      </c>
      <c r="CR106" s="1">
        <f t="shared" si="37"/>
        <v>153.0430822117597</v>
      </c>
      <c r="CS106" s="1">
        <f t="shared" si="37"/>
        <v>158.92247382020608</v>
      </c>
      <c r="CT106" s="1">
        <f t="shared" si="37"/>
        <v>165.02773153893878</v>
      </c>
      <c r="CU106" s="1">
        <f t="shared" si="37"/>
        <v>171.36753237115423</v>
      </c>
      <c r="CV106" s="1">
        <f t="shared" si="37"/>
        <v>177.95088666082387</v>
      </c>
      <c r="CW106" s="1">
        <f t="shared" si="37"/>
        <v>184.78715089850789</v>
      </c>
      <c r="CX106" s="1">
        <f t="shared" si="37"/>
        <v>191.88604101912188</v>
      </c>
      <c r="CY106" s="1">
        <f t="shared" si="37"/>
        <v>199.25764621055913</v>
      </c>
      <c r="CZ106" s="1">
        <f t="shared" si="37"/>
        <v>206.91244325279396</v>
      </c>
      <c r="DA106" s="1">
        <f t="shared" si="37"/>
        <v>214.86131140784263</v>
      </c>
    </row>
    <row r="107" spans="1:105" x14ac:dyDescent="0.25">
      <c r="A107" t="s">
        <v>57</v>
      </c>
      <c r="B107" s="3">
        <f t="shared" si="13"/>
        <v>35.510407394727096</v>
      </c>
      <c r="D107" t="s">
        <v>57</v>
      </c>
      <c r="E107" s="1">
        <f t="shared" ref="E107:AJ107" si="38">IF( E62&lt;E47,  MAX(price.feed.2035,E77), price.feed.2035)</f>
        <v>9.017651533298304</v>
      </c>
      <c r="F107" s="1">
        <f t="shared" si="38"/>
        <v>9.2616604031449103</v>
      </c>
      <c r="G107" s="1">
        <f t="shared" si="38"/>
        <v>9.5122719154138817</v>
      </c>
      <c r="H107" s="1">
        <f t="shared" si="38"/>
        <v>9.7696647311800486</v>
      </c>
      <c r="I107" s="1">
        <f t="shared" si="38"/>
        <v>10.03402234591298</v>
      </c>
      <c r="J107" s="1">
        <f t="shared" si="38"/>
        <v>10.305533220290966</v>
      </c>
      <c r="K107" s="1">
        <f t="shared" si="38"/>
        <v>10.584390914554762</v>
      </c>
      <c r="L107" s="1">
        <f t="shared" si="38"/>
        <v>10.870794226496729</v>
      </c>
      <c r="M107" s="1">
        <f t="shared" si="38"/>
        <v>11.164947333183949</v>
      </c>
      <c r="N107" s="1">
        <f t="shared" si="38"/>
        <v>11.467059936516122</v>
      </c>
      <c r="O107" s="1">
        <f t="shared" si="38"/>
        <v>11.777347412722159</v>
      </c>
      <c r="P107" s="1">
        <f t="shared" si="38"/>
        <v>12.096030965902006</v>
      </c>
      <c r="Q107" s="1">
        <f t="shared" si="38"/>
        <v>12.423337785723174</v>
      </c>
      <c r="R107" s="1">
        <f t="shared" si="38"/>
        <v>12.759501209384343</v>
      </c>
      <c r="S107" s="1">
        <f t="shared" si="38"/>
        <v>13.104760887961607</v>
      </c>
      <c r="T107" s="1">
        <f t="shared" si="38"/>
        <v>13.459362957255804</v>
      </c>
      <c r="U107" s="1">
        <f t="shared" si="38"/>
        <v>13.823560213262883</v>
      </c>
      <c r="V107" s="1">
        <f t="shared" si="38"/>
        <v>14.197612292392298</v>
      </c>
      <c r="W107" s="1">
        <f t="shared" si="38"/>
        <v>14.581785856561932</v>
      </c>
      <c r="X107" s="1">
        <f t="shared" si="38"/>
        <v>14.976354783301504</v>
      </c>
      <c r="Y107" s="1">
        <f t="shared" si="38"/>
        <v>15.381600361000002</v>
      </c>
      <c r="Z107" s="1">
        <f t="shared" si="38"/>
        <v>15.797811489436349</v>
      </c>
      <c r="AA107" s="1">
        <f t="shared" si="38"/>
        <v>16.225284885736144</v>
      </c>
      <c r="AB107" s="1">
        <f t="shared" si="38"/>
        <v>16.66432529590152</v>
      </c>
      <c r="AC107" s="1">
        <f t="shared" si="38"/>
        <v>17.115245712064684</v>
      </c>
      <c r="AD107" s="1">
        <f t="shared" si="38"/>
        <v>17.578367595620144</v>
      </c>
      <c r="AE107" s="1">
        <f t="shared" si="38"/>
        <v>18.054021106394771</v>
      </c>
      <c r="AF107" s="1">
        <f t="shared" si="38"/>
        <v>18.54254533801884</v>
      </c>
      <c r="AG107" s="1">
        <f t="shared" si="38"/>
        <v>19.044288559666107</v>
      </c>
      <c r="AH107" s="1">
        <f t="shared" si="38"/>
        <v>19.559608464335032</v>
      </c>
      <c r="AI107" s="1">
        <f t="shared" si="38"/>
        <v>20.088872423848319</v>
      </c>
      <c r="AJ107" s="1">
        <f t="shared" si="38"/>
        <v>20.632457750752501</v>
      </c>
      <c r="AK107" s="1">
        <f t="shared" ref="AK107:BP107" si="39">IF( AK62&lt;AK47,  MAX(price.feed.2035,AK77), price.feed.2035)</f>
        <v>21.190751967304195</v>
      </c>
      <c r="AL107" s="1">
        <f t="shared" si="39"/>
        <v>21.764153081734982</v>
      </c>
      <c r="AM107" s="1">
        <f t="shared" si="39"/>
        <v>22.353069871991607</v>
      </c>
      <c r="AN107" s="1">
        <f t="shared" si="39"/>
        <v>22.957922177154025</v>
      </c>
      <c r="AO107" s="1">
        <f t="shared" si="39"/>
        <v>23.57914119673892</v>
      </c>
      <c r="AP107" s="1">
        <f t="shared" si="39"/>
        <v>24.217169798101985</v>
      </c>
      <c r="AQ107" s="1">
        <f t="shared" si="39"/>
        <v>24.872462832158377</v>
      </c>
      <c r="AR107" s="1">
        <f t="shared" si="39"/>
        <v>25.54548745764609</v>
      </c>
      <c r="AS107" s="1">
        <f t="shared" si="39"/>
        <v>26.236723474163682</v>
      </c>
      <c r="AT107" s="1">
        <f t="shared" si="39"/>
        <v>26.946663664219699</v>
      </c>
      <c r="AU107" s="1">
        <f t="shared" si="39"/>
        <v>27.675814144537483</v>
      </c>
      <c r="AV107" s="1">
        <f t="shared" si="39"/>
        <v>28.42469472686615</v>
      </c>
      <c r="AW107" s="1">
        <f t="shared" si="39"/>
        <v>29.193839288554543</v>
      </c>
      <c r="AX107" s="1">
        <f t="shared" si="39"/>
        <v>29.983796153152774</v>
      </c>
      <c r="AY107" s="1">
        <f t="shared" si="39"/>
        <v>30.795128481312254</v>
      </c>
      <c r="AZ107" s="1">
        <f t="shared" si="39"/>
        <v>31.628414672263322</v>
      </c>
      <c r="BA107" s="1">
        <f t="shared" si="39"/>
        <v>32.484248776156235</v>
      </c>
      <c r="BB107" s="1">
        <f t="shared" si="39"/>
        <v>33.363240917559899</v>
      </c>
      <c r="BC107" s="1">
        <f t="shared" si="39"/>
        <v>34.266017730419975</v>
      </c>
      <c r="BD107" s="1">
        <f t="shared" si="39"/>
        <v>35.193222804786551</v>
      </c>
      <c r="BE107" s="1">
        <f t="shared" si="39"/>
        <v>36.145517145629739</v>
      </c>
      <c r="BF107" s="1">
        <f t="shared" si="39"/>
        <v>37.123579644070539</v>
      </c>
      <c r="BG107" s="1">
        <f t="shared" si="39"/>
        <v>38.128107561362668</v>
      </c>
      <c r="BH107" s="1">
        <f t="shared" si="39"/>
        <v>39.159817025970376</v>
      </c>
      <c r="BI107" s="1">
        <f t="shared" si="39"/>
        <v>40.219443544096855</v>
      </c>
      <c r="BJ107" s="1">
        <f t="shared" si="39"/>
        <v>41.307742524027077</v>
      </c>
      <c r="BK107" s="1">
        <f t="shared" si="39"/>
        <v>42.425489814658519</v>
      </c>
      <c r="BL107" s="1">
        <f t="shared" si="39"/>
        <v>43.573482258604393</v>
      </c>
      <c r="BM107" s="1">
        <f t="shared" si="39"/>
        <v>44.752538260263186</v>
      </c>
      <c r="BN107" s="1">
        <f t="shared" si="39"/>
        <v>45.963498369259582</v>
      </c>
      <c r="BO107" s="1">
        <f t="shared" si="39"/>
        <v>47.207225879672393</v>
      </c>
      <c r="BP107" s="1">
        <f t="shared" si="39"/>
        <v>48.484607445477842</v>
      </c>
      <c r="BQ107" s="1">
        <f t="shared" ref="BQ107:DA107" si="40">IF( BQ62&lt;BQ47,  MAX(price.feed.2035,BQ77), price.feed.2035)</f>
        <v>49.796553712645299</v>
      </c>
      <c r="BR107" s="1">
        <f t="shared" si="40"/>
        <v>51.143999968337319</v>
      </c>
      <c r="BS107" s="1">
        <f t="shared" si="40"/>
        <v>52.52790680767653</v>
      </c>
      <c r="BT107" s="1">
        <f t="shared" si="40"/>
        <v>53.949260818554038</v>
      </c>
      <c r="BU107" s="1">
        <f t="shared" si="40"/>
        <v>55.409075284968672</v>
      </c>
      <c r="BV107" s="1">
        <f t="shared" si="40"/>
        <v>56.908390909397767</v>
      </c>
      <c r="BW107" s="1">
        <f t="shared" si="40"/>
        <v>58.44827655471412</v>
      </c>
      <c r="BX107" s="1">
        <f t="shared" si="40"/>
        <v>60.029830006179246</v>
      </c>
      <c r="BY107" s="1">
        <f t="shared" si="40"/>
        <v>61.654178754054854</v>
      </c>
      <c r="BZ107" s="1">
        <f t="shared" si="40"/>
        <v>63.322480797391357</v>
      </c>
      <c r="CA107" s="1">
        <f t="shared" si="40"/>
        <v>65.035925469565711</v>
      </c>
      <c r="CB107" s="1">
        <f t="shared" si="40"/>
        <v>66.795734286158165</v>
      </c>
      <c r="CC107" s="1">
        <f t="shared" si="40"/>
        <v>68.603161815771159</v>
      </c>
      <c r="CD107" s="1">
        <f t="shared" si="40"/>
        <v>70.459496574411745</v>
      </c>
      <c r="CE107" s="1">
        <f t="shared" si="40"/>
        <v>72.366061944075639</v>
      </c>
      <c r="CF107" s="1">
        <f t="shared" si="40"/>
        <v>74.324217116186773</v>
      </c>
      <c r="CG107" s="1">
        <f t="shared" si="40"/>
        <v>76.335358060565284</v>
      </c>
      <c r="CH107" s="1">
        <f t="shared" si="40"/>
        <v>78.400918520615917</v>
      </c>
      <c r="CI107" s="1">
        <f t="shared" si="40"/>
        <v>80.522371035443072</v>
      </c>
      <c r="CJ107" s="1">
        <f t="shared" si="40"/>
        <v>82.701227989626247</v>
      </c>
      <c r="CK107" s="1">
        <f t="shared" si="40"/>
        <v>84.939042691398782</v>
      </c>
      <c r="CL107" s="1">
        <f t="shared" si="40"/>
        <v>87.237410480001884</v>
      </c>
      <c r="CM107" s="1">
        <f t="shared" si="40"/>
        <v>89.597969863003883</v>
      </c>
      <c r="CN107" s="1">
        <f t="shared" si="40"/>
        <v>92.022403684392202</v>
      </c>
      <c r="CO107" s="1">
        <f t="shared" si="40"/>
        <v>94.51244032427374</v>
      </c>
      <c r="CP107" s="1">
        <f t="shared" si="40"/>
        <v>97.069854931038407</v>
      </c>
      <c r="CQ107" s="1">
        <f t="shared" si="40"/>
        <v>99.696470686863037</v>
      </c>
      <c r="CR107" s="1">
        <f t="shared" si="40"/>
        <v>102.39416010745867</v>
      </c>
      <c r="CS107" s="1">
        <f t="shared" si="40"/>
        <v>105.16484637698841</v>
      </c>
      <c r="CT107" s="1">
        <f t="shared" si="40"/>
        <v>108.01050471910602</v>
      </c>
      <c r="CU107" s="1">
        <f t="shared" si="40"/>
        <v>110.93316380509452</v>
      </c>
      <c r="CV107" s="1">
        <f t="shared" si="40"/>
        <v>113.93490720010549</v>
      </c>
      <c r="CW107" s="1">
        <f t="shared" si="40"/>
        <v>117.0178748485357</v>
      </c>
      <c r="CX107" s="1">
        <f t="shared" si="40"/>
        <v>120.18426459959309</v>
      </c>
      <c r="CY107" s="1">
        <f t="shared" si="40"/>
        <v>123.43633377414534</v>
      </c>
      <c r="CZ107" s="1">
        <f t="shared" si="40"/>
        <v>126.77640077396443</v>
      </c>
      <c r="DA107" s="1">
        <f t="shared" si="40"/>
        <v>130.20684673451717</v>
      </c>
    </row>
    <row r="108" spans="1:105" x14ac:dyDescent="0.25">
      <c r="A108" t="s">
        <v>58</v>
      </c>
      <c r="B108" s="3">
        <f t="shared" si="13"/>
        <v>40.71850057453446</v>
      </c>
      <c r="D108" t="s">
        <v>58</v>
      </c>
      <c r="E108" s="1">
        <f t="shared" ref="E108:AJ108" si="41">IF( E63&lt;E48,  MAX(price.feed.2035,E78), price.feed.2035)</f>
        <v>6.5000249404980366</v>
      </c>
      <c r="F108" s="1">
        <f t="shared" si="41"/>
        <v>6.7345197271338151</v>
      </c>
      <c r="G108" s="1">
        <f t="shared" si="41"/>
        <v>6.9774741436114356</v>
      </c>
      <c r="H108" s="1">
        <f t="shared" si="41"/>
        <v>7.2291933793898542</v>
      </c>
      <c r="I108" s="1">
        <f t="shared" si="41"/>
        <v>7.4899936339376332</v>
      </c>
      <c r="J108" s="1">
        <f t="shared" si="41"/>
        <v>7.7602025139298636</v>
      </c>
      <c r="K108" s="1">
        <f t="shared" si="41"/>
        <v>8.0401594447743445</v>
      </c>
      <c r="L108" s="1">
        <f t="shared" si="41"/>
        <v>8.3302160969839782</v>
      </c>
      <c r="M108" s="1">
        <f t="shared" si="41"/>
        <v>8.6307368279309795</v>
      </c>
      <c r="N108" s="1">
        <f t="shared" si="41"/>
        <v>8.9420991395377598</v>
      </c>
      <c r="O108" s="1">
        <f t="shared" si="41"/>
        <v>9.2646941524795476</v>
      </c>
      <c r="P108" s="1">
        <f t="shared" si="41"/>
        <v>9.5989270974942116</v>
      </c>
      <c r="Q108" s="1">
        <f t="shared" si="41"/>
        <v>9.9452178244166873</v>
      </c>
      <c r="R108" s="1">
        <f t="shared" si="41"/>
        <v>10.304001329577249</v>
      </c>
      <c r="S108" s="1">
        <f t="shared" si="41"/>
        <v>10.675728302226199</v>
      </c>
      <c r="T108" s="1">
        <f t="shared" si="41"/>
        <v>11.060865690671397</v>
      </c>
      <c r="U108" s="1">
        <f t="shared" si="41"/>
        <v>11.459897288839734</v>
      </c>
      <c r="V108" s="1">
        <f t="shared" si="41"/>
        <v>11.873324343999391</v>
      </c>
      <c r="W108" s="1">
        <f t="shared" si="41"/>
        <v>12.301666186406258</v>
      </c>
      <c r="X108" s="1">
        <f t="shared" si="41"/>
        <v>12.745460881665515</v>
      </c>
      <c r="Y108" s="1">
        <f t="shared" si="41"/>
        <v>13.20526590662775</v>
      </c>
      <c r="Z108" s="1">
        <f t="shared" si="41"/>
        <v>13.68165884966869</v>
      </c>
      <c r="AA108" s="1">
        <f t="shared" si="41"/>
        <v>14.175238136232286</v>
      </c>
      <c r="AB108" s="1">
        <f t="shared" si="41"/>
        <v>14.686623780548357</v>
      </c>
      <c r="AC108" s="1">
        <f t="shared" si="41"/>
        <v>15.216458164469319</v>
      </c>
      <c r="AD108" s="1">
        <f t="shared" si="41"/>
        <v>15.765406844404096</v>
      </c>
      <c r="AE108" s="1">
        <f t="shared" si="41"/>
        <v>16.33415938736303</v>
      </c>
      <c r="AF108" s="1">
        <f t="shared" si="41"/>
        <v>16.923430237163956</v>
      </c>
      <c r="AG108" s="1">
        <f t="shared" si="41"/>
        <v>17.533959611887433</v>
      </c>
      <c r="AH108" s="1">
        <f t="shared" si="41"/>
        <v>18.166514433708599</v>
      </c>
      <c r="AI108" s="1">
        <f t="shared" si="41"/>
        <v>18.821889292273671</v>
      </c>
      <c r="AJ108" s="1">
        <f t="shared" si="41"/>
        <v>19.500907442831068</v>
      </c>
      <c r="AK108" s="1">
        <f t="shared" ref="AK108:BP108" si="42">IF( AK63&lt;AK48,  MAX(price.feed.2035,AK78), price.feed.2035)</f>
        <v>20.204421840371261</v>
      </c>
      <c r="AL108" s="1">
        <f t="shared" si="42"/>
        <v>20.933316211074114</v>
      </c>
      <c r="AM108" s="1">
        <f t="shared" si="42"/>
        <v>21.688506162409752</v>
      </c>
      <c r="AN108" s="1">
        <f t="shared" si="42"/>
        <v>22.470940333287462</v>
      </c>
      <c r="AO108" s="1">
        <f t="shared" si="42"/>
        <v>23.281601585697345</v>
      </c>
      <c r="AP108" s="1">
        <f t="shared" si="42"/>
        <v>24.121508239341502</v>
      </c>
      <c r="AQ108" s="1">
        <f t="shared" si="42"/>
        <v>24.991715350805929</v>
      </c>
      <c r="AR108" s="1">
        <f t="shared" si="42"/>
        <v>25.893316038879654</v>
      </c>
      <c r="AS108" s="1">
        <f t="shared" si="42"/>
        <v>26.827442857686076</v>
      </c>
      <c r="AT108" s="1">
        <f t="shared" si="42"/>
        <v>27.795269219351482</v>
      </c>
      <c r="AU108" s="1">
        <f t="shared" si="42"/>
        <v>28.798010867997604</v>
      </c>
      <c r="AV108" s="1">
        <f t="shared" si="42"/>
        <v>29.836927406909911</v>
      </c>
      <c r="AW108" s="1">
        <f t="shared" si="42"/>
        <v>30.913323880800135</v>
      </c>
      <c r="AX108" s="1">
        <f t="shared" si="42"/>
        <v>32.028552415150266</v>
      </c>
      <c r="AY108" s="1">
        <f t="shared" si="42"/>
        <v>33.18401391469768</v>
      </c>
      <c r="AZ108" s="1">
        <f t="shared" si="42"/>
        <v>34.3811598231947</v>
      </c>
      <c r="BA108" s="1">
        <f t="shared" si="42"/>
        <v>35.621493946653153</v>
      </c>
      <c r="BB108" s="1">
        <f t="shared" si="42"/>
        <v>36.906574342364351</v>
      </c>
      <c r="BC108" s="1">
        <f t="shared" si="42"/>
        <v>38.238015276067507</v>
      </c>
      <c r="BD108" s="1">
        <f t="shared" si="42"/>
        <v>39.617489249724279</v>
      </c>
      <c r="BE108" s="1">
        <f t="shared" si="42"/>
        <v>41.046729102448246</v>
      </c>
      <c r="BF108" s="1">
        <f t="shared" si="42"/>
        <v>42.527530187226475</v>
      </c>
      <c r="BG108" s="1">
        <f t="shared" si="42"/>
        <v>44.061752626169344</v>
      </c>
      <c r="BH108" s="1">
        <f t="shared" si="42"/>
        <v>45.651323647119973</v>
      </c>
      <c r="BI108" s="1">
        <f t="shared" si="42"/>
        <v>47.298240004559645</v>
      </c>
      <c r="BJ108" s="1">
        <f t="shared" si="42"/>
        <v>49.004570487849684</v>
      </c>
      <c r="BK108" s="1">
        <f t="shared" si="42"/>
        <v>50.772458519960153</v>
      </c>
      <c r="BL108" s="1">
        <f t="shared" si="42"/>
        <v>52.604124849951212</v>
      </c>
      <c r="BM108" s="1">
        <f t="shared" si="42"/>
        <v>54.501870342587097</v>
      </c>
      <c r="BN108" s="1">
        <f t="shared" si="42"/>
        <v>56.468078868589565</v>
      </c>
      <c r="BO108" s="1">
        <f t="shared" si="42"/>
        <v>58.505220299158843</v>
      </c>
      <c r="BP108" s="1">
        <f t="shared" si="42"/>
        <v>60.615853608525633</v>
      </c>
      <c r="BQ108" s="1">
        <f t="shared" ref="BQ108:DA108" si="43">IF( BQ63&lt;BQ48,  MAX(price.feed.2035,BQ78), price.feed.2035)</f>
        <v>62.802630088430703</v>
      </c>
      <c r="BR108" s="1">
        <f t="shared" si="43"/>
        <v>65.06829667856897</v>
      </c>
      <c r="BS108" s="1">
        <f t="shared" si="43"/>
        <v>67.415699417184584</v>
      </c>
      <c r="BT108" s="1">
        <f t="shared" si="43"/>
        <v>69.847787016147407</v>
      </c>
      <c r="BU108" s="1">
        <f t="shared" si="43"/>
        <v>72.367614565005738</v>
      </c>
      <c r="BV108" s="1">
        <f t="shared" si="43"/>
        <v>74.97834736866487</v>
      </c>
      <c r="BW108" s="1">
        <f t="shared" si="43"/>
        <v>77.683264923515296</v>
      </c>
      <c r="BX108" s="1">
        <f t="shared" si="43"/>
        <v>80.485765037001713</v>
      </c>
      <c r="BY108" s="1">
        <f t="shared" si="43"/>
        <v>83.389368095811278</v>
      </c>
      <c r="BZ108" s="1">
        <f t="shared" si="43"/>
        <v>86.397721488040233</v>
      </c>
      <c r="CA108" s="1">
        <f t="shared" si="43"/>
        <v>89.514604184893855</v>
      </c>
      <c r="CB108" s="1">
        <f t="shared" si="43"/>
        <v>92.743931487677244</v>
      </c>
      <c r="CC108" s="1">
        <f t="shared" si="43"/>
        <v>96.089759946036935</v>
      </c>
      <c r="CD108" s="1">
        <f t="shared" si="43"/>
        <v>99.556292453634228</v>
      </c>
      <c r="CE108" s="1">
        <f t="shared" si="43"/>
        <v>103.14788352764857</v>
      </c>
      <c r="CF108" s="1">
        <f t="shared" si="43"/>
        <v>106.86904477874607</v>
      </c>
      <c r="CG108" s="1">
        <f t="shared" si="43"/>
        <v>110.72445057838011</v>
      </c>
      <c r="CH108" s="1">
        <f t="shared" si="43"/>
        <v>114.7189439305474</v>
      </c>
      <c r="CI108" s="1">
        <f t="shared" si="43"/>
        <v>118.8575425553727</v>
      </c>
      <c r="CJ108" s="1">
        <f t="shared" si="43"/>
        <v>123.14544519216466</v>
      </c>
      <c r="CK108" s="1">
        <f t="shared" si="43"/>
        <v>127.58803812986078</v>
      </c>
      <c r="CL108" s="1">
        <f t="shared" si="43"/>
        <v>132.19090197306411</v>
      </c>
      <c r="CM108" s="1">
        <f t="shared" si="43"/>
        <v>136.95981865217311</v>
      </c>
      <c r="CN108" s="1">
        <f t="shared" si="43"/>
        <v>141.90077868640572</v>
      </c>
      <c r="CO108" s="1">
        <f t="shared" si="43"/>
        <v>147.01998870884756</v>
      </c>
      <c r="CP108" s="1">
        <f t="shared" si="43"/>
        <v>152.32387926297133</v>
      </c>
      <c r="CQ108" s="1">
        <f t="shared" si="43"/>
        <v>157.8191128804238</v>
      </c>
      <c r="CR108" s="1">
        <f t="shared" si="43"/>
        <v>163.51259245022777</v>
      </c>
      <c r="CS108" s="1">
        <f t="shared" si="43"/>
        <v>169.41146988991065</v>
      </c>
      <c r="CT108" s="1">
        <f t="shared" si="43"/>
        <v>175.52315512945131</v>
      </c>
      <c r="CU108" s="1">
        <f t="shared" si="43"/>
        <v>181.85532541933415</v>
      </c>
      <c r="CV108" s="1">
        <f t="shared" si="43"/>
        <v>188.41593497439831</v>
      </c>
      <c r="CW108" s="1">
        <f t="shared" si="43"/>
        <v>195.21322496559898</v>
      </c>
      <c r="CX108" s="1">
        <f t="shared" si="43"/>
        <v>202.25573387223136</v>
      </c>
      <c r="CY108" s="1">
        <f t="shared" si="43"/>
        <v>209.55230820762117</v>
      </c>
      <c r="CZ108" s="1">
        <f t="shared" si="43"/>
        <v>217.11211363175477</v>
      </c>
      <c r="DA108" s="1">
        <f t="shared" si="43"/>
        <v>224.94464646480881</v>
      </c>
    </row>
    <row r="109" spans="1:105" x14ac:dyDescent="0.25">
      <c r="A109" t="s">
        <v>59</v>
      </c>
      <c r="B109" s="3">
        <f t="shared" si="13"/>
        <v>46.989504967103734</v>
      </c>
      <c r="D109" t="s">
        <v>59</v>
      </c>
      <c r="E109" s="1">
        <f t="shared" ref="E109:AJ109" si="44">IF( E64&lt;E49,  MAX(price.feed.2035,E79), price.feed.2035)</f>
        <v>5.5248209549494307</v>
      </c>
      <c r="F109" s="1">
        <f t="shared" si="44"/>
        <v>5.756743711974198</v>
      </c>
      <c r="G109" s="1">
        <f t="shared" si="44"/>
        <v>5.9984021990189182</v>
      </c>
      <c r="H109" s="1">
        <f t="shared" si="44"/>
        <v>6.2502051057707861</v>
      </c>
      <c r="I109" s="1">
        <f t="shared" si="44"/>
        <v>6.512578278027533</v>
      </c>
      <c r="J109" s="1">
        <f t="shared" si="44"/>
        <v>6.7859654378823073</v>
      </c>
      <c r="K109" s="1">
        <f t="shared" si="44"/>
        <v>7.0708289341406845</v>
      </c>
      <c r="L109" s="1">
        <f t="shared" si="44"/>
        <v>7.367650524238968</v>
      </c>
      <c r="M109" s="1">
        <f t="shared" si="44"/>
        <v>7.6769321889860764</v>
      </c>
      <c r="N109" s="1">
        <f t="shared" si="44"/>
        <v>7.9991969815069668</v>
      </c>
      <c r="O109" s="1">
        <f t="shared" si="44"/>
        <v>8.3349899118232518</v>
      </c>
      <c r="P109" s="1">
        <f t="shared" si="44"/>
        <v>8.6848788685670737</v>
      </c>
      <c r="Q109" s="1">
        <f t="shared" si="44"/>
        <v>9.049455579386958</v>
      </c>
      <c r="R109" s="1">
        <f t="shared" si="44"/>
        <v>9.4293366116698962</v>
      </c>
      <c r="S109" s="1">
        <f t="shared" si="44"/>
        <v>9.825164415272102</v>
      </c>
      <c r="T109" s="1">
        <f t="shared" si="44"/>
        <v>10.237608409021831</v>
      </c>
      <c r="U109" s="1">
        <f t="shared" si="44"/>
        <v>10.667366112831806</v>
      </c>
      <c r="V109" s="1">
        <f t="shared" si="44"/>
        <v>11.115164327335789</v>
      </c>
      <c r="W109" s="1">
        <f t="shared" si="44"/>
        <v>11.581760363044365</v>
      </c>
      <c r="X109" s="1">
        <f t="shared" si="44"/>
        <v>12.067943321098619</v>
      </c>
      <c r="Y109" s="1">
        <f t="shared" si="44"/>
        <v>12.5745354277877</v>
      </c>
      <c r="Z109" s="1">
        <f t="shared" si="44"/>
        <v>13.102393425087243</v>
      </c>
      <c r="AA109" s="1">
        <f t="shared" si="44"/>
        <v>13.652410019570214</v>
      </c>
      <c r="AB109" s="1">
        <f t="shared" si="44"/>
        <v>14.225515392140659</v>
      </c>
      <c r="AC109" s="1">
        <f t="shared" si="44"/>
        <v>14.822678771143538</v>
      </c>
      <c r="AD109" s="1">
        <f t="shared" si="44"/>
        <v>15.444910071511098</v>
      </c>
      <c r="AE109" s="1">
        <f t="shared" si="44"/>
        <v>16.093261602717824</v>
      </c>
      <c r="AF109" s="1">
        <f t="shared" si="44"/>
        <v>16.768829848432556</v>
      </c>
      <c r="AG109" s="1">
        <f t="shared" si="44"/>
        <v>17.472757320877367</v>
      </c>
      <c r="AH109" s="1">
        <f t="shared" si="44"/>
        <v>18.206234493029399</v>
      </c>
      <c r="AI109" s="1">
        <f t="shared" si="44"/>
        <v>18.970501811933214</v>
      </c>
      <c r="AJ109" s="1">
        <f t="shared" si="44"/>
        <v>19.766851796528723</v>
      </c>
      <c r="AK109" s="1">
        <f t="shared" ref="AK109:BP109" si="45">IF( AK64&lt;AK49,  MAX(price.feed.2035,AK79), price.feed.2035)</f>
        <v>20.596631223542374</v>
      </c>
      <c r="AL109" s="1">
        <f t="shared" si="45"/>
        <v>21.461243405138411</v>
      </c>
      <c r="AM109" s="1">
        <f t="shared" si="45"/>
        <v>22.362150562182183</v>
      </c>
      <c r="AN109" s="1">
        <f t="shared" si="45"/>
        <v>23.300876297128966</v>
      </c>
      <c r="AO109" s="1">
        <f t="shared" si="45"/>
        <v>24.27900817072064</v>
      </c>
      <c r="AP109" s="1">
        <f t="shared" si="45"/>
        <v>25.298200386847743</v>
      </c>
      <c r="AQ109" s="1">
        <f t="shared" si="45"/>
        <v>26.360176590117575</v>
      </c>
      <c r="AR109" s="1">
        <f t="shared" si="45"/>
        <v>27.46673278085947</v>
      </c>
      <c r="AS109" s="1">
        <f t="shared" si="45"/>
        <v>28.619740352497196</v>
      </c>
      <c r="AT109" s="1">
        <f t="shared" si="45"/>
        <v>29.821149256425198</v>
      </c>
      <c r="AU109" s="1">
        <f t="shared" si="45"/>
        <v>31.072991299740867</v>
      </c>
      <c r="AV109" s="1">
        <f t="shared" si="45"/>
        <v>32.377383581410506</v>
      </c>
      <c r="AW109" s="1">
        <f t="shared" si="45"/>
        <v>33.736532072679175</v>
      </c>
      <c r="AX109" s="1">
        <f t="shared" si="45"/>
        <v>35.152735347780947</v>
      </c>
      <c r="AY109" s="1">
        <f t="shared" si="45"/>
        <v>36.628388471257409</v>
      </c>
      <c r="AZ109" s="1">
        <f t="shared" si="45"/>
        <v>38.165987048459812</v>
      </c>
      <c r="BA109" s="1">
        <f t="shared" si="45"/>
        <v>39.768131446084269</v>
      </c>
      <c r="BB109" s="1">
        <f t="shared" si="45"/>
        <v>41.437531189878086</v>
      </c>
      <c r="BC109" s="1">
        <f t="shared" si="45"/>
        <v>43.177009546954423</v>
      </c>
      <c r="BD109" s="1">
        <f t="shared" si="45"/>
        <v>44.989508300464891</v>
      </c>
      <c r="BE109" s="1">
        <f t="shared" si="45"/>
        <v>46.878092724704942</v>
      </c>
      <c r="BF109" s="1">
        <f t="shared" si="45"/>
        <v>48.845956769065744</v>
      </c>
      <c r="BG109" s="1">
        <f t="shared" si="45"/>
        <v>50.896428459600074</v>
      </c>
      <c r="BH109" s="1">
        <f t="shared" si="45"/>
        <v>53.032975527336163</v>
      </c>
      <c r="BI109" s="1">
        <f t="shared" si="45"/>
        <v>55.259211272859929</v>
      </c>
      <c r="BJ109" s="1">
        <f t="shared" si="45"/>
        <v>57.57890067708113</v>
      </c>
      <c r="BK109" s="1">
        <f t="shared" si="45"/>
        <v>59.995966768520901</v>
      </c>
      <c r="BL109" s="1">
        <f t="shared" si="45"/>
        <v>62.514497257885687</v>
      </c>
      <c r="BM109" s="1">
        <f t="shared" si="45"/>
        <v>65.138751451151052</v>
      </c>
      <c r="BN109" s="1">
        <f t="shared" si="45"/>
        <v>67.873167452843944</v>
      </c>
      <c r="BO109" s="1">
        <f t="shared" si="45"/>
        <v>70.722369671707824</v>
      </c>
      <c r="BP109" s="1">
        <f t="shared" si="45"/>
        <v>73.691176641441913</v>
      </c>
      <c r="BQ109" s="1">
        <f t="shared" ref="BQ109:DA109" si="46">IF( BQ64&lt;BQ49,  MAX(price.feed.2035,BQ79), price.feed.2035)</f>
        <v>76.784609169743547</v>
      </c>
      <c r="BR109" s="1">
        <f t="shared" si="46"/>
        <v>80.007898829431468</v>
      </c>
      <c r="BS109" s="1">
        <f t="shared" si="46"/>
        <v>83.366496806015235</v>
      </c>
      <c r="BT109" s="1">
        <f t="shared" si="46"/>
        <v>86.866083116667795</v>
      </c>
      <c r="BU109" s="1">
        <f t="shared" si="46"/>
        <v>90.512576216197573</v>
      </c>
      <c r="BV109" s="1">
        <f t="shared" si="46"/>
        <v>94.312143006261522</v>
      </c>
      <c r="BW109" s="1">
        <f t="shared" si="46"/>
        <v>98.271209264749245</v>
      </c>
      <c r="BX109" s="1">
        <f t="shared" si="46"/>
        <v>102.39647051297499</v>
      </c>
      <c r="BY109" s="1">
        <f t="shared" si="46"/>
        <v>106.694903339056</v>
      </c>
      <c r="BZ109" s="1">
        <f t="shared" si="46"/>
        <v>111.17377719662726</v>
      </c>
      <c r="CA109" s="1">
        <f t="shared" si="46"/>
        <v>115.84066669884741</v>
      </c>
      <c r="CB109" s="1">
        <f t="shared" si="46"/>
        <v>120.70346442848528</v>
      </c>
      <c r="CC109" s="1">
        <f t="shared" si="46"/>
        <v>125.77039428575362</v>
      </c>
      <c r="CD109" s="1">
        <f t="shared" si="46"/>
        <v>131.05002539646199</v>
      </c>
      <c r="CE109" s="1">
        <f t="shared" si="46"/>
        <v>136.55128660401027</v>
      </c>
      <c r="CF109" s="1">
        <f t="shared" si="46"/>
        <v>142.28348156973311</v>
      </c>
      <c r="CG109" s="1">
        <f t="shared" si="46"/>
        <v>148.25630450713049</v>
      </c>
      <c r="CH109" s="1">
        <f t="shared" si="46"/>
        <v>154.47985657659513</v>
      </c>
      <c r="CI109" s="1">
        <f t="shared" si="46"/>
        <v>160.96466296836408</v>
      </c>
      <c r="CJ109" s="1">
        <f t="shared" si="46"/>
        <v>167.72169070258269</v>
      </c>
      <c r="CK109" s="1">
        <f t="shared" si="46"/>
        <v>174.76236717658693</v>
      </c>
      <c r="CL109" s="1">
        <f t="shared" si="46"/>
        <v>182.09859949076886</v>
      </c>
      <c r="CM109" s="1">
        <f t="shared" si="46"/>
        <v>189.74279458570916</v>
      </c>
      <c r="CN109" s="1">
        <f t="shared" si="46"/>
        <v>197.70788022463469</v>
      </c>
      <c r="CO109" s="1">
        <f t="shared" si="46"/>
        <v>206.00732685668203</v>
      </c>
      <c r="CP109" s="1">
        <f t="shared" si="46"/>
        <v>214.65517039794682</v>
      </c>
      <c r="CQ109" s="1">
        <f t="shared" si="46"/>
        <v>223.66603596884178</v>
      </c>
      <c r="CR109" s="1">
        <f t="shared" si="46"/>
        <v>233.05516262790999</v>
      </c>
      <c r="CS109" s="1">
        <f t="shared" si="46"/>
        <v>242.83842914392258</v>
      </c>
      <c r="CT109" s="1">
        <f t="shared" si="46"/>
        <v>253.03238084984486</v>
      </c>
      <c r="CU109" s="1">
        <f t="shared" si="46"/>
        <v>263.65425762408938</v>
      </c>
      <c r="CV109" s="1">
        <f t="shared" si="46"/>
        <v>274.7220230463729</v>
      </c>
      <c r="CW109" s="1">
        <f t="shared" si="46"/>
        <v>286.25439477748893</v>
      </c>
      <c r="CX109" s="1">
        <f t="shared" si="46"/>
        <v>298.27087621437204</v>
      </c>
      <c r="CY109" s="1">
        <f t="shared" si="46"/>
        <v>310.79178947398765</v>
      </c>
      <c r="CZ109" s="1">
        <f t="shared" si="46"/>
        <v>323.83830976183458</v>
      </c>
      <c r="DA109" s="1">
        <f t="shared" si="46"/>
        <v>337.43250118317314</v>
      </c>
    </row>
    <row r="110" spans="1:105" x14ac:dyDescent="0.25">
      <c r="A110" t="s">
        <v>60</v>
      </c>
      <c r="B110" s="3">
        <f t="shared" si="13"/>
        <v>48.263882830498908</v>
      </c>
      <c r="D110" t="s">
        <v>60</v>
      </c>
      <c r="E110" s="1">
        <f t="shared" ref="E110:AJ110" si="47">IF( E65&lt;E50,  MAX(price.feed.2035,E80), price.feed.2035)</f>
        <v>5.6084587557990551</v>
      </c>
      <c r="F110" s="1">
        <f t="shared" si="47"/>
        <v>5.8451595318562681</v>
      </c>
      <c r="G110" s="1">
        <f t="shared" si="47"/>
        <v>6.0918500858231734</v>
      </c>
      <c r="H110" s="1">
        <f t="shared" si="47"/>
        <v>6.3489520287495811</v>
      </c>
      <c r="I110" s="1">
        <f t="shared" si="47"/>
        <v>6.6169047654619924</v>
      </c>
      <c r="J110" s="1">
        <f t="shared" si="47"/>
        <v>6.8961662455365476</v>
      </c>
      <c r="K110" s="1">
        <f t="shared" si="47"/>
        <v>7.1872137459661927</v>
      </c>
      <c r="L110" s="1">
        <f t="shared" si="47"/>
        <v>7.4905446868597574</v>
      </c>
      <c r="M110" s="1">
        <f t="shared" si="47"/>
        <v>7.8066774815669833</v>
      </c>
      <c r="N110" s="1">
        <f t="shared" si="47"/>
        <v>8.1361524226824233</v>
      </c>
      <c r="O110" s="1">
        <f t="shared" si="47"/>
        <v>8.4795326054425182</v>
      </c>
      <c r="P110" s="1">
        <f t="shared" si="47"/>
        <v>8.8374048900938718</v>
      </c>
      <c r="Q110" s="1">
        <f t="shared" si="47"/>
        <v>9.2103809048776402</v>
      </c>
      <c r="R110" s="1">
        <f t="shared" si="47"/>
        <v>9.5990980913440485</v>
      </c>
      <c r="S110" s="1">
        <f t="shared" si="47"/>
        <v>10.004220793783668</v>
      </c>
      <c r="T110" s="1">
        <f t="shared" si="47"/>
        <v>10.42644139463731</v>
      </c>
      <c r="U110" s="1">
        <f t="shared" si="47"/>
        <v>10.866481497824999</v>
      </c>
      <c r="V110" s="1">
        <f t="shared" si="47"/>
        <v>11.325093162016531</v>
      </c>
      <c r="W110" s="1">
        <f t="shared" si="47"/>
        <v>11.803060185951191</v>
      </c>
      <c r="X110" s="1">
        <f t="shared" si="47"/>
        <v>12.301199448003523</v>
      </c>
      <c r="Y110" s="1">
        <f t="shared" si="47"/>
        <v>12.820362302284364</v>
      </c>
      <c r="Z110" s="1">
        <f t="shared" si="47"/>
        <v>13.36143603366336</v>
      </c>
      <c r="AA110" s="1">
        <f t="shared" si="47"/>
        <v>13.925345374199535</v>
      </c>
      <c r="AB110" s="1">
        <f t="shared" si="47"/>
        <v>14.513054083571715</v>
      </c>
      <c r="AC110" s="1">
        <f t="shared" si="47"/>
        <v>15.12556659620985</v>
      </c>
      <c r="AD110" s="1">
        <f t="shared" si="47"/>
        <v>15.763929737942156</v>
      </c>
      <c r="AE110" s="1">
        <f t="shared" si="47"/>
        <v>16.429234515092244</v>
      </c>
      <c r="AF110" s="1">
        <f t="shared" si="47"/>
        <v>17.122617979083547</v>
      </c>
      <c r="AG110" s="1">
        <f t="shared" si="47"/>
        <v>17.845265169738131</v>
      </c>
      <c r="AH110" s="1">
        <f t="shared" si="47"/>
        <v>18.598411140590873</v>
      </c>
      <c r="AI110" s="1">
        <f t="shared" si="47"/>
        <v>19.383343069680507</v>
      </c>
      <c r="AJ110" s="1">
        <f t="shared" si="47"/>
        <v>20.20140245942509</v>
      </c>
      <c r="AK110" s="1">
        <f t="shared" ref="AK110:BP110" si="48">IF( AK65&lt;AK50,  MAX(price.feed.2035,AK80), price.feed.2035)</f>
        <v>21.053987429341451</v>
      </c>
      <c r="AL110" s="1">
        <f t="shared" si="48"/>
        <v>21.942555105527205</v>
      </c>
      <c r="AM110" s="1">
        <f t="shared" si="48"/>
        <v>22.868624110989028</v>
      </c>
      <c r="AN110" s="1">
        <f t="shared" si="48"/>
        <v>23.833777161073403</v>
      </c>
      <c r="AO110" s="1">
        <f t="shared" si="48"/>
        <v>24.839663768435482</v>
      </c>
      <c r="AP110" s="1">
        <f t="shared" si="48"/>
        <v>25.888003062169179</v>
      </c>
      <c r="AQ110" s="1">
        <f t="shared" si="48"/>
        <v>26.980586725916577</v>
      </c>
      <c r="AR110" s="1">
        <f t="shared" si="48"/>
        <v>28.119282059977817</v>
      </c>
      <c r="AS110" s="1">
        <f t="shared" si="48"/>
        <v>29.306035172655456</v>
      </c>
      <c r="AT110" s="1">
        <f t="shared" si="48"/>
        <v>30.542874306286404</v>
      </c>
      <c r="AU110" s="1">
        <f t="shared" si="48"/>
        <v>31.831913303647468</v>
      </c>
      <c r="AV110" s="1">
        <f t="shared" si="48"/>
        <v>33.17535522065694</v>
      </c>
      <c r="AW110" s="1">
        <f t="shared" si="48"/>
        <v>34.575496091548416</v>
      </c>
      <c r="AX110" s="1">
        <f t="shared" si="48"/>
        <v>36.034728852950188</v>
      </c>
      <c r="AY110" s="1">
        <f t="shared" si="48"/>
        <v>37.555547433578155</v>
      </c>
      <c r="AZ110" s="1">
        <f t="shared" si="48"/>
        <v>39.140551016530431</v>
      </c>
      <c r="BA110" s="1">
        <f t="shared" si="48"/>
        <v>40.792448481469492</v>
      </c>
      <c r="BB110" s="1">
        <f t="shared" si="48"/>
        <v>42.514063034282977</v>
      </c>
      <c r="BC110" s="1">
        <f t="shared" si="48"/>
        <v>44.308337032135775</v>
      </c>
      <c r="BD110" s="1">
        <f t="shared" si="48"/>
        <v>46.178337012160078</v>
      </c>
      <c r="BE110" s="1">
        <f t="shared" si="48"/>
        <v>48.127258932377082</v>
      </c>
      <c r="BF110" s="1">
        <f t="shared" si="48"/>
        <v>50.158433633808471</v>
      </c>
      <c r="BG110" s="1">
        <f t="shared" si="48"/>
        <v>52.275332533111353</v>
      </c>
      <c r="BH110" s="1">
        <f t="shared" si="48"/>
        <v>54.481573555467548</v>
      </c>
      <c r="BI110" s="1">
        <f t="shared" si="48"/>
        <v>56.780927317864929</v>
      </c>
      <c r="BJ110" s="1">
        <f t="shared" si="48"/>
        <v>59.177323573340736</v>
      </c>
      <c r="BK110" s="1">
        <f t="shared" si="48"/>
        <v>61.674857927197777</v>
      </c>
      <c r="BL110" s="1">
        <f t="shared" si="48"/>
        <v>64.277798836675217</v>
      </c>
      <c r="BM110" s="1">
        <f t="shared" si="48"/>
        <v>66.990594906033621</v>
      </c>
      <c r="BN110" s="1">
        <f t="shared" si="48"/>
        <v>69.817882489524806</v>
      </c>
      <c r="BO110" s="1">
        <f t="shared" si="48"/>
        <v>72.764493615238123</v>
      </c>
      <c r="BP110" s="1">
        <f t="shared" si="48"/>
        <v>75.835464243368094</v>
      </c>
      <c r="BQ110" s="1">
        <f t="shared" ref="BQ110:DA110" si="49">IF( BQ65&lt;BQ50,  MAX(price.feed.2035,BQ80), price.feed.2035)</f>
        <v>79.03604287301458</v>
      </c>
      <c r="BR110" s="1">
        <f t="shared" si="49"/>
        <v>82.371699512227764</v>
      </c>
      <c r="BS110" s="1">
        <f t="shared" si="49"/>
        <v>85.848135026625755</v>
      </c>
      <c r="BT110" s="1">
        <f t="shared" si="49"/>
        <v>89.471290882564986</v>
      </c>
      <c r="BU110" s="1">
        <f t="shared" si="49"/>
        <v>93.247359301512802</v>
      </c>
      <c r="BV110" s="1">
        <f t="shared" si="49"/>
        <v>97.182793842977944</v>
      </c>
      <c r="BW110" s="1">
        <f t="shared" si="49"/>
        <v>101.28432043408569</v>
      </c>
      <c r="BX110" s="1">
        <f t="shared" si="49"/>
        <v>105.5589488646482</v>
      </c>
      <c r="BY110" s="1">
        <f t="shared" si="49"/>
        <v>110.01398476737484</v>
      </c>
      <c r="BZ110" s="1">
        <f t="shared" si="49"/>
        <v>114.65704210369893</v>
      </c>
      <c r="CA110" s="1">
        <f t="shared" si="49"/>
        <v>119.49605617655963</v>
      </c>
      <c r="CB110" s="1">
        <f t="shared" si="49"/>
        <v>124.53929719237748</v>
      </c>
      <c r="CC110" s="1">
        <f t="shared" si="49"/>
        <v>129.79538439540374</v>
      </c>
      <c r="CD110" s="1">
        <f t="shared" si="49"/>
        <v>135.27330079859911</v>
      </c>
      <c r="CE110" s="1">
        <f t="shared" si="49"/>
        <v>140.98240853621814</v>
      </c>
      <c r="CF110" s="1">
        <f t="shared" si="49"/>
        <v>146.93246486433748</v>
      </c>
      <c r="CG110" s="1">
        <f t="shared" si="49"/>
        <v>153.13363883667481</v>
      </c>
      <c r="CH110" s="1">
        <f t="shared" si="49"/>
        <v>159.59652868419803</v>
      </c>
      <c r="CI110" s="1">
        <f t="shared" si="49"/>
        <v>166.33217992822782</v>
      </c>
      <c r="CJ110" s="1">
        <f t="shared" si="49"/>
        <v>173.35210425798974</v>
      </c>
      <c r="CK110" s="1">
        <f t="shared" si="49"/>
        <v>180.66829920487953</v>
      </c>
      <c r="CL110" s="1">
        <f t="shared" si="49"/>
        <v>188.29326864706627</v>
      </c>
      <c r="CM110" s="1">
        <f t="shared" si="49"/>
        <v>196.24004417947557</v>
      </c>
      <c r="CN110" s="1">
        <f t="shared" si="49"/>
        <v>204.52220738567829</v>
      </c>
      <c r="CO110" s="1">
        <f t="shared" si="49"/>
        <v>213.15391304974656</v>
      </c>
      <c r="CP110" s="1">
        <f t="shared" si="49"/>
        <v>222.14991334774987</v>
      </c>
      <c r="CQ110" s="1">
        <f t="shared" si="49"/>
        <v>231.52558306023298</v>
      </c>
      <c r="CR110" s="1">
        <f t="shared" si="49"/>
        <v>241.2969458487693</v>
      </c>
      <c r="CS110" s="1">
        <f t="shared" si="49"/>
        <v>251.48070164149644</v>
      </c>
      <c r="CT110" s="1">
        <f t="shared" si="49"/>
        <v>262.09425517443577</v>
      </c>
      <c r="CU110" s="1">
        <f t="shared" si="49"/>
        <v>273.15574573737894</v>
      </c>
      <c r="CV110" s="1">
        <f t="shared" si="49"/>
        <v>284.6840781751755</v>
      </c>
      <c r="CW110" s="1">
        <f t="shared" si="49"/>
        <v>296.69895519740982</v>
      </c>
      <c r="CX110" s="1">
        <f t="shared" si="49"/>
        <v>309.22091105167647</v>
      </c>
      <c r="CY110" s="1">
        <f t="shared" si="49"/>
        <v>322.27134661802012</v>
      </c>
      <c r="CZ110" s="1">
        <f t="shared" si="49"/>
        <v>335.87256598450182</v>
      </c>
      <c r="DA110" s="1">
        <f t="shared" si="49"/>
        <v>350.04781456641524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A110"/>
  <sheetViews>
    <sheetView workbookViewId="0"/>
  </sheetViews>
  <sheetFormatPr defaultColWidth="8.85546875" defaultRowHeight="15" x14ac:dyDescent="0.25"/>
  <cols>
    <col min="4" max="4" width="12" bestFit="1" customWidth="1"/>
    <col min="5" max="105" width="10.28515625" customWidth="1"/>
  </cols>
  <sheetData>
    <row r="2" spans="4:105" x14ac:dyDescent="0.25"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4:105" x14ac:dyDescent="0.25">
      <c r="D3" s="4" t="s">
        <v>2</v>
      </c>
      <c r="E3">
        <f>-parameters!D65 * (parameters!D66-1)/2</f>
        <v>-5</v>
      </c>
      <c r="F3">
        <f xml:space="preserve"> E3 + parameters!$D$65</f>
        <v>-4.9000000000000004</v>
      </c>
      <c r="G3">
        <f xml:space="preserve"> F3 + parameters!$D$65</f>
        <v>-4.8000000000000007</v>
      </c>
      <c r="H3">
        <f xml:space="preserve"> G3 + parameters!$D$65</f>
        <v>-4.7000000000000011</v>
      </c>
      <c r="I3">
        <f xml:space="preserve"> H3 + parameters!$D$65</f>
        <v>-4.6000000000000014</v>
      </c>
      <c r="J3">
        <f xml:space="preserve"> I3 + parameters!$D$65</f>
        <v>-4.5000000000000018</v>
      </c>
      <c r="K3">
        <f xml:space="preserve"> J3 + parameters!$D$65</f>
        <v>-4.4000000000000021</v>
      </c>
      <c r="L3">
        <f xml:space="preserve"> K3 + parameters!$D$65</f>
        <v>-4.3000000000000025</v>
      </c>
      <c r="M3">
        <f xml:space="preserve"> L3 + parameters!$D$65</f>
        <v>-4.2000000000000028</v>
      </c>
      <c r="N3">
        <f xml:space="preserve"> M3 + parameters!$D$65</f>
        <v>-4.1000000000000032</v>
      </c>
      <c r="O3">
        <f xml:space="preserve"> N3 + parameters!$D$65</f>
        <v>-4.0000000000000036</v>
      </c>
      <c r="P3">
        <f xml:space="preserve"> O3 + parameters!$D$65</f>
        <v>-3.9000000000000035</v>
      </c>
      <c r="Q3">
        <f xml:space="preserve"> P3 + parameters!$D$65</f>
        <v>-3.8000000000000034</v>
      </c>
      <c r="R3">
        <f xml:space="preserve"> Q3 + parameters!$D$65</f>
        <v>-3.7000000000000033</v>
      </c>
      <c r="S3">
        <f xml:space="preserve"> R3 + parameters!$D$65</f>
        <v>-3.6000000000000032</v>
      </c>
      <c r="T3">
        <f xml:space="preserve"> S3 + parameters!$D$65</f>
        <v>-3.5000000000000031</v>
      </c>
      <c r="U3">
        <f xml:space="preserve"> T3 + parameters!$D$65</f>
        <v>-3.400000000000003</v>
      </c>
      <c r="V3">
        <f xml:space="preserve"> U3 + parameters!$D$65</f>
        <v>-3.3000000000000029</v>
      </c>
      <c r="W3">
        <f xml:space="preserve"> V3 + parameters!$D$65</f>
        <v>-3.2000000000000028</v>
      </c>
      <c r="X3">
        <f xml:space="preserve"> W3 + parameters!$D$65</f>
        <v>-3.1000000000000028</v>
      </c>
      <c r="Y3">
        <f xml:space="preserve"> X3 + parameters!$D$65</f>
        <v>-3.0000000000000027</v>
      </c>
      <c r="Z3">
        <f xml:space="preserve"> Y3 + parameters!$D$65</f>
        <v>-2.9000000000000026</v>
      </c>
      <c r="AA3">
        <f xml:space="preserve"> Z3 + parameters!$D$65</f>
        <v>-2.8000000000000025</v>
      </c>
      <c r="AB3">
        <f xml:space="preserve"> AA3 + parameters!$D$65</f>
        <v>-2.7000000000000024</v>
      </c>
      <c r="AC3">
        <f xml:space="preserve"> AB3 + parameters!$D$65</f>
        <v>-2.6000000000000023</v>
      </c>
      <c r="AD3">
        <f xml:space="preserve"> AC3 + parameters!$D$65</f>
        <v>-2.5000000000000022</v>
      </c>
      <c r="AE3">
        <f xml:space="preserve"> AD3 + parameters!$D$65</f>
        <v>-2.4000000000000021</v>
      </c>
      <c r="AF3">
        <f xml:space="preserve"> AE3 + parameters!$D$65</f>
        <v>-2.300000000000002</v>
      </c>
      <c r="AG3">
        <f xml:space="preserve"> AF3 + parameters!$D$65</f>
        <v>-2.200000000000002</v>
      </c>
      <c r="AH3">
        <f xml:space="preserve"> AG3 + parameters!$D$65</f>
        <v>-2.1000000000000019</v>
      </c>
      <c r="AI3">
        <f xml:space="preserve"> AH3 + parameters!$D$65</f>
        <v>-2.0000000000000018</v>
      </c>
      <c r="AJ3">
        <f xml:space="preserve"> AI3 + parameters!$D$65</f>
        <v>-1.9000000000000017</v>
      </c>
      <c r="AK3">
        <f xml:space="preserve"> AJ3 + parameters!$D$65</f>
        <v>-1.8000000000000016</v>
      </c>
      <c r="AL3">
        <f xml:space="preserve"> AK3 + parameters!$D$65</f>
        <v>-1.7000000000000015</v>
      </c>
      <c r="AM3">
        <f xml:space="preserve"> AL3 + parameters!$D$65</f>
        <v>-1.6000000000000014</v>
      </c>
      <c r="AN3">
        <f xml:space="preserve"> AM3 + parameters!$D$65</f>
        <v>-1.5000000000000013</v>
      </c>
      <c r="AO3">
        <f xml:space="preserve"> AN3 + parameters!$D$65</f>
        <v>-1.4000000000000012</v>
      </c>
      <c r="AP3">
        <f xml:space="preserve"> AO3 + parameters!$D$65</f>
        <v>-1.3000000000000012</v>
      </c>
      <c r="AQ3">
        <f xml:space="preserve"> AP3 + parameters!$D$65</f>
        <v>-1.2000000000000011</v>
      </c>
      <c r="AR3">
        <f xml:space="preserve"> AQ3 + parameters!$D$65</f>
        <v>-1.100000000000001</v>
      </c>
      <c r="AS3">
        <f xml:space="preserve"> AR3 + parameters!$D$65</f>
        <v>-1.0000000000000009</v>
      </c>
      <c r="AT3">
        <f xml:space="preserve"> AS3 + parameters!$D$65</f>
        <v>-0.90000000000000091</v>
      </c>
      <c r="AU3">
        <f xml:space="preserve"> AT3 + parameters!$D$65</f>
        <v>-0.80000000000000093</v>
      </c>
      <c r="AV3">
        <f xml:space="preserve"> AU3 + parameters!$D$65</f>
        <v>-0.70000000000000095</v>
      </c>
      <c r="AW3">
        <f xml:space="preserve"> AV3 + parameters!$D$65</f>
        <v>-0.60000000000000098</v>
      </c>
      <c r="AX3">
        <f xml:space="preserve"> AW3 + parameters!$D$65</f>
        <v>-0.500000000000001</v>
      </c>
      <c r="AY3">
        <f xml:space="preserve"> AX3 + parameters!$D$65</f>
        <v>-0.40000000000000102</v>
      </c>
      <c r="AZ3">
        <f xml:space="preserve"> AY3 + parameters!$D$65</f>
        <v>-0.30000000000000104</v>
      </c>
      <c r="BA3">
        <f xml:space="preserve"> AZ3 + parameters!$D$65</f>
        <v>-0.20000000000000104</v>
      </c>
      <c r="BB3">
        <f xml:space="preserve"> BA3 + parameters!$D$65</f>
        <v>-0.10000000000000103</v>
      </c>
      <c r="BC3">
        <f xml:space="preserve"> BB3 + parameters!$D$65</f>
        <v>-1.0269562977782698E-15</v>
      </c>
      <c r="BD3">
        <f xml:space="preserve"> BC3 + parameters!$D$65</f>
        <v>9.9999999999998979E-2</v>
      </c>
      <c r="BE3">
        <f xml:space="preserve"> BD3 + parameters!$D$65</f>
        <v>0.19999999999999898</v>
      </c>
      <c r="BF3">
        <f xml:space="preserve"> BE3 + parameters!$D$65</f>
        <v>0.29999999999999899</v>
      </c>
      <c r="BG3">
        <f xml:space="preserve"> BF3 + parameters!$D$65</f>
        <v>0.39999999999999902</v>
      </c>
      <c r="BH3">
        <f xml:space="preserve"> BG3 + parameters!$D$65</f>
        <v>0.499999999999999</v>
      </c>
      <c r="BI3">
        <f xml:space="preserve"> BH3 + parameters!$D$65</f>
        <v>0.59999999999999898</v>
      </c>
      <c r="BJ3">
        <f xml:space="preserve"> BI3 + parameters!$D$65</f>
        <v>0.69999999999999896</v>
      </c>
      <c r="BK3">
        <f xml:space="preserve"> BJ3 + parameters!$D$65</f>
        <v>0.79999999999999893</v>
      </c>
      <c r="BL3">
        <f xml:space="preserve"> BK3 + parameters!$D$65</f>
        <v>0.89999999999999891</v>
      </c>
      <c r="BM3">
        <f xml:space="preserve"> BL3 + parameters!$D$65</f>
        <v>0.99999999999999889</v>
      </c>
      <c r="BN3">
        <f xml:space="preserve"> BM3 + parameters!$D$65</f>
        <v>1.099999999999999</v>
      </c>
      <c r="BO3">
        <f xml:space="preserve"> BN3 + parameters!$D$65</f>
        <v>1.1999999999999991</v>
      </c>
      <c r="BP3">
        <f xml:space="preserve"> BO3 + parameters!$D$65</f>
        <v>1.2999999999999992</v>
      </c>
      <c r="BQ3">
        <f xml:space="preserve"> BP3 + parameters!$D$65</f>
        <v>1.3999999999999992</v>
      </c>
      <c r="BR3">
        <f xml:space="preserve"> BQ3 + parameters!$D$65</f>
        <v>1.4999999999999993</v>
      </c>
      <c r="BS3">
        <f xml:space="preserve"> BR3 + parameters!$D$65</f>
        <v>1.5999999999999994</v>
      </c>
      <c r="BT3">
        <f xml:space="preserve"> BS3 + parameters!$D$65</f>
        <v>1.6999999999999995</v>
      </c>
      <c r="BU3">
        <f xml:space="preserve"> BT3 + parameters!$D$65</f>
        <v>1.7999999999999996</v>
      </c>
      <c r="BV3">
        <f xml:space="preserve"> BU3 + parameters!$D$65</f>
        <v>1.8999999999999997</v>
      </c>
      <c r="BW3">
        <f xml:space="preserve"> BV3 + parameters!$D$65</f>
        <v>1.9999999999999998</v>
      </c>
      <c r="BX3">
        <f xml:space="preserve"> BW3 + parameters!$D$65</f>
        <v>2.0999999999999996</v>
      </c>
      <c r="BY3">
        <f xml:space="preserve"> BX3 + parameters!$D$65</f>
        <v>2.1999999999999997</v>
      </c>
      <c r="BZ3">
        <f xml:space="preserve"> BY3 + parameters!$D$65</f>
        <v>2.2999999999999998</v>
      </c>
      <c r="CA3">
        <f xml:space="preserve"> BZ3 + parameters!$D$65</f>
        <v>2.4</v>
      </c>
      <c r="CB3">
        <f xml:space="preserve"> CA3 + parameters!$D$65</f>
        <v>2.5</v>
      </c>
      <c r="CC3">
        <f xml:space="preserve"> CB3 + parameters!$D$65</f>
        <v>2.6</v>
      </c>
      <c r="CD3">
        <f xml:space="preserve"> CC3 + parameters!$D$65</f>
        <v>2.7</v>
      </c>
      <c r="CE3">
        <f xml:space="preserve"> CD3 + parameters!$D$65</f>
        <v>2.8000000000000003</v>
      </c>
      <c r="CF3">
        <f xml:space="preserve"> CE3 + parameters!$D$65</f>
        <v>2.9000000000000004</v>
      </c>
      <c r="CG3">
        <f xml:space="preserve"> CF3 + parameters!$D$65</f>
        <v>3.0000000000000004</v>
      </c>
      <c r="CH3">
        <f xml:space="preserve"> CG3 + parameters!$D$65</f>
        <v>3.1000000000000005</v>
      </c>
      <c r="CI3">
        <f xml:space="preserve"> CH3 + parameters!$D$65</f>
        <v>3.2000000000000006</v>
      </c>
      <c r="CJ3">
        <f xml:space="preserve"> CI3 + parameters!$D$65</f>
        <v>3.3000000000000007</v>
      </c>
      <c r="CK3">
        <f xml:space="preserve"> CJ3 + parameters!$D$65</f>
        <v>3.4000000000000008</v>
      </c>
      <c r="CL3">
        <f xml:space="preserve"> CK3 + parameters!$D$65</f>
        <v>3.5000000000000009</v>
      </c>
      <c r="CM3">
        <f xml:space="preserve"> CL3 + parameters!$D$65</f>
        <v>3.600000000000001</v>
      </c>
      <c r="CN3">
        <f xml:space="preserve"> CM3 + parameters!$D$65</f>
        <v>3.7000000000000011</v>
      </c>
      <c r="CO3">
        <f xml:space="preserve"> CN3 + parameters!$D$65</f>
        <v>3.8000000000000012</v>
      </c>
      <c r="CP3">
        <f xml:space="preserve"> CO3 + parameters!$D$65</f>
        <v>3.9000000000000012</v>
      </c>
      <c r="CQ3">
        <f xml:space="preserve"> CP3 + parameters!$D$65</f>
        <v>4.0000000000000009</v>
      </c>
      <c r="CR3">
        <f xml:space="preserve"> CQ3 + parameters!$D$65</f>
        <v>4.1000000000000005</v>
      </c>
      <c r="CS3">
        <f xml:space="preserve"> CR3 + parameters!$D$65</f>
        <v>4.2</v>
      </c>
      <c r="CT3">
        <f xml:space="preserve"> CS3 + parameters!$D$65</f>
        <v>4.3</v>
      </c>
      <c r="CU3">
        <f xml:space="preserve"> CT3 + parameters!$D$65</f>
        <v>4.3999999999999995</v>
      </c>
      <c r="CV3">
        <f xml:space="preserve"> CU3 + parameters!$D$65</f>
        <v>4.4999999999999991</v>
      </c>
      <c r="CW3">
        <f xml:space="preserve"> CV3 + parameters!$D$65</f>
        <v>4.5999999999999988</v>
      </c>
      <c r="CX3">
        <f xml:space="preserve"> CW3 + parameters!$D$65</f>
        <v>4.6999999999999984</v>
      </c>
      <c r="CY3">
        <f xml:space="preserve"> CX3 + parameters!$D$65</f>
        <v>4.799999999999998</v>
      </c>
      <c r="CZ3">
        <f xml:space="preserve"> CY3 + parameters!$D$65</f>
        <v>4.8999999999999977</v>
      </c>
      <c r="DA3">
        <f xml:space="preserve"> CZ3 + parameters!$D$65</f>
        <v>4.9999999999999973</v>
      </c>
    </row>
    <row r="5" spans="4:105" x14ac:dyDescent="0.25">
      <c r="D5" s="4" t="s">
        <v>3</v>
      </c>
      <c r="E5" s="2">
        <f xml:space="preserve">   1/2   *   (   ERF(   (E3+parameters!$D$65/2)/SQRT(2)   )   -   ERF(   (E3-parameters!$D$65/2)/SQRT(2)   )   )</f>
        <v>1.5016237570053548E-7</v>
      </c>
      <c r="F5" s="2">
        <f xml:space="preserve">   1/2   *   (   ERF(   (F3+parameters!$D$65/2)/SQRT(2)   )   -   ERF(   (F3-parameters!$D$65/2)/SQRT(2)   )   )</f>
        <v>2.4623996403017046E-7</v>
      </c>
      <c r="G5" s="2">
        <f xml:space="preserve">   1/2   *   (   ERF(   (G3+parameters!$D$65/2)/SQRT(2)   )   -   ERF(   (G3-parameters!$D$65/2)/SQRT(2)   )   )</f>
        <v>3.9977587057427044E-7</v>
      </c>
      <c r="H5" s="2">
        <f xml:space="preserve">   1/2   *   (   ERF(   (H3+parameters!$D$65/2)/SQRT(2)   )   -   ERF(   (H3-parameters!$D$65/2)/SQRT(2)   )   )</f>
        <v>6.425919018004933E-7</v>
      </c>
      <c r="I5" s="2">
        <f xml:space="preserve">   1/2   *   (   ERF(   (I3+parameters!$D$65/2)/SQRT(2)   )   -   ERF(   (I3-parameters!$D$65/2)/SQRT(2)   )   )</f>
        <v>1.0226206352825784E-6</v>
      </c>
      <c r="J5" s="2">
        <f xml:space="preserve">   1/2   *   (   ERF(   (J3+parameters!$D$65/2)/SQRT(2)   )   -   ERF(   (J3-parameters!$D$65/2)/SQRT(2)   )   )</f>
        <v>1.6112186903005643E-6</v>
      </c>
      <c r="K5" s="2">
        <f xml:space="preserve">   1/2   *   (   ERF(   (K3+parameters!$D$65/2)/SQRT(2)   )   -   ERF(   (K3-parameters!$D$65/2)/SQRT(2)   )   )</f>
        <v>2.5133621293638164E-6</v>
      </c>
      <c r="L5" s="2">
        <f xml:space="preserve">   1/2   *   (   ERF(   (L3+parameters!$D$65/2)/SQRT(2)   )   -   ERF(   (L3-parameters!$D$65/2)/SQRT(2)   )   )</f>
        <v>3.8816491756410443E-6</v>
      </c>
      <c r="M5" s="2">
        <f xml:space="preserve">   1/2   *   (   ERF(   (M3+parameters!$D$65/2)/SQRT(2)   )   -   ERF(   (M3-parameters!$D$65/2)/SQRT(2)   )   )</f>
        <v>5.9352379546684375E-6</v>
      </c>
      <c r="N5" s="2">
        <f xml:space="preserve">   1/2   *   (   ERF(   (N3+parameters!$D$65/2)/SQRT(2)   )   -   ERF(   (N3-parameters!$D$65/2)/SQRT(2)   )   )</f>
        <v>8.9850527444368389E-6</v>
      </c>
      <c r="O5" s="2">
        <f xml:space="preserve">   1/2   *   (   ERF(   (O3+parameters!$D$65/2)/SQRT(2)   )   -   ERF(   (O3-parameters!$D$65/2)/SQRT(2)   )   )</f>
        <v>1.3466780123705391E-5</v>
      </c>
      <c r="P5" s="2">
        <f xml:space="preserve">   1/2   *   (   ERF(   (P3+parameters!$D$65/2)/SQRT(2)   )   -   ERF(   (P3-parameters!$D$65/2)/SQRT(2)   )   )</f>
        <v>1.9983315821148206E-5</v>
      </c>
      <c r="Q5" s="2">
        <f xml:space="preserve">   1/2   *   (   ERF(   (Q3+parameters!$D$65/2)/SQRT(2)   )   -   ERF(   (Q3-parameters!$D$65/2)/SQRT(2)   )   )</f>
        <v>2.9358372781895792E-5</v>
      </c>
      <c r="R5" s="2">
        <f xml:space="preserve">   1/2   *   (   ERF(   (R3+parameters!$D$65/2)/SQRT(2)   )   -   ERF(   (R3-parameters!$D$65/2)/SQRT(2)   )   )</f>
        <v>4.2702869219646278E-5</v>
      </c>
      <c r="S5" s="2">
        <f xml:space="preserve">   1/2   *   (   ERF(   (S3+parameters!$D$65/2)/SQRT(2)   )   -   ERF(   (S3-parameters!$D$65/2)/SQRT(2)   )   )</f>
        <v>6.1495421215196355E-5</v>
      </c>
      <c r="T5" s="2">
        <f xml:space="preserve">   1/2   *   (   ERF(   (T3+parameters!$D$65/2)/SQRT(2)   )   -   ERF(   (T3-parameters!$D$65/2)/SQRT(2)   )   )</f>
        <v>8.767770118051077E-5</v>
      </c>
      <c r="U5" s="2">
        <f xml:space="preserve">   1/2   *   (   ERF(   (U3+parameters!$D$65/2)/SQRT(2)   )   -   ERF(   (U3-parameters!$D$65/2)/SQRT(2)   )   )</f>
        <v>1.2376452504786473E-4</v>
      </c>
      <c r="V5" s="2">
        <f xml:space="preserve">   1/2   *   (   ERF(   (V3+parameters!$D$65/2)/SQRT(2)   )   -   ERF(   (V3-parameters!$D$65/2)/SQRT(2)   )   )</f>
        <v>1.7296724052673351E-4</v>
      </c>
      <c r="W5" s="2">
        <f xml:space="preserve">   1/2   *   (   ERF(   (W3+parameters!$D$65/2)/SQRT(2)   )   -   ERF(   (W3-parameters!$D$65/2)/SQRT(2)   )   )</f>
        <v>2.3932727043779467E-4</v>
      </c>
      <c r="X5" s="2">
        <f xml:space="preserve">   1/2   *   (   ERF(   (X3+parameters!$D$65/2)/SQRT(2)   )   -   ERF(   (X3-parameters!$D$65/2)/SQRT(2)   )   )</f>
        <v>3.2785451819411504E-4</v>
      </c>
      <c r="Y5" s="2">
        <f xml:space="preserve">   1/2   *   (   ERF(   (Y3+parameters!$D$65/2)/SQRT(2)   )   -   ERF(   (Y3-parameters!$D$65/2)/SQRT(2)   )   )</f>
        <v>4.4466281634220062E-4</v>
      </c>
      <c r="Z5" s="2">
        <f xml:space="preserve">   1/2   *   (   ERF(   (Z3+parameters!$D$65/2)/SQRT(2)   )   -   ERF(   (Z3-parameters!$D$65/2)/SQRT(2)   )   )</f>
        <v>5.9709180754835556E-4</v>
      </c>
      <c r="AA5" s="2">
        <f xml:space="preserve">   1/2   *   (   ERF(   (AA3+parameters!$D$65/2)/SQRT(2)   )   -   ERF(   (AA3-parameters!$D$65/2)/SQRT(2)   )   )</f>
        <v>7.938017801413233E-4</v>
      </c>
      <c r="AB5" s="2">
        <f xml:space="preserve">   1/2   *   (   ERF(   (AB3+parameters!$D$65/2)/SQRT(2)   )   -   ERF(   (AB3-parameters!$D$65/2)/SQRT(2)   )   )</f>
        <v>1.0448253077037228E-3</v>
      </c>
      <c r="AC5" s="2">
        <f xml:space="preserve">   1/2   *   (   ERF(   (AC3+parameters!$D$65/2)/SQRT(2)   )   -   ERF(   (AC3-parameters!$D$65/2)/SQRT(2)   )   )</f>
        <v>1.3615574113083895E-3</v>
      </c>
      <c r="AD5" s="2">
        <f xml:space="preserve">   1/2   *   (   ERF(   (AD3+parameters!$D$65/2)/SQRT(2)   )   -   ERF(   (AD3-parameters!$D$65/2)/SQRT(2)   )   )</f>
        <v>1.7566647812047309E-3</v>
      </c>
      <c r="AE5" s="2">
        <f xml:space="preserve">   1/2   *   (   ERF(   (AE3+parameters!$D$65/2)/SQRT(2)   )   -   ERF(   (AE3-parameters!$D$65/2)/SQRT(2)   )   )</f>
        <v>2.2438947995671032E-3</v>
      </c>
      <c r="AF5" s="2">
        <f xml:space="preserve">   1/2   *   (   ERF(   (AF3+parameters!$D$65/2)/SQRT(2)   )   -   ERF(   (AF3-parameters!$D$65/2)/SQRT(2)   )   )</f>
        <v>2.8377671202060584E-3</v>
      </c>
      <c r="AG5" s="2">
        <f xml:space="preserve">   1/2   *   (   ERF(   (AG3+parameters!$D$65/2)/SQRT(2)   )   -   ERF(   (AG3-parameters!$D$65/2)/SQRT(2)   )   )</f>
        <v>3.5531347360457377E-3</v>
      </c>
      <c r="AH5" s="2">
        <f xml:space="preserve">   1/2   *   (   ERF(   (AH3+parameters!$D$65/2)/SQRT(2)   )   -   ERF(   (AH3-parameters!$D$65/2)/SQRT(2)   )   )</f>
        <v>4.4046080146138422E-3</v>
      </c>
      <c r="AI5" s="2">
        <f xml:space="preserve">   1/2   *   (   ERF(   (AI3+parameters!$D$65/2)/SQRT(2)   )   -   ERF(   (AI3-parameters!$D$65/2)/SQRT(2)   )   )</f>
        <v>5.4058441159342552E-3</v>
      </c>
      <c r="AJ5" s="2">
        <f xml:space="preserve">   1/2   *   (   ERF(   (AJ3+parameters!$D$65/2)/SQRT(2)   )   -   ERF(   (AJ3-parameters!$D$65/2)/SQRT(2)   )   )</f>
        <v>6.5687152739750676E-3</v>
      </c>
      <c r="AK5" s="2">
        <f xml:space="preserve">   1/2   *   (   ERF(   (AK3+parameters!$D$65/2)/SQRT(2)   )   -   ERF(   (AK3-parameters!$D$65/2)/SQRT(2)   )   )</f>
        <v>7.9023820682033175E-3</v>
      </c>
      <c r="AL5" s="2">
        <f xml:space="preserve">   1/2   *   (   ERF(   (AL3+parameters!$D$65/2)/SQRT(2)   )   -   ERF(   (AL3-parameters!$D$65/2)/SQRT(2)   )   )</f>
        <v>9.4123111698309891E-3</v>
      </c>
      <c r="AM5" s="2">
        <f xml:space="preserve">   1/2   *   (   ERF(   (AM3+parameters!$D$65/2)/SQRT(2)   )   -   ERF(   (AM3-parameters!$D$65/2)/SQRT(2)   )   )</f>
        <v>1.1099289968410919E-2</v>
      </c>
      <c r="AN5" s="2">
        <f xml:space="preserve">   1/2   *   (   ERF(   (AN3+parameters!$D$65/2)/SQRT(2)   )   -   ERF(   (AN3-parameters!$D$65/2)/SQRT(2)   )   )</f>
        <v>1.2958501607589323E-2</v>
      </c>
      <c r="AO5" s="2">
        <f xml:space="preserve">   1/2   *   (   ERF(   (AO3+parameters!$D$65/2)/SQRT(2)   )   -   ERF(   (AO3-parameters!$D$65/2)/SQRT(2)   )   )</f>
        <v>1.4978731827753666E-2</v>
      </c>
      <c r="AP5" s="2">
        <f xml:space="preserve">   1/2   *   (   ERF(   (AP3+parameters!$D$65/2)/SQRT(2)   )   -   ERF(   (AP3-parameters!$D$65/2)/SQRT(2)   )   )</f>
        <v>1.7141782229453228E-2</v>
      </c>
      <c r="AQ5" s="2">
        <f xml:space="preserve">   1/2   *   (   ERF(   (AQ3+parameters!$D$65/2)/SQRT(2)   )   -   ERF(   (AQ3-parameters!$D$65/2)/SQRT(2)   )   )</f>
        <v>1.9422161970295004E-2</v>
      </c>
      <c r="AR5" s="2">
        <f xml:space="preserve">   1/2   *   (   ERF(   (AR3+parameters!$D$65/2)/SQRT(2)   )   -   ERF(   (AR3-parameters!$D$65/2)/SQRT(2)   )   )</f>
        <v>2.1787120738745669E-2</v>
      </c>
      <c r="AS5" s="2">
        <f xml:space="preserve">   1/2   *   (   ERF(   (AS3+parameters!$D$65/2)/SQRT(2)   )   -   ERF(   (AS3-parameters!$D$65/2)/SQRT(2)   )   )</f>
        <v>2.4197069932585913E-2</v>
      </c>
      <c r="AT5" s="2">
        <f xml:space="preserve">   1/2   *   (   ERF(   (AT3+parameters!$D$65/2)/SQRT(2)   )   -   ERF(   (AT3-parameters!$D$65/2)/SQRT(2)   )   )</f>
        <v>2.6606416814210609E-2</v>
      </c>
      <c r="AU5" s="2">
        <f xml:space="preserve">   1/2   *   (   ERF(   (AU3+parameters!$D$65/2)/SQRT(2)   )   -   ERF(   (AU3-parameters!$D$65/2)/SQRT(2)   )   )</f>
        <v>2.8964809254175883E-2</v>
      </c>
      <c r="AV5" s="2">
        <f xml:space="preserve">   1/2   *   (   ERF(   (AV3+parameters!$D$65/2)/SQRT(2)   )   -   ERF(   (AV3-parameters!$D$65/2)/SQRT(2)   )   )</f>
        <v>3.121875842899649E-2</v>
      </c>
      <c r="AW5" s="2">
        <f xml:space="preserve">   1/2   *   (   ERF(   (AW3+parameters!$D$65/2)/SQRT(2)   )   -   ERF(   (AW3-parameters!$D$65/2)/SQRT(2)   )   )</f>
        <v>3.3313575982481664E-2</v>
      </c>
      <c r="AX5" s="2">
        <f xml:space="preserve">   1/2   *   (   ERF(   (AX3+parameters!$D$65/2)/SQRT(2)   )   -   ERF(   (AX3-parameters!$D$65/2)/SQRT(2)   )   )</f>
        <v>3.5195533499573634E-2</v>
      </c>
      <c r="AY5" s="2">
        <f xml:space="preserve">   1/2   *   (   ERF(   (AY3+parameters!$D$65/2)/SQRT(2)   )   -   ERF(   (AY3-parameters!$D$65/2)/SQRT(2)   )   )</f>
        <v>3.6814128536460905E-2</v>
      </c>
      <c r="AZ5" s="2">
        <f xml:space="preserve">   1/2   *   (   ERF(   (AZ3+parameters!$D$65/2)/SQRT(2)   )   -   ERF(   (AZ3-parameters!$D$65/2)/SQRT(2)   )   )</f>
        <v>3.8124325492695316E-2</v>
      </c>
      <c r="BA5" s="2">
        <f xml:space="preserve">   1/2   *   (   ERF(   (BA3+parameters!$D$65/2)/SQRT(2)   )   -   ERF(   (BA3-parameters!$D$65/2)/SQRT(2)   )   )</f>
        <v>3.9088633312681212E-2</v>
      </c>
      <c r="BB5" s="2">
        <f xml:space="preserve">   1/2   *   (   ERF(   (BB3+parameters!$D$65/2)/SQRT(2)   )   -   ERF(   (BB3-parameters!$D$65/2)/SQRT(2)   )   )</f>
        <v>3.9678886531870058E-2</v>
      </c>
      <c r="BC5" s="2">
        <f xml:space="preserve">   1/2   *   (   ERF(   (BC3+parameters!$D$65/2)/SQRT(2)   )   -   ERF(   (BC3-parameters!$D$65/2)/SQRT(2)   )   )</f>
        <v>3.9877611676744924E-2</v>
      </c>
      <c r="BD5" s="2">
        <f xml:space="preserve">   1/2   *   (   ERF(   (BD3+parameters!$D$65/2)/SQRT(2)   )   -   ERF(   (BD3-parameters!$D$65/2)/SQRT(2)   )   )</f>
        <v>3.9678886531870065E-2</v>
      </c>
      <c r="BE5" s="2">
        <f xml:space="preserve">   1/2   *   (   ERF(   (BE3+parameters!$D$65/2)/SQRT(2)   )   -   ERF(   (BE3-parameters!$D$65/2)/SQRT(2)   )   )</f>
        <v>3.9088633312681226E-2</v>
      </c>
      <c r="BF5" s="2">
        <f xml:space="preserve">   1/2   *   (   ERF(   (BF3+parameters!$D$65/2)/SQRT(2)   )   -   ERF(   (BF3-parameters!$D$65/2)/SQRT(2)   )   )</f>
        <v>3.8124325492695371E-2</v>
      </c>
      <c r="BG5" s="2">
        <f xml:space="preserve">   1/2   *   (   ERF(   (BG3+parameters!$D$65/2)/SQRT(2)   )   -   ERF(   (BG3-parameters!$D$65/2)/SQRT(2)   )   )</f>
        <v>3.6814128536460933E-2</v>
      </c>
      <c r="BH5" s="2">
        <f xml:space="preserve">   1/2   *   (   ERF(   (BH3+parameters!$D$65/2)/SQRT(2)   )   -   ERF(   (BH3-parameters!$D$65/2)/SQRT(2)   )   )</f>
        <v>3.5195533499573661E-2</v>
      </c>
      <c r="BI5" s="2">
        <f xml:space="preserve">   1/2   *   (   ERF(   (BI3+parameters!$D$65/2)/SQRT(2)   )   -   ERF(   (BI3-parameters!$D$65/2)/SQRT(2)   )   )</f>
        <v>3.3313575982481691E-2</v>
      </c>
      <c r="BJ5" s="2">
        <f xml:space="preserve">   1/2   *   (   ERF(   (BJ3+parameters!$D$65/2)/SQRT(2)   )   -   ERF(   (BJ3-parameters!$D$65/2)/SQRT(2)   )   )</f>
        <v>3.1218758428996546E-2</v>
      </c>
      <c r="BK5" s="2">
        <f xml:space="preserve">   1/2   *   (   ERF(   (BK3+parameters!$D$65/2)/SQRT(2)   )   -   ERF(   (BK3-parameters!$D$65/2)/SQRT(2)   )   )</f>
        <v>2.8964809254175772E-2</v>
      </c>
      <c r="BL5" s="2">
        <f xml:space="preserve">   1/2   *   (   ERF(   (BL3+parameters!$D$65/2)/SQRT(2)   )   -   ERF(   (BL3-parameters!$D$65/2)/SQRT(2)   )   )</f>
        <v>2.6606416814210609E-2</v>
      </c>
      <c r="BM5" s="2">
        <f xml:space="preserve">   1/2   *   (   ERF(   (BM3+parameters!$D$65/2)/SQRT(2)   )   -   ERF(   (BM3-parameters!$D$65/2)/SQRT(2)   )   )</f>
        <v>2.4197069932585857E-2</v>
      </c>
      <c r="BN5" s="2">
        <f xml:space="preserve">   1/2   *   (   ERF(   (BN3+parameters!$D$65/2)/SQRT(2)   )   -   ERF(   (BN3-parameters!$D$65/2)/SQRT(2)   )   )</f>
        <v>2.178712073874578E-2</v>
      </c>
      <c r="BO5" s="2">
        <f xml:space="preserve">   1/2   *   (   ERF(   (BO3+parameters!$D$65/2)/SQRT(2)   )   -   ERF(   (BO3-parameters!$D$65/2)/SQRT(2)   )   )</f>
        <v>1.942216197029506E-2</v>
      </c>
      <c r="BP5" s="2">
        <f xml:space="preserve">   1/2   *   (   ERF(   (BP3+parameters!$D$65/2)/SQRT(2)   )   -   ERF(   (BP3-parameters!$D$65/2)/SQRT(2)   )   )</f>
        <v>1.7141782229453228E-2</v>
      </c>
      <c r="BQ5" s="2">
        <f xml:space="preserve">   1/2   *   (   ERF(   (BQ3+parameters!$D$65/2)/SQRT(2)   )   -   ERF(   (BQ3-parameters!$D$65/2)/SQRT(2)   )   )</f>
        <v>1.4978731827753722E-2</v>
      </c>
      <c r="BR5" s="2">
        <f xml:space="preserve">   1/2   *   (   ERF(   (BR3+parameters!$D$65/2)/SQRT(2)   )   -   ERF(   (BR3-parameters!$D$65/2)/SQRT(2)   )   )</f>
        <v>1.2958501607589323E-2</v>
      </c>
      <c r="BS5" s="2">
        <f xml:space="preserve">   1/2   *   (   ERF(   (BS3+parameters!$D$65/2)/SQRT(2)   )   -   ERF(   (BS3-parameters!$D$65/2)/SQRT(2)   )   )</f>
        <v>1.1099289968410975E-2</v>
      </c>
      <c r="BT5" s="2">
        <f xml:space="preserve">   1/2   *   (   ERF(   (BT3+parameters!$D$65/2)/SQRT(2)   )   -   ERF(   (BT3-parameters!$D$65/2)/SQRT(2)   )   )</f>
        <v>9.4123111698309891E-3</v>
      </c>
      <c r="BU5" s="2">
        <f xml:space="preserve">   1/2   *   (   ERF(   (BU3+parameters!$D$65/2)/SQRT(2)   )   -   ERF(   (BU3-parameters!$D$65/2)/SQRT(2)   )   )</f>
        <v>7.9023820682034285E-3</v>
      </c>
      <c r="BV5" s="2">
        <f xml:space="preserve">   1/2   *   (   ERF(   (BV3+parameters!$D$65/2)/SQRT(2)   )   -   ERF(   (BV3-parameters!$D$65/2)/SQRT(2)   )   )</f>
        <v>6.5687152739750676E-3</v>
      </c>
      <c r="BW5" s="2">
        <f xml:space="preserve">   1/2   *   (   ERF(   (BW3+parameters!$D$65/2)/SQRT(2)   )   -   ERF(   (BW3-parameters!$D$65/2)/SQRT(2)   )   )</f>
        <v>5.4058441159342552E-3</v>
      </c>
      <c r="BX5" s="2">
        <f xml:space="preserve">   1/2   *   (   ERF(   (BX3+parameters!$D$65/2)/SQRT(2)   )   -   ERF(   (BX3-parameters!$D$65/2)/SQRT(2)   )   )</f>
        <v>4.4046080146138977E-3</v>
      </c>
      <c r="BY5" s="2">
        <f xml:space="preserve">   1/2   *   (   ERF(   (BY3+parameters!$D$65/2)/SQRT(2)   )   -   ERF(   (BY3-parameters!$D$65/2)/SQRT(2)   )   )</f>
        <v>3.5531347360457932E-3</v>
      </c>
      <c r="BZ5" s="2">
        <f xml:space="preserve">   1/2   *   (   ERF(   (BZ3+parameters!$D$65/2)/SQRT(2)   )   -   ERF(   (BZ3-parameters!$D$65/2)/SQRT(2)   )   )</f>
        <v>2.8377671202061139E-3</v>
      </c>
      <c r="CA5" s="2">
        <f xml:space="preserve">   1/2   *   (   ERF(   (CA3+parameters!$D$65/2)/SQRT(2)   )   -   ERF(   (CA3-parameters!$D$65/2)/SQRT(2)   )   )</f>
        <v>2.2438947995671032E-3</v>
      </c>
      <c r="CB5" s="2">
        <f xml:space="preserve">   1/2   *   (   ERF(   (CB3+parameters!$D$65/2)/SQRT(2)   )   -   ERF(   (CB3-parameters!$D$65/2)/SQRT(2)   )   )</f>
        <v>1.7566647812047309E-3</v>
      </c>
      <c r="CC5" s="2">
        <f xml:space="preserve">   1/2   *   (   ERF(   (CC3+parameters!$D$65/2)/SQRT(2)   )   -   ERF(   (CC3-parameters!$D$65/2)/SQRT(2)   )   )</f>
        <v>1.361557411308334E-3</v>
      </c>
      <c r="CD5" s="2">
        <f xml:space="preserve">   1/2   *   (   ERF(   (CD3+parameters!$D$65/2)/SQRT(2)   )   -   ERF(   (CD3-parameters!$D$65/2)/SQRT(2)   )   )</f>
        <v>1.0448253077037228E-3</v>
      </c>
      <c r="CE5" s="2">
        <f xml:space="preserve">   1/2   *   (   ERF(   (CE3+parameters!$D$65/2)/SQRT(2)   )   -   ERF(   (CE3-parameters!$D$65/2)/SQRT(2)   )   )</f>
        <v>7.938017801413233E-4</v>
      </c>
      <c r="CF5" s="2">
        <f xml:space="preserve">   1/2   *   (   ERF(   (CF3+parameters!$D$65/2)/SQRT(2)   )   -   ERF(   (CF3-parameters!$D$65/2)/SQRT(2)   )   )</f>
        <v>5.9709180754835556E-4</v>
      </c>
      <c r="CG5" s="2">
        <f xml:space="preserve">   1/2   *   (   ERF(   (CG3+parameters!$D$65/2)/SQRT(2)   )   -   ERF(   (CG3-parameters!$D$65/2)/SQRT(2)   )   )</f>
        <v>4.4466281634220062E-4</v>
      </c>
      <c r="CH5" s="2">
        <f xml:space="preserve">   1/2   *   (   ERF(   (CH3+parameters!$D$65/2)/SQRT(2)   )   -   ERF(   (CH3-parameters!$D$65/2)/SQRT(2)   )   )</f>
        <v>3.2785451819411504E-4</v>
      </c>
      <c r="CI5" s="2">
        <f xml:space="preserve">   1/2   *   (   ERF(   (CI3+parameters!$D$65/2)/SQRT(2)   )   -   ERF(   (CI3-parameters!$D$65/2)/SQRT(2)   )   )</f>
        <v>2.3932727043779467E-4</v>
      </c>
      <c r="CJ5" s="2">
        <f xml:space="preserve">   1/2   *   (   ERF(   (CJ3+parameters!$D$65/2)/SQRT(2)   )   -   ERF(   (CJ3-parameters!$D$65/2)/SQRT(2)   )   )</f>
        <v>1.7296724052673351E-4</v>
      </c>
      <c r="CK5" s="2">
        <f xml:space="preserve">   1/2   *   (   ERF(   (CK3+parameters!$D$65/2)/SQRT(2)   )   -   ERF(   (CK3-parameters!$D$65/2)/SQRT(2)   )   )</f>
        <v>1.2376452504786473E-4</v>
      </c>
      <c r="CL5" s="2">
        <f xml:space="preserve">   1/2   *   (   ERF(   (CL3+parameters!$D$65/2)/SQRT(2)   )   -   ERF(   (CL3-parameters!$D$65/2)/SQRT(2)   )   )</f>
        <v>8.767770118051077E-5</v>
      </c>
      <c r="CM5" s="2">
        <f xml:space="preserve">   1/2   *   (   ERF(   (CM3+parameters!$D$65/2)/SQRT(2)   )   -   ERF(   (CM3-parameters!$D$65/2)/SQRT(2)   )   )</f>
        <v>6.1495421215196355E-5</v>
      </c>
      <c r="CN5" s="2">
        <f xml:space="preserve">   1/2   *   (   ERF(   (CN3+parameters!$D$65/2)/SQRT(2)   )   -   ERF(   (CN3-parameters!$D$65/2)/SQRT(2)   )   )</f>
        <v>4.2702869219646278E-5</v>
      </c>
      <c r="CO5" s="2">
        <f xml:space="preserve">   1/2   *   (   ERF(   (CO3+parameters!$D$65/2)/SQRT(2)   )   -   ERF(   (CO3-parameters!$D$65/2)/SQRT(2)   )   )</f>
        <v>2.9358372781895792E-5</v>
      </c>
      <c r="CP5" s="2">
        <f xml:space="preserve">   1/2   *   (   ERF(   (CP3+parameters!$D$65/2)/SQRT(2)   )   -   ERF(   (CP3-parameters!$D$65/2)/SQRT(2)   )   )</f>
        <v>1.9983315821148206E-5</v>
      </c>
      <c r="CQ5" s="2">
        <f xml:space="preserve">   1/2   *   (   ERF(   (CQ3+parameters!$D$65/2)/SQRT(2)   )   -   ERF(   (CQ3-parameters!$D$65/2)/SQRT(2)   )   )</f>
        <v>1.3466780123705391E-5</v>
      </c>
      <c r="CR5" s="2">
        <f xml:space="preserve">   1/2   *   (   ERF(   (CR3+parameters!$D$65/2)/SQRT(2)   )   -   ERF(   (CR3-parameters!$D$65/2)/SQRT(2)   )   )</f>
        <v>8.9850527444368389E-6</v>
      </c>
      <c r="CS5" s="2">
        <f xml:space="preserve">   1/2   *   (   ERF(   (CS3+parameters!$D$65/2)/SQRT(2)   )   -   ERF(   (CS3-parameters!$D$65/2)/SQRT(2)   )   )</f>
        <v>5.9352379546684375E-6</v>
      </c>
      <c r="CT5" s="2">
        <f xml:space="preserve">   1/2   *   (   ERF(   (CT3+parameters!$D$65/2)/SQRT(2)   )   -   ERF(   (CT3-parameters!$D$65/2)/SQRT(2)   )   )</f>
        <v>3.8816491756410443E-6</v>
      </c>
      <c r="CU5" s="2">
        <f xml:space="preserve">   1/2   *   (   ERF(   (CU3+parameters!$D$65/2)/SQRT(2)   )   -   ERF(   (CU3-parameters!$D$65/2)/SQRT(2)   )   )</f>
        <v>2.5133621293638164E-6</v>
      </c>
      <c r="CV5" s="2">
        <f xml:space="preserve">   1/2   *   (   ERF(   (CV3+parameters!$D$65/2)/SQRT(2)   )   -   ERF(   (CV3-parameters!$D$65/2)/SQRT(2)   )   )</f>
        <v>1.6112186903005643E-6</v>
      </c>
      <c r="CW5" s="2">
        <f xml:space="preserve">   1/2   *   (   ERF(   (CW3+parameters!$D$65/2)/SQRT(2)   )   -   ERF(   (CW3-parameters!$D$65/2)/SQRT(2)   )   )</f>
        <v>1.0226206352825784E-6</v>
      </c>
      <c r="CX5" s="2">
        <f xml:space="preserve">   1/2   *   (   ERF(   (CX3+parameters!$D$65/2)/SQRT(2)   )   -   ERF(   (CX3-parameters!$D$65/2)/SQRT(2)   )   )</f>
        <v>6.425919018004933E-7</v>
      </c>
      <c r="CY5" s="2">
        <f xml:space="preserve">   1/2   *   (   ERF(   (CY3+parameters!$D$65/2)/SQRT(2)   )   -   ERF(   (CY3-parameters!$D$65/2)/SQRT(2)   )   )</f>
        <v>3.9977587057427044E-7</v>
      </c>
      <c r="CZ5" s="2">
        <f xml:space="preserve">   1/2   *   (   ERF(   (CZ3+parameters!$D$65/2)/SQRT(2)   )   -   ERF(   (CZ3-parameters!$D$65/2)/SQRT(2)   )   )</f>
        <v>2.4623996403017046E-7</v>
      </c>
      <c r="DA5" s="2">
        <f xml:space="preserve">   1/2   *   (   ERF(   (DA3+parameters!$D$65/2)/SQRT(2)   )   -   ERF(   (DA3-parameters!$D$65/2)/SQRT(2)   )   )</f>
        <v>1.5016237570053548E-7</v>
      </c>
    </row>
    <row r="7" spans="4:105" x14ac:dyDescent="0.25">
      <c r="D7" s="4" t="s">
        <v>25</v>
      </c>
    </row>
    <row r="8" spans="4:105" x14ac:dyDescent="0.25">
      <c r="D8" t="s">
        <v>48</v>
      </c>
      <c r="E8" s="1">
        <f t="array" ref="E8:E20">demand.total.2040 * 1000</f>
        <v>4328000</v>
      </c>
      <c r="F8" s="1">
        <f t="array" ref="F8:F20">demand.total.2040 * 1000</f>
        <v>4328000</v>
      </c>
      <c r="G8" s="1">
        <f t="array" ref="G8:G20">demand.total.2040 * 1000</f>
        <v>4328000</v>
      </c>
      <c r="H8" s="1">
        <f t="array" ref="H8:H20">demand.total.2040 * 1000</f>
        <v>4328000</v>
      </c>
      <c r="I8" s="1">
        <f t="array" ref="I8:I20">demand.total.2040 * 1000</f>
        <v>4328000</v>
      </c>
      <c r="J8" s="1">
        <f t="array" ref="J8:J20">demand.total.2040 * 1000</f>
        <v>4328000</v>
      </c>
      <c r="K8" s="1">
        <f t="array" ref="K8:K20">demand.total.2040 * 1000</f>
        <v>4328000</v>
      </c>
      <c r="L8" s="1">
        <f t="array" ref="L8:L20">demand.total.2040 * 1000</f>
        <v>4328000</v>
      </c>
      <c r="M8" s="1">
        <f t="array" ref="M8:M20">demand.total.2040 * 1000</f>
        <v>4328000</v>
      </c>
      <c r="N8" s="1">
        <f t="array" ref="N8:N20">demand.total.2040 * 1000</f>
        <v>4328000</v>
      </c>
      <c r="O8" s="1">
        <f t="array" ref="O8:O20">demand.total.2040 * 1000</f>
        <v>4328000</v>
      </c>
      <c r="P8" s="1">
        <f t="array" ref="P8:P20">demand.total.2040 * 1000</f>
        <v>4328000</v>
      </c>
      <c r="Q8" s="1">
        <f t="array" ref="Q8:Q20">demand.total.2040 * 1000</f>
        <v>4328000</v>
      </c>
      <c r="R8" s="1">
        <f t="array" ref="R8:R20">demand.total.2040 * 1000</f>
        <v>4328000</v>
      </c>
      <c r="S8" s="1">
        <f t="array" ref="S8:S20">demand.total.2040 * 1000</f>
        <v>4328000</v>
      </c>
      <c r="T8" s="1">
        <f t="array" ref="T8:T20">demand.total.2040 * 1000</f>
        <v>4328000</v>
      </c>
      <c r="U8" s="1">
        <f t="array" ref="U8:U20">demand.total.2040 * 1000</f>
        <v>4328000</v>
      </c>
      <c r="V8" s="1">
        <f t="array" ref="V8:V20">demand.total.2040 * 1000</f>
        <v>4328000</v>
      </c>
      <c r="W8" s="1">
        <f t="array" ref="W8:W20">demand.total.2040 * 1000</f>
        <v>4328000</v>
      </c>
      <c r="X8" s="1">
        <f t="array" ref="X8:X20">demand.total.2040 * 1000</f>
        <v>4328000</v>
      </c>
      <c r="Y8" s="1">
        <f t="array" ref="Y8:Y20">demand.total.2040 * 1000</f>
        <v>4328000</v>
      </c>
      <c r="Z8" s="1">
        <f t="array" ref="Z8:Z20">demand.total.2040 * 1000</f>
        <v>4328000</v>
      </c>
      <c r="AA8" s="1">
        <f t="array" ref="AA8:AA20">demand.total.2040 * 1000</f>
        <v>4328000</v>
      </c>
      <c r="AB8" s="1">
        <f t="array" ref="AB8:AB20">demand.total.2040 * 1000</f>
        <v>4328000</v>
      </c>
      <c r="AC8" s="1">
        <f t="array" ref="AC8:AC20">demand.total.2040 * 1000</f>
        <v>4328000</v>
      </c>
      <c r="AD8" s="1">
        <f t="array" ref="AD8:AD20">demand.total.2040 * 1000</f>
        <v>4328000</v>
      </c>
      <c r="AE8" s="1">
        <f t="array" ref="AE8:AE20">demand.total.2040 * 1000</f>
        <v>4328000</v>
      </c>
      <c r="AF8" s="1">
        <f t="array" ref="AF8:AF20">demand.total.2040 * 1000</f>
        <v>4328000</v>
      </c>
      <c r="AG8" s="1">
        <f t="array" ref="AG8:AG20">demand.total.2040 * 1000</f>
        <v>4328000</v>
      </c>
      <c r="AH8" s="1">
        <f t="array" ref="AH8:AH20">demand.total.2040 * 1000</f>
        <v>4328000</v>
      </c>
      <c r="AI8" s="1">
        <f t="array" ref="AI8:AI20">demand.total.2040 * 1000</f>
        <v>4328000</v>
      </c>
      <c r="AJ8" s="1">
        <f t="array" ref="AJ8:AJ20">demand.total.2040 * 1000</f>
        <v>4328000</v>
      </c>
      <c r="AK8" s="1">
        <f t="array" ref="AK8:AK20">demand.total.2040 * 1000</f>
        <v>4328000</v>
      </c>
      <c r="AL8" s="1">
        <f t="array" ref="AL8:AL20">demand.total.2040 * 1000</f>
        <v>4328000</v>
      </c>
      <c r="AM8" s="1">
        <f t="array" ref="AM8:AM20">demand.total.2040 * 1000</f>
        <v>4328000</v>
      </c>
      <c r="AN8" s="1">
        <f t="array" ref="AN8:AN20">demand.total.2040 * 1000</f>
        <v>4328000</v>
      </c>
      <c r="AO8" s="1">
        <f t="array" ref="AO8:AO20">demand.total.2040 * 1000</f>
        <v>4328000</v>
      </c>
      <c r="AP8" s="1">
        <f t="array" ref="AP8:AP20">demand.total.2040 * 1000</f>
        <v>4328000</v>
      </c>
      <c r="AQ8" s="1">
        <f t="array" ref="AQ8:AQ20">demand.total.2040 * 1000</f>
        <v>4328000</v>
      </c>
      <c r="AR8" s="1">
        <f t="array" ref="AR8:AR20">demand.total.2040 * 1000</f>
        <v>4328000</v>
      </c>
      <c r="AS8" s="1">
        <f t="array" ref="AS8:AS20">demand.total.2040 * 1000</f>
        <v>4328000</v>
      </c>
      <c r="AT8" s="1">
        <f t="array" ref="AT8:AT20">demand.total.2040 * 1000</f>
        <v>4328000</v>
      </c>
      <c r="AU8" s="1">
        <f t="array" ref="AU8:AU20">demand.total.2040 * 1000</f>
        <v>4328000</v>
      </c>
      <c r="AV8" s="1">
        <f t="array" ref="AV8:AV20">demand.total.2040 * 1000</f>
        <v>4328000</v>
      </c>
      <c r="AW8" s="1">
        <f t="array" ref="AW8:AW20">demand.total.2040 * 1000</f>
        <v>4328000</v>
      </c>
      <c r="AX8" s="1">
        <f t="array" ref="AX8:AX20">demand.total.2040 * 1000</f>
        <v>4328000</v>
      </c>
      <c r="AY8" s="1">
        <f t="array" ref="AY8:AY20">demand.total.2040 * 1000</f>
        <v>4328000</v>
      </c>
      <c r="AZ8" s="1">
        <f t="array" ref="AZ8:AZ20">demand.total.2040 * 1000</f>
        <v>4328000</v>
      </c>
      <c r="BA8" s="1">
        <f t="array" ref="BA8:BA20">demand.total.2040 * 1000</f>
        <v>4328000</v>
      </c>
      <c r="BB8" s="1">
        <f t="array" ref="BB8:BB20">demand.total.2040 * 1000</f>
        <v>4328000</v>
      </c>
      <c r="BC8" s="1">
        <f t="array" ref="BC8:BC20">demand.total.2040 * 1000</f>
        <v>4328000</v>
      </c>
      <c r="BD8" s="1">
        <f t="array" ref="BD8:BD20">demand.total.2040 * 1000</f>
        <v>4328000</v>
      </c>
      <c r="BE8" s="1">
        <f t="array" ref="BE8:BE20">demand.total.2040 * 1000</f>
        <v>4328000</v>
      </c>
      <c r="BF8" s="1">
        <f t="array" ref="BF8:BF20">demand.total.2040 * 1000</f>
        <v>4328000</v>
      </c>
      <c r="BG8" s="1">
        <f t="array" ref="BG8:BG20">demand.total.2040 * 1000</f>
        <v>4328000</v>
      </c>
      <c r="BH8" s="1">
        <f t="array" ref="BH8:BH20">demand.total.2040 * 1000</f>
        <v>4328000</v>
      </c>
      <c r="BI8" s="1">
        <f t="array" ref="BI8:BI20">demand.total.2040 * 1000</f>
        <v>4328000</v>
      </c>
      <c r="BJ8" s="1">
        <f t="array" ref="BJ8:BJ20">demand.total.2040 * 1000</f>
        <v>4328000</v>
      </c>
      <c r="BK8" s="1">
        <f t="array" ref="BK8:BK20">demand.total.2040 * 1000</f>
        <v>4328000</v>
      </c>
      <c r="BL8" s="1">
        <f t="array" ref="BL8:BL20">demand.total.2040 * 1000</f>
        <v>4328000</v>
      </c>
      <c r="BM8" s="1">
        <f t="array" ref="BM8:BM20">demand.total.2040 * 1000</f>
        <v>4328000</v>
      </c>
      <c r="BN8" s="1">
        <f t="array" ref="BN8:BN20">demand.total.2040 * 1000</f>
        <v>4328000</v>
      </c>
      <c r="BO8" s="1">
        <f t="array" ref="BO8:BO20">demand.total.2040 * 1000</f>
        <v>4328000</v>
      </c>
      <c r="BP8" s="1">
        <f t="array" ref="BP8:BP20">demand.total.2040 * 1000</f>
        <v>4328000</v>
      </c>
      <c r="BQ8" s="1">
        <f t="array" ref="BQ8:BQ20">demand.total.2040 * 1000</f>
        <v>4328000</v>
      </c>
      <c r="BR8" s="1">
        <f t="array" ref="BR8:BR20">demand.total.2040 * 1000</f>
        <v>4328000</v>
      </c>
      <c r="BS8" s="1">
        <f t="array" ref="BS8:BS20">demand.total.2040 * 1000</f>
        <v>4328000</v>
      </c>
      <c r="BT8" s="1">
        <f t="array" ref="BT8:BT20">demand.total.2040 * 1000</f>
        <v>4328000</v>
      </c>
      <c r="BU8" s="1">
        <f t="array" ref="BU8:BU20">demand.total.2040 * 1000</f>
        <v>4328000</v>
      </c>
      <c r="BV8" s="1">
        <f t="array" ref="BV8:BV20">demand.total.2040 * 1000</f>
        <v>4328000</v>
      </c>
      <c r="BW8" s="1">
        <f t="array" ref="BW8:BW20">demand.total.2040 * 1000</f>
        <v>4328000</v>
      </c>
      <c r="BX8" s="1">
        <f t="array" ref="BX8:BX20">demand.total.2040 * 1000</f>
        <v>4328000</v>
      </c>
      <c r="BY8" s="1">
        <f t="array" ref="BY8:BY20">demand.total.2040 * 1000</f>
        <v>4328000</v>
      </c>
      <c r="BZ8" s="1">
        <f t="array" ref="BZ8:BZ20">demand.total.2040 * 1000</f>
        <v>4328000</v>
      </c>
      <c r="CA8" s="1">
        <f t="array" ref="CA8:CA20">demand.total.2040 * 1000</f>
        <v>4328000</v>
      </c>
      <c r="CB8" s="1">
        <f t="array" ref="CB8:CB20">demand.total.2040 * 1000</f>
        <v>4328000</v>
      </c>
      <c r="CC8" s="1">
        <f t="array" ref="CC8:CC20">demand.total.2040 * 1000</f>
        <v>4328000</v>
      </c>
      <c r="CD8" s="1">
        <f t="array" ref="CD8:CD20">demand.total.2040 * 1000</f>
        <v>4328000</v>
      </c>
      <c r="CE8" s="1">
        <f t="array" ref="CE8:CE20">demand.total.2040 * 1000</f>
        <v>4328000</v>
      </c>
      <c r="CF8" s="1">
        <f t="array" ref="CF8:CF20">demand.total.2040 * 1000</f>
        <v>4328000</v>
      </c>
      <c r="CG8" s="1">
        <f t="array" ref="CG8:CG20">demand.total.2040 * 1000</f>
        <v>4328000</v>
      </c>
      <c r="CH8" s="1">
        <f t="array" ref="CH8:CH20">demand.total.2040 * 1000</f>
        <v>4328000</v>
      </c>
      <c r="CI8" s="1">
        <f t="array" ref="CI8:CI20">demand.total.2040 * 1000</f>
        <v>4328000</v>
      </c>
      <c r="CJ8" s="1">
        <f t="array" ref="CJ8:CJ20">demand.total.2040 * 1000</f>
        <v>4328000</v>
      </c>
      <c r="CK8" s="1">
        <f t="array" ref="CK8:CK20">demand.total.2040 * 1000</f>
        <v>4328000</v>
      </c>
      <c r="CL8" s="1">
        <f t="array" ref="CL8:CL20">demand.total.2040 * 1000</f>
        <v>4328000</v>
      </c>
      <c r="CM8" s="1">
        <f t="array" ref="CM8:CM20">demand.total.2040 * 1000</f>
        <v>4328000</v>
      </c>
      <c r="CN8" s="1">
        <f t="array" ref="CN8:CN20">demand.total.2040 * 1000</f>
        <v>4328000</v>
      </c>
      <c r="CO8" s="1">
        <f t="array" ref="CO8:CO20">demand.total.2040 * 1000</f>
        <v>4328000</v>
      </c>
      <c r="CP8" s="1">
        <f t="array" ref="CP8:CP20">demand.total.2040 * 1000</f>
        <v>4328000</v>
      </c>
      <c r="CQ8" s="1">
        <f t="array" ref="CQ8:CQ20">demand.total.2040 * 1000</f>
        <v>4328000</v>
      </c>
      <c r="CR8" s="1">
        <f t="array" ref="CR8:CR20">demand.total.2040 * 1000</f>
        <v>4328000</v>
      </c>
      <c r="CS8" s="1">
        <f t="array" ref="CS8:CS20">demand.total.2040 * 1000</f>
        <v>4328000</v>
      </c>
      <c r="CT8" s="1">
        <f t="array" ref="CT8:CT20">demand.total.2040 * 1000</f>
        <v>4328000</v>
      </c>
      <c r="CU8" s="1">
        <f t="array" ref="CU8:CU20">demand.total.2040 * 1000</f>
        <v>4328000</v>
      </c>
      <c r="CV8" s="1">
        <f t="array" ref="CV8:CV20">demand.total.2040 * 1000</f>
        <v>4328000</v>
      </c>
      <c r="CW8" s="1">
        <f t="array" ref="CW8:CW20">demand.total.2040 * 1000</f>
        <v>4328000</v>
      </c>
      <c r="CX8" s="1">
        <f t="array" ref="CX8:CX20">demand.total.2040 * 1000</f>
        <v>4328000</v>
      </c>
      <c r="CY8" s="1">
        <f t="array" ref="CY8:CY20">demand.total.2040 * 1000</f>
        <v>4328000</v>
      </c>
      <c r="CZ8" s="1">
        <f t="array" ref="CZ8:CZ20">demand.total.2040 * 1000</f>
        <v>4328000</v>
      </c>
      <c r="DA8" s="1">
        <f t="array" ref="DA8:DA20">demand.total.2040 * 1000</f>
        <v>4328000</v>
      </c>
    </row>
    <row r="9" spans="4:105" x14ac:dyDescent="0.25">
      <c r="D9" t="s">
        <v>49</v>
      </c>
      <c r="E9" s="1">
        <v>4304750</v>
      </c>
      <c r="F9" s="1">
        <v>4304750</v>
      </c>
      <c r="G9" s="1">
        <v>4304750</v>
      </c>
      <c r="H9" s="1">
        <v>4304750</v>
      </c>
      <c r="I9" s="1">
        <v>4304750</v>
      </c>
      <c r="J9" s="1">
        <v>4304750</v>
      </c>
      <c r="K9" s="1">
        <v>4304750</v>
      </c>
      <c r="L9" s="1">
        <v>4304750</v>
      </c>
      <c r="M9" s="1">
        <v>4304750</v>
      </c>
      <c r="N9" s="1">
        <v>4304750</v>
      </c>
      <c r="O9" s="1">
        <v>4304750</v>
      </c>
      <c r="P9" s="1">
        <v>4304750</v>
      </c>
      <c r="Q9" s="1">
        <v>4304750</v>
      </c>
      <c r="R9" s="1">
        <v>4304750</v>
      </c>
      <c r="S9" s="1">
        <v>4304750</v>
      </c>
      <c r="T9" s="1">
        <v>4304750</v>
      </c>
      <c r="U9" s="1">
        <v>4304750</v>
      </c>
      <c r="V9" s="1">
        <v>4304750</v>
      </c>
      <c r="W9" s="1">
        <v>4304750</v>
      </c>
      <c r="X9" s="1">
        <v>4304750</v>
      </c>
      <c r="Y9" s="1">
        <v>4304750</v>
      </c>
      <c r="Z9" s="1">
        <v>4304750</v>
      </c>
      <c r="AA9" s="1">
        <v>4304750</v>
      </c>
      <c r="AB9" s="1">
        <v>4304750</v>
      </c>
      <c r="AC9" s="1">
        <v>4304750</v>
      </c>
      <c r="AD9" s="1">
        <v>4304750</v>
      </c>
      <c r="AE9" s="1">
        <v>4304750</v>
      </c>
      <c r="AF9" s="1">
        <v>4304750</v>
      </c>
      <c r="AG9" s="1">
        <v>4304750</v>
      </c>
      <c r="AH9" s="1">
        <v>4304750</v>
      </c>
      <c r="AI9" s="1">
        <v>4304750</v>
      </c>
      <c r="AJ9" s="1">
        <v>4304750</v>
      </c>
      <c r="AK9" s="1">
        <v>4304750</v>
      </c>
      <c r="AL9" s="1">
        <v>4304750</v>
      </c>
      <c r="AM9" s="1">
        <v>4304750</v>
      </c>
      <c r="AN9" s="1">
        <v>4304750</v>
      </c>
      <c r="AO9" s="1">
        <v>4304750</v>
      </c>
      <c r="AP9" s="1">
        <v>4304750</v>
      </c>
      <c r="AQ9" s="1">
        <v>4304750</v>
      </c>
      <c r="AR9" s="1">
        <v>4304750</v>
      </c>
      <c r="AS9" s="1">
        <v>4304750</v>
      </c>
      <c r="AT9" s="1">
        <v>4304750</v>
      </c>
      <c r="AU9" s="1">
        <v>4304750</v>
      </c>
      <c r="AV9" s="1">
        <v>4304750</v>
      </c>
      <c r="AW9" s="1">
        <v>4304750</v>
      </c>
      <c r="AX9" s="1">
        <v>4304750</v>
      </c>
      <c r="AY9" s="1">
        <v>4304750</v>
      </c>
      <c r="AZ9" s="1">
        <v>4304750</v>
      </c>
      <c r="BA9" s="1">
        <v>4304750</v>
      </c>
      <c r="BB9" s="1">
        <v>4304750</v>
      </c>
      <c r="BC9" s="1">
        <v>4304750</v>
      </c>
      <c r="BD9" s="1">
        <v>4304750</v>
      </c>
      <c r="BE9" s="1">
        <v>4304750</v>
      </c>
      <c r="BF9" s="1">
        <v>4304750</v>
      </c>
      <c r="BG9" s="1">
        <v>4304750</v>
      </c>
      <c r="BH9" s="1">
        <v>4304750</v>
      </c>
      <c r="BI9" s="1">
        <v>4304750</v>
      </c>
      <c r="BJ9" s="1">
        <v>4304750</v>
      </c>
      <c r="BK9" s="1">
        <v>4304750</v>
      </c>
      <c r="BL9" s="1">
        <v>4304750</v>
      </c>
      <c r="BM9" s="1">
        <v>4304750</v>
      </c>
      <c r="BN9" s="1">
        <v>4304750</v>
      </c>
      <c r="BO9" s="1">
        <v>4304750</v>
      </c>
      <c r="BP9" s="1">
        <v>4304750</v>
      </c>
      <c r="BQ9" s="1">
        <v>4304750</v>
      </c>
      <c r="BR9" s="1">
        <v>4304750</v>
      </c>
      <c r="BS9" s="1">
        <v>4304750</v>
      </c>
      <c r="BT9" s="1">
        <v>4304750</v>
      </c>
      <c r="BU9" s="1">
        <v>4304750</v>
      </c>
      <c r="BV9" s="1">
        <v>4304750</v>
      </c>
      <c r="BW9" s="1">
        <v>4304750</v>
      </c>
      <c r="BX9" s="1">
        <v>4304750</v>
      </c>
      <c r="BY9" s="1">
        <v>4304750</v>
      </c>
      <c r="BZ9" s="1">
        <v>4304750</v>
      </c>
      <c r="CA9" s="1">
        <v>4304750</v>
      </c>
      <c r="CB9" s="1">
        <v>4304750</v>
      </c>
      <c r="CC9" s="1">
        <v>4304750</v>
      </c>
      <c r="CD9" s="1">
        <v>4304750</v>
      </c>
      <c r="CE9" s="1">
        <v>4304750</v>
      </c>
      <c r="CF9" s="1">
        <v>4304750</v>
      </c>
      <c r="CG9" s="1">
        <v>4304750</v>
      </c>
      <c r="CH9" s="1">
        <v>4304750</v>
      </c>
      <c r="CI9" s="1">
        <v>4304750</v>
      </c>
      <c r="CJ9" s="1">
        <v>4304750</v>
      </c>
      <c r="CK9" s="1">
        <v>4304750</v>
      </c>
      <c r="CL9" s="1">
        <v>4304750</v>
      </c>
      <c r="CM9" s="1">
        <v>4304750</v>
      </c>
      <c r="CN9" s="1">
        <v>4304750</v>
      </c>
      <c r="CO9" s="1">
        <v>4304750</v>
      </c>
      <c r="CP9" s="1">
        <v>4304750</v>
      </c>
      <c r="CQ9" s="1">
        <v>4304750</v>
      </c>
      <c r="CR9" s="1">
        <v>4304750</v>
      </c>
      <c r="CS9" s="1">
        <v>4304750</v>
      </c>
      <c r="CT9" s="1">
        <v>4304750</v>
      </c>
      <c r="CU9" s="1">
        <v>4304750</v>
      </c>
      <c r="CV9" s="1">
        <v>4304750</v>
      </c>
      <c r="CW9" s="1">
        <v>4304750</v>
      </c>
      <c r="CX9" s="1">
        <v>4304750</v>
      </c>
      <c r="CY9" s="1">
        <v>4304750</v>
      </c>
      <c r="CZ9" s="1">
        <v>4304750</v>
      </c>
      <c r="DA9" s="1">
        <v>4304750</v>
      </c>
    </row>
    <row r="10" spans="4:105" x14ac:dyDescent="0.25">
      <c r="D10" t="s">
        <v>50</v>
      </c>
      <c r="E10" s="1">
        <v>4246750</v>
      </c>
      <c r="F10" s="1">
        <v>4246750</v>
      </c>
      <c r="G10" s="1">
        <v>4246750</v>
      </c>
      <c r="H10" s="1">
        <v>4246750</v>
      </c>
      <c r="I10" s="1">
        <v>4246750</v>
      </c>
      <c r="J10" s="1">
        <v>4246750</v>
      </c>
      <c r="K10" s="1">
        <v>4246750</v>
      </c>
      <c r="L10" s="1">
        <v>4246750</v>
      </c>
      <c r="M10" s="1">
        <v>4246750</v>
      </c>
      <c r="N10" s="1">
        <v>4246750</v>
      </c>
      <c r="O10" s="1">
        <v>4246750</v>
      </c>
      <c r="P10" s="1">
        <v>4246750</v>
      </c>
      <c r="Q10" s="1">
        <v>4246750</v>
      </c>
      <c r="R10" s="1">
        <v>4246750</v>
      </c>
      <c r="S10" s="1">
        <v>4246750</v>
      </c>
      <c r="T10" s="1">
        <v>4246750</v>
      </c>
      <c r="U10" s="1">
        <v>4246750</v>
      </c>
      <c r="V10" s="1">
        <v>4246750</v>
      </c>
      <c r="W10" s="1">
        <v>4246750</v>
      </c>
      <c r="X10" s="1">
        <v>4246750</v>
      </c>
      <c r="Y10" s="1">
        <v>4246750</v>
      </c>
      <c r="Z10" s="1">
        <v>4246750</v>
      </c>
      <c r="AA10" s="1">
        <v>4246750</v>
      </c>
      <c r="AB10" s="1">
        <v>4246750</v>
      </c>
      <c r="AC10" s="1">
        <v>4246750</v>
      </c>
      <c r="AD10" s="1">
        <v>4246750</v>
      </c>
      <c r="AE10" s="1">
        <v>4246750</v>
      </c>
      <c r="AF10" s="1">
        <v>4246750</v>
      </c>
      <c r="AG10" s="1">
        <v>4246750</v>
      </c>
      <c r="AH10" s="1">
        <v>4246750</v>
      </c>
      <c r="AI10" s="1">
        <v>4246750</v>
      </c>
      <c r="AJ10" s="1">
        <v>4246750</v>
      </c>
      <c r="AK10" s="1">
        <v>4246750</v>
      </c>
      <c r="AL10" s="1">
        <v>4246750</v>
      </c>
      <c r="AM10" s="1">
        <v>4246750</v>
      </c>
      <c r="AN10" s="1">
        <v>4246750</v>
      </c>
      <c r="AO10" s="1">
        <v>4246750</v>
      </c>
      <c r="AP10" s="1">
        <v>4246750</v>
      </c>
      <c r="AQ10" s="1">
        <v>4246750</v>
      </c>
      <c r="AR10" s="1">
        <v>4246750</v>
      </c>
      <c r="AS10" s="1">
        <v>4246750</v>
      </c>
      <c r="AT10" s="1">
        <v>4246750</v>
      </c>
      <c r="AU10" s="1">
        <v>4246750</v>
      </c>
      <c r="AV10" s="1">
        <v>4246750</v>
      </c>
      <c r="AW10" s="1">
        <v>4246750</v>
      </c>
      <c r="AX10" s="1">
        <v>4246750</v>
      </c>
      <c r="AY10" s="1">
        <v>4246750</v>
      </c>
      <c r="AZ10" s="1">
        <v>4246750</v>
      </c>
      <c r="BA10" s="1">
        <v>4246750</v>
      </c>
      <c r="BB10" s="1">
        <v>4246750</v>
      </c>
      <c r="BC10" s="1">
        <v>4246750</v>
      </c>
      <c r="BD10" s="1">
        <v>4246750</v>
      </c>
      <c r="BE10" s="1">
        <v>4246750</v>
      </c>
      <c r="BF10" s="1">
        <v>4246750</v>
      </c>
      <c r="BG10" s="1">
        <v>4246750</v>
      </c>
      <c r="BH10" s="1">
        <v>4246750</v>
      </c>
      <c r="BI10" s="1">
        <v>4246750</v>
      </c>
      <c r="BJ10" s="1">
        <v>4246750</v>
      </c>
      <c r="BK10" s="1">
        <v>4246750</v>
      </c>
      <c r="BL10" s="1">
        <v>4246750</v>
      </c>
      <c r="BM10" s="1">
        <v>4246750</v>
      </c>
      <c r="BN10" s="1">
        <v>4246750</v>
      </c>
      <c r="BO10" s="1">
        <v>4246750</v>
      </c>
      <c r="BP10" s="1">
        <v>4246750</v>
      </c>
      <c r="BQ10" s="1">
        <v>4246750</v>
      </c>
      <c r="BR10" s="1">
        <v>4246750</v>
      </c>
      <c r="BS10" s="1">
        <v>4246750</v>
      </c>
      <c r="BT10" s="1">
        <v>4246750</v>
      </c>
      <c r="BU10" s="1">
        <v>4246750</v>
      </c>
      <c r="BV10" s="1">
        <v>4246750</v>
      </c>
      <c r="BW10" s="1">
        <v>4246750</v>
      </c>
      <c r="BX10" s="1">
        <v>4246750</v>
      </c>
      <c r="BY10" s="1">
        <v>4246750</v>
      </c>
      <c r="BZ10" s="1">
        <v>4246750</v>
      </c>
      <c r="CA10" s="1">
        <v>4246750</v>
      </c>
      <c r="CB10" s="1">
        <v>4246750</v>
      </c>
      <c r="CC10" s="1">
        <v>4246750</v>
      </c>
      <c r="CD10" s="1">
        <v>4246750</v>
      </c>
      <c r="CE10" s="1">
        <v>4246750</v>
      </c>
      <c r="CF10" s="1">
        <v>4246750</v>
      </c>
      <c r="CG10" s="1">
        <v>4246750</v>
      </c>
      <c r="CH10" s="1">
        <v>4246750</v>
      </c>
      <c r="CI10" s="1">
        <v>4246750</v>
      </c>
      <c r="CJ10" s="1">
        <v>4246750</v>
      </c>
      <c r="CK10" s="1">
        <v>4246750</v>
      </c>
      <c r="CL10" s="1">
        <v>4246750</v>
      </c>
      <c r="CM10" s="1">
        <v>4246750</v>
      </c>
      <c r="CN10" s="1">
        <v>4246750</v>
      </c>
      <c r="CO10" s="1">
        <v>4246750</v>
      </c>
      <c r="CP10" s="1">
        <v>4246750</v>
      </c>
      <c r="CQ10" s="1">
        <v>4246750</v>
      </c>
      <c r="CR10" s="1">
        <v>4246750</v>
      </c>
      <c r="CS10" s="1">
        <v>4246750</v>
      </c>
      <c r="CT10" s="1">
        <v>4246750</v>
      </c>
      <c r="CU10" s="1">
        <v>4246750</v>
      </c>
      <c r="CV10" s="1">
        <v>4246750</v>
      </c>
      <c r="CW10" s="1">
        <v>4246750</v>
      </c>
      <c r="CX10" s="1">
        <v>4246750</v>
      </c>
      <c r="CY10" s="1">
        <v>4246750</v>
      </c>
      <c r="CZ10" s="1">
        <v>4246750</v>
      </c>
      <c r="DA10" s="1">
        <v>4246750</v>
      </c>
    </row>
    <row r="11" spans="4:105" x14ac:dyDescent="0.25">
      <c r="D11" t="s">
        <v>51</v>
      </c>
      <c r="E11" s="1">
        <v>3881000</v>
      </c>
      <c r="F11" s="1">
        <v>3881000</v>
      </c>
      <c r="G11" s="1">
        <v>3881000</v>
      </c>
      <c r="H11" s="1">
        <v>3881000</v>
      </c>
      <c r="I11" s="1">
        <v>3881000</v>
      </c>
      <c r="J11" s="1">
        <v>3881000</v>
      </c>
      <c r="K11" s="1">
        <v>3881000</v>
      </c>
      <c r="L11" s="1">
        <v>3881000</v>
      </c>
      <c r="M11" s="1">
        <v>3881000</v>
      </c>
      <c r="N11" s="1">
        <v>3881000</v>
      </c>
      <c r="O11" s="1">
        <v>3881000</v>
      </c>
      <c r="P11" s="1">
        <v>3881000</v>
      </c>
      <c r="Q11" s="1">
        <v>3881000</v>
      </c>
      <c r="R11" s="1">
        <v>3881000</v>
      </c>
      <c r="S11" s="1">
        <v>3881000</v>
      </c>
      <c r="T11" s="1">
        <v>3881000</v>
      </c>
      <c r="U11" s="1">
        <v>3881000</v>
      </c>
      <c r="V11" s="1">
        <v>3881000</v>
      </c>
      <c r="W11" s="1">
        <v>3881000</v>
      </c>
      <c r="X11" s="1">
        <v>3881000</v>
      </c>
      <c r="Y11" s="1">
        <v>3881000</v>
      </c>
      <c r="Z11" s="1">
        <v>3881000</v>
      </c>
      <c r="AA11" s="1">
        <v>3881000</v>
      </c>
      <c r="AB11" s="1">
        <v>3881000</v>
      </c>
      <c r="AC11" s="1">
        <v>3881000</v>
      </c>
      <c r="AD11" s="1">
        <v>3881000</v>
      </c>
      <c r="AE11" s="1">
        <v>3881000</v>
      </c>
      <c r="AF11" s="1">
        <v>3881000</v>
      </c>
      <c r="AG11" s="1">
        <v>3881000</v>
      </c>
      <c r="AH11" s="1">
        <v>3881000</v>
      </c>
      <c r="AI11" s="1">
        <v>3881000</v>
      </c>
      <c r="AJ11" s="1">
        <v>3881000</v>
      </c>
      <c r="AK11" s="1">
        <v>3881000</v>
      </c>
      <c r="AL11" s="1">
        <v>3881000</v>
      </c>
      <c r="AM11" s="1">
        <v>3881000</v>
      </c>
      <c r="AN11" s="1">
        <v>3881000</v>
      </c>
      <c r="AO11" s="1">
        <v>3881000</v>
      </c>
      <c r="AP11" s="1">
        <v>3881000</v>
      </c>
      <c r="AQ11" s="1">
        <v>3881000</v>
      </c>
      <c r="AR11" s="1">
        <v>3881000</v>
      </c>
      <c r="AS11" s="1">
        <v>3881000</v>
      </c>
      <c r="AT11" s="1">
        <v>3881000</v>
      </c>
      <c r="AU11" s="1">
        <v>3881000</v>
      </c>
      <c r="AV11" s="1">
        <v>3881000</v>
      </c>
      <c r="AW11" s="1">
        <v>3881000</v>
      </c>
      <c r="AX11" s="1">
        <v>3881000</v>
      </c>
      <c r="AY11" s="1">
        <v>3881000</v>
      </c>
      <c r="AZ11" s="1">
        <v>3881000</v>
      </c>
      <c r="BA11" s="1">
        <v>3881000</v>
      </c>
      <c r="BB11" s="1">
        <v>3881000</v>
      </c>
      <c r="BC11" s="1">
        <v>3881000</v>
      </c>
      <c r="BD11" s="1">
        <v>3881000</v>
      </c>
      <c r="BE11" s="1">
        <v>3881000</v>
      </c>
      <c r="BF11" s="1">
        <v>3881000</v>
      </c>
      <c r="BG11" s="1">
        <v>3881000</v>
      </c>
      <c r="BH11" s="1">
        <v>3881000</v>
      </c>
      <c r="BI11" s="1">
        <v>3881000</v>
      </c>
      <c r="BJ11" s="1">
        <v>3881000</v>
      </c>
      <c r="BK11" s="1">
        <v>3881000</v>
      </c>
      <c r="BL11" s="1">
        <v>3881000</v>
      </c>
      <c r="BM11" s="1">
        <v>3881000</v>
      </c>
      <c r="BN11" s="1">
        <v>3881000</v>
      </c>
      <c r="BO11" s="1">
        <v>3881000</v>
      </c>
      <c r="BP11" s="1">
        <v>3881000</v>
      </c>
      <c r="BQ11" s="1">
        <v>3881000</v>
      </c>
      <c r="BR11" s="1">
        <v>3881000</v>
      </c>
      <c r="BS11" s="1">
        <v>3881000</v>
      </c>
      <c r="BT11" s="1">
        <v>3881000</v>
      </c>
      <c r="BU11" s="1">
        <v>3881000</v>
      </c>
      <c r="BV11" s="1">
        <v>3881000</v>
      </c>
      <c r="BW11" s="1">
        <v>3881000</v>
      </c>
      <c r="BX11" s="1">
        <v>3881000</v>
      </c>
      <c r="BY11" s="1">
        <v>3881000</v>
      </c>
      <c r="BZ11" s="1">
        <v>3881000</v>
      </c>
      <c r="CA11" s="1">
        <v>3881000</v>
      </c>
      <c r="CB11" s="1">
        <v>3881000</v>
      </c>
      <c r="CC11" s="1">
        <v>3881000</v>
      </c>
      <c r="CD11" s="1">
        <v>3881000</v>
      </c>
      <c r="CE11" s="1">
        <v>3881000</v>
      </c>
      <c r="CF11" s="1">
        <v>3881000</v>
      </c>
      <c r="CG11" s="1">
        <v>3881000</v>
      </c>
      <c r="CH11" s="1">
        <v>3881000</v>
      </c>
      <c r="CI11" s="1">
        <v>3881000</v>
      </c>
      <c r="CJ11" s="1">
        <v>3881000</v>
      </c>
      <c r="CK11" s="1">
        <v>3881000</v>
      </c>
      <c r="CL11" s="1">
        <v>3881000</v>
      </c>
      <c r="CM11" s="1">
        <v>3881000</v>
      </c>
      <c r="CN11" s="1">
        <v>3881000</v>
      </c>
      <c r="CO11" s="1">
        <v>3881000</v>
      </c>
      <c r="CP11" s="1">
        <v>3881000</v>
      </c>
      <c r="CQ11" s="1">
        <v>3881000</v>
      </c>
      <c r="CR11" s="1">
        <v>3881000</v>
      </c>
      <c r="CS11" s="1">
        <v>3881000</v>
      </c>
      <c r="CT11" s="1">
        <v>3881000</v>
      </c>
      <c r="CU11" s="1">
        <v>3881000</v>
      </c>
      <c r="CV11" s="1">
        <v>3881000</v>
      </c>
      <c r="CW11" s="1">
        <v>3881000</v>
      </c>
      <c r="CX11" s="1">
        <v>3881000</v>
      </c>
      <c r="CY11" s="1">
        <v>3881000</v>
      </c>
      <c r="CZ11" s="1">
        <v>3881000</v>
      </c>
      <c r="DA11" s="1">
        <v>3881000</v>
      </c>
    </row>
    <row r="12" spans="4:105" x14ac:dyDescent="0.25">
      <c r="D12" t="s">
        <v>52</v>
      </c>
      <c r="E12" s="1">
        <v>3226250</v>
      </c>
      <c r="F12" s="1">
        <v>3226250</v>
      </c>
      <c r="G12" s="1">
        <v>3226250</v>
      </c>
      <c r="H12" s="1">
        <v>3226250</v>
      </c>
      <c r="I12" s="1">
        <v>3226250</v>
      </c>
      <c r="J12" s="1">
        <v>3226250</v>
      </c>
      <c r="K12" s="1">
        <v>3226250</v>
      </c>
      <c r="L12" s="1">
        <v>3226250</v>
      </c>
      <c r="M12" s="1">
        <v>3226250</v>
      </c>
      <c r="N12" s="1">
        <v>3226250</v>
      </c>
      <c r="O12" s="1">
        <v>3226250</v>
      </c>
      <c r="P12" s="1">
        <v>3226250</v>
      </c>
      <c r="Q12" s="1">
        <v>3226250</v>
      </c>
      <c r="R12" s="1">
        <v>3226250</v>
      </c>
      <c r="S12" s="1">
        <v>3226250</v>
      </c>
      <c r="T12" s="1">
        <v>3226250</v>
      </c>
      <c r="U12" s="1">
        <v>3226250</v>
      </c>
      <c r="V12" s="1">
        <v>3226250</v>
      </c>
      <c r="W12" s="1">
        <v>3226250</v>
      </c>
      <c r="X12" s="1">
        <v>3226250</v>
      </c>
      <c r="Y12" s="1">
        <v>3226250</v>
      </c>
      <c r="Z12" s="1">
        <v>3226250</v>
      </c>
      <c r="AA12" s="1">
        <v>3226250</v>
      </c>
      <c r="AB12" s="1">
        <v>3226250</v>
      </c>
      <c r="AC12" s="1">
        <v>3226250</v>
      </c>
      <c r="AD12" s="1">
        <v>3226250</v>
      </c>
      <c r="AE12" s="1">
        <v>3226250</v>
      </c>
      <c r="AF12" s="1">
        <v>3226250</v>
      </c>
      <c r="AG12" s="1">
        <v>3226250</v>
      </c>
      <c r="AH12" s="1">
        <v>3226250</v>
      </c>
      <c r="AI12" s="1">
        <v>3226250</v>
      </c>
      <c r="AJ12" s="1">
        <v>3226250</v>
      </c>
      <c r="AK12" s="1">
        <v>3226250</v>
      </c>
      <c r="AL12" s="1">
        <v>3226250</v>
      </c>
      <c r="AM12" s="1">
        <v>3226250</v>
      </c>
      <c r="AN12" s="1">
        <v>3226250</v>
      </c>
      <c r="AO12" s="1">
        <v>3226250</v>
      </c>
      <c r="AP12" s="1">
        <v>3226250</v>
      </c>
      <c r="AQ12" s="1">
        <v>3226250</v>
      </c>
      <c r="AR12" s="1">
        <v>3226250</v>
      </c>
      <c r="AS12" s="1">
        <v>3226250</v>
      </c>
      <c r="AT12" s="1">
        <v>3226250</v>
      </c>
      <c r="AU12" s="1">
        <v>3226250</v>
      </c>
      <c r="AV12" s="1">
        <v>3226250</v>
      </c>
      <c r="AW12" s="1">
        <v>3226250</v>
      </c>
      <c r="AX12" s="1">
        <v>3226250</v>
      </c>
      <c r="AY12" s="1">
        <v>3226250</v>
      </c>
      <c r="AZ12" s="1">
        <v>3226250</v>
      </c>
      <c r="BA12" s="1">
        <v>3226250</v>
      </c>
      <c r="BB12" s="1">
        <v>3226250</v>
      </c>
      <c r="BC12" s="1">
        <v>3226250</v>
      </c>
      <c r="BD12" s="1">
        <v>3226250</v>
      </c>
      <c r="BE12" s="1">
        <v>3226250</v>
      </c>
      <c r="BF12" s="1">
        <v>3226250</v>
      </c>
      <c r="BG12" s="1">
        <v>3226250</v>
      </c>
      <c r="BH12" s="1">
        <v>3226250</v>
      </c>
      <c r="BI12" s="1">
        <v>3226250</v>
      </c>
      <c r="BJ12" s="1">
        <v>3226250</v>
      </c>
      <c r="BK12" s="1">
        <v>3226250</v>
      </c>
      <c r="BL12" s="1">
        <v>3226250</v>
      </c>
      <c r="BM12" s="1">
        <v>3226250</v>
      </c>
      <c r="BN12" s="1">
        <v>3226250</v>
      </c>
      <c r="BO12" s="1">
        <v>3226250</v>
      </c>
      <c r="BP12" s="1">
        <v>3226250</v>
      </c>
      <c r="BQ12" s="1">
        <v>3226250</v>
      </c>
      <c r="BR12" s="1">
        <v>3226250</v>
      </c>
      <c r="BS12" s="1">
        <v>3226250</v>
      </c>
      <c r="BT12" s="1">
        <v>3226250</v>
      </c>
      <c r="BU12" s="1">
        <v>3226250</v>
      </c>
      <c r="BV12" s="1">
        <v>3226250</v>
      </c>
      <c r="BW12" s="1">
        <v>3226250</v>
      </c>
      <c r="BX12" s="1">
        <v>3226250</v>
      </c>
      <c r="BY12" s="1">
        <v>3226250</v>
      </c>
      <c r="BZ12" s="1">
        <v>3226250</v>
      </c>
      <c r="CA12" s="1">
        <v>3226250</v>
      </c>
      <c r="CB12" s="1">
        <v>3226250</v>
      </c>
      <c r="CC12" s="1">
        <v>3226250</v>
      </c>
      <c r="CD12" s="1">
        <v>3226250</v>
      </c>
      <c r="CE12" s="1">
        <v>3226250</v>
      </c>
      <c r="CF12" s="1">
        <v>3226250</v>
      </c>
      <c r="CG12" s="1">
        <v>3226250</v>
      </c>
      <c r="CH12" s="1">
        <v>3226250</v>
      </c>
      <c r="CI12" s="1">
        <v>3226250</v>
      </c>
      <c r="CJ12" s="1">
        <v>3226250</v>
      </c>
      <c r="CK12" s="1">
        <v>3226250</v>
      </c>
      <c r="CL12" s="1">
        <v>3226250</v>
      </c>
      <c r="CM12" s="1">
        <v>3226250</v>
      </c>
      <c r="CN12" s="1">
        <v>3226250</v>
      </c>
      <c r="CO12" s="1">
        <v>3226250</v>
      </c>
      <c r="CP12" s="1">
        <v>3226250</v>
      </c>
      <c r="CQ12" s="1">
        <v>3226250</v>
      </c>
      <c r="CR12" s="1">
        <v>3226250</v>
      </c>
      <c r="CS12" s="1">
        <v>3226250</v>
      </c>
      <c r="CT12" s="1">
        <v>3226250</v>
      </c>
      <c r="CU12" s="1">
        <v>3226250</v>
      </c>
      <c r="CV12" s="1">
        <v>3226250</v>
      </c>
      <c r="CW12" s="1">
        <v>3226250</v>
      </c>
      <c r="CX12" s="1">
        <v>3226250</v>
      </c>
      <c r="CY12" s="1">
        <v>3226250</v>
      </c>
      <c r="CZ12" s="1">
        <v>3226250</v>
      </c>
      <c r="DA12" s="1">
        <v>3226250</v>
      </c>
    </row>
    <row r="13" spans="4:105" x14ac:dyDescent="0.25">
      <c r="D13" t="s">
        <v>53</v>
      </c>
      <c r="E13" s="1">
        <v>2822750</v>
      </c>
      <c r="F13" s="1">
        <v>2822750</v>
      </c>
      <c r="G13" s="1">
        <v>2822750</v>
      </c>
      <c r="H13" s="1">
        <v>2822750</v>
      </c>
      <c r="I13" s="1">
        <v>2822750</v>
      </c>
      <c r="J13" s="1">
        <v>2822750</v>
      </c>
      <c r="K13" s="1">
        <v>2822750</v>
      </c>
      <c r="L13" s="1">
        <v>2822750</v>
      </c>
      <c r="M13" s="1">
        <v>2822750</v>
      </c>
      <c r="N13" s="1">
        <v>2822750</v>
      </c>
      <c r="O13" s="1">
        <v>2822750</v>
      </c>
      <c r="P13" s="1">
        <v>2822750</v>
      </c>
      <c r="Q13" s="1">
        <v>2822750</v>
      </c>
      <c r="R13" s="1">
        <v>2822750</v>
      </c>
      <c r="S13" s="1">
        <v>2822750</v>
      </c>
      <c r="T13" s="1">
        <v>2822750</v>
      </c>
      <c r="U13" s="1">
        <v>2822750</v>
      </c>
      <c r="V13" s="1">
        <v>2822750</v>
      </c>
      <c r="W13" s="1">
        <v>2822750</v>
      </c>
      <c r="X13" s="1">
        <v>2822750</v>
      </c>
      <c r="Y13" s="1">
        <v>2822750</v>
      </c>
      <c r="Z13" s="1">
        <v>2822750</v>
      </c>
      <c r="AA13" s="1">
        <v>2822750</v>
      </c>
      <c r="AB13" s="1">
        <v>2822750</v>
      </c>
      <c r="AC13" s="1">
        <v>2822750</v>
      </c>
      <c r="AD13" s="1">
        <v>2822750</v>
      </c>
      <c r="AE13" s="1">
        <v>2822750</v>
      </c>
      <c r="AF13" s="1">
        <v>2822750</v>
      </c>
      <c r="AG13" s="1">
        <v>2822750</v>
      </c>
      <c r="AH13" s="1">
        <v>2822750</v>
      </c>
      <c r="AI13" s="1">
        <v>2822750</v>
      </c>
      <c r="AJ13" s="1">
        <v>2822750</v>
      </c>
      <c r="AK13" s="1">
        <v>2822750</v>
      </c>
      <c r="AL13" s="1">
        <v>2822750</v>
      </c>
      <c r="AM13" s="1">
        <v>2822750</v>
      </c>
      <c r="AN13" s="1">
        <v>2822750</v>
      </c>
      <c r="AO13" s="1">
        <v>2822750</v>
      </c>
      <c r="AP13" s="1">
        <v>2822750</v>
      </c>
      <c r="AQ13" s="1">
        <v>2822750</v>
      </c>
      <c r="AR13" s="1">
        <v>2822750</v>
      </c>
      <c r="AS13" s="1">
        <v>2822750</v>
      </c>
      <c r="AT13" s="1">
        <v>2822750</v>
      </c>
      <c r="AU13" s="1">
        <v>2822750</v>
      </c>
      <c r="AV13" s="1">
        <v>2822750</v>
      </c>
      <c r="AW13" s="1">
        <v>2822750</v>
      </c>
      <c r="AX13" s="1">
        <v>2822750</v>
      </c>
      <c r="AY13" s="1">
        <v>2822750</v>
      </c>
      <c r="AZ13" s="1">
        <v>2822750</v>
      </c>
      <c r="BA13" s="1">
        <v>2822750</v>
      </c>
      <c r="BB13" s="1">
        <v>2822750</v>
      </c>
      <c r="BC13" s="1">
        <v>2822750</v>
      </c>
      <c r="BD13" s="1">
        <v>2822750</v>
      </c>
      <c r="BE13" s="1">
        <v>2822750</v>
      </c>
      <c r="BF13" s="1">
        <v>2822750</v>
      </c>
      <c r="BG13" s="1">
        <v>2822750</v>
      </c>
      <c r="BH13" s="1">
        <v>2822750</v>
      </c>
      <c r="BI13" s="1">
        <v>2822750</v>
      </c>
      <c r="BJ13" s="1">
        <v>2822750</v>
      </c>
      <c r="BK13" s="1">
        <v>2822750</v>
      </c>
      <c r="BL13" s="1">
        <v>2822750</v>
      </c>
      <c r="BM13" s="1">
        <v>2822750</v>
      </c>
      <c r="BN13" s="1">
        <v>2822750</v>
      </c>
      <c r="BO13" s="1">
        <v>2822750</v>
      </c>
      <c r="BP13" s="1">
        <v>2822750</v>
      </c>
      <c r="BQ13" s="1">
        <v>2822750</v>
      </c>
      <c r="BR13" s="1">
        <v>2822750</v>
      </c>
      <c r="BS13" s="1">
        <v>2822750</v>
      </c>
      <c r="BT13" s="1">
        <v>2822750</v>
      </c>
      <c r="BU13" s="1">
        <v>2822750</v>
      </c>
      <c r="BV13" s="1">
        <v>2822750</v>
      </c>
      <c r="BW13" s="1">
        <v>2822750</v>
      </c>
      <c r="BX13" s="1">
        <v>2822750</v>
      </c>
      <c r="BY13" s="1">
        <v>2822750</v>
      </c>
      <c r="BZ13" s="1">
        <v>2822750</v>
      </c>
      <c r="CA13" s="1">
        <v>2822750</v>
      </c>
      <c r="CB13" s="1">
        <v>2822750</v>
      </c>
      <c r="CC13" s="1">
        <v>2822750</v>
      </c>
      <c r="CD13" s="1">
        <v>2822750</v>
      </c>
      <c r="CE13" s="1">
        <v>2822750</v>
      </c>
      <c r="CF13" s="1">
        <v>2822750</v>
      </c>
      <c r="CG13" s="1">
        <v>2822750</v>
      </c>
      <c r="CH13" s="1">
        <v>2822750</v>
      </c>
      <c r="CI13" s="1">
        <v>2822750</v>
      </c>
      <c r="CJ13" s="1">
        <v>2822750</v>
      </c>
      <c r="CK13" s="1">
        <v>2822750</v>
      </c>
      <c r="CL13" s="1">
        <v>2822750</v>
      </c>
      <c r="CM13" s="1">
        <v>2822750</v>
      </c>
      <c r="CN13" s="1">
        <v>2822750</v>
      </c>
      <c r="CO13" s="1">
        <v>2822750</v>
      </c>
      <c r="CP13" s="1">
        <v>2822750</v>
      </c>
      <c r="CQ13" s="1">
        <v>2822750</v>
      </c>
      <c r="CR13" s="1">
        <v>2822750</v>
      </c>
      <c r="CS13" s="1">
        <v>2822750</v>
      </c>
      <c r="CT13" s="1">
        <v>2822750</v>
      </c>
      <c r="CU13" s="1">
        <v>2822750</v>
      </c>
      <c r="CV13" s="1">
        <v>2822750</v>
      </c>
      <c r="CW13" s="1">
        <v>2822750</v>
      </c>
      <c r="CX13" s="1">
        <v>2822750</v>
      </c>
      <c r="CY13" s="1">
        <v>2822750</v>
      </c>
      <c r="CZ13" s="1">
        <v>2822750</v>
      </c>
      <c r="DA13" s="1">
        <v>2822750</v>
      </c>
    </row>
    <row r="14" spans="4:105" x14ac:dyDescent="0.25">
      <c r="D14" t="s">
        <v>54</v>
      </c>
      <c r="E14" s="1">
        <v>2661500</v>
      </c>
      <c r="F14" s="1">
        <v>2661500</v>
      </c>
      <c r="G14" s="1">
        <v>2661500</v>
      </c>
      <c r="H14" s="1">
        <v>2661500</v>
      </c>
      <c r="I14" s="1">
        <v>2661500</v>
      </c>
      <c r="J14" s="1">
        <v>2661500</v>
      </c>
      <c r="K14" s="1">
        <v>2661500</v>
      </c>
      <c r="L14" s="1">
        <v>2661500</v>
      </c>
      <c r="M14" s="1">
        <v>2661500</v>
      </c>
      <c r="N14" s="1">
        <v>2661500</v>
      </c>
      <c r="O14" s="1">
        <v>2661500</v>
      </c>
      <c r="P14" s="1">
        <v>2661500</v>
      </c>
      <c r="Q14" s="1">
        <v>2661500</v>
      </c>
      <c r="R14" s="1">
        <v>2661500</v>
      </c>
      <c r="S14" s="1">
        <v>2661500</v>
      </c>
      <c r="T14" s="1">
        <v>2661500</v>
      </c>
      <c r="U14" s="1">
        <v>2661500</v>
      </c>
      <c r="V14" s="1">
        <v>2661500</v>
      </c>
      <c r="W14" s="1">
        <v>2661500</v>
      </c>
      <c r="X14" s="1">
        <v>2661500</v>
      </c>
      <c r="Y14" s="1">
        <v>2661500</v>
      </c>
      <c r="Z14" s="1">
        <v>2661500</v>
      </c>
      <c r="AA14" s="1">
        <v>2661500</v>
      </c>
      <c r="AB14" s="1">
        <v>2661500</v>
      </c>
      <c r="AC14" s="1">
        <v>2661500</v>
      </c>
      <c r="AD14" s="1">
        <v>2661500</v>
      </c>
      <c r="AE14" s="1">
        <v>2661500</v>
      </c>
      <c r="AF14" s="1">
        <v>2661500</v>
      </c>
      <c r="AG14" s="1">
        <v>2661500</v>
      </c>
      <c r="AH14" s="1">
        <v>2661500</v>
      </c>
      <c r="AI14" s="1">
        <v>2661500</v>
      </c>
      <c r="AJ14" s="1">
        <v>2661500</v>
      </c>
      <c r="AK14" s="1">
        <v>2661500</v>
      </c>
      <c r="AL14" s="1">
        <v>2661500</v>
      </c>
      <c r="AM14" s="1">
        <v>2661500</v>
      </c>
      <c r="AN14" s="1">
        <v>2661500</v>
      </c>
      <c r="AO14" s="1">
        <v>2661500</v>
      </c>
      <c r="AP14" s="1">
        <v>2661500</v>
      </c>
      <c r="AQ14" s="1">
        <v>2661500</v>
      </c>
      <c r="AR14" s="1">
        <v>2661500</v>
      </c>
      <c r="AS14" s="1">
        <v>2661500</v>
      </c>
      <c r="AT14" s="1">
        <v>2661500</v>
      </c>
      <c r="AU14" s="1">
        <v>2661500</v>
      </c>
      <c r="AV14" s="1">
        <v>2661500</v>
      </c>
      <c r="AW14" s="1">
        <v>2661500</v>
      </c>
      <c r="AX14" s="1">
        <v>2661500</v>
      </c>
      <c r="AY14" s="1">
        <v>2661500</v>
      </c>
      <c r="AZ14" s="1">
        <v>2661500</v>
      </c>
      <c r="BA14" s="1">
        <v>2661500</v>
      </c>
      <c r="BB14" s="1">
        <v>2661500</v>
      </c>
      <c r="BC14" s="1">
        <v>2661500</v>
      </c>
      <c r="BD14" s="1">
        <v>2661500</v>
      </c>
      <c r="BE14" s="1">
        <v>2661500</v>
      </c>
      <c r="BF14" s="1">
        <v>2661500</v>
      </c>
      <c r="BG14" s="1">
        <v>2661500</v>
      </c>
      <c r="BH14" s="1">
        <v>2661500</v>
      </c>
      <c r="BI14" s="1">
        <v>2661500</v>
      </c>
      <c r="BJ14" s="1">
        <v>2661500</v>
      </c>
      <c r="BK14" s="1">
        <v>2661500</v>
      </c>
      <c r="BL14" s="1">
        <v>2661500</v>
      </c>
      <c r="BM14" s="1">
        <v>2661500</v>
      </c>
      <c r="BN14" s="1">
        <v>2661500</v>
      </c>
      <c r="BO14" s="1">
        <v>2661500</v>
      </c>
      <c r="BP14" s="1">
        <v>2661500</v>
      </c>
      <c r="BQ14" s="1">
        <v>2661500</v>
      </c>
      <c r="BR14" s="1">
        <v>2661500</v>
      </c>
      <c r="BS14" s="1">
        <v>2661500</v>
      </c>
      <c r="BT14" s="1">
        <v>2661500</v>
      </c>
      <c r="BU14" s="1">
        <v>2661500</v>
      </c>
      <c r="BV14" s="1">
        <v>2661500</v>
      </c>
      <c r="BW14" s="1">
        <v>2661500</v>
      </c>
      <c r="BX14" s="1">
        <v>2661500</v>
      </c>
      <c r="BY14" s="1">
        <v>2661500</v>
      </c>
      <c r="BZ14" s="1">
        <v>2661500</v>
      </c>
      <c r="CA14" s="1">
        <v>2661500</v>
      </c>
      <c r="CB14" s="1">
        <v>2661500</v>
      </c>
      <c r="CC14" s="1">
        <v>2661500</v>
      </c>
      <c r="CD14" s="1">
        <v>2661500</v>
      </c>
      <c r="CE14" s="1">
        <v>2661500</v>
      </c>
      <c r="CF14" s="1">
        <v>2661500</v>
      </c>
      <c r="CG14" s="1">
        <v>2661500</v>
      </c>
      <c r="CH14" s="1">
        <v>2661500</v>
      </c>
      <c r="CI14" s="1">
        <v>2661500</v>
      </c>
      <c r="CJ14" s="1">
        <v>2661500</v>
      </c>
      <c r="CK14" s="1">
        <v>2661500</v>
      </c>
      <c r="CL14" s="1">
        <v>2661500</v>
      </c>
      <c r="CM14" s="1">
        <v>2661500</v>
      </c>
      <c r="CN14" s="1">
        <v>2661500</v>
      </c>
      <c r="CO14" s="1">
        <v>2661500</v>
      </c>
      <c r="CP14" s="1">
        <v>2661500</v>
      </c>
      <c r="CQ14" s="1">
        <v>2661500</v>
      </c>
      <c r="CR14" s="1">
        <v>2661500</v>
      </c>
      <c r="CS14" s="1">
        <v>2661500</v>
      </c>
      <c r="CT14" s="1">
        <v>2661500</v>
      </c>
      <c r="CU14" s="1">
        <v>2661500</v>
      </c>
      <c r="CV14" s="1">
        <v>2661500</v>
      </c>
      <c r="CW14" s="1">
        <v>2661500</v>
      </c>
      <c r="CX14" s="1">
        <v>2661500</v>
      </c>
      <c r="CY14" s="1">
        <v>2661500</v>
      </c>
      <c r="CZ14" s="1">
        <v>2661500</v>
      </c>
      <c r="DA14" s="1">
        <v>2661500</v>
      </c>
    </row>
    <row r="15" spans="4:105" x14ac:dyDescent="0.25">
      <c r="D15" t="s">
        <v>55</v>
      </c>
      <c r="E15" s="1">
        <v>2585250</v>
      </c>
      <c r="F15" s="1">
        <v>2585250</v>
      </c>
      <c r="G15" s="1">
        <v>2585250</v>
      </c>
      <c r="H15" s="1">
        <v>2585250</v>
      </c>
      <c r="I15" s="1">
        <v>2585250</v>
      </c>
      <c r="J15" s="1">
        <v>2585250</v>
      </c>
      <c r="K15" s="1">
        <v>2585250</v>
      </c>
      <c r="L15" s="1">
        <v>2585250</v>
      </c>
      <c r="M15" s="1">
        <v>2585250</v>
      </c>
      <c r="N15" s="1">
        <v>2585250</v>
      </c>
      <c r="O15" s="1">
        <v>2585250</v>
      </c>
      <c r="P15" s="1">
        <v>2585250</v>
      </c>
      <c r="Q15" s="1">
        <v>2585250</v>
      </c>
      <c r="R15" s="1">
        <v>2585250</v>
      </c>
      <c r="S15" s="1">
        <v>2585250</v>
      </c>
      <c r="T15" s="1">
        <v>2585250</v>
      </c>
      <c r="U15" s="1">
        <v>2585250</v>
      </c>
      <c r="V15" s="1">
        <v>2585250</v>
      </c>
      <c r="W15" s="1">
        <v>2585250</v>
      </c>
      <c r="X15" s="1">
        <v>2585250</v>
      </c>
      <c r="Y15" s="1">
        <v>2585250</v>
      </c>
      <c r="Z15" s="1">
        <v>2585250</v>
      </c>
      <c r="AA15" s="1">
        <v>2585250</v>
      </c>
      <c r="AB15" s="1">
        <v>2585250</v>
      </c>
      <c r="AC15" s="1">
        <v>2585250</v>
      </c>
      <c r="AD15" s="1">
        <v>2585250</v>
      </c>
      <c r="AE15" s="1">
        <v>2585250</v>
      </c>
      <c r="AF15" s="1">
        <v>2585250</v>
      </c>
      <c r="AG15" s="1">
        <v>2585250</v>
      </c>
      <c r="AH15" s="1">
        <v>2585250</v>
      </c>
      <c r="AI15" s="1">
        <v>2585250</v>
      </c>
      <c r="AJ15" s="1">
        <v>2585250</v>
      </c>
      <c r="AK15" s="1">
        <v>2585250</v>
      </c>
      <c r="AL15" s="1">
        <v>2585250</v>
      </c>
      <c r="AM15" s="1">
        <v>2585250</v>
      </c>
      <c r="AN15" s="1">
        <v>2585250</v>
      </c>
      <c r="AO15" s="1">
        <v>2585250</v>
      </c>
      <c r="AP15" s="1">
        <v>2585250</v>
      </c>
      <c r="AQ15" s="1">
        <v>2585250</v>
      </c>
      <c r="AR15" s="1">
        <v>2585250</v>
      </c>
      <c r="AS15" s="1">
        <v>2585250</v>
      </c>
      <c r="AT15" s="1">
        <v>2585250</v>
      </c>
      <c r="AU15" s="1">
        <v>2585250</v>
      </c>
      <c r="AV15" s="1">
        <v>2585250</v>
      </c>
      <c r="AW15" s="1">
        <v>2585250</v>
      </c>
      <c r="AX15" s="1">
        <v>2585250</v>
      </c>
      <c r="AY15" s="1">
        <v>2585250</v>
      </c>
      <c r="AZ15" s="1">
        <v>2585250</v>
      </c>
      <c r="BA15" s="1">
        <v>2585250</v>
      </c>
      <c r="BB15" s="1">
        <v>2585250</v>
      </c>
      <c r="BC15" s="1">
        <v>2585250</v>
      </c>
      <c r="BD15" s="1">
        <v>2585250</v>
      </c>
      <c r="BE15" s="1">
        <v>2585250</v>
      </c>
      <c r="BF15" s="1">
        <v>2585250</v>
      </c>
      <c r="BG15" s="1">
        <v>2585250</v>
      </c>
      <c r="BH15" s="1">
        <v>2585250</v>
      </c>
      <c r="BI15" s="1">
        <v>2585250</v>
      </c>
      <c r="BJ15" s="1">
        <v>2585250</v>
      </c>
      <c r="BK15" s="1">
        <v>2585250</v>
      </c>
      <c r="BL15" s="1">
        <v>2585250</v>
      </c>
      <c r="BM15" s="1">
        <v>2585250</v>
      </c>
      <c r="BN15" s="1">
        <v>2585250</v>
      </c>
      <c r="BO15" s="1">
        <v>2585250</v>
      </c>
      <c r="BP15" s="1">
        <v>2585250</v>
      </c>
      <c r="BQ15" s="1">
        <v>2585250</v>
      </c>
      <c r="BR15" s="1">
        <v>2585250</v>
      </c>
      <c r="BS15" s="1">
        <v>2585250</v>
      </c>
      <c r="BT15" s="1">
        <v>2585250</v>
      </c>
      <c r="BU15" s="1">
        <v>2585250</v>
      </c>
      <c r="BV15" s="1">
        <v>2585250</v>
      </c>
      <c r="BW15" s="1">
        <v>2585250</v>
      </c>
      <c r="BX15" s="1">
        <v>2585250</v>
      </c>
      <c r="BY15" s="1">
        <v>2585250</v>
      </c>
      <c r="BZ15" s="1">
        <v>2585250</v>
      </c>
      <c r="CA15" s="1">
        <v>2585250</v>
      </c>
      <c r="CB15" s="1">
        <v>2585250</v>
      </c>
      <c r="CC15" s="1">
        <v>2585250</v>
      </c>
      <c r="CD15" s="1">
        <v>2585250</v>
      </c>
      <c r="CE15" s="1">
        <v>2585250</v>
      </c>
      <c r="CF15" s="1">
        <v>2585250</v>
      </c>
      <c r="CG15" s="1">
        <v>2585250</v>
      </c>
      <c r="CH15" s="1">
        <v>2585250</v>
      </c>
      <c r="CI15" s="1">
        <v>2585250</v>
      </c>
      <c r="CJ15" s="1">
        <v>2585250</v>
      </c>
      <c r="CK15" s="1">
        <v>2585250</v>
      </c>
      <c r="CL15" s="1">
        <v>2585250</v>
      </c>
      <c r="CM15" s="1">
        <v>2585250</v>
      </c>
      <c r="CN15" s="1">
        <v>2585250</v>
      </c>
      <c r="CO15" s="1">
        <v>2585250</v>
      </c>
      <c r="CP15" s="1">
        <v>2585250</v>
      </c>
      <c r="CQ15" s="1">
        <v>2585250</v>
      </c>
      <c r="CR15" s="1">
        <v>2585250</v>
      </c>
      <c r="CS15" s="1">
        <v>2585250</v>
      </c>
      <c r="CT15" s="1">
        <v>2585250</v>
      </c>
      <c r="CU15" s="1">
        <v>2585250</v>
      </c>
      <c r="CV15" s="1">
        <v>2585250</v>
      </c>
      <c r="CW15" s="1">
        <v>2585250</v>
      </c>
      <c r="CX15" s="1">
        <v>2585250</v>
      </c>
      <c r="CY15" s="1">
        <v>2585250</v>
      </c>
      <c r="CZ15" s="1">
        <v>2585250</v>
      </c>
      <c r="DA15" s="1">
        <v>2585250</v>
      </c>
    </row>
    <row r="16" spans="4:105" x14ac:dyDescent="0.25">
      <c r="D16" t="s">
        <v>56</v>
      </c>
      <c r="E16" s="1">
        <v>2904500</v>
      </c>
      <c r="F16" s="1">
        <v>2904500</v>
      </c>
      <c r="G16" s="1">
        <v>2904500</v>
      </c>
      <c r="H16" s="1">
        <v>2904500</v>
      </c>
      <c r="I16" s="1">
        <v>2904500</v>
      </c>
      <c r="J16" s="1">
        <v>2904500</v>
      </c>
      <c r="K16" s="1">
        <v>2904500</v>
      </c>
      <c r="L16" s="1">
        <v>2904500</v>
      </c>
      <c r="M16" s="1">
        <v>2904500</v>
      </c>
      <c r="N16" s="1">
        <v>2904500</v>
      </c>
      <c r="O16" s="1">
        <v>2904500</v>
      </c>
      <c r="P16" s="1">
        <v>2904500</v>
      </c>
      <c r="Q16" s="1">
        <v>2904500</v>
      </c>
      <c r="R16" s="1">
        <v>2904500</v>
      </c>
      <c r="S16" s="1">
        <v>2904500</v>
      </c>
      <c r="T16" s="1">
        <v>2904500</v>
      </c>
      <c r="U16" s="1">
        <v>2904500</v>
      </c>
      <c r="V16" s="1">
        <v>2904500</v>
      </c>
      <c r="W16" s="1">
        <v>2904500</v>
      </c>
      <c r="X16" s="1">
        <v>2904500</v>
      </c>
      <c r="Y16" s="1">
        <v>2904500</v>
      </c>
      <c r="Z16" s="1">
        <v>2904500</v>
      </c>
      <c r="AA16" s="1">
        <v>2904500</v>
      </c>
      <c r="AB16" s="1">
        <v>2904500</v>
      </c>
      <c r="AC16" s="1">
        <v>2904500</v>
      </c>
      <c r="AD16" s="1">
        <v>2904500</v>
      </c>
      <c r="AE16" s="1">
        <v>2904500</v>
      </c>
      <c r="AF16" s="1">
        <v>2904500</v>
      </c>
      <c r="AG16" s="1">
        <v>2904500</v>
      </c>
      <c r="AH16" s="1">
        <v>2904500</v>
      </c>
      <c r="AI16" s="1">
        <v>2904500</v>
      </c>
      <c r="AJ16" s="1">
        <v>2904500</v>
      </c>
      <c r="AK16" s="1">
        <v>2904500</v>
      </c>
      <c r="AL16" s="1">
        <v>2904500</v>
      </c>
      <c r="AM16" s="1">
        <v>2904500</v>
      </c>
      <c r="AN16" s="1">
        <v>2904500</v>
      </c>
      <c r="AO16" s="1">
        <v>2904500</v>
      </c>
      <c r="AP16" s="1">
        <v>2904500</v>
      </c>
      <c r="AQ16" s="1">
        <v>2904500</v>
      </c>
      <c r="AR16" s="1">
        <v>2904500</v>
      </c>
      <c r="AS16" s="1">
        <v>2904500</v>
      </c>
      <c r="AT16" s="1">
        <v>2904500</v>
      </c>
      <c r="AU16" s="1">
        <v>2904500</v>
      </c>
      <c r="AV16" s="1">
        <v>2904500</v>
      </c>
      <c r="AW16" s="1">
        <v>2904500</v>
      </c>
      <c r="AX16" s="1">
        <v>2904500</v>
      </c>
      <c r="AY16" s="1">
        <v>2904500</v>
      </c>
      <c r="AZ16" s="1">
        <v>2904500</v>
      </c>
      <c r="BA16" s="1">
        <v>2904500</v>
      </c>
      <c r="BB16" s="1">
        <v>2904500</v>
      </c>
      <c r="BC16" s="1">
        <v>2904500</v>
      </c>
      <c r="BD16" s="1">
        <v>2904500</v>
      </c>
      <c r="BE16" s="1">
        <v>2904500</v>
      </c>
      <c r="BF16" s="1">
        <v>2904500</v>
      </c>
      <c r="BG16" s="1">
        <v>2904500</v>
      </c>
      <c r="BH16" s="1">
        <v>2904500</v>
      </c>
      <c r="BI16" s="1">
        <v>2904500</v>
      </c>
      <c r="BJ16" s="1">
        <v>2904500</v>
      </c>
      <c r="BK16" s="1">
        <v>2904500</v>
      </c>
      <c r="BL16" s="1">
        <v>2904500</v>
      </c>
      <c r="BM16" s="1">
        <v>2904500</v>
      </c>
      <c r="BN16" s="1">
        <v>2904500</v>
      </c>
      <c r="BO16" s="1">
        <v>2904500</v>
      </c>
      <c r="BP16" s="1">
        <v>2904500</v>
      </c>
      <c r="BQ16" s="1">
        <v>2904500</v>
      </c>
      <c r="BR16" s="1">
        <v>2904500</v>
      </c>
      <c r="BS16" s="1">
        <v>2904500</v>
      </c>
      <c r="BT16" s="1">
        <v>2904500</v>
      </c>
      <c r="BU16" s="1">
        <v>2904500</v>
      </c>
      <c r="BV16" s="1">
        <v>2904500</v>
      </c>
      <c r="BW16" s="1">
        <v>2904500</v>
      </c>
      <c r="BX16" s="1">
        <v>2904500</v>
      </c>
      <c r="BY16" s="1">
        <v>2904500</v>
      </c>
      <c r="BZ16" s="1">
        <v>2904500</v>
      </c>
      <c r="CA16" s="1">
        <v>2904500</v>
      </c>
      <c r="CB16" s="1">
        <v>2904500</v>
      </c>
      <c r="CC16" s="1">
        <v>2904500</v>
      </c>
      <c r="CD16" s="1">
        <v>2904500</v>
      </c>
      <c r="CE16" s="1">
        <v>2904500</v>
      </c>
      <c r="CF16" s="1">
        <v>2904500</v>
      </c>
      <c r="CG16" s="1">
        <v>2904500</v>
      </c>
      <c r="CH16" s="1">
        <v>2904500</v>
      </c>
      <c r="CI16" s="1">
        <v>2904500</v>
      </c>
      <c r="CJ16" s="1">
        <v>2904500</v>
      </c>
      <c r="CK16" s="1">
        <v>2904500</v>
      </c>
      <c r="CL16" s="1">
        <v>2904500</v>
      </c>
      <c r="CM16" s="1">
        <v>2904500</v>
      </c>
      <c r="CN16" s="1">
        <v>2904500</v>
      </c>
      <c r="CO16" s="1">
        <v>2904500</v>
      </c>
      <c r="CP16" s="1">
        <v>2904500</v>
      </c>
      <c r="CQ16" s="1">
        <v>2904500</v>
      </c>
      <c r="CR16" s="1">
        <v>2904500</v>
      </c>
      <c r="CS16" s="1">
        <v>2904500</v>
      </c>
      <c r="CT16" s="1">
        <v>2904500</v>
      </c>
      <c r="CU16" s="1">
        <v>2904500</v>
      </c>
      <c r="CV16" s="1">
        <v>2904500</v>
      </c>
      <c r="CW16" s="1">
        <v>2904500</v>
      </c>
      <c r="CX16" s="1">
        <v>2904500</v>
      </c>
      <c r="CY16" s="1">
        <v>2904500</v>
      </c>
      <c r="CZ16" s="1">
        <v>2904500</v>
      </c>
      <c r="DA16" s="1">
        <v>2904500</v>
      </c>
    </row>
    <row r="17" spans="4:105" x14ac:dyDescent="0.25">
      <c r="D17" t="s">
        <v>57</v>
      </c>
      <c r="E17" s="1">
        <v>3255750</v>
      </c>
      <c r="F17" s="1">
        <v>3255750</v>
      </c>
      <c r="G17" s="1">
        <v>3255750</v>
      </c>
      <c r="H17" s="1">
        <v>3255750</v>
      </c>
      <c r="I17" s="1">
        <v>3255750</v>
      </c>
      <c r="J17" s="1">
        <v>3255750</v>
      </c>
      <c r="K17" s="1">
        <v>3255750</v>
      </c>
      <c r="L17" s="1">
        <v>3255750</v>
      </c>
      <c r="M17" s="1">
        <v>3255750</v>
      </c>
      <c r="N17" s="1">
        <v>3255750</v>
      </c>
      <c r="O17" s="1">
        <v>3255750</v>
      </c>
      <c r="P17" s="1">
        <v>3255750</v>
      </c>
      <c r="Q17" s="1">
        <v>3255750</v>
      </c>
      <c r="R17" s="1">
        <v>3255750</v>
      </c>
      <c r="S17" s="1">
        <v>3255750</v>
      </c>
      <c r="T17" s="1">
        <v>3255750</v>
      </c>
      <c r="U17" s="1">
        <v>3255750</v>
      </c>
      <c r="V17" s="1">
        <v>3255750</v>
      </c>
      <c r="W17" s="1">
        <v>3255750</v>
      </c>
      <c r="X17" s="1">
        <v>3255750</v>
      </c>
      <c r="Y17" s="1">
        <v>3255750</v>
      </c>
      <c r="Z17" s="1">
        <v>3255750</v>
      </c>
      <c r="AA17" s="1">
        <v>3255750</v>
      </c>
      <c r="AB17" s="1">
        <v>3255750</v>
      </c>
      <c r="AC17" s="1">
        <v>3255750</v>
      </c>
      <c r="AD17" s="1">
        <v>3255750</v>
      </c>
      <c r="AE17" s="1">
        <v>3255750</v>
      </c>
      <c r="AF17" s="1">
        <v>3255750</v>
      </c>
      <c r="AG17" s="1">
        <v>3255750</v>
      </c>
      <c r="AH17" s="1">
        <v>3255750</v>
      </c>
      <c r="AI17" s="1">
        <v>3255750</v>
      </c>
      <c r="AJ17" s="1">
        <v>3255750</v>
      </c>
      <c r="AK17" s="1">
        <v>3255750</v>
      </c>
      <c r="AL17" s="1">
        <v>3255750</v>
      </c>
      <c r="AM17" s="1">
        <v>3255750</v>
      </c>
      <c r="AN17" s="1">
        <v>3255750</v>
      </c>
      <c r="AO17" s="1">
        <v>3255750</v>
      </c>
      <c r="AP17" s="1">
        <v>3255750</v>
      </c>
      <c r="AQ17" s="1">
        <v>3255750</v>
      </c>
      <c r="AR17" s="1">
        <v>3255750</v>
      </c>
      <c r="AS17" s="1">
        <v>3255750</v>
      </c>
      <c r="AT17" s="1">
        <v>3255750</v>
      </c>
      <c r="AU17" s="1">
        <v>3255750</v>
      </c>
      <c r="AV17" s="1">
        <v>3255750</v>
      </c>
      <c r="AW17" s="1">
        <v>3255750</v>
      </c>
      <c r="AX17" s="1">
        <v>3255750</v>
      </c>
      <c r="AY17" s="1">
        <v>3255750</v>
      </c>
      <c r="AZ17" s="1">
        <v>3255750</v>
      </c>
      <c r="BA17" s="1">
        <v>3255750</v>
      </c>
      <c r="BB17" s="1">
        <v>3255750</v>
      </c>
      <c r="BC17" s="1">
        <v>3255750</v>
      </c>
      <c r="BD17" s="1">
        <v>3255750</v>
      </c>
      <c r="BE17" s="1">
        <v>3255750</v>
      </c>
      <c r="BF17" s="1">
        <v>3255750</v>
      </c>
      <c r="BG17" s="1">
        <v>3255750</v>
      </c>
      <c r="BH17" s="1">
        <v>3255750</v>
      </c>
      <c r="BI17" s="1">
        <v>3255750</v>
      </c>
      <c r="BJ17" s="1">
        <v>3255750</v>
      </c>
      <c r="BK17" s="1">
        <v>3255750</v>
      </c>
      <c r="BL17" s="1">
        <v>3255750</v>
      </c>
      <c r="BM17" s="1">
        <v>3255750</v>
      </c>
      <c r="BN17" s="1">
        <v>3255750</v>
      </c>
      <c r="BO17" s="1">
        <v>3255750</v>
      </c>
      <c r="BP17" s="1">
        <v>3255750</v>
      </c>
      <c r="BQ17" s="1">
        <v>3255750</v>
      </c>
      <c r="BR17" s="1">
        <v>3255750</v>
      </c>
      <c r="BS17" s="1">
        <v>3255750</v>
      </c>
      <c r="BT17" s="1">
        <v>3255750</v>
      </c>
      <c r="BU17" s="1">
        <v>3255750</v>
      </c>
      <c r="BV17" s="1">
        <v>3255750</v>
      </c>
      <c r="BW17" s="1">
        <v>3255750</v>
      </c>
      <c r="BX17" s="1">
        <v>3255750</v>
      </c>
      <c r="BY17" s="1">
        <v>3255750</v>
      </c>
      <c r="BZ17" s="1">
        <v>3255750</v>
      </c>
      <c r="CA17" s="1">
        <v>3255750</v>
      </c>
      <c r="CB17" s="1">
        <v>3255750</v>
      </c>
      <c r="CC17" s="1">
        <v>3255750</v>
      </c>
      <c r="CD17" s="1">
        <v>3255750</v>
      </c>
      <c r="CE17" s="1">
        <v>3255750</v>
      </c>
      <c r="CF17" s="1">
        <v>3255750</v>
      </c>
      <c r="CG17" s="1">
        <v>3255750</v>
      </c>
      <c r="CH17" s="1">
        <v>3255750</v>
      </c>
      <c r="CI17" s="1">
        <v>3255750</v>
      </c>
      <c r="CJ17" s="1">
        <v>3255750</v>
      </c>
      <c r="CK17" s="1">
        <v>3255750</v>
      </c>
      <c r="CL17" s="1">
        <v>3255750</v>
      </c>
      <c r="CM17" s="1">
        <v>3255750</v>
      </c>
      <c r="CN17" s="1">
        <v>3255750</v>
      </c>
      <c r="CO17" s="1">
        <v>3255750</v>
      </c>
      <c r="CP17" s="1">
        <v>3255750</v>
      </c>
      <c r="CQ17" s="1">
        <v>3255750</v>
      </c>
      <c r="CR17" s="1">
        <v>3255750</v>
      </c>
      <c r="CS17" s="1">
        <v>3255750</v>
      </c>
      <c r="CT17" s="1">
        <v>3255750</v>
      </c>
      <c r="CU17" s="1">
        <v>3255750</v>
      </c>
      <c r="CV17" s="1">
        <v>3255750</v>
      </c>
      <c r="CW17" s="1">
        <v>3255750</v>
      </c>
      <c r="CX17" s="1">
        <v>3255750</v>
      </c>
      <c r="CY17" s="1">
        <v>3255750</v>
      </c>
      <c r="CZ17" s="1">
        <v>3255750</v>
      </c>
      <c r="DA17" s="1">
        <v>3255750</v>
      </c>
    </row>
    <row r="18" spans="4:105" x14ac:dyDescent="0.25">
      <c r="D18" t="s">
        <v>58</v>
      </c>
      <c r="E18" s="1">
        <v>3757249.9999999995</v>
      </c>
      <c r="F18" s="1">
        <v>3757249.9999999995</v>
      </c>
      <c r="G18" s="1">
        <v>3757249.9999999995</v>
      </c>
      <c r="H18" s="1">
        <v>3757249.9999999995</v>
      </c>
      <c r="I18" s="1">
        <v>3757249.9999999995</v>
      </c>
      <c r="J18" s="1">
        <v>3757249.9999999995</v>
      </c>
      <c r="K18" s="1">
        <v>3757249.9999999995</v>
      </c>
      <c r="L18" s="1">
        <v>3757249.9999999995</v>
      </c>
      <c r="M18" s="1">
        <v>3757249.9999999995</v>
      </c>
      <c r="N18" s="1">
        <v>3757249.9999999995</v>
      </c>
      <c r="O18" s="1">
        <v>3757249.9999999995</v>
      </c>
      <c r="P18" s="1">
        <v>3757249.9999999995</v>
      </c>
      <c r="Q18" s="1">
        <v>3757249.9999999995</v>
      </c>
      <c r="R18" s="1">
        <v>3757249.9999999995</v>
      </c>
      <c r="S18" s="1">
        <v>3757249.9999999995</v>
      </c>
      <c r="T18" s="1">
        <v>3757249.9999999995</v>
      </c>
      <c r="U18" s="1">
        <v>3757249.9999999995</v>
      </c>
      <c r="V18" s="1">
        <v>3757249.9999999995</v>
      </c>
      <c r="W18" s="1">
        <v>3757249.9999999995</v>
      </c>
      <c r="X18" s="1">
        <v>3757249.9999999995</v>
      </c>
      <c r="Y18" s="1">
        <v>3757249.9999999995</v>
      </c>
      <c r="Z18" s="1">
        <v>3757249.9999999995</v>
      </c>
      <c r="AA18" s="1">
        <v>3757249.9999999995</v>
      </c>
      <c r="AB18" s="1">
        <v>3757249.9999999995</v>
      </c>
      <c r="AC18" s="1">
        <v>3757249.9999999995</v>
      </c>
      <c r="AD18" s="1">
        <v>3757249.9999999995</v>
      </c>
      <c r="AE18" s="1">
        <v>3757249.9999999995</v>
      </c>
      <c r="AF18" s="1">
        <v>3757249.9999999995</v>
      </c>
      <c r="AG18" s="1">
        <v>3757249.9999999995</v>
      </c>
      <c r="AH18" s="1">
        <v>3757249.9999999995</v>
      </c>
      <c r="AI18" s="1">
        <v>3757249.9999999995</v>
      </c>
      <c r="AJ18" s="1">
        <v>3757249.9999999995</v>
      </c>
      <c r="AK18" s="1">
        <v>3757249.9999999995</v>
      </c>
      <c r="AL18" s="1">
        <v>3757249.9999999995</v>
      </c>
      <c r="AM18" s="1">
        <v>3757249.9999999995</v>
      </c>
      <c r="AN18" s="1">
        <v>3757249.9999999995</v>
      </c>
      <c r="AO18" s="1">
        <v>3757249.9999999995</v>
      </c>
      <c r="AP18" s="1">
        <v>3757249.9999999995</v>
      </c>
      <c r="AQ18" s="1">
        <v>3757249.9999999995</v>
      </c>
      <c r="AR18" s="1">
        <v>3757249.9999999995</v>
      </c>
      <c r="AS18" s="1">
        <v>3757249.9999999995</v>
      </c>
      <c r="AT18" s="1">
        <v>3757249.9999999995</v>
      </c>
      <c r="AU18" s="1">
        <v>3757249.9999999995</v>
      </c>
      <c r="AV18" s="1">
        <v>3757249.9999999995</v>
      </c>
      <c r="AW18" s="1">
        <v>3757249.9999999995</v>
      </c>
      <c r="AX18" s="1">
        <v>3757249.9999999995</v>
      </c>
      <c r="AY18" s="1">
        <v>3757249.9999999995</v>
      </c>
      <c r="AZ18" s="1">
        <v>3757249.9999999995</v>
      </c>
      <c r="BA18" s="1">
        <v>3757249.9999999995</v>
      </c>
      <c r="BB18" s="1">
        <v>3757249.9999999995</v>
      </c>
      <c r="BC18" s="1">
        <v>3757249.9999999995</v>
      </c>
      <c r="BD18" s="1">
        <v>3757249.9999999995</v>
      </c>
      <c r="BE18" s="1">
        <v>3757249.9999999995</v>
      </c>
      <c r="BF18" s="1">
        <v>3757249.9999999995</v>
      </c>
      <c r="BG18" s="1">
        <v>3757249.9999999995</v>
      </c>
      <c r="BH18" s="1">
        <v>3757249.9999999995</v>
      </c>
      <c r="BI18" s="1">
        <v>3757249.9999999995</v>
      </c>
      <c r="BJ18" s="1">
        <v>3757249.9999999995</v>
      </c>
      <c r="BK18" s="1">
        <v>3757249.9999999995</v>
      </c>
      <c r="BL18" s="1">
        <v>3757249.9999999995</v>
      </c>
      <c r="BM18" s="1">
        <v>3757249.9999999995</v>
      </c>
      <c r="BN18" s="1">
        <v>3757249.9999999995</v>
      </c>
      <c r="BO18" s="1">
        <v>3757249.9999999995</v>
      </c>
      <c r="BP18" s="1">
        <v>3757249.9999999995</v>
      </c>
      <c r="BQ18" s="1">
        <v>3757249.9999999995</v>
      </c>
      <c r="BR18" s="1">
        <v>3757249.9999999995</v>
      </c>
      <c r="BS18" s="1">
        <v>3757249.9999999995</v>
      </c>
      <c r="BT18" s="1">
        <v>3757249.9999999995</v>
      </c>
      <c r="BU18" s="1">
        <v>3757249.9999999995</v>
      </c>
      <c r="BV18" s="1">
        <v>3757249.9999999995</v>
      </c>
      <c r="BW18" s="1">
        <v>3757249.9999999995</v>
      </c>
      <c r="BX18" s="1">
        <v>3757249.9999999995</v>
      </c>
      <c r="BY18" s="1">
        <v>3757249.9999999995</v>
      </c>
      <c r="BZ18" s="1">
        <v>3757249.9999999995</v>
      </c>
      <c r="CA18" s="1">
        <v>3757249.9999999995</v>
      </c>
      <c r="CB18" s="1">
        <v>3757249.9999999995</v>
      </c>
      <c r="CC18" s="1">
        <v>3757249.9999999995</v>
      </c>
      <c r="CD18" s="1">
        <v>3757249.9999999995</v>
      </c>
      <c r="CE18" s="1">
        <v>3757249.9999999995</v>
      </c>
      <c r="CF18" s="1">
        <v>3757249.9999999995</v>
      </c>
      <c r="CG18" s="1">
        <v>3757249.9999999995</v>
      </c>
      <c r="CH18" s="1">
        <v>3757249.9999999995</v>
      </c>
      <c r="CI18" s="1">
        <v>3757249.9999999995</v>
      </c>
      <c r="CJ18" s="1">
        <v>3757249.9999999995</v>
      </c>
      <c r="CK18" s="1">
        <v>3757249.9999999995</v>
      </c>
      <c r="CL18" s="1">
        <v>3757249.9999999995</v>
      </c>
      <c r="CM18" s="1">
        <v>3757249.9999999995</v>
      </c>
      <c r="CN18" s="1">
        <v>3757249.9999999995</v>
      </c>
      <c r="CO18" s="1">
        <v>3757249.9999999995</v>
      </c>
      <c r="CP18" s="1">
        <v>3757249.9999999995</v>
      </c>
      <c r="CQ18" s="1">
        <v>3757249.9999999995</v>
      </c>
      <c r="CR18" s="1">
        <v>3757249.9999999995</v>
      </c>
      <c r="CS18" s="1">
        <v>3757249.9999999995</v>
      </c>
      <c r="CT18" s="1">
        <v>3757249.9999999995</v>
      </c>
      <c r="CU18" s="1">
        <v>3757249.9999999995</v>
      </c>
      <c r="CV18" s="1">
        <v>3757249.9999999995</v>
      </c>
      <c r="CW18" s="1">
        <v>3757249.9999999995</v>
      </c>
      <c r="CX18" s="1">
        <v>3757249.9999999995</v>
      </c>
      <c r="CY18" s="1">
        <v>3757249.9999999995</v>
      </c>
      <c r="CZ18" s="1">
        <v>3757249.9999999995</v>
      </c>
      <c r="DA18" s="1">
        <v>3757249.9999999995</v>
      </c>
    </row>
    <row r="19" spans="4:105" x14ac:dyDescent="0.25">
      <c r="D19" t="s">
        <v>59</v>
      </c>
      <c r="E19" s="1">
        <v>4120000</v>
      </c>
      <c r="F19" s="1">
        <v>4120000</v>
      </c>
      <c r="G19" s="1">
        <v>4120000</v>
      </c>
      <c r="H19" s="1">
        <v>4120000</v>
      </c>
      <c r="I19" s="1">
        <v>4120000</v>
      </c>
      <c r="J19" s="1">
        <v>4120000</v>
      </c>
      <c r="K19" s="1">
        <v>4120000</v>
      </c>
      <c r="L19" s="1">
        <v>4120000</v>
      </c>
      <c r="M19" s="1">
        <v>4120000</v>
      </c>
      <c r="N19" s="1">
        <v>4120000</v>
      </c>
      <c r="O19" s="1">
        <v>4120000</v>
      </c>
      <c r="P19" s="1">
        <v>4120000</v>
      </c>
      <c r="Q19" s="1">
        <v>4120000</v>
      </c>
      <c r="R19" s="1">
        <v>4120000</v>
      </c>
      <c r="S19" s="1">
        <v>4120000</v>
      </c>
      <c r="T19" s="1">
        <v>4120000</v>
      </c>
      <c r="U19" s="1">
        <v>4120000</v>
      </c>
      <c r="V19" s="1">
        <v>4120000</v>
      </c>
      <c r="W19" s="1">
        <v>4120000</v>
      </c>
      <c r="X19" s="1">
        <v>4120000</v>
      </c>
      <c r="Y19" s="1">
        <v>4120000</v>
      </c>
      <c r="Z19" s="1">
        <v>4120000</v>
      </c>
      <c r="AA19" s="1">
        <v>4120000</v>
      </c>
      <c r="AB19" s="1">
        <v>4120000</v>
      </c>
      <c r="AC19" s="1">
        <v>4120000</v>
      </c>
      <c r="AD19" s="1">
        <v>4120000</v>
      </c>
      <c r="AE19" s="1">
        <v>4120000</v>
      </c>
      <c r="AF19" s="1">
        <v>4120000</v>
      </c>
      <c r="AG19" s="1">
        <v>4120000</v>
      </c>
      <c r="AH19" s="1">
        <v>4120000</v>
      </c>
      <c r="AI19" s="1">
        <v>4120000</v>
      </c>
      <c r="AJ19" s="1">
        <v>4120000</v>
      </c>
      <c r="AK19" s="1">
        <v>4120000</v>
      </c>
      <c r="AL19" s="1">
        <v>4120000</v>
      </c>
      <c r="AM19" s="1">
        <v>4120000</v>
      </c>
      <c r="AN19" s="1">
        <v>4120000</v>
      </c>
      <c r="AO19" s="1">
        <v>4120000</v>
      </c>
      <c r="AP19" s="1">
        <v>4120000</v>
      </c>
      <c r="AQ19" s="1">
        <v>4120000</v>
      </c>
      <c r="AR19" s="1">
        <v>4120000</v>
      </c>
      <c r="AS19" s="1">
        <v>4120000</v>
      </c>
      <c r="AT19" s="1">
        <v>4120000</v>
      </c>
      <c r="AU19" s="1">
        <v>4120000</v>
      </c>
      <c r="AV19" s="1">
        <v>4120000</v>
      </c>
      <c r="AW19" s="1">
        <v>4120000</v>
      </c>
      <c r="AX19" s="1">
        <v>4120000</v>
      </c>
      <c r="AY19" s="1">
        <v>4120000</v>
      </c>
      <c r="AZ19" s="1">
        <v>4120000</v>
      </c>
      <c r="BA19" s="1">
        <v>4120000</v>
      </c>
      <c r="BB19" s="1">
        <v>4120000</v>
      </c>
      <c r="BC19" s="1">
        <v>4120000</v>
      </c>
      <c r="BD19" s="1">
        <v>4120000</v>
      </c>
      <c r="BE19" s="1">
        <v>4120000</v>
      </c>
      <c r="BF19" s="1">
        <v>4120000</v>
      </c>
      <c r="BG19" s="1">
        <v>4120000</v>
      </c>
      <c r="BH19" s="1">
        <v>4120000</v>
      </c>
      <c r="BI19" s="1">
        <v>4120000</v>
      </c>
      <c r="BJ19" s="1">
        <v>4120000</v>
      </c>
      <c r="BK19" s="1">
        <v>4120000</v>
      </c>
      <c r="BL19" s="1">
        <v>4120000</v>
      </c>
      <c r="BM19" s="1">
        <v>4120000</v>
      </c>
      <c r="BN19" s="1">
        <v>4120000</v>
      </c>
      <c r="BO19" s="1">
        <v>4120000</v>
      </c>
      <c r="BP19" s="1">
        <v>4120000</v>
      </c>
      <c r="BQ19" s="1">
        <v>4120000</v>
      </c>
      <c r="BR19" s="1">
        <v>4120000</v>
      </c>
      <c r="BS19" s="1">
        <v>4120000</v>
      </c>
      <c r="BT19" s="1">
        <v>4120000</v>
      </c>
      <c r="BU19" s="1">
        <v>4120000</v>
      </c>
      <c r="BV19" s="1">
        <v>4120000</v>
      </c>
      <c r="BW19" s="1">
        <v>4120000</v>
      </c>
      <c r="BX19" s="1">
        <v>4120000</v>
      </c>
      <c r="BY19" s="1">
        <v>4120000</v>
      </c>
      <c r="BZ19" s="1">
        <v>4120000</v>
      </c>
      <c r="CA19" s="1">
        <v>4120000</v>
      </c>
      <c r="CB19" s="1">
        <v>4120000</v>
      </c>
      <c r="CC19" s="1">
        <v>4120000</v>
      </c>
      <c r="CD19" s="1">
        <v>4120000</v>
      </c>
      <c r="CE19" s="1">
        <v>4120000</v>
      </c>
      <c r="CF19" s="1">
        <v>4120000</v>
      </c>
      <c r="CG19" s="1">
        <v>4120000</v>
      </c>
      <c r="CH19" s="1">
        <v>4120000</v>
      </c>
      <c r="CI19" s="1">
        <v>4120000</v>
      </c>
      <c r="CJ19" s="1">
        <v>4120000</v>
      </c>
      <c r="CK19" s="1">
        <v>4120000</v>
      </c>
      <c r="CL19" s="1">
        <v>4120000</v>
      </c>
      <c r="CM19" s="1">
        <v>4120000</v>
      </c>
      <c r="CN19" s="1">
        <v>4120000</v>
      </c>
      <c r="CO19" s="1">
        <v>4120000</v>
      </c>
      <c r="CP19" s="1">
        <v>4120000</v>
      </c>
      <c r="CQ19" s="1">
        <v>4120000</v>
      </c>
      <c r="CR19" s="1">
        <v>4120000</v>
      </c>
      <c r="CS19" s="1">
        <v>4120000</v>
      </c>
      <c r="CT19" s="1">
        <v>4120000</v>
      </c>
      <c r="CU19" s="1">
        <v>4120000</v>
      </c>
      <c r="CV19" s="1">
        <v>4120000</v>
      </c>
      <c r="CW19" s="1">
        <v>4120000</v>
      </c>
      <c r="CX19" s="1">
        <v>4120000</v>
      </c>
      <c r="CY19" s="1">
        <v>4120000</v>
      </c>
      <c r="CZ19" s="1">
        <v>4120000</v>
      </c>
      <c r="DA19" s="1">
        <v>4120000</v>
      </c>
    </row>
    <row r="20" spans="4:105" x14ac:dyDescent="0.25">
      <c r="D20" t="s">
        <v>60</v>
      </c>
      <c r="E20" s="1">
        <v>4220750</v>
      </c>
      <c r="F20" s="1">
        <v>4220750</v>
      </c>
      <c r="G20" s="1">
        <v>4220750</v>
      </c>
      <c r="H20" s="1">
        <v>4220750</v>
      </c>
      <c r="I20" s="1">
        <v>4220750</v>
      </c>
      <c r="J20" s="1">
        <v>4220750</v>
      </c>
      <c r="K20" s="1">
        <v>4220750</v>
      </c>
      <c r="L20" s="1">
        <v>4220750</v>
      </c>
      <c r="M20" s="1">
        <v>4220750</v>
      </c>
      <c r="N20" s="1">
        <v>4220750</v>
      </c>
      <c r="O20" s="1">
        <v>4220750</v>
      </c>
      <c r="P20" s="1">
        <v>4220750</v>
      </c>
      <c r="Q20" s="1">
        <v>4220750</v>
      </c>
      <c r="R20" s="1">
        <v>4220750</v>
      </c>
      <c r="S20" s="1">
        <v>4220750</v>
      </c>
      <c r="T20" s="1">
        <v>4220750</v>
      </c>
      <c r="U20" s="1">
        <v>4220750</v>
      </c>
      <c r="V20" s="1">
        <v>4220750</v>
      </c>
      <c r="W20" s="1">
        <v>4220750</v>
      </c>
      <c r="X20" s="1">
        <v>4220750</v>
      </c>
      <c r="Y20" s="1">
        <v>4220750</v>
      </c>
      <c r="Z20" s="1">
        <v>4220750</v>
      </c>
      <c r="AA20" s="1">
        <v>4220750</v>
      </c>
      <c r="AB20" s="1">
        <v>4220750</v>
      </c>
      <c r="AC20" s="1">
        <v>4220750</v>
      </c>
      <c r="AD20" s="1">
        <v>4220750</v>
      </c>
      <c r="AE20" s="1">
        <v>4220750</v>
      </c>
      <c r="AF20" s="1">
        <v>4220750</v>
      </c>
      <c r="AG20" s="1">
        <v>4220750</v>
      </c>
      <c r="AH20" s="1">
        <v>4220750</v>
      </c>
      <c r="AI20" s="1">
        <v>4220750</v>
      </c>
      <c r="AJ20" s="1">
        <v>4220750</v>
      </c>
      <c r="AK20" s="1">
        <v>4220750</v>
      </c>
      <c r="AL20" s="1">
        <v>4220750</v>
      </c>
      <c r="AM20" s="1">
        <v>4220750</v>
      </c>
      <c r="AN20" s="1">
        <v>4220750</v>
      </c>
      <c r="AO20" s="1">
        <v>4220750</v>
      </c>
      <c r="AP20" s="1">
        <v>4220750</v>
      </c>
      <c r="AQ20" s="1">
        <v>4220750</v>
      </c>
      <c r="AR20" s="1">
        <v>4220750</v>
      </c>
      <c r="AS20" s="1">
        <v>4220750</v>
      </c>
      <c r="AT20" s="1">
        <v>4220750</v>
      </c>
      <c r="AU20" s="1">
        <v>4220750</v>
      </c>
      <c r="AV20" s="1">
        <v>4220750</v>
      </c>
      <c r="AW20" s="1">
        <v>4220750</v>
      </c>
      <c r="AX20" s="1">
        <v>4220750</v>
      </c>
      <c r="AY20" s="1">
        <v>4220750</v>
      </c>
      <c r="AZ20" s="1">
        <v>4220750</v>
      </c>
      <c r="BA20" s="1">
        <v>4220750</v>
      </c>
      <c r="BB20" s="1">
        <v>4220750</v>
      </c>
      <c r="BC20" s="1">
        <v>4220750</v>
      </c>
      <c r="BD20" s="1">
        <v>4220750</v>
      </c>
      <c r="BE20" s="1">
        <v>4220750</v>
      </c>
      <c r="BF20" s="1">
        <v>4220750</v>
      </c>
      <c r="BG20" s="1">
        <v>4220750</v>
      </c>
      <c r="BH20" s="1">
        <v>4220750</v>
      </c>
      <c r="BI20" s="1">
        <v>4220750</v>
      </c>
      <c r="BJ20" s="1">
        <v>4220750</v>
      </c>
      <c r="BK20" s="1">
        <v>4220750</v>
      </c>
      <c r="BL20" s="1">
        <v>4220750</v>
      </c>
      <c r="BM20" s="1">
        <v>4220750</v>
      </c>
      <c r="BN20" s="1">
        <v>4220750</v>
      </c>
      <c r="BO20" s="1">
        <v>4220750</v>
      </c>
      <c r="BP20" s="1">
        <v>4220750</v>
      </c>
      <c r="BQ20" s="1">
        <v>4220750</v>
      </c>
      <c r="BR20" s="1">
        <v>4220750</v>
      </c>
      <c r="BS20" s="1">
        <v>4220750</v>
      </c>
      <c r="BT20" s="1">
        <v>4220750</v>
      </c>
      <c r="BU20" s="1">
        <v>4220750</v>
      </c>
      <c r="BV20" s="1">
        <v>4220750</v>
      </c>
      <c r="BW20" s="1">
        <v>4220750</v>
      </c>
      <c r="BX20" s="1">
        <v>4220750</v>
      </c>
      <c r="BY20" s="1">
        <v>4220750</v>
      </c>
      <c r="BZ20" s="1">
        <v>4220750</v>
      </c>
      <c r="CA20" s="1">
        <v>4220750</v>
      </c>
      <c r="CB20" s="1">
        <v>4220750</v>
      </c>
      <c r="CC20" s="1">
        <v>4220750</v>
      </c>
      <c r="CD20" s="1">
        <v>4220750</v>
      </c>
      <c r="CE20" s="1">
        <v>4220750</v>
      </c>
      <c r="CF20" s="1">
        <v>4220750</v>
      </c>
      <c r="CG20" s="1">
        <v>4220750</v>
      </c>
      <c r="CH20" s="1">
        <v>4220750</v>
      </c>
      <c r="CI20" s="1">
        <v>4220750</v>
      </c>
      <c r="CJ20" s="1">
        <v>4220750</v>
      </c>
      <c r="CK20" s="1">
        <v>4220750</v>
      </c>
      <c r="CL20" s="1">
        <v>4220750</v>
      </c>
      <c r="CM20" s="1">
        <v>4220750</v>
      </c>
      <c r="CN20" s="1">
        <v>4220750</v>
      </c>
      <c r="CO20" s="1">
        <v>4220750</v>
      </c>
      <c r="CP20" s="1">
        <v>4220750</v>
      </c>
      <c r="CQ20" s="1">
        <v>4220750</v>
      </c>
      <c r="CR20" s="1">
        <v>4220750</v>
      </c>
      <c r="CS20" s="1">
        <v>4220750</v>
      </c>
      <c r="CT20" s="1">
        <v>4220750</v>
      </c>
      <c r="CU20" s="1">
        <v>4220750</v>
      </c>
      <c r="CV20" s="1">
        <v>4220750</v>
      </c>
      <c r="CW20" s="1">
        <v>4220750</v>
      </c>
      <c r="CX20" s="1">
        <v>4220750</v>
      </c>
      <c r="CY20" s="1">
        <v>4220750</v>
      </c>
      <c r="CZ20" s="1">
        <v>4220750</v>
      </c>
      <c r="DA20" s="1">
        <v>4220750</v>
      </c>
    </row>
    <row r="22" spans="4:105" x14ac:dyDescent="0.25">
      <c r="D22" s="4" t="s">
        <v>26</v>
      </c>
    </row>
    <row r="23" spans="4:105" x14ac:dyDescent="0.25">
      <c r="D23" t="s">
        <v>48</v>
      </c>
      <c r="E23" s="1">
        <f t="array" ref="E23:E35">demand.sd.2040 * 1000</f>
        <v>448471.90225000004</v>
      </c>
      <c r="F23" s="1">
        <f t="array" ref="F23:F35">demand.sd.2040 * 1000</f>
        <v>448471.90225000004</v>
      </c>
      <c r="G23" s="1">
        <f t="array" ref="G23:G35">demand.sd.2040 * 1000</f>
        <v>448471.90225000004</v>
      </c>
      <c r="H23" s="1">
        <f t="array" ref="H23:H35">demand.sd.2040 * 1000</f>
        <v>448471.90225000004</v>
      </c>
      <c r="I23" s="1">
        <f t="array" ref="I23:I35">demand.sd.2040 * 1000</f>
        <v>448471.90225000004</v>
      </c>
      <c r="J23" s="1">
        <f t="array" ref="J23:J35">demand.sd.2040 * 1000</f>
        <v>448471.90225000004</v>
      </c>
      <c r="K23" s="1">
        <f t="array" ref="K23:K35">demand.sd.2040 * 1000</f>
        <v>448471.90225000004</v>
      </c>
      <c r="L23" s="1">
        <f t="array" ref="L23:L35">demand.sd.2040 * 1000</f>
        <v>448471.90225000004</v>
      </c>
      <c r="M23" s="1">
        <f t="array" ref="M23:M35">demand.sd.2040 * 1000</f>
        <v>448471.90225000004</v>
      </c>
      <c r="N23" s="1">
        <f t="array" ref="N23:N35">demand.sd.2040 * 1000</f>
        <v>448471.90225000004</v>
      </c>
      <c r="O23" s="1">
        <f t="array" ref="O23:O35">demand.sd.2040 * 1000</f>
        <v>448471.90225000004</v>
      </c>
      <c r="P23" s="1">
        <f t="array" ref="P23:P35">demand.sd.2040 * 1000</f>
        <v>448471.90225000004</v>
      </c>
      <c r="Q23" s="1">
        <f t="array" ref="Q23:Q35">demand.sd.2040 * 1000</f>
        <v>448471.90225000004</v>
      </c>
      <c r="R23" s="1">
        <f t="array" ref="R23:R35">demand.sd.2040 * 1000</f>
        <v>448471.90225000004</v>
      </c>
      <c r="S23" s="1">
        <f t="array" ref="S23:S35">demand.sd.2040 * 1000</f>
        <v>448471.90225000004</v>
      </c>
      <c r="T23" s="1">
        <f t="array" ref="T23:T35">demand.sd.2040 * 1000</f>
        <v>448471.90225000004</v>
      </c>
      <c r="U23" s="1">
        <f t="array" ref="U23:U35">demand.sd.2040 * 1000</f>
        <v>448471.90225000004</v>
      </c>
      <c r="V23" s="1">
        <f t="array" ref="V23:V35">demand.sd.2040 * 1000</f>
        <v>448471.90225000004</v>
      </c>
      <c r="W23" s="1">
        <f t="array" ref="W23:W35">demand.sd.2040 * 1000</f>
        <v>448471.90225000004</v>
      </c>
      <c r="X23" s="1">
        <f t="array" ref="X23:X35">demand.sd.2040 * 1000</f>
        <v>448471.90225000004</v>
      </c>
      <c r="Y23" s="1">
        <f t="array" ref="Y23:Y35">demand.sd.2040 * 1000</f>
        <v>448471.90225000004</v>
      </c>
      <c r="Z23" s="1">
        <f t="array" ref="Z23:Z35">demand.sd.2040 * 1000</f>
        <v>448471.90225000004</v>
      </c>
      <c r="AA23" s="1">
        <f t="array" ref="AA23:AA35">demand.sd.2040 * 1000</f>
        <v>448471.90225000004</v>
      </c>
      <c r="AB23" s="1">
        <f t="array" ref="AB23:AB35">demand.sd.2040 * 1000</f>
        <v>448471.90225000004</v>
      </c>
      <c r="AC23" s="1">
        <f t="array" ref="AC23:AC35">demand.sd.2040 * 1000</f>
        <v>448471.90225000004</v>
      </c>
      <c r="AD23" s="1">
        <f t="array" ref="AD23:AD35">demand.sd.2040 * 1000</f>
        <v>448471.90225000004</v>
      </c>
      <c r="AE23" s="1">
        <f t="array" ref="AE23:AE35">demand.sd.2040 * 1000</f>
        <v>448471.90225000004</v>
      </c>
      <c r="AF23" s="1">
        <f t="array" ref="AF23:AF35">demand.sd.2040 * 1000</f>
        <v>448471.90225000004</v>
      </c>
      <c r="AG23" s="1">
        <f t="array" ref="AG23:AG35">demand.sd.2040 * 1000</f>
        <v>448471.90225000004</v>
      </c>
      <c r="AH23" s="1">
        <f t="array" ref="AH23:AH35">demand.sd.2040 * 1000</f>
        <v>448471.90225000004</v>
      </c>
      <c r="AI23" s="1">
        <f t="array" ref="AI23:AI35">demand.sd.2040 * 1000</f>
        <v>448471.90225000004</v>
      </c>
      <c r="AJ23" s="1">
        <f t="array" ref="AJ23:AJ35">demand.sd.2040 * 1000</f>
        <v>448471.90225000004</v>
      </c>
      <c r="AK23" s="1">
        <f t="array" ref="AK23:AK35">demand.sd.2040 * 1000</f>
        <v>448471.90225000004</v>
      </c>
      <c r="AL23" s="1">
        <f t="array" ref="AL23:AL35">demand.sd.2040 * 1000</f>
        <v>448471.90225000004</v>
      </c>
      <c r="AM23" s="1">
        <f t="array" ref="AM23:AM35">demand.sd.2040 * 1000</f>
        <v>448471.90225000004</v>
      </c>
      <c r="AN23" s="1">
        <f t="array" ref="AN23:AN35">demand.sd.2040 * 1000</f>
        <v>448471.90225000004</v>
      </c>
      <c r="AO23" s="1">
        <f t="array" ref="AO23:AO35">demand.sd.2040 * 1000</f>
        <v>448471.90225000004</v>
      </c>
      <c r="AP23" s="1">
        <f t="array" ref="AP23:AP35">demand.sd.2040 * 1000</f>
        <v>448471.90225000004</v>
      </c>
      <c r="AQ23" s="1">
        <f t="array" ref="AQ23:AQ35">demand.sd.2040 * 1000</f>
        <v>448471.90225000004</v>
      </c>
      <c r="AR23" s="1">
        <f t="array" ref="AR23:AR35">demand.sd.2040 * 1000</f>
        <v>448471.90225000004</v>
      </c>
      <c r="AS23" s="1">
        <f t="array" ref="AS23:AS35">demand.sd.2040 * 1000</f>
        <v>448471.90225000004</v>
      </c>
      <c r="AT23" s="1">
        <f t="array" ref="AT23:AT35">demand.sd.2040 * 1000</f>
        <v>448471.90225000004</v>
      </c>
      <c r="AU23" s="1">
        <f t="array" ref="AU23:AU35">demand.sd.2040 * 1000</f>
        <v>448471.90225000004</v>
      </c>
      <c r="AV23" s="1">
        <f t="array" ref="AV23:AV35">demand.sd.2040 * 1000</f>
        <v>448471.90225000004</v>
      </c>
      <c r="AW23" s="1">
        <f t="array" ref="AW23:AW35">demand.sd.2040 * 1000</f>
        <v>448471.90225000004</v>
      </c>
      <c r="AX23" s="1">
        <f t="array" ref="AX23:AX35">demand.sd.2040 * 1000</f>
        <v>448471.90225000004</v>
      </c>
      <c r="AY23" s="1">
        <f t="array" ref="AY23:AY35">demand.sd.2040 * 1000</f>
        <v>448471.90225000004</v>
      </c>
      <c r="AZ23" s="1">
        <f t="array" ref="AZ23:AZ35">demand.sd.2040 * 1000</f>
        <v>448471.90225000004</v>
      </c>
      <c r="BA23" s="1">
        <f t="array" ref="BA23:BA35">demand.sd.2040 * 1000</f>
        <v>448471.90225000004</v>
      </c>
      <c r="BB23" s="1">
        <f t="array" ref="BB23:BB35">demand.sd.2040 * 1000</f>
        <v>448471.90225000004</v>
      </c>
      <c r="BC23" s="1">
        <f t="array" ref="BC23:BC35">demand.sd.2040 * 1000</f>
        <v>448471.90225000004</v>
      </c>
      <c r="BD23" s="1">
        <f t="array" ref="BD23:BD35">demand.sd.2040 * 1000</f>
        <v>448471.90225000004</v>
      </c>
      <c r="BE23" s="1">
        <f t="array" ref="BE23:BE35">demand.sd.2040 * 1000</f>
        <v>448471.90225000004</v>
      </c>
      <c r="BF23" s="1">
        <f t="array" ref="BF23:BF35">demand.sd.2040 * 1000</f>
        <v>448471.90225000004</v>
      </c>
      <c r="BG23" s="1">
        <f t="array" ref="BG23:BG35">demand.sd.2040 * 1000</f>
        <v>448471.90225000004</v>
      </c>
      <c r="BH23" s="1">
        <f t="array" ref="BH23:BH35">demand.sd.2040 * 1000</f>
        <v>448471.90225000004</v>
      </c>
      <c r="BI23" s="1">
        <f t="array" ref="BI23:BI35">demand.sd.2040 * 1000</f>
        <v>448471.90225000004</v>
      </c>
      <c r="BJ23" s="1">
        <f t="array" ref="BJ23:BJ35">demand.sd.2040 * 1000</f>
        <v>448471.90225000004</v>
      </c>
      <c r="BK23" s="1">
        <f t="array" ref="BK23:BK35">demand.sd.2040 * 1000</f>
        <v>448471.90225000004</v>
      </c>
      <c r="BL23" s="1">
        <f t="array" ref="BL23:BL35">demand.sd.2040 * 1000</f>
        <v>448471.90225000004</v>
      </c>
      <c r="BM23" s="1">
        <f t="array" ref="BM23:BM35">demand.sd.2040 * 1000</f>
        <v>448471.90225000004</v>
      </c>
      <c r="BN23" s="1">
        <f t="array" ref="BN23:BN35">demand.sd.2040 * 1000</f>
        <v>448471.90225000004</v>
      </c>
      <c r="BO23" s="1">
        <f t="array" ref="BO23:BO35">demand.sd.2040 * 1000</f>
        <v>448471.90225000004</v>
      </c>
      <c r="BP23" s="1">
        <f t="array" ref="BP23:BP35">demand.sd.2040 * 1000</f>
        <v>448471.90225000004</v>
      </c>
      <c r="BQ23" s="1">
        <f t="array" ref="BQ23:BQ35">demand.sd.2040 * 1000</f>
        <v>448471.90225000004</v>
      </c>
      <c r="BR23" s="1">
        <f t="array" ref="BR23:BR35">demand.sd.2040 * 1000</f>
        <v>448471.90225000004</v>
      </c>
      <c r="BS23" s="1">
        <f t="array" ref="BS23:BS35">demand.sd.2040 * 1000</f>
        <v>448471.90225000004</v>
      </c>
      <c r="BT23" s="1">
        <f t="array" ref="BT23:BT35">demand.sd.2040 * 1000</f>
        <v>448471.90225000004</v>
      </c>
      <c r="BU23" s="1">
        <f t="array" ref="BU23:BU35">demand.sd.2040 * 1000</f>
        <v>448471.90225000004</v>
      </c>
      <c r="BV23" s="1">
        <f t="array" ref="BV23:BV35">demand.sd.2040 * 1000</f>
        <v>448471.90225000004</v>
      </c>
      <c r="BW23" s="1">
        <f t="array" ref="BW23:BW35">demand.sd.2040 * 1000</f>
        <v>448471.90225000004</v>
      </c>
      <c r="BX23" s="1">
        <f t="array" ref="BX23:BX35">demand.sd.2040 * 1000</f>
        <v>448471.90225000004</v>
      </c>
      <c r="BY23" s="1">
        <f t="array" ref="BY23:BY35">demand.sd.2040 * 1000</f>
        <v>448471.90225000004</v>
      </c>
      <c r="BZ23" s="1">
        <f t="array" ref="BZ23:BZ35">demand.sd.2040 * 1000</f>
        <v>448471.90225000004</v>
      </c>
      <c r="CA23" s="1">
        <f t="array" ref="CA23:CA35">demand.sd.2040 * 1000</f>
        <v>448471.90225000004</v>
      </c>
      <c r="CB23" s="1">
        <f t="array" ref="CB23:CB35">demand.sd.2040 * 1000</f>
        <v>448471.90225000004</v>
      </c>
      <c r="CC23" s="1">
        <f t="array" ref="CC23:CC35">demand.sd.2040 * 1000</f>
        <v>448471.90225000004</v>
      </c>
      <c r="CD23" s="1">
        <f t="array" ref="CD23:CD35">demand.sd.2040 * 1000</f>
        <v>448471.90225000004</v>
      </c>
      <c r="CE23" s="1">
        <f t="array" ref="CE23:CE35">demand.sd.2040 * 1000</f>
        <v>448471.90225000004</v>
      </c>
      <c r="CF23" s="1">
        <f t="array" ref="CF23:CF35">demand.sd.2040 * 1000</f>
        <v>448471.90225000004</v>
      </c>
      <c r="CG23" s="1">
        <f t="array" ref="CG23:CG35">demand.sd.2040 * 1000</f>
        <v>448471.90225000004</v>
      </c>
      <c r="CH23" s="1">
        <f t="array" ref="CH23:CH35">demand.sd.2040 * 1000</f>
        <v>448471.90225000004</v>
      </c>
      <c r="CI23" s="1">
        <f t="array" ref="CI23:CI35">demand.sd.2040 * 1000</f>
        <v>448471.90225000004</v>
      </c>
      <c r="CJ23" s="1">
        <f t="array" ref="CJ23:CJ35">demand.sd.2040 * 1000</f>
        <v>448471.90225000004</v>
      </c>
      <c r="CK23" s="1">
        <f t="array" ref="CK23:CK35">demand.sd.2040 * 1000</f>
        <v>448471.90225000004</v>
      </c>
      <c r="CL23" s="1">
        <f t="array" ref="CL23:CL35">demand.sd.2040 * 1000</f>
        <v>448471.90225000004</v>
      </c>
      <c r="CM23" s="1">
        <f t="array" ref="CM23:CM35">demand.sd.2040 * 1000</f>
        <v>448471.90225000004</v>
      </c>
      <c r="CN23" s="1">
        <f t="array" ref="CN23:CN35">demand.sd.2040 * 1000</f>
        <v>448471.90225000004</v>
      </c>
      <c r="CO23" s="1">
        <f t="array" ref="CO23:CO35">demand.sd.2040 * 1000</f>
        <v>448471.90225000004</v>
      </c>
      <c r="CP23" s="1">
        <f t="array" ref="CP23:CP35">demand.sd.2040 * 1000</f>
        <v>448471.90225000004</v>
      </c>
      <c r="CQ23" s="1">
        <f t="array" ref="CQ23:CQ35">demand.sd.2040 * 1000</f>
        <v>448471.90225000004</v>
      </c>
      <c r="CR23" s="1">
        <f t="array" ref="CR23:CR35">demand.sd.2040 * 1000</f>
        <v>448471.90225000004</v>
      </c>
      <c r="CS23" s="1">
        <f t="array" ref="CS23:CS35">demand.sd.2040 * 1000</f>
        <v>448471.90225000004</v>
      </c>
      <c r="CT23" s="1">
        <f t="array" ref="CT23:CT35">demand.sd.2040 * 1000</f>
        <v>448471.90225000004</v>
      </c>
      <c r="CU23" s="1">
        <f t="array" ref="CU23:CU35">demand.sd.2040 * 1000</f>
        <v>448471.90225000004</v>
      </c>
      <c r="CV23" s="1">
        <f t="array" ref="CV23:CV35">demand.sd.2040 * 1000</f>
        <v>448471.90225000004</v>
      </c>
      <c r="CW23" s="1">
        <f t="array" ref="CW23:CW35">demand.sd.2040 * 1000</f>
        <v>448471.90225000004</v>
      </c>
      <c r="CX23" s="1">
        <f t="array" ref="CX23:CX35">demand.sd.2040 * 1000</f>
        <v>448471.90225000004</v>
      </c>
      <c r="CY23" s="1">
        <f t="array" ref="CY23:CY35">demand.sd.2040 * 1000</f>
        <v>448471.90225000004</v>
      </c>
      <c r="CZ23" s="1">
        <f t="array" ref="CZ23:CZ35">demand.sd.2040 * 1000</f>
        <v>448471.90225000004</v>
      </c>
      <c r="DA23" s="1">
        <f t="array" ref="DA23:DA35">demand.sd.2040 * 1000</f>
        <v>448471.90225000004</v>
      </c>
    </row>
    <row r="24" spans="4:105" x14ac:dyDescent="0.25">
      <c r="D24" t="s">
        <v>49</v>
      </c>
      <c r="E24" s="1">
        <v>372222.83724999998</v>
      </c>
      <c r="F24" s="1">
        <v>372222.83724999998</v>
      </c>
      <c r="G24" s="1">
        <v>372222.83724999998</v>
      </c>
      <c r="H24" s="1">
        <v>372222.83724999998</v>
      </c>
      <c r="I24" s="1">
        <v>372222.83724999998</v>
      </c>
      <c r="J24" s="1">
        <v>372222.83724999998</v>
      </c>
      <c r="K24" s="1">
        <v>372222.83724999998</v>
      </c>
      <c r="L24" s="1">
        <v>372222.83724999998</v>
      </c>
      <c r="M24" s="1">
        <v>372222.83724999998</v>
      </c>
      <c r="N24" s="1">
        <v>372222.83724999998</v>
      </c>
      <c r="O24" s="1">
        <v>372222.83724999998</v>
      </c>
      <c r="P24" s="1">
        <v>372222.83724999998</v>
      </c>
      <c r="Q24" s="1">
        <v>372222.83724999998</v>
      </c>
      <c r="R24" s="1">
        <v>372222.83724999998</v>
      </c>
      <c r="S24" s="1">
        <v>372222.83724999998</v>
      </c>
      <c r="T24" s="1">
        <v>372222.83724999998</v>
      </c>
      <c r="U24" s="1">
        <v>372222.83724999998</v>
      </c>
      <c r="V24" s="1">
        <v>372222.83724999998</v>
      </c>
      <c r="W24" s="1">
        <v>372222.83724999998</v>
      </c>
      <c r="X24" s="1">
        <v>372222.83724999998</v>
      </c>
      <c r="Y24" s="1">
        <v>372222.83724999998</v>
      </c>
      <c r="Z24" s="1">
        <v>372222.83724999998</v>
      </c>
      <c r="AA24" s="1">
        <v>372222.83724999998</v>
      </c>
      <c r="AB24" s="1">
        <v>372222.83724999998</v>
      </c>
      <c r="AC24" s="1">
        <v>372222.83724999998</v>
      </c>
      <c r="AD24" s="1">
        <v>372222.83724999998</v>
      </c>
      <c r="AE24" s="1">
        <v>372222.83724999998</v>
      </c>
      <c r="AF24" s="1">
        <v>372222.83724999998</v>
      </c>
      <c r="AG24" s="1">
        <v>372222.83724999998</v>
      </c>
      <c r="AH24" s="1">
        <v>372222.83724999998</v>
      </c>
      <c r="AI24" s="1">
        <v>372222.83724999998</v>
      </c>
      <c r="AJ24" s="1">
        <v>372222.83724999998</v>
      </c>
      <c r="AK24" s="1">
        <v>372222.83724999998</v>
      </c>
      <c r="AL24" s="1">
        <v>372222.83724999998</v>
      </c>
      <c r="AM24" s="1">
        <v>372222.83724999998</v>
      </c>
      <c r="AN24" s="1">
        <v>372222.83724999998</v>
      </c>
      <c r="AO24" s="1">
        <v>372222.83724999998</v>
      </c>
      <c r="AP24" s="1">
        <v>372222.83724999998</v>
      </c>
      <c r="AQ24" s="1">
        <v>372222.83724999998</v>
      </c>
      <c r="AR24" s="1">
        <v>372222.83724999998</v>
      </c>
      <c r="AS24" s="1">
        <v>372222.83724999998</v>
      </c>
      <c r="AT24" s="1">
        <v>372222.83724999998</v>
      </c>
      <c r="AU24" s="1">
        <v>372222.83724999998</v>
      </c>
      <c r="AV24" s="1">
        <v>372222.83724999998</v>
      </c>
      <c r="AW24" s="1">
        <v>372222.83724999998</v>
      </c>
      <c r="AX24" s="1">
        <v>372222.83724999998</v>
      </c>
      <c r="AY24" s="1">
        <v>372222.83724999998</v>
      </c>
      <c r="AZ24" s="1">
        <v>372222.83724999998</v>
      </c>
      <c r="BA24" s="1">
        <v>372222.83724999998</v>
      </c>
      <c r="BB24" s="1">
        <v>372222.83724999998</v>
      </c>
      <c r="BC24" s="1">
        <v>372222.83724999998</v>
      </c>
      <c r="BD24" s="1">
        <v>372222.83724999998</v>
      </c>
      <c r="BE24" s="1">
        <v>372222.83724999998</v>
      </c>
      <c r="BF24" s="1">
        <v>372222.83724999998</v>
      </c>
      <c r="BG24" s="1">
        <v>372222.83724999998</v>
      </c>
      <c r="BH24" s="1">
        <v>372222.83724999998</v>
      </c>
      <c r="BI24" s="1">
        <v>372222.83724999998</v>
      </c>
      <c r="BJ24" s="1">
        <v>372222.83724999998</v>
      </c>
      <c r="BK24" s="1">
        <v>372222.83724999998</v>
      </c>
      <c r="BL24" s="1">
        <v>372222.83724999998</v>
      </c>
      <c r="BM24" s="1">
        <v>372222.83724999998</v>
      </c>
      <c r="BN24" s="1">
        <v>372222.83724999998</v>
      </c>
      <c r="BO24" s="1">
        <v>372222.83724999998</v>
      </c>
      <c r="BP24" s="1">
        <v>372222.83724999998</v>
      </c>
      <c r="BQ24" s="1">
        <v>372222.83724999998</v>
      </c>
      <c r="BR24" s="1">
        <v>372222.83724999998</v>
      </c>
      <c r="BS24" s="1">
        <v>372222.83724999998</v>
      </c>
      <c r="BT24" s="1">
        <v>372222.83724999998</v>
      </c>
      <c r="BU24" s="1">
        <v>372222.83724999998</v>
      </c>
      <c r="BV24" s="1">
        <v>372222.83724999998</v>
      </c>
      <c r="BW24" s="1">
        <v>372222.83724999998</v>
      </c>
      <c r="BX24" s="1">
        <v>372222.83724999998</v>
      </c>
      <c r="BY24" s="1">
        <v>372222.83724999998</v>
      </c>
      <c r="BZ24" s="1">
        <v>372222.83724999998</v>
      </c>
      <c r="CA24" s="1">
        <v>372222.83724999998</v>
      </c>
      <c r="CB24" s="1">
        <v>372222.83724999998</v>
      </c>
      <c r="CC24" s="1">
        <v>372222.83724999998</v>
      </c>
      <c r="CD24" s="1">
        <v>372222.83724999998</v>
      </c>
      <c r="CE24" s="1">
        <v>372222.83724999998</v>
      </c>
      <c r="CF24" s="1">
        <v>372222.83724999998</v>
      </c>
      <c r="CG24" s="1">
        <v>372222.83724999998</v>
      </c>
      <c r="CH24" s="1">
        <v>372222.83724999998</v>
      </c>
      <c r="CI24" s="1">
        <v>372222.83724999998</v>
      </c>
      <c r="CJ24" s="1">
        <v>372222.83724999998</v>
      </c>
      <c r="CK24" s="1">
        <v>372222.83724999998</v>
      </c>
      <c r="CL24" s="1">
        <v>372222.83724999998</v>
      </c>
      <c r="CM24" s="1">
        <v>372222.83724999998</v>
      </c>
      <c r="CN24" s="1">
        <v>372222.83724999998</v>
      </c>
      <c r="CO24" s="1">
        <v>372222.83724999998</v>
      </c>
      <c r="CP24" s="1">
        <v>372222.83724999998</v>
      </c>
      <c r="CQ24" s="1">
        <v>372222.83724999998</v>
      </c>
      <c r="CR24" s="1">
        <v>372222.83724999998</v>
      </c>
      <c r="CS24" s="1">
        <v>372222.83724999998</v>
      </c>
      <c r="CT24" s="1">
        <v>372222.83724999998</v>
      </c>
      <c r="CU24" s="1">
        <v>372222.83724999998</v>
      </c>
      <c r="CV24" s="1">
        <v>372222.83724999998</v>
      </c>
      <c r="CW24" s="1">
        <v>372222.83724999998</v>
      </c>
      <c r="CX24" s="1">
        <v>372222.83724999998</v>
      </c>
      <c r="CY24" s="1">
        <v>372222.83724999998</v>
      </c>
      <c r="CZ24" s="1">
        <v>372222.83724999998</v>
      </c>
      <c r="DA24" s="1">
        <v>372222.83724999998</v>
      </c>
    </row>
    <row r="25" spans="4:105" x14ac:dyDescent="0.25">
      <c r="D25" t="s">
        <v>50</v>
      </c>
      <c r="E25" s="1">
        <v>431200.65775000001</v>
      </c>
      <c r="F25" s="1">
        <v>431200.65775000001</v>
      </c>
      <c r="G25" s="1">
        <v>431200.65775000001</v>
      </c>
      <c r="H25" s="1">
        <v>431200.65775000001</v>
      </c>
      <c r="I25" s="1">
        <v>431200.65775000001</v>
      </c>
      <c r="J25" s="1">
        <v>431200.65775000001</v>
      </c>
      <c r="K25" s="1">
        <v>431200.65775000001</v>
      </c>
      <c r="L25" s="1">
        <v>431200.65775000001</v>
      </c>
      <c r="M25" s="1">
        <v>431200.65775000001</v>
      </c>
      <c r="N25" s="1">
        <v>431200.65775000001</v>
      </c>
      <c r="O25" s="1">
        <v>431200.65775000001</v>
      </c>
      <c r="P25" s="1">
        <v>431200.65775000001</v>
      </c>
      <c r="Q25" s="1">
        <v>431200.65775000001</v>
      </c>
      <c r="R25" s="1">
        <v>431200.65775000001</v>
      </c>
      <c r="S25" s="1">
        <v>431200.65775000001</v>
      </c>
      <c r="T25" s="1">
        <v>431200.65775000001</v>
      </c>
      <c r="U25" s="1">
        <v>431200.65775000001</v>
      </c>
      <c r="V25" s="1">
        <v>431200.65775000001</v>
      </c>
      <c r="W25" s="1">
        <v>431200.65775000001</v>
      </c>
      <c r="X25" s="1">
        <v>431200.65775000001</v>
      </c>
      <c r="Y25" s="1">
        <v>431200.65775000001</v>
      </c>
      <c r="Z25" s="1">
        <v>431200.65775000001</v>
      </c>
      <c r="AA25" s="1">
        <v>431200.65775000001</v>
      </c>
      <c r="AB25" s="1">
        <v>431200.65775000001</v>
      </c>
      <c r="AC25" s="1">
        <v>431200.65775000001</v>
      </c>
      <c r="AD25" s="1">
        <v>431200.65775000001</v>
      </c>
      <c r="AE25" s="1">
        <v>431200.65775000001</v>
      </c>
      <c r="AF25" s="1">
        <v>431200.65775000001</v>
      </c>
      <c r="AG25" s="1">
        <v>431200.65775000001</v>
      </c>
      <c r="AH25" s="1">
        <v>431200.65775000001</v>
      </c>
      <c r="AI25" s="1">
        <v>431200.65775000001</v>
      </c>
      <c r="AJ25" s="1">
        <v>431200.65775000001</v>
      </c>
      <c r="AK25" s="1">
        <v>431200.65775000001</v>
      </c>
      <c r="AL25" s="1">
        <v>431200.65775000001</v>
      </c>
      <c r="AM25" s="1">
        <v>431200.65775000001</v>
      </c>
      <c r="AN25" s="1">
        <v>431200.65775000001</v>
      </c>
      <c r="AO25" s="1">
        <v>431200.65775000001</v>
      </c>
      <c r="AP25" s="1">
        <v>431200.65775000001</v>
      </c>
      <c r="AQ25" s="1">
        <v>431200.65775000001</v>
      </c>
      <c r="AR25" s="1">
        <v>431200.65775000001</v>
      </c>
      <c r="AS25" s="1">
        <v>431200.65775000001</v>
      </c>
      <c r="AT25" s="1">
        <v>431200.65775000001</v>
      </c>
      <c r="AU25" s="1">
        <v>431200.65775000001</v>
      </c>
      <c r="AV25" s="1">
        <v>431200.65775000001</v>
      </c>
      <c r="AW25" s="1">
        <v>431200.65775000001</v>
      </c>
      <c r="AX25" s="1">
        <v>431200.65775000001</v>
      </c>
      <c r="AY25" s="1">
        <v>431200.65775000001</v>
      </c>
      <c r="AZ25" s="1">
        <v>431200.65775000001</v>
      </c>
      <c r="BA25" s="1">
        <v>431200.65775000001</v>
      </c>
      <c r="BB25" s="1">
        <v>431200.65775000001</v>
      </c>
      <c r="BC25" s="1">
        <v>431200.65775000001</v>
      </c>
      <c r="BD25" s="1">
        <v>431200.65775000001</v>
      </c>
      <c r="BE25" s="1">
        <v>431200.65775000001</v>
      </c>
      <c r="BF25" s="1">
        <v>431200.65775000001</v>
      </c>
      <c r="BG25" s="1">
        <v>431200.65775000001</v>
      </c>
      <c r="BH25" s="1">
        <v>431200.65775000001</v>
      </c>
      <c r="BI25" s="1">
        <v>431200.65775000001</v>
      </c>
      <c r="BJ25" s="1">
        <v>431200.65775000001</v>
      </c>
      <c r="BK25" s="1">
        <v>431200.65775000001</v>
      </c>
      <c r="BL25" s="1">
        <v>431200.65775000001</v>
      </c>
      <c r="BM25" s="1">
        <v>431200.65775000001</v>
      </c>
      <c r="BN25" s="1">
        <v>431200.65775000001</v>
      </c>
      <c r="BO25" s="1">
        <v>431200.65775000001</v>
      </c>
      <c r="BP25" s="1">
        <v>431200.65775000001</v>
      </c>
      <c r="BQ25" s="1">
        <v>431200.65775000001</v>
      </c>
      <c r="BR25" s="1">
        <v>431200.65775000001</v>
      </c>
      <c r="BS25" s="1">
        <v>431200.65775000001</v>
      </c>
      <c r="BT25" s="1">
        <v>431200.65775000001</v>
      </c>
      <c r="BU25" s="1">
        <v>431200.65775000001</v>
      </c>
      <c r="BV25" s="1">
        <v>431200.65775000001</v>
      </c>
      <c r="BW25" s="1">
        <v>431200.65775000001</v>
      </c>
      <c r="BX25" s="1">
        <v>431200.65775000001</v>
      </c>
      <c r="BY25" s="1">
        <v>431200.65775000001</v>
      </c>
      <c r="BZ25" s="1">
        <v>431200.65775000001</v>
      </c>
      <c r="CA25" s="1">
        <v>431200.65775000001</v>
      </c>
      <c r="CB25" s="1">
        <v>431200.65775000001</v>
      </c>
      <c r="CC25" s="1">
        <v>431200.65775000001</v>
      </c>
      <c r="CD25" s="1">
        <v>431200.65775000001</v>
      </c>
      <c r="CE25" s="1">
        <v>431200.65775000001</v>
      </c>
      <c r="CF25" s="1">
        <v>431200.65775000001</v>
      </c>
      <c r="CG25" s="1">
        <v>431200.65775000001</v>
      </c>
      <c r="CH25" s="1">
        <v>431200.65775000001</v>
      </c>
      <c r="CI25" s="1">
        <v>431200.65775000001</v>
      </c>
      <c r="CJ25" s="1">
        <v>431200.65775000001</v>
      </c>
      <c r="CK25" s="1">
        <v>431200.65775000001</v>
      </c>
      <c r="CL25" s="1">
        <v>431200.65775000001</v>
      </c>
      <c r="CM25" s="1">
        <v>431200.65775000001</v>
      </c>
      <c r="CN25" s="1">
        <v>431200.65775000001</v>
      </c>
      <c r="CO25" s="1">
        <v>431200.65775000001</v>
      </c>
      <c r="CP25" s="1">
        <v>431200.65775000001</v>
      </c>
      <c r="CQ25" s="1">
        <v>431200.65775000001</v>
      </c>
      <c r="CR25" s="1">
        <v>431200.65775000001</v>
      </c>
      <c r="CS25" s="1">
        <v>431200.65775000001</v>
      </c>
      <c r="CT25" s="1">
        <v>431200.65775000001</v>
      </c>
      <c r="CU25" s="1">
        <v>431200.65775000001</v>
      </c>
      <c r="CV25" s="1">
        <v>431200.65775000001</v>
      </c>
      <c r="CW25" s="1">
        <v>431200.65775000001</v>
      </c>
      <c r="CX25" s="1">
        <v>431200.65775000001</v>
      </c>
      <c r="CY25" s="1">
        <v>431200.65775000001</v>
      </c>
      <c r="CZ25" s="1">
        <v>431200.65775000001</v>
      </c>
      <c r="DA25" s="1">
        <v>431200.65775000001</v>
      </c>
    </row>
    <row r="26" spans="4:105" x14ac:dyDescent="0.25">
      <c r="D26" t="s">
        <v>51</v>
      </c>
      <c r="E26" s="1">
        <v>530007.66450000007</v>
      </c>
      <c r="F26" s="1">
        <v>530007.66450000007</v>
      </c>
      <c r="G26" s="1">
        <v>530007.66450000007</v>
      </c>
      <c r="H26" s="1">
        <v>530007.66450000007</v>
      </c>
      <c r="I26" s="1">
        <v>530007.66450000007</v>
      </c>
      <c r="J26" s="1">
        <v>530007.66450000007</v>
      </c>
      <c r="K26" s="1">
        <v>530007.66450000007</v>
      </c>
      <c r="L26" s="1">
        <v>530007.66450000007</v>
      </c>
      <c r="M26" s="1">
        <v>530007.66450000007</v>
      </c>
      <c r="N26" s="1">
        <v>530007.66450000007</v>
      </c>
      <c r="O26" s="1">
        <v>530007.66450000007</v>
      </c>
      <c r="P26" s="1">
        <v>530007.66450000007</v>
      </c>
      <c r="Q26" s="1">
        <v>530007.66450000007</v>
      </c>
      <c r="R26" s="1">
        <v>530007.66450000007</v>
      </c>
      <c r="S26" s="1">
        <v>530007.66450000007</v>
      </c>
      <c r="T26" s="1">
        <v>530007.66450000007</v>
      </c>
      <c r="U26" s="1">
        <v>530007.66450000007</v>
      </c>
      <c r="V26" s="1">
        <v>530007.66450000007</v>
      </c>
      <c r="W26" s="1">
        <v>530007.66450000007</v>
      </c>
      <c r="X26" s="1">
        <v>530007.66450000007</v>
      </c>
      <c r="Y26" s="1">
        <v>530007.66450000007</v>
      </c>
      <c r="Z26" s="1">
        <v>530007.66450000007</v>
      </c>
      <c r="AA26" s="1">
        <v>530007.66450000007</v>
      </c>
      <c r="AB26" s="1">
        <v>530007.66450000007</v>
      </c>
      <c r="AC26" s="1">
        <v>530007.66450000007</v>
      </c>
      <c r="AD26" s="1">
        <v>530007.66450000007</v>
      </c>
      <c r="AE26" s="1">
        <v>530007.66450000007</v>
      </c>
      <c r="AF26" s="1">
        <v>530007.66450000007</v>
      </c>
      <c r="AG26" s="1">
        <v>530007.66450000007</v>
      </c>
      <c r="AH26" s="1">
        <v>530007.66450000007</v>
      </c>
      <c r="AI26" s="1">
        <v>530007.66450000007</v>
      </c>
      <c r="AJ26" s="1">
        <v>530007.66450000007</v>
      </c>
      <c r="AK26" s="1">
        <v>530007.66450000007</v>
      </c>
      <c r="AL26" s="1">
        <v>530007.66450000007</v>
      </c>
      <c r="AM26" s="1">
        <v>530007.66450000007</v>
      </c>
      <c r="AN26" s="1">
        <v>530007.66450000007</v>
      </c>
      <c r="AO26" s="1">
        <v>530007.66450000007</v>
      </c>
      <c r="AP26" s="1">
        <v>530007.66450000007</v>
      </c>
      <c r="AQ26" s="1">
        <v>530007.66450000007</v>
      </c>
      <c r="AR26" s="1">
        <v>530007.66450000007</v>
      </c>
      <c r="AS26" s="1">
        <v>530007.66450000007</v>
      </c>
      <c r="AT26" s="1">
        <v>530007.66450000007</v>
      </c>
      <c r="AU26" s="1">
        <v>530007.66450000007</v>
      </c>
      <c r="AV26" s="1">
        <v>530007.66450000007</v>
      </c>
      <c r="AW26" s="1">
        <v>530007.66450000007</v>
      </c>
      <c r="AX26" s="1">
        <v>530007.66450000007</v>
      </c>
      <c r="AY26" s="1">
        <v>530007.66450000007</v>
      </c>
      <c r="AZ26" s="1">
        <v>530007.66450000007</v>
      </c>
      <c r="BA26" s="1">
        <v>530007.66450000007</v>
      </c>
      <c r="BB26" s="1">
        <v>530007.66450000007</v>
      </c>
      <c r="BC26" s="1">
        <v>530007.66450000007</v>
      </c>
      <c r="BD26" s="1">
        <v>530007.66450000007</v>
      </c>
      <c r="BE26" s="1">
        <v>530007.66450000007</v>
      </c>
      <c r="BF26" s="1">
        <v>530007.66450000007</v>
      </c>
      <c r="BG26" s="1">
        <v>530007.66450000007</v>
      </c>
      <c r="BH26" s="1">
        <v>530007.66450000007</v>
      </c>
      <c r="BI26" s="1">
        <v>530007.66450000007</v>
      </c>
      <c r="BJ26" s="1">
        <v>530007.66450000007</v>
      </c>
      <c r="BK26" s="1">
        <v>530007.66450000007</v>
      </c>
      <c r="BL26" s="1">
        <v>530007.66450000007</v>
      </c>
      <c r="BM26" s="1">
        <v>530007.66450000007</v>
      </c>
      <c r="BN26" s="1">
        <v>530007.66450000007</v>
      </c>
      <c r="BO26" s="1">
        <v>530007.66450000007</v>
      </c>
      <c r="BP26" s="1">
        <v>530007.66450000007</v>
      </c>
      <c r="BQ26" s="1">
        <v>530007.66450000007</v>
      </c>
      <c r="BR26" s="1">
        <v>530007.66450000007</v>
      </c>
      <c r="BS26" s="1">
        <v>530007.66450000007</v>
      </c>
      <c r="BT26" s="1">
        <v>530007.66450000007</v>
      </c>
      <c r="BU26" s="1">
        <v>530007.66450000007</v>
      </c>
      <c r="BV26" s="1">
        <v>530007.66450000007</v>
      </c>
      <c r="BW26" s="1">
        <v>530007.66450000007</v>
      </c>
      <c r="BX26" s="1">
        <v>530007.66450000007</v>
      </c>
      <c r="BY26" s="1">
        <v>530007.66450000007</v>
      </c>
      <c r="BZ26" s="1">
        <v>530007.66450000007</v>
      </c>
      <c r="CA26" s="1">
        <v>530007.66450000007</v>
      </c>
      <c r="CB26" s="1">
        <v>530007.66450000007</v>
      </c>
      <c r="CC26" s="1">
        <v>530007.66450000007</v>
      </c>
      <c r="CD26" s="1">
        <v>530007.66450000007</v>
      </c>
      <c r="CE26" s="1">
        <v>530007.66450000007</v>
      </c>
      <c r="CF26" s="1">
        <v>530007.66450000007</v>
      </c>
      <c r="CG26" s="1">
        <v>530007.66450000007</v>
      </c>
      <c r="CH26" s="1">
        <v>530007.66450000007</v>
      </c>
      <c r="CI26" s="1">
        <v>530007.66450000007</v>
      </c>
      <c r="CJ26" s="1">
        <v>530007.66450000007</v>
      </c>
      <c r="CK26" s="1">
        <v>530007.66450000007</v>
      </c>
      <c r="CL26" s="1">
        <v>530007.66450000007</v>
      </c>
      <c r="CM26" s="1">
        <v>530007.66450000007</v>
      </c>
      <c r="CN26" s="1">
        <v>530007.66450000007</v>
      </c>
      <c r="CO26" s="1">
        <v>530007.66450000007</v>
      </c>
      <c r="CP26" s="1">
        <v>530007.66450000007</v>
      </c>
      <c r="CQ26" s="1">
        <v>530007.66450000007</v>
      </c>
      <c r="CR26" s="1">
        <v>530007.66450000007</v>
      </c>
      <c r="CS26" s="1">
        <v>530007.66450000007</v>
      </c>
      <c r="CT26" s="1">
        <v>530007.66450000007</v>
      </c>
      <c r="CU26" s="1">
        <v>530007.66450000007</v>
      </c>
      <c r="CV26" s="1">
        <v>530007.66450000007</v>
      </c>
      <c r="CW26" s="1">
        <v>530007.66450000007</v>
      </c>
      <c r="CX26" s="1">
        <v>530007.66450000007</v>
      </c>
      <c r="CY26" s="1">
        <v>530007.66450000007</v>
      </c>
      <c r="CZ26" s="1">
        <v>530007.66450000007</v>
      </c>
      <c r="DA26" s="1">
        <v>530007.66450000007</v>
      </c>
    </row>
    <row r="27" spans="4:105" x14ac:dyDescent="0.25">
      <c r="D27" t="s">
        <v>52</v>
      </c>
      <c r="E27" s="1">
        <v>539874.61750000005</v>
      </c>
      <c r="F27" s="1">
        <v>539874.61750000005</v>
      </c>
      <c r="G27" s="1">
        <v>539874.61750000005</v>
      </c>
      <c r="H27" s="1">
        <v>539874.61750000005</v>
      </c>
      <c r="I27" s="1">
        <v>539874.61750000005</v>
      </c>
      <c r="J27" s="1">
        <v>539874.61750000005</v>
      </c>
      <c r="K27" s="1">
        <v>539874.61750000005</v>
      </c>
      <c r="L27" s="1">
        <v>539874.61750000005</v>
      </c>
      <c r="M27" s="1">
        <v>539874.61750000005</v>
      </c>
      <c r="N27" s="1">
        <v>539874.61750000005</v>
      </c>
      <c r="O27" s="1">
        <v>539874.61750000005</v>
      </c>
      <c r="P27" s="1">
        <v>539874.61750000005</v>
      </c>
      <c r="Q27" s="1">
        <v>539874.61750000005</v>
      </c>
      <c r="R27" s="1">
        <v>539874.61750000005</v>
      </c>
      <c r="S27" s="1">
        <v>539874.61750000005</v>
      </c>
      <c r="T27" s="1">
        <v>539874.61750000005</v>
      </c>
      <c r="U27" s="1">
        <v>539874.61750000005</v>
      </c>
      <c r="V27" s="1">
        <v>539874.61750000005</v>
      </c>
      <c r="W27" s="1">
        <v>539874.61750000005</v>
      </c>
      <c r="X27" s="1">
        <v>539874.61750000005</v>
      </c>
      <c r="Y27" s="1">
        <v>539874.61750000005</v>
      </c>
      <c r="Z27" s="1">
        <v>539874.61750000005</v>
      </c>
      <c r="AA27" s="1">
        <v>539874.61750000005</v>
      </c>
      <c r="AB27" s="1">
        <v>539874.61750000005</v>
      </c>
      <c r="AC27" s="1">
        <v>539874.61750000005</v>
      </c>
      <c r="AD27" s="1">
        <v>539874.61750000005</v>
      </c>
      <c r="AE27" s="1">
        <v>539874.61750000005</v>
      </c>
      <c r="AF27" s="1">
        <v>539874.61750000005</v>
      </c>
      <c r="AG27" s="1">
        <v>539874.61750000005</v>
      </c>
      <c r="AH27" s="1">
        <v>539874.61750000005</v>
      </c>
      <c r="AI27" s="1">
        <v>539874.61750000005</v>
      </c>
      <c r="AJ27" s="1">
        <v>539874.61750000005</v>
      </c>
      <c r="AK27" s="1">
        <v>539874.61750000005</v>
      </c>
      <c r="AL27" s="1">
        <v>539874.61750000005</v>
      </c>
      <c r="AM27" s="1">
        <v>539874.61750000005</v>
      </c>
      <c r="AN27" s="1">
        <v>539874.61750000005</v>
      </c>
      <c r="AO27" s="1">
        <v>539874.61750000005</v>
      </c>
      <c r="AP27" s="1">
        <v>539874.61750000005</v>
      </c>
      <c r="AQ27" s="1">
        <v>539874.61750000005</v>
      </c>
      <c r="AR27" s="1">
        <v>539874.61750000005</v>
      </c>
      <c r="AS27" s="1">
        <v>539874.61750000005</v>
      </c>
      <c r="AT27" s="1">
        <v>539874.61750000005</v>
      </c>
      <c r="AU27" s="1">
        <v>539874.61750000005</v>
      </c>
      <c r="AV27" s="1">
        <v>539874.61750000005</v>
      </c>
      <c r="AW27" s="1">
        <v>539874.61750000005</v>
      </c>
      <c r="AX27" s="1">
        <v>539874.61750000005</v>
      </c>
      <c r="AY27" s="1">
        <v>539874.61750000005</v>
      </c>
      <c r="AZ27" s="1">
        <v>539874.61750000005</v>
      </c>
      <c r="BA27" s="1">
        <v>539874.61750000005</v>
      </c>
      <c r="BB27" s="1">
        <v>539874.61750000005</v>
      </c>
      <c r="BC27" s="1">
        <v>539874.61750000005</v>
      </c>
      <c r="BD27" s="1">
        <v>539874.61750000005</v>
      </c>
      <c r="BE27" s="1">
        <v>539874.61750000005</v>
      </c>
      <c r="BF27" s="1">
        <v>539874.61750000005</v>
      </c>
      <c r="BG27" s="1">
        <v>539874.61750000005</v>
      </c>
      <c r="BH27" s="1">
        <v>539874.61750000005</v>
      </c>
      <c r="BI27" s="1">
        <v>539874.61750000005</v>
      </c>
      <c r="BJ27" s="1">
        <v>539874.61750000005</v>
      </c>
      <c r="BK27" s="1">
        <v>539874.61750000005</v>
      </c>
      <c r="BL27" s="1">
        <v>539874.61750000005</v>
      </c>
      <c r="BM27" s="1">
        <v>539874.61750000005</v>
      </c>
      <c r="BN27" s="1">
        <v>539874.61750000005</v>
      </c>
      <c r="BO27" s="1">
        <v>539874.61750000005</v>
      </c>
      <c r="BP27" s="1">
        <v>539874.61750000005</v>
      </c>
      <c r="BQ27" s="1">
        <v>539874.61750000005</v>
      </c>
      <c r="BR27" s="1">
        <v>539874.61750000005</v>
      </c>
      <c r="BS27" s="1">
        <v>539874.61750000005</v>
      </c>
      <c r="BT27" s="1">
        <v>539874.61750000005</v>
      </c>
      <c r="BU27" s="1">
        <v>539874.61750000005</v>
      </c>
      <c r="BV27" s="1">
        <v>539874.61750000005</v>
      </c>
      <c r="BW27" s="1">
        <v>539874.61750000005</v>
      </c>
      <c r="BX27" s="1">
        <v>539874.61750000005</v>
      </c>
      <c r="BY27" s="1">
        <v>539874.61750000005</v>
      </c>
      <c r="BZ27" s="1">
        <v>539874.61750000005</v>
      </c>
      <c r="CA27" s="1">
        <v>539874.61750000005</v>
      </c>
      <c r="CB27" s="1">
        <v>539874.61750000005</v>
      </c>
      <c r="CC27" s="1">
        <v>539874.61750000005</v>
      </c>
      <c r="CD27" s="1">
        <v>539874.61750000005</v>
      </c>
      <c r="CE27" s="1">
        <v>539874.61750000005</v>
      </c>
      <c r="CF27" s="1">
        <v>539874.61750000005</v>
      </c>
      <c r="CG27" s="1">
        <v>539874.61750000005</v>
      </c>
      <c r="CH27" s="1">
        <v>539874.61750000005</v>
      </c>
      <c r="CI27" s="1">
        <v>539874.61750000005</v>
      </c>
      <c r="CJ27" s="1">
        <v>539874.61750000005</v>
      </c>
      <c r="CK27" s="1">
        <v>539874.61750000005</v>
      </c>
      <c r="CL27" s="1">
        <v>539874.61750000005</v>
      </c>
      <c r="CM27" s="1">
        <v>539874.61750000005</v>
      </c>
      <c r="CN27" s="1">
        <v>539874.61750000005</v>
      </c>
      <c r="CO27" s="1">
        <v>539874.61750000005</v>
      </c>
      <c r="CP27" s="1">
        <v>539874.61750000005</v>
      </c>
      <c r="CQ27" s="1">
        <v>539874.61750000005</v>
      </c>
      <c r="CR27" s="1">
        <v>539874.61750000005</v>
      </c>
      <c r="CS27" s="1">
        <v>539874.61750000005</v>
      </c>
      <c r="CT27" s="1">
        <v>539874.61750000005</v>
      </c>
      <c r="CU27" s="1">
        <v>539874.61750000005</v>
      </c>
      <c r="CV27" s="1">
        <v>539874.61750000005</v>
      </c>
      <c r="CW27" s="1">
        <v>539874.61750000005</v>
      </c>
      <c r="CX27" s="1">
        <v>539874.61750000005</v>
      </c>
      <c r="CY27" s="1">
        <v>539874.61750000005</v>
      </c>
      <c r="CZ27" s="1">
        <v>539874.61750000005</v>
      </c>
      <c r="DA27" s="1">
        <v>539874.61750000005</v>
      </c>
    </row>
    <row r="28" spans="4:105" x14ac:dyDescent="0.25">
      <c r="D28" t="s">
        <v>53</v>
      </c>
      <c r="E28" s="1">
        <v>514974.32200000004</v>
      </c>
      <c r="F28" s="1">
        <v>514974.32200000004</v>
      </c>
      <c r="G28" s="1">
        <v>514974.32200000004</v>
      </c>
      <c r="H28" s="1">
        <v>514974.32200000004</v>
      </c>
      <c r="I28" s="1">
        <v>514974.32200000004</v>
      </c>
      <c r="J28" s="1">
        <v>514974.32200000004</v>
      </c>
      <c r="K28" s="1">
        <v>514974.32200000004</v>
      </c>
      <c r="L28" s="1">
        <v>514974.32200000004</v>
      </c>
      <c r="M28" s="1">
        <v>514974.32200000004</v>
      </c>
      <c r="N28" s="1">
        <v>514974.32200000004</v>
      </c>
      <c r="O28" s="1">
        <v>514974.32200000004</v>
      </c>
      <c r="P28" s="1">
        <v>514974.32200000004</v>
      </c>
      <c r="Q28" s="1">
        <v>514974.32200000004</v>
      </c>
      <c r="R28" s="1">
        <v>514974.32200000004</v>
      </c>
      <c r="S28" s="1">
        <v>514974.32200000004</v>
      </c>
      <c r="T28" s="1">
        <v>514974.32200000004</v>
      </c>
      <c r="U28" s="1">
        <v>514974.32200000004</v>
      </c>
      <c r="V28" s="1">
        <v>514974.32200000004</v>
      </c>
      <c r="W28" s="1">
        <v>514974.32200000004</v>
      </c>
      <c r="X28" s="1">
        <v>514974.32200000004</v>
      </c>
      <c r="Y28" s="1">
        <v>514974.32200000004</v>
      </c>
      <c r="Z28" s="1">
        <v>514974.32200000004</v>
      </c>
      <c r="AA28" s="1">
        <v>514974.32200000004</v>
      </c>
      <c r="AB28" s="1">
        <v>514974.32200000004</v>
      </c>
      <c r="AC28" s="1">
        <v>514974.32200000004</v>
      </c>
      <c r="AD28" s="1">
        <v>514974.32200000004</v>
      </c>
      <c r="AE28" s="1">
        <v>514974.32200000004</v>
      </c>
      <c r="AF28" s="1">
        <v>514974.32200000004</v>
      </c>
      <c r="AG28" s="1">
        <v>514974.32200000004</v>
      </c>
      <c r="AH28" s="1">
        <v>514974.32200000004</v>
      </c>
      <c r="AI28" s="1">
        <v>514974.32200000004</v>
      </c>
      <c r="AJ28" s="1">
        <v>514974.32200000004</v>
      </c>
      <c r="AK28" s="1">
        <v>514974.32200000004</v>
      </c>
      <c r="AL28" s="1">
        <v>514974.32200000004</v>
      </c>
      <c r="AM28" s="1">
        <v>514974.32200000004</v>
      </c>
      <c r="AN28" s="1">
        <v>514974.32200000004</v>
      </c>
      <c r="AO28" s="1">
        <v>514974.32200000004</v>
      </c>
      <c r="AP28" s="1">
        <v>514974.32200000004</v>
      </c>
      <c r="AQ28" s="1">
        <v>514974.32200000004</v>
      </c>
      <c r="AR28" s="1">
        <v>514974.32200000004</v>
      </c>
      <c r="AS28" s="1">
        <v>514974.32200000004</v>
      </c>
      <c r="AT28" s="1">
        <v>514974.32200000004</v>
      </c>
      <c r="AU28" s="1">
        <v>514974.32200000004</v>
      </c>
      <c r="AV28" s="1">
        <v>514974.32200000004</v>
      </c>
      <c r="AW28" s="1">
        <v>514974.32200000004</v>
      </c>
      <c r="AX28" s="1">
        <v>514974.32200000004</v>
      </c>
      <c r="AY28" s="1">
        <v>514974.32200000004</v>
      </c>
      <c r="AZ28" s="1">
        <v>514974.32200000004</v>
      </c>
      <c r="BA28" s="1">
        <v>514974.32200000004</v>
      </c>
      <c r="BB28" s="1">
        <v>514974.32200000004</v>
      </c>
      <c r="BC28" s="1">
        <v>514974.32200000004</v>
      </c>
      <c r="BD28" s="1">
        <v>514974.32200000004</v>
      </c>
      <c r="BE28" s="1">
        <v>514974.32200000004</v>
      </c>
      <c r="BF28" s="1">
        <v>514974.32200000004</v>
      </c>
      <c r="BG28" s="1">
        <v>514974.32200000004</v>
      </c>
      <c r="BH28" s="1">
        <v>514974.32200000004</v>
      </c>
      <c r="BI28" s="1">
        <v>514974.32200000004</v>
      </c>
      <c r="BJ28" s="1">
        <v>514974.32200000004</v>
      </c>
      <c r="BK28" s="1">
        <v>514974.32200000004</v>
      </c>
      <c r="BL28" s="1">
        <v>514974.32200000004</v>
      </c>
      <c r="BM28" s="1">
        <v>514974.32200000004</v>
      </c>
      <c r="BN28" s="1">
        <v>514974.32200000004</v>
      </c>
      <c r="BO28" s="1">
        <v>514974.32200000004</v>
      </c>
      <c r="BP28" s="1">
        <v>514974.32200000004</v>
      </c>
      <c r="BQ28" s="1">
        <v>514974.32200000004</v>
      </c>
      <c r="BR28" s="1">
        <v>514974.32200000004</v>
      </c>
      <c r="BS28" s="1">
        <v>514974.32200000004</v>
      </c>
      <c r="BT28" s="1">
        <v>514974.32200000004</v>
      </c>
      <c r="BU28" s="1">
        <v>514974.32200000004</v>
      </c>
      <c r="BV28" s="1">
        <v>514974.32200000004</v>
      </c>
      <c r="BW28" s="1">
        <v>514974.32200000004</v>
      </c>
      <c r="BX28" s="1">
        <v>514974.32200000004</v>
      </c>
      <c r="BY28" s="1">
        <v>514974.32200000004</v>
      </c>
      <c r="BZ28" s="1">
        <v>514974.32200000004</v>
      </c>
      <c r="CA28" s="1">
        <v>514974.32200000004</v>
      </c>
      <c r="CB28" s="1">
        <v>514974.32200000004</v>
      </c>
      <c r="CC28" s="1">
        <v>514974.32200000004</v>
      </c>
      <c r="CD28" s="1">
        <v>514974.32200000004</v>
      </c>
      <c r="CE28" s="1">
        <v>514974.32200000004</v>
      </c>
      <c r="CF28" s="1">
        <v>514974.32200000004</v>
      </c>
      <c r="CG28" s="1">
        <v>514974.32200000004</v>
      </c>
      <c r="CH28" s="1">
        <v>514974.32200000004</v>
      </c>
      <c r="CI28" s="1">
        <v>514974.32200000004</v>
      </c>
      <c r="CJ28" s="1">
        <v>514974.32200000004</v>
      </c>
      <c r="CK28" s="1">
        <v>514974.32200000004</v>
      </c>
      <c r="CL28" s="1">
        <v>514974.32200000004</v>
      </c>
      <c r="CM28" s="1">
        <v>514974.32200000004</v>
      </c>
      <c r="CN28" s="1">
        <v>514974.32200000004</v>
      </c>
      <c r="CO28" s="1">
        <v>514974.32200000004</v>
      </c>
      <c r="CP28" s="1">
        <v>514974.32200000004</v>
      </c>
      <c r="CQ28" s="1">
        <v>514974.32200000004</v>
      </c>
      <c r="CR28" s="1">
        <v>514974.32200000004</v>
      </c>
      <c r="CS28" s="1">
        <v>514974.32200000004</v>
      </c>
      <c r="CT28" s="1">
        <v>514974.32200000004</v>
      </c>
      <c r="CU28" s="1">
        <v>514974.32200000004</v>
      </c>
      <c r="CV28" s="1">
        <v>514974.32200000004</v>
      </c>
      <c r="CW28" s="1">
        <v>514974.32200000004</v>
      </c>
      <c r="CX28" s="1">
        <v>514974.32200000004</v>
      </c>
      <c r="CY28" s="1">
        <v>514974.32200000004</v>
      </c>
      <c r="CZ28" s="1">
        <v>514974.32200000004</v>
      </c>
      <c r="DA28" s="1">
        <v>514974.32200000004</v>
      </c>
    </row>
    <row r="29" spans="4:105" x14ac:dyDescent="0.25">
      <c r="D29" t="s">
        <v>54</v>
      </c>
      <c r="E29" s="1">
        <v>515219.12525000004</v>
      </c>
      <c r="F29" s="1">
        <v>515219.12525000004</v>
      </c>
      <c r="G29" s="1">
        <v>515219.12525000004</v>
      </c>
      <c r="H29" s="1">
        <v>515219.12525000004</v>
      </c>
      <c r="I29" s="1">
        <v>515219.12525000004</v>
      </c>
      <c r="J29" s="1">
        <v>515219.12525000004</v>
      </c>
      <c r="K29" s="1">
        <v>515219.12525000004</v>
      </c>
      <c r="L29" s="1">
        <v>515219.12525000004</v>
      </c>
      <c r="M29" s="1">
        <v>515219.12525000004</v>
      </c>
      <c r="N29" s="1">
        <v>515219.12525000004</v>
      </c>
      <c r="O29" s="1">
        <v>515219.12525000004</v>
      </c>
      <c r="P29" s="1">
        <v>515219.12525000004</v>
      </c>
      <c r="Q29" s="1">
        <v>515219.12525000004</v>
      </c>
      <c r="R29" s="1">
        <v>515219.12525000004</v>
      </c>
      <c r="S29" s="1">
        <v>515219.12525000004</v>
      </c>
      <c r="T29" s="1">
        <v>515219.12525000004</v>
      </c>
      <c r="U29" s="1">
        <v>515219.12525000004</v>
      </c>
      <c r="V29" s="1">
        <v>515219.12525000004</v>
      </c>
      <c r="W29" s="1">
        <v>515219.12525000004</v>
      </c>
      <c r="X29" s="1">
        <v>515219.12525000004</v>
      </c>
      <c r="Y29" s="1">
        <v>515219.12525000004</v>
      </c>
      <c r="Z29" s="1">
        <v>515219.12525000004</v>
      </c>
      <c r="AA29" s="1">
        <v>515219.12525000004</v>
      </c>
      <c r="AB29" s="1">
        <v>515219.12525000004</v>
      </c>
      <c r="AC29" s="1">
        <v>515219.12525000004</v>
      </c>
      <c r="AD29" s="1">
        <v>515219.12525000004</v>
      </c>
      <c r="AE29" s="1">
        <v>515219.12525000004</v>
      </c>
      <c r="AF29" s="1">
        <v>515219.12525000004</v>
      </c>
      <c r="AG29" s="1">
        <v>515219.12525000004</v>
      </c>
      <c r="AH29" s="1">
        <v>515219.12525000004</v>
      </c>
      <c r="AI29" s="1">
        <v>515219.12525000004</v>
      </c>
      <c r="AJ29" s="1">
        <v>515219.12525000004</v>
      </c>
      <c r="AK29" s="1">
        <v>515219.12525000004</v>
      </c>
      <c r="AL29" s="1">
        <v>515219.12525000004</v>
      </c>
      <c r="AM29" s="1">
        <v>515219.12525000004</v>
      </c>
      <c r="AN29" s="1">
        <v>515219.12525000004</v>
      </c>
      <c r="AO29" s="1">
        <v>515219.12525000004</v>
      </c>
      <c r="AP29" s="1">
        <v>515219.12525000004</v>
      </c>
      <c r="AQ29" s="1">
        <v>515219.12525000004</v>
      </c>
      <c r="AR29" s="1">
        <v>515219.12525000004</v>
      </c>
      <c r="AS29" s="1">
        <v>515219.12525000004</v>
      </c>
      <c r="AT29" s="1">
        <v>515219.12525000004</v>
      </c>
      <c r="AU29" s="1">
        <v>515219.12525000004</v>
      </c>
      <c r="AV29" s="1">
        <v>515219.12525000004</v>
      </c>
      <c r="AW29" s="1">
        <v>515219.12525000004</v>
      </c>
      <c r="AX29" s="1">
        <v>515219.12525000004</v>
      </c>
      <c r="AY29" s="1">
        <v>515219.12525000004</v>
      </c>
      <c r="AZ29" s="1">
        <v>515219.12525000004</v>
      </c>
      <c r="BA29" s="1">
        <v>515219.12525000004</v>
      </c>
      <c r="BB29" s="1">
        <v>515219.12525000004</v>
      </c>
      <c r="BC29" s="1">
        <v>515219.12525000004</v>
      </c>
      <c r="BD29" s="1">
        <v>515219.12525000004</v>
      </c>
      <c r="BE29" s="1">
        <v>515219.12525000004</v>
      </c>
      <c r="BF29" s="1">
        <v>515219.12525000004</v>
      </c>
      <c r="BG29" s="1">
        <v>515219.12525000004</v>
      </c>
      <c r="BH29" s="1">
        <v>515219.12525000004</v>
      </c>
      <c r="BI29" s="1">
        <v>515219.12525000004</v>
      </c>
      <c r="BJ29" s="1">
        <v>515219.12525000004</v>
      </c>
      <c r="BK29" s="1">
        <v>515219.12525000004</v>
      </c>
      <c r="BL29" s="1">
        <v>515219.12525000004</v>
      </c>
      <c r="BM29" s="1">
        <v>515219.12525000004</v>
      </c>
      <c r="BN29" s="1">
        <v>515219.12525000004</v>
      </c>
      <c r="BO29" s="1">
        <v>515219.12525000004</v>
      </c>
      <c r="BP29" s="1">
        <v>515219.12525000004</v>
      </c>
      <c r="BQ29" s="1">
        <v>515219.12525000004</v>
      </c>
      <c r="BR29" s="1">
        <v>515219.12525000004</v>
      </c>
      <c r="BS29" s="1">
        <v>515219.12525000004</v>
      </c>
      <c r="BT29" s="1">
        <v>515219.12525000004</v>
      </c>
      <c r="BU29" s="1">
        <v>515219.12525000004</v>
      </c>
      <c r="BV29" s="1">
        <v>515219.12525000004</v>
      </c>
      <c r="BW29" s="1">
        <v>515219.12525000004</v>
      </c>
      <c r="BX29" s="1">
        <v>515219.12525000004</v>
      </c>
      <c r="BY29" s="1">
        <v>515219.12525000004</v>
      </c>
      <c r="BZ29" s="1">
        <v>515219.12525000004</v>
      </c>
      <c r="CA29" s="1">
        <v>515219.12525000004</v>
      </c>
      <c r="CB29" s="1">
        <v>515219.12525000004</v>
      </c>
      <c r="CC29" s="1">
        <v>515219.12525000004</v>
      </c>
      <c r="CD29" s="1">
        <v>515219.12525000004</v>
      </c>
      <c r="CE29" s="1">
        <v>515219.12525000004</v>
      </c>
      <c r="CF29" s="1">
        <v>515219.12525000004</v>
      </c>
      <c r="CG29" s="1">
        <v>515219.12525000004</v>
      </c>
      <c r="CH29" s="1">
        <v>515219.12525000004</v>
      </c>
      <c r="CI29" s="1">
        <v>515219.12525000004</v>
      </c>
      <c r="CJ29" s="1">
        <v>515219.12525000004</v>
      </c>
      <c r="CK29" s="1">
        <v>515219.12525000004</v>
      </c>
      <c r="CL29" s="1">
        <v>515219.12525000004</v>
      </c>
      <c r="CM29" s="1">
        <v>515219.12525000004</v>
      </c>
      <c r="CN29" s="1">
        <v>515219.12525000004</v>
      </c>
      <c r="CO29" s="1">
        <v>515219.12525000004</v>
      </c>
      <c r="CP29" s="1">
        <v>515219.12525000004</v>
      </c>
      <c r="CQ29" s="1">
        <v>515219.12525000004</v>
      </c>
      <c r="CR29" s="1">
        <v>515219.12525000004</v>
      </c>
      <c r="CS29" s="1">
        <v>515219.12525000004</v>
      </c>
      <c r="CT29" s="1">
        <v>515219.12525000004</v>
      </c>
      <c r="CU29" s="1">
        <v>515219.12525000004</v>
      </c>
      <c r="CV29" s="1">
        <v>515219.12525000004</v>
      </c>
      <c r="CW29" s="1">
        <v>515219.12525000004</v>
      </c>
      <c r="CX29" s="1">
        <v>515219.12525000004</v>
      </c>
      <c r="CY29" s="1">
        <v>515219.12525000004</v>
      </c>
      <c r="CZ29" s="1">
        <v>515219.12525000004</v>
      </c>
      <c r="DA29" s="1">
        <v>515219.12525000004</v>
      </c>
    </row>
    <row r="30" spans="4:105" x14ac:dyDescent="0.25">
      <c r="D30" t="s">
        <v>55</v>
      </c>
      <c r="E30" s="1">
        <v>543795.49474999995</v>
      </c>
      <c r="F30" s="1">
        <v>543795.49474999995</v>
      </c>
      <c r="G30" s="1">
        <v>543795.49474999995</v>
      </c>
      <c r="H30" s="1">
        <v>543795.49474999995</v>
      </c>
      <c r="I30" s="1">
        <v>543795.49474999995</v>
      </c>
      <c r="J30" s="1">
        <v>543795.49474999995</v>
      </c>
      <c r="K30" s="1">
        <v>543795.49474999995</v>
      </c>
      <c r="L30" s="1">
        <v>543795.49474999995</v>
      </c>
      <c r="M30" s="1">
        <v>543795.49474999995</v>
      </c>
      <c r="N30" s="1">
        <v>543795.49474999995</v>
      </c>
      <c r="O30" s="1">
        <v>543795.49474999995</v>
      </c>
      <c r="P30" s="1">
        <v>543795.49474999995</v>
      </c>
      <c r="Q30" s="1">
        <v>543795.49474999995</v>
      </c>
      <c r="R30" s="1">
        <v>543795.49474999995</v>
      </c>
      <c r="S30" s="1">
        <v>543795.49474999995</v>
      </c>
      <c r="T30" s="1">
        <v>543795.49474999995</v>
      </c>
      <c r="U30" s="1">
        <v>543795.49474999995</v>
      </c>
      <c r="V30" s="1">
        <v>543795.49474999995</v>
      </c>
      <c r="W30" s="1">
        <v>543795.49474999995</v>
      </c>
      <c r="X30" s="1">
        <v>543795.49474999995</v>
      </c>
      <c r="Y30" s="1">
        <v>543795.49474999995</v>
      </c>
      <c r="Z30" s="1">
        <v>543795.49474999995</v>
      </c>
      <c r="AA30" s="1">
        <v>543795.49474999995</v>
      </c>
      <c r="AB30" s="1">
        <v>543795.49474999995</v>
      </c>
      <c r="AC30" s="1">
        <v>543795.49474999995</v>
      </c>
      <c r="AD30" s="1">
        <v>543795.49474999995</v>
      </c>
      <c r="AE30" s="1">
        <v>543795.49474999995</v>
      </c>
      <c r="AF30" s="1">
        <v>543795.49474999995</v>
      </c>
      <c r="AG30" s="1">
        <v>543795.49474999995</v>
      </c>
      <c r="AH30" s="1">
        <v>543795.49474999995</v>
      </c>
      <c r="AI30" s="1">
        <v>543795.49474999995</v>
      </c>
      <c r="AJ30" s="1">
        <v>543795.49474999995</v>
      </c>
      <c r="AK30" s="1">
        <v>543795.49474999995</v>
      </c>
      <c r="AL30" s="1">
        <v>543795.49474999995</v>
      </c>
      <c r="AM30" s="1">
        <v>543795.49474999995</v>
      </c>
      <c r="AN30" s="1">
        <v>543795.49474999995</v>
      </c>
      <c r="AO30" s="1">
        <v>543795.49474999995</v>
      </c>
      <c r="AP30" s="1">
        <v>543795.49474999995</v>
      </c>
      <c r="AQ30" s="1">
        <v>543795.49474999995</v>
      </c>
      <c r="AR30" s="1">
        <v>543795.49474999995</v>
      </c>
      <c r="AS30" s="1">
        <v>543795.49474999995</v>
      </c>
      <c r="AT30" s="1">
        <v>543795.49474999995</v>
      </c>
      <c r="AU30" s="1">
        <v>543795.49474999995</v>
      </c>
      <c r="AV30" s="1">
        <v>543795.49474999995</v>
      </c>
      <c r="AW30" s="1">
        <v>543795.49474999995</v>
      </c>
      <c r="AX30" s="1">
        <v>543795.49474999995</v>
      </c>
      <c r="AY30" s="1">
        <v>543795.49474999995</v>
      </c>
      <c r="AZ30" s="1">
        <v>543795.49474999995</v>
      </c>
      <c r="BA30" s="1">
        <v>543795.49474999995</v>
      </c>
      <c r="BB30" s="1">
        <v>543795.49474999995</v>
      </c>
      <c r="BC30" s="1">
        <v>543795.49474999995</v>
      </c>
      <c r="BD30" s="1">
        <v>543795.49474999995</v>
      </c>
      <c r="BE30" s="1">
        <v>543795.49474999995</v>
      </c>
      <c r="BF30" s="1">
        <v>543795.49474999995</v>
      </c>
      <c r="BG30" s="1">
        <v>543795.49474999995</v>
      </c>
      <c r="BH30" s="1">
        <v>543795.49474999995</v>
      </c>
      <c r="BI30" s="1">
        <v>543795.49474999995</v>
      </c>
      <c r="BJ30" s="1">
        <v>543795.49474999995</v>
      </c>
      <c r="BK30" s="1">
        <v>543795.49474999995</v>
      </c>
      <c r="BL30" s="1">
        <v>543795.49474999995</v>
      </c>
      <c r="BM30" s="1">
        <v>543795.49474999995</v>
      </c>
      <c r="BN30" s="1">
        <v>543795.49474999995</v>
      </c>
      <c r="BO30" s="1">
        <v>543795.49474999995</v>
      </c>
      <c r="BP30" s="1">
        <v>543795.49474999995</v>
      </c>
      <c r="BQ30" s="1">
        <v>543795.49474999995</v>
      </c>
      <c r="BR30" s="1">
        <v>543795.49474999995</v>
      </c>
      <c r="BS30" s="1">
        <v>543795.49474999995</v>
      </c>
      <c r="BT30" s="1">
        <v>543795.49474999995</v>
      </c>
      <c r="BU30" s="1">
        <v>543795.49474999995</v>
      </c>
      <c r="BV30" s="1">
        <v>543795.49474999995</v>
      </c>
      <c r="BW30" s="1">
        <v>543795.49474999995</v>
      </c>
      <c r="BX30" s="1">
        <v>543795.49474999995</v>
      </c>
      <c r="BY30" s="1">
        <v>543795.49474999995</v>
      </c>
      <c r="BZ30" s="1">
        <v>543795.49474999995</v>
      </c>
      <c r="CA30" s="1">
        <v>543795.49474999995</v>
      </c>
      <c r="CB30" s="1">
        <v>543795.49474999995</v>
      </c>
      <c r="CC30" s="1">
        <v>543795.49474999995</v>
      </c>
      <c r="CD30" s="1">
        <v>543795.49474999995</v>
      </c>
      <c r="CE30" s="1">
        <v>543795.49474999995</v>
      </c>
      <c r="CF30" s="1">
        <v>543795.49474999995</v>
      </c>
      <c r="CG30" s="1">
        <v>543795.49474999995</v>
      </c>
      <c r="CH30" s="1">
        <v>543795.49474999995</v>
      </c>
      <c r="CI30" s="1">
        <v>543795.49474999995</v>
      </c>
      <c r="CJ30" s="1">
        <v>543795.49474999995</v>
      </c>
      <c r="CK30" s="1">
        <v>543795.49474999995</v>
      </c>
      <c r="CL30" s="1">
        <v>543795.49474999995</v>
      </c>
      <c r="CM30" s="1">
        <v>543795.49474999995</v>
      </c>
      <c r="CN30" s="1">
        <v>543795.49474999995</v>
      </c>
      <c r="CO30" s="1">
        <v>543795.49474999995</v>
      </c>
      <c r="CP30" s="1">
        <v>543795.49474999995</v>
      </c>
      <c r="CQ30" s="1">
        <v>543795.49474999995</v>
      </c>
      <c r="CR30" s="1">
        <v>543795.49474999995</v>
      </c>
      <c r="CS30" s="1">
        <v>543795.49474999995</v>
      </c>
      <c r="CT30" s="1">
        <v>543795.49474999995</v>
      </c>
      <c r="CU30" s="1">
        <v>543795.49474999995</v>
      </c>
      <c r="CV30" s="1">
        <v>543795.49474999995</v>
      </c>
      <c r="CW30" s="1">
        <v>543795.49474999995</v>
      </c>
      <c r="CX30" s="1">
        <v>543795.49474999995</v>
      </c>
      <c r="CY30" s="1">
        <v>543795.49474999995</v>
      </c>
      <c r="CZ30" s="1">
        <v>543795.49474999995</v>
      </c>
      <c r="DA30" s="1">
        <v>543795.49474999995</v>
      </c>
    </row>
    <row r="31" spans="4:105" x14ac:dyDescent="0.25">
      <c r="D31" t="s">
        <v>56</v>
      </c>
      <c r="E31" s="1">
        <v>446860.6225</v>
      </c>
      <c r="F31" s="1">
        <v>446860.6225</v>
      </c>
      <c r="G31" s="1">
        <v>446860.6225</v>
      </c>
      <c r="H31" s="1">
        <v>446860.6225</v>
      </c>
      <c r="I31" s="1">
        <v>446860.6225</v>
      </c>
      <c r="J31" s="1">
        <v>446860.6225</v>
      </c>
      <c r="K31" s="1">
        <v>446860.6225</v>
      </c>
      <c r="L31" s="1">
        <v>446860.6225</v>
      </c>
      <c r="M31" s="1">
        <v>446860.6225</v>
      </c>
      <c r="N31" s="1">
        <v>446860.6225</v>
      </c>
      <c r="O31" s="1">
        <v>446860.6225</v>
      </c>
      <c r="P31" s="1">
        <v>446860.6225</v>
      </c>
      <c r="Q31" s="1">
        <v>446860.6225</v>
      </c>
      <c r="R31" s="1">
        <v>446860.6225</v>
      </c>
      <c r="S31" s="1">
        <v>446860.6225</v>
      </c>
      <c r="T31" s="1">
        <v>446860.6225</v>
      </c>
      <c r="U31" s="1">
        <v>446860.6225</v>
      </c>
      <c r="V31" s="1">
        <v>446860.6225</v>
      </c>
      <c r="W31" s="1">
        <v>446860.6225</v>
      </c>
      <c r="X31" s="1">
        <v>446860.6225</v>
      </c>
      <c r="Y31" s="1">
        <v>446860.6225</v>
      </c>
      <c r="Z31" s="1">
        <v>446860.6225</v>
      </c>
      <c r="AA31" s="1">
        <v>446860.6225</v>
      </c>
      <c r="AB31" s="1">
        <v>446860.6225</v>
      </c>
      <c r="AC31" s="1">
        <v>446860.6225</v>
      </c>
      <c r="AD31" s="1">
        <v>446860.6225</v>
      </c>
      <c r="AE31" s="1">
        <v>446860.6225</v>
      </c>
      <c r="AF31" s="1">
        <v>446860.6225</v>
      </c>
      <c r="AG31" s="1">
        <v>446860.6225</v>
      </c>
      <c r="AH31" s="1">
        <v>446860.6225</v>
      </c>
      <c r="AI31" s="1">
        <v>446860.6225</v>
      </c>
      <c r="AJ31" s="1">
        <v>446860.6225</v>
      </c>
      <c r="AK31" s="1">
        <v>446860.6225</v>
      </c>
      <c r="AL31" s="1">
        <v>446860.6225</v>
      </c>
      <c r="AM31" s="1">
        <v>446860.6225</v>
      </c>
      <c r="AN31" s="1">
        <v>446860.6225</v>
      </c>
      <c r="AO31" s="1">
        <v>446860.6225</v>
      </c>
      <c r="AP31" s="1">
        <v>446860.6225</v>
      </c>
      <c r="AQ31" s="1">
        <v>446860.6225</v>
      </c>
      <c r="AR31" s="1">
        <v>446860.6225</v>
      </c>
      <c r="AS31" s="1">
        <v>446860.6225</v>
      </c>
      <c r="AT31" s="1">
        <v>446860.6225</v>
      </c>
      <c r="AU31" s="1">
        <v>446860.6225</v>
      </c>
      <c r="AV31" s="1">
        <v>446860.6225</v>
      </c>
      <c r="AW31" s="1">
        <v>446860.6225</v>
      </c>
      <c r="AX31" s="1">
        <v>446860.6225</v>
      </c>
      <c r="AY31" s="1">
        <v>446860.6225</v>
      </c>
      <c r="AZ31" s="1">
        <v>446860.6225</v>
      </c>
      <c r="BA31" s="1">
        <v>446860.6225</v>
      </c>
      <c r="BB31" s="1">
        <v>446860.6225</v>
      </c>
      <c r="BC31" s="1">
        <v>446860.6225</v>
      </c>
      <c r="BD31" s="1">
        <v>446860.6225</v>
      </c>
      <c r="BE31" s="1">
        <v>446860.6225</v>
      </c>
      <c r="BF31" s="1">
        <v>446860.6225</v>
      </c>
      <c r="BG31" s="1">
        <v>446860.6225</v>
      </c>
      <c r="BH31" s="1">
        <v>446860.6225</v>
      </c>
      <c r="BI31" s="1">
        <v>446860.6225</v>
      </c>
      <c r="BJ31" s="1">
        <v>446860.6225</v>
      </c>
      <c r="BK31" s="1">
        <v>446860.6225</v>
      </c>
      <c r="BL31" s="1">
        <v>446860.6225</v>
      </c>
      <c r="BM31" s="1">
        <v>446860.6225</v>
      </c>
      <c r="BN31" s="1">
        <v>446860.6225</v>
      </c>
      <c r="BO31" s="1">
        <v>446860.6225</v>
      </c>
      <c r="BP31" s="1">
        <v>446860.6225</v>
      </c>
      <c r="BQ31" s="1">
        <v>446860.6225</v>
      </c>
      <c r="BR31" s="1">
        <v>446860.6225</v>
      </c>
      <c r="BS31" s="1">
        <v>446860.6225</v>
      </c>
      <c r="BT31" s="1">
        <v>446860.6225</v>
      </c>
      <c r="BU31" s="1">
        <v>446860.6225</v>
      </c>
      <c r="BV31" s="1">
        <v>446860.6225</v>
      </c>
      <c r="BW31" s="1">
        <v>446860.6225</v>
      </c>
      <c r="BX31" s="1">
        <v>446860.6225</v>
      </c>
      <c r="BY31" s="1">
        <v>446860.6225</v>
      </c>
      <c r="BZ31" s="1">
        <v>446860.6225</v>
      </c>
      <c r="CA31" s="1">
        <v>446860.6225</v>
      </c>
      <c r="CB31" s="1">
        <v>446860.6225</v>
      </c>
      <c r="CC31" s="1">
        <v>446860.6225</v>
      </c>
      <c r="CD31" s="1">
        <v>446860.6225</v>
      </c>
      <c r="CE31" s="1">
        <v>446860.6225</v>
      </c>
      <c r="CF31" s="1">
        <v>446860.6225</v>
      </c>
      <c r="CG31" s="1">
        <v>446860.6225</v>
      </c>
      <c r="CH31" s="1">
        <v>446860.6225</v>
      </c>
      <c r="CI31" s="1">
        <v>446860.6225</v>
      </c>
      <c r="CJ31" s="1">
        <v>446860.6225</v>
      </c>
      <c r="CK31" s="1">
        <v>446860.6225</v>
      </c>
      <c r="CL31" s="1">
        <v>446860.6225</v>
      </c>
      <c r="CM31" s="1">
        <v>446860.6225</v>
      </c>
      <c r="CN31" s="1">
        <v>446860.6225</v>
      </c>
      <c r="CO31" s="1">
        <v>446860.6225</v>
      </c>
      <c r="CP31" s="1">
        <v>446860.6225</v>
      </c>
      <c r="CQ31" s="1">
        <v>446860.6225</v>
      </c>
      <c r="CR31" s="1">
        <v>446860.6225</v>
      </c>
      <c r="CS31" s="1">
        <v>446860.6225</v>
      </c>
      <c r="CT31" s="1">
        <v>446860.6225</v>
      </c>
      <c r="CU31" s="1">
        <v>446860.6225</v>
      </c>
      <c r="CV31" s="1">
        <v>446860.6225</v>
      </c>
      <c r="CW31" s="1">
        <v>446860.6225</v>
      </c>
      <c r="CX31" s="1">
        <v>446860.6225</v>
      </c>
      <c r="CY31" s="1">
        <v>446860.6225</v>
      </c>
      <c r="CZ31" s="1">
        <v>446860.6225</v>
      </c>
      <c r="DA31" s="1">
        <v>446860.6225</v>
      </c>
    </row>
    <row r="32" spans="4:105" x14ac:dyDescent="0.25">
      <c r="D32" t="s">
        <v>57</v>
      </c>
      <c r="E32" s="1">
        <v>316494.73225</v>
      </c>
      <c r="F32" s="1">
        <v>316494.73225</v>
      </c>
      <c r="G32" s="1">
        <v>316494.73225</v>
      </c>
      <c r="H32" s="1">
        <v>316494.73225</v>
      </c>
      <c r="I32" s="1">
        <v>316494.73225</v>
      </c>
      <c r="J32" s="1">
        <v>316494.73225</v>
      </c>
      <c r="K32" s="1">
        <v>316494.73225</v>
      </c>
      <c r="L32" s="1">
        <v>316494.73225</v>
      </c>
      <c r="M32" s="1">
        <v>316494.73225</v>
      </c>
      <c r="N32" s="1">
        <v>316494.73225</v>
      </c>
      <c r="O32" s="1">
        <v>316494.73225</v>
      </c>
      <c r="P32" s="1">
        <v>316494.73225</v>
      </c>
      <c r="Q32" s="1">
        <v>316494.73225</v>
      </c>
      <c r="R32" s="1">
        <v>316494.73225</v>
      </c>
      <c r="S32" s="1">
        <v>316494.73225</v>
      </c>
      <c r="T32" s="1">
        <v>316494.73225</v>
      </c>
      <c r="U32" s="1">
        <v>316494.73225</v>
      </c>
      <c r="V32" s="1">
        <v>316494.73225</v>
      </c>
      <c r="W32" s="1">
        <v>316494.73225</v>
      </c>
      <c r="X32" s="1">
        <v>316494.73225</v>
      </c>
      <c r="Y32" s="1">
        <v>316494.73225</v>
      </c>
      <c r="Z32" s="1">
        <v>316494.73225</v>
      </c>
      <c r="AA32" s="1">
        <v>316494.73225</v>
      </c>
      <c r="AB32" s="1">
        <v>316494.73225</v>
      </c>
      <c r="AC32" s="1">
        <v>316494.73225</v>
      </c>
      <c r="AD32" s="1">
        <v>316494.73225</v>
      </c>
      <c r="AE32" s="1">
        <v>316494.73225</v>
      </c>
      <c r="AF32" s="1">
        <v>316494.73225</v>
      </c>
      <c r="AG32" s="1">
        <v>316494.73225</v>
      </c>
      <c r="AH32" s="1">
        <v>316494.73225</v>
      </c>
      <c r="AI32" s="1">
        <v>316494.73225</v>
      </c>
      <c r="AJ32" s="1">
        <v>316494.73225</v>
      </c>
      <c r="AK32" s="1">
        <v>316494.73225</v>
      </c>
      <c r="AL32" s="1">
        <v>316494.73225</v>
      </c>
      <c r="AM32" s="1">
        <v>316494.73225</v>
      </c>
      <c r="AN32" s="1">
        <v>316494.73225</v>
      </c>
      <c r="AO32" s="1">
        <v>316494.73225</v>
      </c>
      <c r="AP32" s="1">
        <v>316494.73225</v>
      </c>
      <c r="AQ32" s="1">
        <v>316494.73225</v>
      </c>
      <c r="AR32" s="1">
        <v>316494.73225</v>
      </c>
      <c r="AS32" s="1">
        <v>316494.73225</v>
      </c>
      <c r="AT32" s="1">
        <v>316494.73225</v>
      </c>
      <c r="AU32" s="1">
        <v>316494.73225</v>
      </c>
      <c r="AV32" s="1">
        <v>316494.73225</v>
      </c>
      <c r="AW32" s="1">
        <v>316494.73225</v>
      </c>
      <c r="AX32" s="1">
        <v>316494.73225</v>
      </c>
      <c r="AY32" s="1">
        <v>316494.73225</v>
      </c>
      <c r="AZ32" s="1">
        <v>316494.73225</v>
      </c>
      <c r="BA32" s="1">
        <v>316494.73225</v>
      </c>
      <c r="BB32" s="1">
        <v>316494.73225</v>
      </c>
      <c r="BC32" s="1">
        <v>316494.73225</v>
      </c>
      <c r="BD32" s="1">
        <v>316494.73225</v>
      </c>
      <c r="BE32" s="1">
        <v>316494.73225</v>
      </c>
      <c r="BF32" s="1">
        <v>316494.73225</v>
      </c>
      <c r="BG32" s="1">
        <v>316494.73225</v>
      </c>
      <c r="BH32" s="1">
        <v>316494.73225</v>
      </c>
      <c r="BI32" s="1">
        <v>316494.73225</v>
      </c>
      <c r="BJ32" s="1">
        <v>316494.73225</v>
      </c>
      <c r="BK32" s="1">
        <v>316494.73225</v>
      </c>
      <c r="BL32" s="1">
        <v>316494.73225</v>
      </c>
      <c r="BM32" s="1">
        <v>316494.73225</v>
      </c>
      <c r="BN32" s="1">
        <v>316494.73225</v>
      </c>
      <c r="BO32" s="1">
        <v>316494.73225</v>
      </c>
      <c r="BP32" s="1">
        <v>316494.73225</v>
      </c>
      <c r="BQ32" s="1">
        <v>316494.73225</v>
      </c>
      <c r="BR32" s="1">
        <v>316494.73225</v>
      </c>
      <c r="BS32" s="1">
        <v>316494.73225</v>
      </c>
      <c r="BT32" s="1">
        <v>316494.73225</v>
      </c>
      <c r="BU32" s="1">
        <v>316494.73225</v>
      </c>
      <c r="BV32" s="1">
        <v>316494.73225</v>
      </c>
      <c r="BW32" s="1">
        <v>316494.73225</v>
      </c>
      <c r="BX32" s="1">
        <v>316494.73225</v>
      </c>
      <c r="BY32" s="1">
        <v>316494.73225</v>
      </c>
      <c r="BZ32" s="1">
        <v>316494.73225</v>
      </c>
      <c r="CA32" s="1">
        <v>316494.73225</v>
      </c>
      <c r="CB32" s="1">
        <v>316494.73225</v>
      </c>
      <c r="CC32" s="1">
        <v>316494.73225</v>
      </c>
      <c r="CD32" s="1">
        <v>316494.73225</v>
      </c>
      <c r="CE32" s="1">
        <v>316494.73225</v>
      </c>
      <c r="CF32" s="1">
        <v>316494.73225</v>
      </c>
      <c r="CG32" s="1">
        <v>316494.73225</v>
      </c>
      <c r="CH32" s="1">
        <v>316494.73225</v>
      </c>
      <c r="CI32" s="1">
        <v>316494.73225</v>
      </c>
      <c r="CJ32" s="1">
        <v>316494.73225</v>
      </c>
      <c r="CK32" s="1">
        <v>316494.73225</v>
      </c>
      <c r="CL32" s="1">
        <v>316494.73225</v>
      </c>
      <c r="CM32" s="1">
        <v>316494.73225</v>
      </c>
      <c r="CN32" s="1">
        <v>316494.73225</v>
      </c>
      <c r="CO32" s="1">
        <v>316494.73225</v>
      </c>
      <c r="CP32" s="1">
        <v>316494.73225</v>
      </c>
      <c r="CQ32" s="1">
        <v>316494.73225</v>
      </c>
      <c r="CR32" s="1">
        <v>316494.73225</v>
      </c>
      <c r="CS32" s="1">
        <v>316494.73225</v>
      </c>
      <c r="CT32" s="1">
        <v>316494.73225</v>
      </c>
      <c r="CU32" s="1">
        <v>316494.73225</v>
      </c>
      <c r="CV32" s="1">
        <v>316494.73225</v>
      </c>
      <c r="CW32" s="1">
        <v>316494.73225</v>
      </c>
      <c r="CX32" s="1">
        <v>316494.73225</v>
      </c>
      <c r="CY32" s="1">
        <v>316494.73225</v>
      </c>
      <c r="CZ32" s="1">
        <v>316494.73225</v>
      </c>
      <c r="DA32" s="1">
        <v>316494.73225</v>
      </c>
    </row>
    <row r="33" spans="3:105" x14ac:dyDescent="0.25">
      <c r="D33" t="s">
        <v>58</v>
      </c>
      <c r="E33" s="1">
        <v>420111.49050000001</v>
      </c>
      <c r="F33" s="1">
        <v>420111.49050000001</v>
      </c>
      <c r="G33" s="1">
        <v>420111.49050000001</v>
      </c>
      <c r="H33" s="1">
        <v>420111.49050000001</v>
      </c>
      <c r="I33" s="1">
        <v>420111.49050000001</v>
      </c>
      <c r="J33" s="1">
        <v>420111.49050000001</v>
      </c>
      <c r="K33" s="1">
        <v>420111.49050000001</v>
      </c>
      <c r="L33" s="1">
        <v>420111.49050000001</v>
      </c>
      <c r="M33" s="1">
        <v>420111.49050000001</v>
      </c>
      <c r="N33" s="1">
        <v>420111.49050000001</v>
      </c>
      <c r="O33" s="1">
        <v>420111.49050000001</v>
      </c>
      <c r="P33" s="1">
        <v>420111.49050000001</v>
      </c>
      <c r="Q33" s="1">
        <v>420111.49050000001</v>
      </c>
      <c r="R33" s="1">
        <v>420111.49050000001</v>
      </c>
      <c r="S33" s="1">
        <v>420111.49050000001</v>
      </c>
      <c r="T33" s="1">
        <v>420111.49050000001</v>
      </c>
      <c r="U33" s="1">
        <v>420111.49050000001</v>
      </c>
      <c r="V33" s="1">
        <v>420111.49050000001</v>
      </c>
      <c r="W33" s="1">
        <v>420111.49050000001</v>
      </c>
      <c r="X33" s="1">
        <v>420111.49050000001</v>
      </c>
      <c r="Y33" s="1">
        <v>420111.49050000001</v>
      </c>
      <c r="Z33" s="1">
        <v>420111.49050000001</v>
      </c>
      <c r="AA33" s="1">
        <v>420111.49050000001</v>
      </c>
      <c r="AB33" s="1">
        <v>420111.49050000001</v>
      </c>
      <c r="AC33" s="1">
        <v>420111.49050000001</v>
      </c>
      <c r="AD33" s="1">
        <v>420111.49050000001</v>
      </c>
      <c r="AE33" s="1">
        <v>420111.49050000001</v>
      </c>
      <c r="AF33" s="1">
        <v>420111.49050000001</v>
      </c>
      <c r="AG33" s="1">
        <v>420111.49050000001</v>
      </c>
      <c r="AH33" s="1">
        <v>420111.49050000001</v>
      </c>
      <c r="AI33" s="1">
        <v>420111.49050000001</v>
      </c>
      <c r="AJ33" s="1">
        <v>420111.49050000001</v>
      </c>
      <c r="AK33" s="1">
        <v>420111.49050000001</v>
      </c>
      <c r="AL33" s="1">
        <v>420111.49050000001</v>
      </c>
      <c r="AM33" s="1">
        <v>420111.49050000001</v>
      </c>
      <c r="AN33" s="1">
        <v>420111.49050000001</v>
      </c>
      <c r="AO33" s="1">
        <v>420111.49050000001</v>
      </c>
      <c r="AP33" s="1">
        <v>420111.49050000001</v>
      </c>
      <c r="AQ33" s="1">
        <v>420111.49050000001</v>
      </c>
      <c r="AR33" s="1">
        <v>420111.49050000001</v>
      </c>
      <c r="AS33" s="1">
        <v>420111.49050000001</v>
      </c>
      <c r="AT33" s="1">
        <v>420111.49050000001</v>
      </c>
      <c r="AU33" s="1">
        <v>420111.49050000001</v>
      </c>
      <c r="AV33" s="1">
        <v>420111.49050000001</v>
      </c>
      <c r="AW33" s="1">
        <v>420111.49050000001</v>
      </c>
      <c r="AX33" s="1">
        <v>420111.49050000001</v>
      </c>
      <c r="AY33" s="1">
        <v>420111.49050000001</v>
      </c>
      <c r="AZ33" s="1">
        <v>420111.49050000001</v>
      </c>
      <c r="BA33" s="1">
        <v>420111.49050000001</v>
      </c>
      <c r="BB33" s="1">
        <v>420111.49050000001</v>
      </c>
      <c r="BC33" s="1">
        <v>420111.49050000001</v>
      </c>
      <c r="BD33" s="1">
        <v>420111.49050000001</v>
      </c>
      <c r="BE33" s="1">
        <v>420111.49050000001</v>
      </c>
      <c r="BF33" s="1">
        <v>420111.49050000001</v>
      </c>
      <c r="BG33" s="1">
        <v>420111.49050000001</v>
      </c>
      <c r="BH33" s="1">
        <v>420111.49050000001</v>
      </c>
      <c r="BI33" s="1">
        <v>420111.49050000001</v>
      </c>
      <c r="BJ33" s="1">
        <v>420111.49050000001</v>
      </c>
      <c r="BK33" s="1">
        <v>420111.49050000001</v>
      </c>
      <c r="BL33" s="1">
        <v>420111.49050000001</v>
      </c>
      <c r="BM33" s="1">
        <v>420111.49050000001</v>
      </c>
      <c r="BN33" s="1">
        <v>420111.49050000001</v>
      </c>
      <c r="BO33" s="1">
        <v>420111.49050000001</v>
      </c>
      <c r="BP33" s="1">
        <v>420111.49050000001</v>
      </c>
      <c r="BQ33" s="1">
        <v>420111.49050000001</v>
      </c>
      <c r="BR33" s="1">
        <v>420111.49050000001</v>
      </c>
      <c r="BS33" s="1">
        <v>420111.49050000001</v>
      </c>
      <c r="BT33" s="1">
        <v>420111.49050000001</v>
      </c>
      <c r="BU33" s="1">
        <v>420111.49050000001</v>
      </c>
      <c r="BV33" s="1">
        <v>420111.49050000001</v>
      </c>
      <c r="BW33" s="1">
        <v>420111.49050000001</v>
      </c>
      <c r="BX33" s="1">
        <v>420111.49050000001</v>
      </c>
      <c r="BY33" s="1">
        <v>420111.49050000001</v>
      </c>
      <c r="BZ33" s="1">
        <v>420111.49050000001</v>
      </c>
      <c r="CA33" s="1">
        <v>420111.49050000001</v>
      </c>
      <c r="CB33" s="1">
        <v>420111.49050000001</v>
      </c>
      <c r="CC33" s="1">
        <v>420111.49050000001</v>
      </c>
      <c r="CD33" s="1">
        <v>420111.49050000001</v>
      </c>
      <c r="CE33" s="1">
        <v>420111.49050000001</v>
      </c>
      <c r="CF33" s="1">
        <v>420111.49050000001</v>
      </c>
      <c r="CG33" s="1">
        <v>420111.49050000001</v>
      </c>
      <c r="CH33" s="1">
        <v>420111.49050000001</v>
      </c>
      <c r="CI33" s="1">
        <v>420111.49050000001</v>
      </c>
      <c r="CJ33" s="1">
        <v>420111.49050000001</v>
      </c>
      <c r="CK33" s="1">
        <v>420111.49050000001</v>
      </c>
      <c r="CL33" s="1">
        <v>420111.49050000001</v>
      </c>
      <c r="CM33" s="1">
        <v>420111.49050000001</v>
      </c>
      <c r="CN33" s="1">
        <v>420111.49050000001</v>
      </c>
      <c r="CO33" s="1">
        <v>420111.49050000001</v>
      </c>
      <c r="CP33" s="1">
        <v>420111.49050000001</v>
      </c>
      <c r="CQ33" s="1">
        <v>420111.49050000001</v>
      </c>
      <c r="CR33" s="1">
        <v>420111.49050000001</v>
      </c>
      <c r="CS33" s="1">
        <v>420111.49050000001</v>
      </c>
      <c r="CT33" s="1">
        <v>420111.49050000001</v>
      </c>
      <c r="CU33" s="1">
        <v>420111.49050000001</v>
      </c>
      <c r="CV33" s="1">
        <v>420111.49050000001</v>
      </c>
      <c r="CW33" s="1">
        <v>420111.49050000001</v>
      </c>
      <c r="CX33" s="1">
        <v>420111.49050000001</v>
      </c>
      <c r="CY33" s="1">
        <v>420111.49050000001</v>
      </c>
      <c r="CZ33" s="1">
        <v>420111.49050000001</v>
      </c>
      <c r="DA33" s="1">
        <v>420111.49050000001</v>
      </c>
    </row>
    <row r="34" spans="3:105" x14ac:dyDescent="0.25">
      <c r="D34" t="s">
        <v>59</v>
      </c>
      <c r="E34" s="1">
        <v>487450.071</v>
      </c>
      <c r="F34" s="1">
        <v>487450.071</v>
      </c>
      <c r="G34" s="1">
        <v>487450.071</v>
      </c>
      <c r="H34" s="1">
        <v>487450.071</v>
      </c>
      <c r="I34" s="1">
        <v>487450.071</v>
      </c>
      <c r="J34" s="1">
        <v>487450.071</v>
      </c>
      <c r="K34" s="1">
        <v>487450.071</v>
      </c>
      <c r="L34" s="1">
        <v>487450.071</v>
      </c>
      <c r="M34" s="1">
        <v>487450.071</v>
      </c>
      <c r="N34" s="1">
        <v>487450.071</v>
      </c>
      <c r="O34" s="1">
        <v>487450.071</v>
      </c>
      <c r="P34" s="1">
        <v>487450.071</v>
      </c>
      <c r="Q34" s="1">
        <v>487450.071</v>
      </c>
      <c r="R34" s="1">
        <v>487450.071</v>
      </c>
      <c r="S34" s="1">
        <v>487450.071</v>
      </c>
      <c r="T34" s="1">
        <v>487450.071</v>
      </c>
      <c r="U34" s="1">
        <v>487450.071</v>
      </c>
      <c r="V34" s="1">
        <v>487450.071</v>
      </c>
      <c r="W34" s="1">
        <v>487450.071</v>
      </c>
      <c r="X34" s="1">
        <v>487450.071</v>
      </c>
      <c r="Y34" s="1">
        <v>487450.071</v>
      </c>
      <c r="Z34" s="1">
        <v>487450.071</v>
      </c>
      <c r="AA34" s="1">
        <v>487450.071</v>
      </c>
      <c r="AB34" s="1">
        <v>487450.071</v>
      </c>
      <c r="AC34" s="1">
        <v>487450.071</v>
      </c>
      <c r="AD34" s="1">
        <v>487450.071</v>
      </c>
      <c r="AE34" s="1">
        <v>487450.071</v>
      </c>
      <c r="AF34" s="1">
        <v>487450.071</v>
      </c>
      <c r="AG34" s="1">
        <v>487450.071</v>
      </c>
      <c r="AH34" s="1">
        <v>487450.071</v>
      </c>
      <c r="AI34" s="1">
        <v>487450.071</v>
      </c>
      <c r="AJ34" s="1">
        <v>487450.071</v>
      </c>
      <c r="AK34" s="1">
        <v>487450.071</v>
      </c>
      <c r="AL34" s="1">
        <v>487450.071</v>
      </c>
      <c r="AM34" s="1">
        <v>487450.071</v>
      </c>
      <c r="AN34" s="1">
        <v>487450.071</v>
      </c>
      <c r="AO34" s="1">
        <v>487450.071</v>
      </c>
      <c r="AP34" s="1">
        <v>487450.071</v>
      </c>
      <c r="AQ34" s="1">
        <v>487450.071</v>
      </c>
      <c r="AR34" s="1">
        <v>487450.071</v>
      </c>
      <c r="AS34" s="1">
        <v>487450.071</v>
      </c>
      <c r="AT34" s="1">
        <v>487450.071</v>
      </c>
      <c r="AU34" s="1">
        <v>487450.071</v>
      </c>
      <c r="AV34" s="1">
        <v>487450.071</v>
      </c>
      <c r="AW34" s="1">
        <v>487450.071</v>
      </c>
      <c r="AX34" s="1">
        <v>487450.071</v>
      </c>
      <c r="AY34" s="1">
        <v>487450.071</v>
      </c>
      <c r="AZ34" s="1">
        <v>487450.071</v>
      </c>
      <c r="BA34" s="1">
        <v>487450.071</v>
      </c>
      <c r="BB34" s="1">
        <v>487450.071</v>
      </c>
      <c r="BC34" s="1">
        <v>487450.071</v>
      </c>
      <c r="BD34" s="1">
        <v>487450.071</v>
      </c>
      <c r="BE34" s="1">
        <v>487450.071</v>
      </c>
      <c r="BF34" s="1">
        <v>487450.071</v>
      </c>
      <c r="BG34" s="1">
        <v>487450.071</v>
      </c>
      <c r="BH34" s="1">
        <v>487450.071</v>
      </c>
      <c r="BI34" s="1">
        <v>487450.071</v>
      </c>
      <c r="BJ34" s="1">
        <v>487450.071</v>
      </c>
      <c r="BK34" s="1">
        <v>487450.071</v>
      </c>
      <c r="BL34" s="1">
        <v>487450.071</v>
      </c>
      <c r="BM34" s="1">
        <v>487450.071</v>
      </c>
      <c r="BN34" s="1">
        <v>487450.071</v>
      </c>
      <c r="BO34" s="1">
        <v>487450.071</v>
      </c>
      <c r="BP34" s="1">
        <v>487450.071</v>
      </c>
      <c r="BQ34" s="1">
        <v>487450.071</v>
      </c>
      <c r="BR34" s="1">
        <v>487450.071</v>
      </c>
      <c r="BS34" s="1">
        <v>487450.071</v>
      </c>
      <c r="BT34" s="1">
        <v>487450.071</v>
      </c>
      <c r="BU34" s="1">
        <v>487450.071</v>
      </c>
      <c r="BV34" s="1">
        <v>487450.071</v>
      </c>
      <c r="BW34" s="1">
        <v>487450.071</v>
      </c>
      <c r="BX34" s="1">
        <v>487450.071</v>
      </c>
      <c r="BY34" s="1">
        <v>487450.071</v>
      </c>
      <c r="BZ34" s="1">
        <v>487450.071</v>
      </c>
      <c r="CA34" s="1">
        <v>487450.071</v>
      </c>
      <c r="CB34" s="1">
        <v>487450.071</v>
      </c>
      <c r="CC34" s="1">
        <v>487450.071</v>
      </c>
      <c r="CD34" s="1">
        <v>487450.071</v>
      </c>
      <c r="CE34" s="1">
        <v>487450.071</v>
      </c>
      <c r="CF34" s="1">
        <v>487450.071</v>
      </c>
      <c r="CG34" s="1">
        <v>487450.071</v>
      </c>
      <c r="CH34" s="1">
        <v>487450.071</v>
      </c>
      <c r="CI34" s="1">
        <v>487450.071</v>
      </c>
      <c r="CJ34" s="1">
        <v>487450.071</v>
      </c>
      <c r="CK34" s="1">
        <v>487450.071</v>
      </c>
      <c r="CL34" s="1">
        <v>487450.071</v>
      </c>
      <c r="CM34" s="1">
        <v>487450.071</v>
      </c>
      <c r="CN34" s="1">
        <v>487450.071</v>
      </c>
      <c r="CO34" s="1">
        <v>487450.071</v>
      </c>
      <c r="CP34" s="1">
        <v>487450.071</v>
      </c>
      <c r="CQ34" s="1">
        <v>487450.071</v>
      </c>
      <c r="CR34" s="1">
        <v>487450.071</v>
      </c>
      <c r="CS34" s="1">
        <v>487450.071</v>
      </c>
      <c r="CT34" s="1">
        <v>487450.071</v>
      </c>
      <c r="CU34" s="1">
        <v>487450.071</v>
      </c>
      <c r="CV34" s="1">
        <v>487450.071</v>
      </c>
      <c r="CW34" s="1">
        <v>487450.071</v>
      </c>
      <c r="CX34" s="1">
        <v>487450.071</v>
      </c>
      <c r="CY34" s="1">
        <v>487450.071</v>
      </c>
      <c r="CZ34" s="1">
        <v>487450.071</v>
      </c>
      <c r="DA34" s="1">
        <v>487450.071</v>
      </c>
    </row>
    <row r="35" spans="3:105" x14ac:dyDescent="0.25">
      <c r="D35" t="s">
        <v>60</v>
      </c>
      <c r="E35" s="1">
        <v>490019.91800000001</v>
      </c>
      <c r="F35" s="1">
        <v>490019.91800000001</v>
      </c>
      <c r="G35" s="1">
        <v>490019.91800000001</v>
      </c>
      <c r="H35" s="1">
        <v>490019.91800000001</v>
      </c>
      <c r="I35" s="1">
        <v>490019.91800000001</v>
      </c>
      <c r="J35" s="1">
        <v>490019.91800000001</v>
      </c>
      <c r="K35" s="1">
        <v>490019.91800000001</v>
      </c>
      <c r="L35" s="1">
        <v>490019.91800000001</v>
      </c>
      <c r="M35" s="1">
        <v>490019.91800000001</v>
      </c>
      <c r="N35" s="1">
        <v>490019.91800000001</v>
      </c>
      <c r="O35" s="1">
        <v>490019.91800000001</v>
      </c>
      <c r="P35" s="1">
        <v>490019.91800000001</v>
      </c>
      <c r="Q35" s="1">
        <v>490019.91800000001</v>
      </c>
      <c r="R35" s="1">
        <v>490019.91800000001</v>
      </c>
      <c r="S35" s="1">
        <v>490019.91800000001</v>
      </c>
      <c r="T35" s="1">
        <v>490019.91800000001</v>
      </c>
      <c r="U35" s="1">
        <v>490019.91800000001</v>
      </c>
      <c r="V35" s="1">
        <v>490019.91800000001</v>
      </c>
      <c r="W35" s="1">
        <v>490019.91800000001</v>
      </c>
      <c r="X35" s="1">
        <v>490019.91800000001</v>
      </c>
      <c r="Y35" s="1">
        <v>490019.91800000001</v>
      </c>
      <c r="Z35" s="1">
        <v>490019.91800000001</v>
      </c>
      <c r="AA35" s="1">
        <v>490019.91800000001</v>
      </c>
      <c r="AB35" s="1">
        <v>490019.91800000001</v>
      </c>
      <c r="AC35" s="1">
        <v>490019.91800000001</v>
      </c>
      <c r="AD35" s="1">
        <v>490019.91800000001</v>
      </c>
      <c r="AE35" s="1">
        <v>490019.91800000001</v>
      </c>
      <c r="AF35" s="1">
        <v>490019.91800000001</v>
      </c>
      <c r="AG35" s="1">
        <v>490019.91800000001</v>
      </c>
      <c r="AH35" s="1">
        <v>490019.91800000001</v>
      </c>
      <c r="AI35" s="1">
        <v>490019.91800000001</v>
      </c>
      <c r="AJ35" s="1">
        <v>490019.91800000001</v>
      </c>
      <c r="AK35" s="1">
        <v>490019.91800000001</v>
      </c>
      <c r="AL35" s="1">
        <v>490019.91800000001</v>
      </c>
      <c r="AM35" s="1">
        <v>490019.91800000001</v>
      </c>
      <c r="AN35" s="1">
        <v>490019.91800000001</v>
      </c>
      <c r="AO35" s="1">
        <v>490019.91800000001</v>
      </c>
      <c r="AP35" s="1">
        <v>490019.91800000001</v>
      </c>
      <c r="AQ35" s="1">
        <v>490019.91800000001</v>
      </c>
      <c r="AR35" s="1">
        <v>490019.91800000001</v>
      </c>
      <c r="AS35" s="1">
        <v>490019.91800000001</v>
      </c>
      <c r="AT35" s="1">
        <v>490019.91800000001</v>
      </c>
      <c r="AU35" s="1">
        <v>490019.91800000001</v>
      </c>
      <c r="AV35" s="1">
        <v>490019.91800000001</v>
      </c>
      <c r="AW35" s="1">
        <v>490019.91800000001</v>
      </c>
      <c r="AX35" s="1">
        <v>490019.91800000001</v>
      </c>
      <c r="AY35" s="1">
        <v>490019.91800000001</v>
      </c>
      <c r="AZ35" s="1">
        <v>490019.91800000001</v>
      </c>
      <c r="BA35" s="1">
        <v>490019.91800000001</v>
      </c>
      <c r="BB35" s="1">
        <v>490019.91800000001</v>
      </c>
      <c r="BC35" s="1">
        <v>490019.91800000001</v>
      </c>
      <c r="BD35" s="1">
        <v>490019.91800000001</v>
      </c>
      <c r="BE35" s="1">
        <v>490019.91800000001</v>
      </c>
      <c r="BF35" s="1">
        <v>490019.91800000001</v>
      </c>
      <c r="BG35" s="1">
        <v>490019.91800000001</v>
      </c>
      <c r="BH35" s="1">
        <v>490019.91800000001</v>
      </c>
      <c r="BI35" s="1">
        <v>490019.91800000001</v>
      </c>
      <c r="BJ35" s="1">
        <v>490019.91800000001</v>
      </c>
      <c r="BK35" s="1">
        <v>490019.91800000001</v>
      </c>
      <c r="BL35" s="1">
        <v>490019.91800000001</v>
      </c>
      <c r="BM35" s="1">
        <v>490019.91800000001</v>
      </c>
      <c r="BN35" s="1">
        <v>490019.91800000001</v>
      </c>
      <c r="BO35" s="1">
        <v>490019.91800000001</v>
      </c>
      <c r="BP35" s="1">
        <v>490019.91800000001</v>
      </c>
      <c r="BQ35" s="1">
        <v>490019.91800000001</v>
      </c>
      <c r="BR35" s="1">
        <v>490019.91800000001</v>
      </c>
      <c r="BS35" s="1">
        <v>490019.91800000001</v>
      </c>
      <c r="BT35" s="1">
        <v>490019.91800000001</v>
      </c>
      <c r="BU35" s="1">
        <v>490019.91800000001</v>
      </c>
      <c r="BV35" s="1">
        <v>490019.91800000001</v>
      </c>
      <c r="BW35" s="1">
        <v>490019.91800000001</v>
      </c>
      <c r="BX35" s="1">
        <v>490019.91800000001</v>
      </c>
      <c r="BY35" s="1">
        <v>490019.91800000001</v>
      </c>
      <c r="BZ35" s="1">
        <v>490019.91800000001</v>
      </c>
      <c r="CA35" s="1">
        <v>490019.91800000001</v>
      </c>
      <c r="CB35" s="1">
        <v>490019.91800000001</v>
      </c>
      <c r="CC35" s="1">
        <v>490019.91800000001</v>
      </c>
      <c r="CD35" s="1">
        <v>490019.91800000001</v>
      </c>
      <c r="CE35" s="1">
        <v>490019.91800000001</v>
      </c>
      <c r="CF35" s="1">
        <v>490019.91800000001</v>
      </c>
      <c r="CG35" s="1">
        <v>490019.91800000001</v>
      </c>
      <c r="CH35" s="1">
        <v>490019.91800000001</v>
      </c>
      <c r="CI35" s="1">
        <v>490019.91800000001</v>
      </c>
      <c r="CJ35" s="1">
        <v>490019.91800000001</v>
      </c>
      <c r="CK35" s="1">
        <v>490019.91800000001</v>
      </c>
      <c r="CL35" s="1">
        <v>490019.91800000001</v>
      </c>
      <c r="CM35" s="1">
        <v>490019.91800000001</v>
      </c>
      <c r="CN35" s="1">
        <v>490019.91800000001</v>
      </c>
      <c r="CO35" s="1">
        <v>490019.91800000001</v>
      </c>
      <c r="CP35" s="1">
        <v>490019.91800000001</v>
      </c>
      <c r="CQ35" s="1">
        <v>490019.91800000001</v>
      </c>
      <c r="CR35" s="1">
        <v>490019.91800000001</v>
      </c>
      <c r="CS35" s="1">
        <v>490019.91800000001</v>
      </c>
      <c r="CT35" s="1">
        <v>490019.91800000001</v>
      </c>
      <c r="CU35" s="1">
        <v>490019.91800000001</v>
      </c>
      <c r="CV35" s="1">
        <v>490019.91800000001</v>
      </c>
      <c r="CW35" s="1">
        <v>490019.91800000001</v>
      </c>
      <c r="CX35" s="1">
        <v>490019.91800000001</v>
      </c>
      <c r="CY35" s="1">
        <v>490019.91800000001</v>
      </c>
      <c r="CZ35" s="1">
        <v>490019.91800000001</v>
      </c>
      <c r="DA35" s="1">
        <v>490019.91800000001</v>
      </c>
    </row>
    <row r="37" spans="3:105" x14ac:dyDescent="0.25">
      <c r="D37" s="4" t="s">
        <v>28</v>
      </c>
    </row>
    <row r="38" spans="3:105" x14ac:dyDescent="0.25">
      <c r="D38" t="s">
        <v>48</v>
      </c>
      <c r="E38" s="1">
        <f t="shared" ref="E38:BP41" si="0">MAX(E8+E$3*E23,0)</f>
        <v>2085640.4887499996</v>
      </c>
      <c r="F38" s="1">
        <f t="shared" si="0"/>
        <v>2130487.6789749996</v>
      </c>
      <c r="G38" s="1">
        <f t="shared" si="0"/>
        <v>2175334.8691999996</v>
      </c>
      <c r="H38" s="1">
        <f t="shared" si="0"/>
        <v>2220182.0594249992</v>
      </c>
      <c r="I38" s="1">
        <f t="shared" si="0"/>
        <v>2265029.2496499992</v>
      </c>
      <c r="J38" s="1">
        <f t="shared" si="0"/>
        <v>2309876.4398749992</v>
      </c>
      <c r="K38" s="1">
        <f t="shared" si="0"/>
        <v>2354723.6300999988</v>
      </c>
      <c r="L38" s="1">
        <f t="shared" si="0"/>
        <v>2399570.8203249988</v>
      </c>
      <c r="M38" s="1">
        <f t="shared" si="0"/>
        <v>2444418.0105499988</v>
      </c>
      <c r="N38" s="1">
        <f t="shared" si="0"/>
        <v>2489265.2007749984</v>
      </c>
      <c r="O38" s="1">
        <f t="shared" si="0"/>
        <v>2534112.390999998</v>
      </c>
      <c r="P38" s="1">
        <f t="shared" si="0"/>
        <v>2578959.5812249985</v>
      </c>
      <c r="Q38" s="1">
        <f t="shared" si="0"/>
        <v>2623806.771449998</v>
      </c>
      <c r="R38" s="1">
        <f t="shared" si="0"/>
        <v>2668653.9616749985</v>
      </c>
      <c r="S38" s="1">
        <f t="shared" si="0"/>
        <v>2713501.1518999981</v>
      </c>
      <c r="T38" s="1">
        <f t="shared" si="0"/>
        <v>2758348.3421249986</v>
      </c>
      <c r="U38" s="1">
        <f t="shared" si="0"/>
        <v>2803195.5323499986</v>
      </c>
      <c r="V38" s="1">
        <f t="shared" si="0"/>
        <v>2848042.7225749986</v>
      </c>
      <c r="W38" s="1">
        <f t="shared" si="0"/>
        <v>2892889.9127999987</v>
      </c>
      <c r="X38" s="1">
        <f t="shared" si="0"/>
        <v>2937737.1030249987</v>
      </c>
      <c r="Y38" s="1">
        <f t="shared" si="0"/>
        <v>2982584.2932499987</v>
      </c>
      <c r="Z38" s="1">
        <f t="shared" si="0"/>
        <v>3027431.4834749987</v>
      </c>
      <c r="AA38" s="1">
        <f t="shared" si="0"/>
        <v>3072278.6736999988</v>
      </c>
      <c r="AB38" s="1">
        <f t="shared" si="0"/>
        <v>3117125.8639249988</v>
      </c>
      <c r="AC38" s="1">
        <f t="shared" si="0"/>
        <v>3161973.0541499988</v>
      </c>
      <c r="AD38" s="1">
        <f t="shared" si="0"/>
        <v>3206820.2443749988</v>
      </c>
      <c r="AE38" s="1">
        <f t="shared" si="0"/>
        <v>3251667.4345999989</v>
      </c>
      <c r="AF38" s="1">
        <f t="shared" si="0"/>
        <v>3296514.6248249989</v>
      </c>
      <c r="AG38" s="1">
        <f t="shared" si="0"/>
        <v>3341361.8150499989</v>
      </c>
      <c r="AH38" s="1">
        <f t="shared" si="0"/>
        <v>3386209.005274999</v>
      </c>
      <c r="AI38" s="1">
        <f t="shared" si="0"/>
        <v>3431056.195499999</v>
      </c>
      <c r="AJ38" s="1">
        <f t="shared" si="0"/>
        <v>3475903.385724999</v>
      </c>
      <c r="AK38" s="1">
        <f t="shared" si="0"/>
        <v>3520750.575949999</v>
      </c>
      <c r="AL38" s="1">
        <f t="shared" si="0"/>
        <v>3565597.7661749991</v>
      </c>
      <c r="AM38" s="1">
        <f t="shared" si="0"/>
        <v>3610444.9563999996</v>
      </c>
      <c r="AN38" s="1">
        <f t="shared" si="0"/>
        <v>3655292.1466249991</v>
      </c>
      <c r="AO38" s="1">
        <f t="shared" si="0"/>
        <v>3700139.3368499996</v>
      </c>
      <c r="AP38" s="1">
        <f t="shared" si="0"/>
        <v>3744986.5270749992</v>
      </c>
      <c r="AQ38" s="1">
        <f t="shared" si="0"/>
        <v>3789833.7172999997</v>
      </c>
      <c r="AR38" s="1">
        <f t="shared" si="0"/>
        <v>3834680.9075249997</v>
      </c>
      <c r="AS38" s="1">
        <f t="shared" si="0"/>
        <v>3879528.0977499997</v>
      </c>
      <c r="AT38" s="1">
        <f t="shared" si="0"/>
        <v>3924375.2879749998</v>
      </c>
      <c r="AU38" s="1">
        <f t="shared" si="0"/>
        <v>3969222.4781999998</v>
      </c>
      <c r="AV38" s="1">
        <f t="shared" si="0"/>
        <v>4014069.6684249993</v>
      </c>
      <c r="AW38" s="1">
        <f t="shared" si="0"/>
        <v>4058916.8586499994</v>
      </c>
      <c r="AX38" s="1">
        <f t="shared" si="0"/>
        <v>4103764.0488749994</v>
      </c>
      <c r="AY38" s="1">
        <f t="shared" si="0"/>
        <v>4148611.2390999994</v>
      </c>
      <c r="AZ38" s="1">
        <f t="shared" si="0"/>
        <v>4193458.4293249995</v>
      </c>
      <c r="BA38" s="1">
        <f t="shared" si="0"/>
        <v>4238305.6195499999</v>
      </c>
      <c r="BB38" s="1">
        <f t="shared" si="0"/>
        <v>4283152.8097749995</v>
      </c>
      <c r="BC38" s="1">
        <f t="shared" si="0"/>
        <v>4328000</v>
      </c>
      <c r="BD38" s="1">
        <f t="shared" si="0"/>
        <v>4372847.1902249996</v>
      </c>
      <c r="BE38" s="1">
        <f t="shared" si="0"/>
        <v>4417694.3804499991</v>
      </c>
      <c r="BF38" s="1">
        <f t="shared" si="0"/>
        <v>4462541.5706749996</v>
      </c>
      <c r="BG38" s="1">
        <f t="shared" si="0"/>
        <v>4507388.7608999992</v>
      </c>
      <c r="BH38" s="1">
        <f t="shared" si="0"/>
        <v>4552235.9511249997</v>
      </c>
      <c r="BI38" s="1">
        <f t="shared" si="0"/>
        <v>4597083.1413499992</v>
      </c>
      <c r="BJ38" s="1">
        <f t="shared" si="0"/>
        <v>4641930.3315749997</v>
      </c>
      <c r="BK38" s="1">
        <f t="shared" si="0"/>
        <v>4686777.5217999993</v>
      </c>
      <c r="BL38" s="1">
        <f t="shared" si="0"/>
        <v>4731624.7120249998</v>
      </c>
      <c r="BM38" s="1">
        <f t="shared" si="0"/>
        <v>4776471.9022499993</v>
      </c>
      <c r="BN38" s="1">
        <f t="shared" si="0"/>
        <v>4821319.0924749998</v>
      </c>
      <c r="BO38" s="1">
        <f t="shared" si="0"/>
        <v>4866166.2826999994</v>
      </c>
      <c r="BP38" s="1">
        <f t="shared" si="0"/>
        <v>4911013.4729249999</v>
      </c>
      <c r="BQ38" s="1">
        <f t="shared" ref="BQ38:DA40" si="1">MAX(BQ8+BQ$3*BQ23,0)</f>
        <v>4955860.6631499995</v>
      </c>
      <c r="BR38" s="1">
        <f t="shared" si="1"/>
        <v>5000707.8533749999</v>
      </c>
      <c r="BS38" s="1">
        <f t="shared" si="1"/>
        <v>5045555.0435999995</v>
      </c>
      <c r="BT38" s="1">
        <f t="shared" si="1"/>
        <v>5090402.233825</v>
      </c>
      <c r="BU38" s="1">
        <f t="shared" si="1"/>
        <v>5135249.4240499996</v>
      </c>
      <c r="BV38" s="1">
        <f t="shared" si="1"/>
        <v>5180096.6142750001</v>
      </c>
      <c r="BW38" s="1">
        <f t="shared" si="1"/>
        <v>5224943.8044999996</v>
      </c>
      <c r="BX38" s="1">
        <f t="shared" si="1"/>
        <v>5269790.9947250001</v>
      </c>
      <c r="BY38" s="1">
        <f t="shared" si="1"/>
        <v>5314638.1849499997</v>
      </c>
      <c r="BZ38" s="1">
        <f t="shared" si="1"/>
        <v>5359485.3751750002</v>
      </c>
      <c r="CA38" s="1">
        <f t="shared" si="1"/>
        <v>5404332.5653999997</v>
      </c>
      <c r="CB38" s="1">
        <f t="shared" si="1"/>
        <v>5449179.7556250002</v>
      </c>
      <c r="CC38" s="1">
        <f t="shared" si="1"/>
        <v>5494026.9458499998</v>
      </c>
      <c r="CD38" s="1">
        <f t="shared" si="1"/>
        <v>5538874.1360750003</v>
      </c>
      <c r="CE38" s="1">
        <f t="shared" si="1"/>
        <v>5583721.3263000008</v>
      </c>
      <c r="CF38" s="1">
        <f t="shared" si="1"/>
        <v>5628568.5165250003</v>
      </c>
      <c r="CG38" s="1">
        <f t="shared" si="1"/>
        <v>5673415.7067499999</v>
      </c>
      <c r="CH38" s="1">
        <f t="shared" si="1"/>
        <v>5718262.8969750004</v>
      </c>
      <c r="CI38" s="1">
        <f t="shared" si="1"/>
        <v>5763110.0872000009</v>
      </c>
      <c r="CJ38" s="1">
        <f t="shared" si="1"/>
        <v>5807957.2774250004</v>
      </c>
      <c r="CK38" s="1">
        <f t="shared" si="1"/>
        <v>5852804.46765</v>
      </c>
      <c r="CL38" s="1">
        <f t="shared" si="1"/>
        <v>5897651.6578750005</v>
      </c>
      <c r="CM38" s="1">
        <f t="shared" si="1"/>
        <v>5942498.848100001</v>
      </c>
      <c r="CN38" s="1">
        <f t="shared" si="1"/>
        <v>5987346.0383250006</v>
      </c>
      <c r="CO38" s="1">
        <f t="shared" si="1"/>
        <v>6032193.2285500001</v>
      </c>
      <c r="CP38" s="1">
        <f t="shared" si="1"/>
        <v>6077040.4187750006</v>
      </c>
      <c r="CQ38" s="1">
        <f t="shared" si="1"/>
        <v>6121887.6090000011</v>
      </c>
      <c r="CR38" s="1">
        <f t="shared" si="1"/>
        <v>6166734.7992250007</v>
      </c>
      <c r="CS38" s="1">
        <f t="shared" si="1"/>
        <v>6211581.9894500002</v>
      </c>
      <c r="CT38" s="1">
        <f t="shared" si="1"/>
        <v>6256429.1796749998</v>
      </c>
      <c r="CU38" s="1">
        <f t="shared" si="1"/>
        <v>6301276.3699000003</v>
      </c>
      <c r="CV38" s="1">
        <f t="shared" si="1"/>
        <v>6346123.5601249998</v>
      </c>
      <c r="CW38" s="1">
        <f t="shared" si="1"/>
        <v>6390970.7503499994</v>
      </c>
      <c r="CX38" s="1">
        <f t="shared" si="1"/>
        <v>6435817.9405749999</v>
      </c>
      <c r="CY38" s="1">
        <f t="shared" si="1"/>
        <v>6480665.1307999995</v>
      </c>
      <c r="CZ38" s="1">
        <f t="shared" si="1"/>
        <v>6525512.321024999</v>
      </c>
      <c r="DA38" s="1">
        <f t="shared" si="1"/>
        <v>6570359.5112499986</v>
      </c>
    </row>
    <row r="39" spans="3:105" x14ac:dyDescent="0.25">
      <c r="D39" t="s">
        <v>49</v>
      </c>
      <c r="E39" s="1">
        <f t="shared" si="0"/>
        <v>2443635.8137500002</v>
      </c>
      <c r="F39" s="1">
        <f t="shared" si="0"/>
        <v>2480858.0974749997</v>
      </c>
      <c r="G39" s="1">
        <f t="shared" si="0"/>
        <v>2518080.3811999997</v>
      </c>
      <c r="H39" s="1">
        <f t="shared" si="0"/>
        <v>2555302.6649249997</v>
      </c>
      <c r="I39" s="1">
        <f t="shared" si="0"/>
        <v>2592524.9486499997</v>
      </c>
      <c r="J39" s="1">
        <f t="shared" si="0"/>
        <v>2629747.2323749997</v>
      </c>
      <c r="K39" s="1">
        <f t="shared" si="0"/>
        <v>2666969.5160999992</v>
      </c>
      <c r="L39" s="1">
        <f t="shared" si="0"/>
        <v>2704191.7998249992</v>
      </c>
      <c r="M39" s="1">
        <f t="shared" si="0"/>
        <v>2741414.0835499987</v>
      </c>
      <c r="N39" s="1">
        <f t="shared" si="0"/>
        <v>2778636.3672749987</v>
      </c>
      <c r="O39" s="1">
        <f t="shared" si="0"/>
        <v>2815858.6509999987</v>
      </c>
      <c r="P39" s="1">
        <f t="shared" si="0"/>
        <v>2853080.9347249987</v>
      </c>
      <c r="Q39" s="1">
        <f t="shared" si="0"/>
        <v>2890303.2184499986</v>
      </c>
      <c r="R39" s="1">
        <f t="shared" si="0"/>
        <v>2927525.5021749986</v>
      </c>
      <c r="S39" s="1">
        <f t="shared" si="0"/>
        <v>2964747.7858999986</v>
      </c>
      <c r="T39" s="1">
        <f t="shared" si="0"/>
        <v>3001970.0696249986</v>
      </c>
      <c r="U39" s="1">
        <f t="shared" si="0"/>
        <v>3039192.3533499986</v>
      </c>
      <c r="V39" s="1">
        <f t="shared" si="0"/>
        <v>3076414.637074999</v>
      </c>
      <c r="W39" s="1">
        <f t="shared" si="0"/>
        <v>3113636.920799999</v>
      </c>
      <c r="X39" s="1">
        <f t="shared" si="0"/>
        <v>3150859.204524999</v>
      </c>
      <c r="Y39" s="1">
        <f t="shared" si="0"/>
        <v>3188081.488249999</v>
      </c>
      <c r="Z39" s="1">
        <f t="shared" si="0"/>
        <v>3225303.771974999</v>
      </c>
      <c r="AA39" s="1">
        <f t="shared" si="0"/>
        <v>3262526.055699999</v>
      </c>
      <c r="AB39" s="1">
        <f t="shared" si="0"/>
        <v>3299748.3394249994</v>
      </c>
      <c r="AC39" s="1">
        <f t="shared" si="0"/>
        <v>3336970.6231499994</v>
      </c>
      <c r="AD39" s="1">
        <f t="shared" si="0"/>
        <v>3374192.9068749994</v>
      </c>
      <c r="AE39" s="1">
        <f t="shared" si="0"/>
        <v>3411415.1905999994</v>
      </c>
      <c r="AF39" s="1">
        <f t="shared" si="0"/>
        <v>3448637.4743249994</v>
      </c>
      <c r="AG39" s="1">
        <f t="shared" si="0"/>
        <v>3485859.7580499994</v>
      </c>
      <c r="AH39" s="1">
        <f t="shared" si="0"/>
        <v>3523082.0417749994</v>
      </c>
      <c r="AI39" s="1">
        <f t="shared" si="0"/>
        <v>3560304.3254999993</v>
      </c>
      <c r="AJ39" s="1">
        <f t="shared" si="0"/>
        <v>3597526.6092249993</v>
      </c>
      <c r="AK39" s="1">
        <f t="shared" si="0"/>
        <v>3634748.8929499993</v>
      </c>
      <c r="AL39" s="1">
        <f t="shared" si="0"/>
        <v>3671971.1766749993</v>
      </c>
      <c r="AM39" s="1">
        <f t="shared" si="0"/>
        <v>3709193.4603999993</v>
      </c>
      <c r="AN39" s="1">
        <f t="shared" si="0"/>
        <v>3746415.7441249993</v>
      </c>
      <c r="AO39" s="1">
        <f t="shared" si="0"/>
        <v>3783638.0278499997</v>
      </c>
      <c r="AP39" s="1">
        <f t="shared" si="0"/>
        <v>3820860.3115749997</v>
      </c>
      <c r="AQ39" s="1">
        <f t="shared" si="0"/>
        <v>3858082.5952999997</v>
      </c>
      <c r="AR39" s="1">
        <f t="shared" si="0"/>
        <v>3895304.8790249997</v>
      </c>
      <c r="AS39" s="1">
        <f t="shared" si="0"/>
        <v>3932527.1627499997</v>
      </c>
      <c r="AT39" s="1">
        <f t="shared" si="0"/>
        <v>3969749.4464749997</v>
      </c>
      <c r="AU39" s="1">
        <f t="shared" si="0"/>
        <v>4006971.7301999996</v>
      </c>
      <c r="AV39" s="1">
        <f t="shared" si="0"/>
        <v>4044194.0139249996</v>
      </c>
      <c r="AW39" s="1">
        <f t="shared" si="0"/>
        <v>4081416.2976499996</v>
      </c>
      <c r="AX39" s="1">
        <f t="shared" si="0"/>
        <v>4118638.5813749996</v>
      </c>
      <c r="AY39" s="1">
        <f t="shared" si="0"/>
        <v>4155860.8650999996</v>
      </c>
      <c r="AZ39" s="1">
        <f t="shared" si="0"/>
        <v>4193083.1488249996</v>
      </c>
      <c r="BA39" s="1">
        <f t="shared" si="0"/>
        <v>4230305.43255</v>
      </c>
      <c r="BB39" s="1">
        <f t="shared" si="0"/>
        <v>4267527.716275</v>
      </c>
      <c r="BC39" s="1">
        <f t="shared" si="0"/>
        <v>4304750</v>
      </c>
      <c r="BD39" s="1">
        <f t="shared" si="0"/>
        <v>4341972.283725</v>
      </c>
      <c r="BE39" s="1">
        <f t="shared" si="0"/>
        <v>4379194.56745</v>
      </c>
      <c r="BF39" s="1">
        <f t="shared" si="0"/>
        <v>4416416.851175</v>
      </c>
      <c r="BG39" s="1">
        <f t="shared" si="0"/>
        <v>4453639.1348999999</v>
      </c>
      <c r="BH39" s="1">
        <f t="shared" si="0"/>
        <v>4490861.4186249999</v>
      </c>
      <c r="BI39" s="1">
        <f t="shared" si="0"/>
        <v>4528083.7023499999</v>
      </c>
      <c r="BJ39" s="1">
        <f t="shared" si="0"/>
        <v>4565305.9860749999</v>
      </c>
      <c r="BK39" s="1">
        <f t="shared" si="0"/>
        <v>4602528.2697999999</v>
      </c>
      <c r="BL39" s="1">
        <f t="shared" si="0"/>
        <v>4639750.5535249999</v>
      </c>
      <c r="BM39" s="1">
        <f t="shared" si="0"/>
        <v>4676972.8372499999</v>
      </c>
      <c r="BN39" s="1">
        <f t="shared" si="0"/>
        <v>4714195.1209749999</v>
      </c>
      <c r="BO39" s="1">
        <f t="shared" si="0"/>
        <v>4751417.4046999998</v>
      </c>
      <c r="BP39" s="1">
        <f t="shared" si="0"/>
        <v>4788639.6884249998</v>
      </c>
      <c r="BQ39" s="1">
        <f t="shared" si="1"/>
        <v>4825861.9721499998</v>
      </c>
      <c r="BR39" s="1">
        <f t="shared" si="1"/>
        <v>4863084.2558749998</v>
      </c>
      <c r="BS39" s="1">
        <f t="shared" si="1"/>
        <v>4900306.5395999998</v>
      </c>
      <c r="BT39" s="1">
        <f t="shared" si="1"/>
        <v>4937528.8233249998</v>
      </c>
      <c r="BU39" s="1">
        <f t="shared" si="1"/>
        <v>4974751.1070499998</v>
      </c>
      <c r="BV39" s="1">
        <f t="shared" si="1"/>
        <v>5011973.3907749997</v>
      </c>
      <c r="BW39" s="1">
        <f t="shared" si="1"/>
        <v>5049195.6744999997</v>
      </c>
      <c r="BX39" s="1">
        <f t="shared" si="1"/>
        <v>5086417.9582249997</v>
      </c>
      <c r="BY39" s="1">
        <f t="shared" si="1"/>
        <v>5123640.2419499997</v>
      </c>
      <c r="BZ39" s="1">
        <f t="shared" si="1"/>
        <v>5160862.5256749997</v>
      </c>
      <c r="CA39" s="1">
        <f t="shared" si="1"/>
        <v>5198084.8093999997</v>
      </c>
      <c r="CB39" s="1">
        <f t="shared" si="1"/>
        <v>5235307.0931249997</v>
      </c>
      <c r="CC39" s="1">
        <f t="shared" si="1"/>
        <v>5272529.3768499997</v>
      </c>
      <c r="CD39" s="1">
        <f t="shared" si="1"/>
        <v>5309751.6605749996</v>
      </c>
      <c r="CE39" s="1">
        <f t="shared" si="1"/>
        <v>5346973.9442999996</v>
      </c>
      <c r="CF39" s="1">
        <f t="shared" si="1"/>
        <v>5384196.2280250005</v>
      </c>
      <c r="CG39" s="1">
        <f t="shared" si="1"/>
        <v>5421418.5117499996</v>
      </c>
      <c r="CH39" s="1">
        <f t="shared" si="1"/>
        <v>5458640.7954750005</v>
      </c>
      <c r="CI39" s="1">
        <f t="shared" si="1"/>
        <v>5495863.0792000005</v>
      </c>
      <c r="CJ39" s="1">
        <f t="shared" si="1"/>
        <v>5533085.3629250005</v>
      </c>
      <c r="CK39" s="1">
        <f t="shared" si="1"/>
        <v>5570307.6466500005</v>
      </c>
      <c r="CL39" s="1">
        <f t="shared" si="1"/>
        <v>5607529.9303750005</v>
      </c>
      <c r="CM39" s="1">
        <f t="shared" si="1"/>
        <v>5644752.2141000004</v>
      </c>
      <c r="CN39" s="1">
        <f t="shared" si="1"/>
        <v>5681974.4978250004</v>
      </c>
      <c r="CO39" s="1">
        <f t="shared" si="1"/>
        <v>5719196.7815500004</v>
      </c>
      <c r="CP39" s="1">
        <f t="shared" si="1"/>
        <v>5756419.0652750004</v>
      </c>
      <c r="CQ39" s="1">
        <f t="shared" si="1"/>
        <v>5793641.3490000004</v>
      </c>
      <c r="CR39" s="1">
        <f t="shared" si="1"/>
        <v>5830863.6327250004</v>
      </c>
      <c r="CS39" s="1">
        <f t="shared" si="1"/>
        <v>5868085.9164499994</v>
      </c>
      <c r="CT39" s="1">
        <f t="shared" si="1"/>
        <v>5905308.2001750004</v>
      </c>
      <c r="CU39" s="1">
        <f t="shared" si="1"/>
        <v>5942530.4838999994</v>
      </c>
      <c r="CV39" s="1">
        <f t="shared" si="1"/>
        <v>5979752.7676249994</v>
      </c>
      <c r="CW39" s="1">
        <f t="shared" si="1"/>
        <v>6016975.0513499994</v>
      </c>
      <c r="CX39" s="1">
        <f t="shared" si="1"/>
        <v>6054197.3350749994</v>
      </c>
      <c r="CY39" s="1">
        <f t="shared" si="1"/>
        <v>6091419.6187999994</v>
      </c>
      <c r="CZ39" s="1">
        <f t="shared" si="1"/>
        <v>6128641.9025249993</v>
      </c>
      <c r="DA39" s="1">
        <f t="shared" si="1"/>
        <v>6165864.1862499993</v>
      </c>
    </row>
    <row r="40" spans="3:105" x14ac:dyDescent="0.25">
      <c r="D40" t="s">
        <v>50</v>
      </c>
      <c r="E40" s="1">
        <f t="shared" si="0"/>
        <v>2090746.7112499997</v>
      </c>
      <c r="F40" s="1">
        <f t="shared" si="0"/>
        <v>2133866.7770249997</v>
      </c>
      <c r="G40" s="1">
        <f t="shared" si="0"/>
        <v>2176986.8427999998</v>
      </c>
      <c r="H40" s="1">
        <f t="shared" si="0"/>
        <v>2220106.9085749993</v>
      </c>
      <c r="I40" s="1">
        <f t="shared" si="0"/>
        <v>2263226.9743499993</v>
      </c>
      <c r="J40" s="1">
        <f t="shared" si="0"/>
        <v>2306347.0401249994</v>
      </c>
      <c r="K40" s="1">
        <f t="shared" si="0"/>
        <v>2349467.1058999989</v>
      </c>
      <c r="L40" s="1">
        <f t="shared" si="0"/>
        <v>2392587.1716749989</v>
      </c>
      <c r="M40" s="1">
        <f t="shared" si="0"/>
        <v>2435707.237449999</v>
      </c>
      <c r="N40" s="1">
        <f t="shared" si="0"/>
        <v>2478827.3032249985</v>
      </c>
      <c r="O40" s="1">
        <f t="shared" si="0"/>
        <v>2521947.3689999981</v>
      </c>
      <c r="P40" s="1">
        <f t="shared" si="0"/>
        <v>2565067.4347749986</v>
      </c>
      <c r="Q40" s="1">
        <f t="shared" si="0"/>
        <v>2608187.5005499986</v>
      </c>
      <c r="R40" s="1">
        <f t="shared" si="0"/>
        <v>2651307.5663249986</v>
      </c>
      <c r="S40" s="1">
        <f t="shared" si="0"/>
        <v>2694427.6320999986</v>
      </c>
      <c r="T40" s="1">
        <f t="shared" si="0"/>
        <v>2737547.6978749987</v>
      </c>
      <c r="U40" s="1">
        <f t="shared" si="0"/>
        <v>2780667.7636499987</v>
      </c>
      <c r="V40" s="1">
        <f t="shared" si="0"/>
        <v>2823787.8294249987</v>
      </c>
      <c r="W40" s="1">
        <f t="shared" si="0"/>
        <v>2866907.8951999987</v>
      </c>
      <c r="X40" s="1">
        <f t="shared" si="0"/>
        <v>2910027.9609749988</v>
      </c>
      <c r="Y40" s="1">
        <f t="shared" si="0"/>
        <v>2953148.0267499988</v>
      </c>
      <c r="Z40" s="1">
        <f t="shared" si="0"/>
        <v>2996268.0925249988</v>
      </c>
      <c r="AA40" s="1">
        <f t="shared" si="0"/>
        <v>3039388.1582999988</v>
      </c>
      <c r="AB40" s="1">
        <f t="shared" si="0"/>
        <v>3082508.2240749989</v>
      </c>
      <c r="AC40" s="1">
        <f t="shared" si="0"/>
        <v>3125628.2898499989</v>
      </c>
      <c r="AD40" s="1">
        <f t="shared" si="0"/>
        <v>3168748.3556249989</v>
      </c>
      <c r="AE40" s="1">
        <f t="shared" si="0"/>
        <v>3211868.4213999989</v>
      </c>
      <c r="AF40" s="1">
        <f t="shared" si="0"/>
        <v>3254988.487174999</v>
      </c>
      <c r="AG40" s="1">
        <f t="shared" si="0"/>
        <v>3298108.552949999</v>
      </c>
      <c r="AH40" s="1">
        <f t="shared" si="0"/>
        <v>3341228.618724999</v>
      </c>
      <c r="AI40" s="1">
        <f t="shared" si="0"/>
        <v>3384348.684499999</v>
      </c>
      <c r="AJ40" s="1">
        <f t="shared" si="0"/>
        <v>3427468.7502749991</v>
      </c>
      <c r="AK40" s="1">
        <f t="shared" si="0"/>
        <v>3470588.8160499996</v>
      </c>
      <c r="AL40" s="1">
        <f t="shared" si="0"/>
        <v>3513708.8818249991</v>
      </c>
      <c r="AM40" s="1">
        <f t="shared" si="0"/>
        <v>3556828.9475999996</v>
      </c>
      <c r="AN40" s="1">
        <f t="shared" si="0"/>
        <v>3599949.0133749992</v>
      </c>
      <c r="AO40" s="1">
        <f t="shared" si="0"/>
        <v>3643069.0791499997</v>
      </c>
      <c r="AP40" s="1">
        <f t="shared" si="0"/>
        <v>3686189.1449249992</v>
      </c>
      <c r="AQ40" s="1">
        <f t="shared" si="0"/>
        <v>3729309.2106999997</v>
      </c>
      <c r="AR40" s="1">
        <f t="shared" si="0"/>
        <v>3772429.2764749997</v>
      </c>
      <c r="AS40" s="1">
        <f t="shared" si="0"/>
        <v>3815549.3422499998</v>
      </c>
      <c r="AT40" s="1">
        <f t="shared" si="0"/>
        <v>3858669.4080249998</v>
      </c>
      <c r="AU40" s="1">
        <f t="shared" si="0"/>
        <v>3901789.4737999998</v>
      </c>
      <c r="AV40" s="1">
        <f t="shared" si="0"/>
        <v>3944909.5395749994</v>
      </c>
      <c r="AW40" s="1">
        <f t="shared" si="0"/>
        <v>3988029.6053499994</v>
      </c>
      <c r="AX40" s="1">
        <f t="shared" si="0"/>
        <v>4031149.6711249994</v>
      </c>
      <c r="AY40" s="1">
        <f t="shared" si="0"/>
        <v>4074269.7368999994</v>
      </c>
      <c r="AZ40" s="1">
        <f t="shared" si="0"/>
        <v>4117389.8026749995</v>
      </c>
      <c r="BA40" s="1">
        <f t="shared" si="0"/>
        <v>4160509.8684499995</v>
      </c>
      <c r="BB40" s="1">
        <f t="shared" si="0"/>
        <v>4203629.9342249995</v>
      </c>
      <c r="BC40" s="1">
        <f t="shared" si="0"/>
        <v>4246750</v>
      </c>
      <c r="BD40" s="1">
        <f t="shared" si="0"/>
        <v>4289870.0657749996</v>
      </c>
      <c r="BE40" s="1">
        <f t="shared" si="0"/>
        <v>4332990.1315499991</v>
      </c>
      <c r="BF40" s="1">
        <f t="shared" si="0"/>
        <v>4376110.1973249996</v>
      </c>
      <c r="BG40" s="1">
        <f t="shared" si="0"/>
        <v>4419230.2630999992</v>
      </c>
      <c r="BH40" s="1">
        <f t="shared" si="0"/>
        <v>4462350.3288749997</v>
      </c>
      <c r="BI40" s="1">
        <f t="shared" si="0"/>
        <v>4505470.3946499992</v>
      </c>
      <c r="BJ40" s="1">
        <f t="shared" si="0"/>
        <v>4548590.4604249997</v>
      </c>
      <c r="BK40" s="1">
        <f t="shared" si="0"/>
        <v>4591710.5261999993</v>
      </c>
      <c r="BL40" s="1">
        <f t="shared" si="0"/>
        <v>4634830.5919749998</v>
      </c>
      <c r="BM40" s="1">
        <f t="shared" si="0"/>
        <v>4677950.6577499993</v>
      </c>
      <c r="BN40" s="1">
        <f t="shared" si="0"/>
        <v>4721070.7235249998</v>
      </c>
      <c r="BO40" s="1">
        <f t="shared" si="0"/>
        <v>4764190.7892999994</v>
      </c>
      <c r="BP40" s="1">
        <f t="shared" si="0"/>
        <v>4807310.8550749999</v>
      </c>
      <c r="BQ40" s="1">
        <f t="shared" si="1"/>
        <v>4850430.9208499994</v>
      </c>
      <c r="BR40" s="1">
        <f t="shared" si="1"/>
        <v>4893550.9866249999</v>
      </c>
      <c r="BS40" s="1">
        <f t="shared" si="1"/>
        <v>4936671.0523999995</v>
      </c>
      <c r="BT40" s="1">
        <f t="shared" si="1"/>
        <v>4979791.118175</v>
      </c>
      <c r="BU40" s="1">
        <f t="shared" si="1"/>
        <v>5022911.1839499995</v>
      </c>
      <c r="BV40" s="1">
        <f t="shared" si="1"/>
        <v>5066031.249725</v>
      </c>
      <c r="BW40" s="1">
        <f t="shared" si="1"/>
        <v>5109151.3154999996</v>
      </c>
      <c r="BX40" s="1">
        <f t="shared" si="1"/>
        <v>5152271.3812750001</v>
      </c>
      <c r="BY40" s="1">
        <f t="shared" si="1"/>
        <v>5195391.4470499996</v>
      </c>
      <c r="BZ40" s="1">
        <f t="shared" si="1"/>
        <v>5238511.5128250001</v>
      </c>
      <c r="CA40" s="1">
        <f t="shared" si="1"/>
        <v>5281631.5785999997</v>
      </c>
      <c r="CB40" s="1">
        <f t="shared" si="1"/>
        <v>5324751.6443750001</v>
      </c>
      <c r="CC40" s="1">
        <f t="shared" si="1"/>
        <v>5367871.7101499997</v>
      </c>
      <c r="CD40" s="1">
        <f t="shared" si="1"/>
        <v>5410991.7759250002</v>
      </c>
      <c r="CE40" s="1">
        <f t="shared" si="1"/>
        <v>5454111.8417000007</v>
      </c>
      <c r="CF40" s="1">
        <f t="shared" si="1"/>
        <v>5497231.9074750002</v>
      </c>
      <c r="CG40" s="1">
        <f t="shared" si="1"/>
        <v>5540351.9732499998</v>
      </c>
      <c r="CH40" s="1">
        <f t="shared" si="1"/>
        <v>5583472.0390250003</v>
      </c>
      <c r="CI40" s="1">
        <f t="shared" si="1"/>
        <v>5626592.1048000008</v>
      </c>
      <c r="CJ40" s="1">
        <f t="shared" si="1"/>
        <v>5669712.1705750003</v>
      </c>
      <c r="CK40" s="1">
        <f t="shared" si="1"/>
        <v>5712832.2363499999</v>
      </c>
      <c r="CL40" s="1">
        <f t="shared" si="1"/>
        <v>5755952.3021250004</v>
      </c>
      <c r="CM40" s="1">
        <f t="shared" si="1"/>
        <v>5799072.3679000009</v>
      </c>
      <c r="CN40" s="1">
        <f t="shared" si="1"/>
        <v>5842192.4336750004</v>
      </c>
      <c r="CO40" s="1">
        <f t="shared" si="1"/>
        <v>5885312.49945</v>
      </c>
      <c r="CP40" s="1">
        <f t="shared" si="1"/>
        <v>5928432.5652250005</v>
      </c>
      <c r="CQ40" s="1">
        <f t="shared" si="1"/>
        <v>5971552.631000001</v>
      </c>
      <c r="CR40" s="1">
        <f t="shared" si="1"/>
        <v>6014672.6967750005</v>
      </c>
      <c r="CS40" s="1">
        <f t="shared" si="1"/>
        <v>6057792.7625500001</v>
      </c>
      <c r="CT40" s="1">
        <f t="shared" si="1"/>
        <v>6100912.8283249997</v>
      </c>
      <c r="CU40" s="1">
        <f t="shared" si="1"/>
        <v>6144032.8941000002</v>
      </c>
      <c r="CV40" s="1">
        <f t="shared" si="1"/>
        <v>6187152.9598749997</v>
      </c>
      <c r="CW40" s="1">
        <f t="shared" si="1"/>
        <v>6230273.0256499993</v>
      </c>
      <c r="CX40" s="1">
        <f t="shared" si="1"/>
        <v>6273393.0914249998</v>
      </c>
      <c r="CY40" s="1">
        <f t="shared" si="1"/>
        <v>6316513.1571999993</v>
      </c>
      <c r="CZ40" s="1">
        <f t="shared" si="1"/>
        <v>6359633.2229749989</v>
      </c>
      <c r="DA40" s="1">
        <f t="shared" si="1"/>
        <v>6402753.2887499984</v>
      </c>
    </row>
    <row r="41" spans="3:105" x14ac:dyDescent="0.25">
      <c r="D41" t="s">
        <v>51</v>
      </c>
      <c r="E41" s="1">
        <f t="shared" si="0"/>
        <v>1230961.6774999998</v>
      </c>
      <c r="F41" s="1">
        <f t="shared" si="0"/>
        <v>1283962.4439499993</v>
      </c>
      <c r="G41" s="1">
        <f t="shared" si="0"/>
        <v>1336963.2103999993</v>
      </c>
      <c r="H41" s="1">
        <f t="shared" si="0"/>
        <v>1389963.9768499993</v>
      </c>
      <c r="I41" s="1">
        <f t="shared" si="0"/>
        <v>1442964.7432999988</v>
      </c>
      <c r="J41" s="1">
        <f t="shared" si="0"/>
        <v>1495965.5097499988</v>
      </c>
      <c r="K41" s="1">
        <f t="shared" si="0"/>
        <v>1548966.2761999983</v>
      </c>
      <c r="L41" s="1">
        <f t="shared" si="0"/>
        <v>1601967.0426499983</v>
      </c>
      <c r="M41" s="1">
        <f t="shared" si="0"/>
        <v>1654967.8090999983</v>
      </c>
      <c r="N41" s="1">
        <f t="shared" si="0"/>
        <v>1707968.5755499979</v>
      </c>
      <c r="O41" s="1">
        <f t="shared" si="0"/>
        <v>1760969.3419999979</v>
      </c>
      <c r="P41" s="1">
        <f t="shared" si="0"/>
        <v>1813970.1084499978</v>
      </c>
      <c r="Q41" s="1">
        <f t="shared" si="0"/>
        <v>1866970.8748999978</v>
      </c>
      <c r="R41" s="1">
        <f t="shared" si="0"/>
        <v>1919971.6413499981</v>
      </c>
      <c r="S41" s="1">
        <f t="shared" si="0"/>
        <v>1972972.4077999981</v>
      </c>
      <c r="T41" s="1">
        <f t="shared" si="0"/>
        <v>2025973.1742499981</v>
      </c>
      <c r="U41" s="1">
        <f t="shared" si="0"/>
        <v>2078973.9406999981</v>
      </c>
      <c r="V41" s="1">
        <f t="shared" si="0"/>
        <v>2131974.7071499983</v>
      </c>
      <c r="W41" s="1">
        <f t="shared" si="0"/>
        <v>2184975.4735999983</v>
      </c>
      <c r="X41" s="1">
        <f t="shared" si="0"/>
        <v>2237976.2400499983</v>
      </c>
      <c r="Y41" s="1">
        <f t="shared" si="0"/>
        <v>2290977.0064999983</v>
      </c>
      <c r="Z41" s="1">
        <f t="shared" si="0"/>
        <v>2343977.7729499983</v>
      </c>
      <c r="AA41" s="1">
        <f t="shared" si="0"/>
        <v>2396978.5393999983</v>
      </c>
      <c r="AB41" s="1">
        <f t="shared" si="0"/>
        <v>2449979.3058499983</v>
      </c>
      <c r="AC41" s="1">
        <f t="shared" si="0"/>
        <v>2502980.0722999983</v>
      </c>
      <c r="AD41" s="1">
        <f t="shared" si="0"/>
        <v>2555980.8387499987</v>
      </c>
      <c r="AE41" s="1">
        <f t="shared" si="0"/>
        <v>2608981.6051999987</v>
      </c>
      <c r="AF41" s="1">
        <f t="shared" si="0"/>
        <v>2661982.3716499987</v>
      </c>
      <c r="AG41" s="1">
        <f t="shared" si="0"/>
        <v>2714983.1380999987</v>
      </c>
      <c r="AH41" s="1">
        <f t="shared" si="0"/>
        <v>2767983.9045499992</v>
      </c>
      <c r="AI41" s="1">
        <f t="shared" si="0"/>
        <v>2820984.6709999992</v>
      </c>
      <c r="AJ41" s="1">
        <f t="shared" si="0"/>
        <v>2873985.4374499992</v>
      </c>
      <c r="AK41" s="1">
        <f t="shared" si="0"/>
        <v>2926986.2038999991</v>
      </c>
      <c r="AL41" s="1">
        <f t="shared" si="0"/>
        <v>2979986.9703499991</v>
      </c>
      <c r="AM41" s="1">
        <f t="shared" si="0"/>
        <v>3032987.7367999991</v>
      </c>
      <c r="AN41" s="1">
        <f t="shared" si="0"/>
        <v>3085988.5032499991</v>
      </c>
      <c r="AO41" s="1">
        <f t="shared" si="0"/>
        <v>3138989.2696999991</v>
      </c>
      <c r="AP41" s="1">
        <f t="shared" si="0"/>
        <v>3191990.0361499991</v>
      </c>
      <c r="AQ41" s="1">
        <f t="shared" si="0"/>
        <v>3244990.8025999991</v>
      </c>
      <c r="AR41" s="1">
        <f t="shared" si="0"/>
        <v>3297991.5690499991</v>
      </c>
      <c r="AS41" s="1">
        <f t="shared" si="0"/>
        <v>3350992.3354999996</v>
      </c>
      <c r="AT41" s="1">
        <f t="shared" si="0"/>
        <v>3403993.1019499996</v>
      </c>
      <c r="AU41" s="1">
        <f t="shared" si="0"/>
        <v>3456993.8683999996</v>
      </c>
      <c r="AV41" s="1">
        <f t="shared" si="0"/>
        <v>3509994.6348499996</v>
      </c>
      <c r="AW41" s="1">
        <f t="shared" si="0"/>
        <v>3562995.4012999996</v>
      </c>
      <c r="AX41" s="1">
        <f t="shared" si="0"/>
        <v>3615996.1677499996</v>
      </c>
      <c r="AY41" s="1">
        <f t="shared" si="0"/>
        <v>3668996.9341999996</v>
      </c>
      <c r="AZ41" s="1">
        <f t="shared" si="0"/>
        <v>3721997.7006499995</v>
      </c>
      <c r="BA41" s="1">
        <f t="shared" si="0"/>
        <v>3774998.4670999995</v>
      </c>
      <c r="BB41" s="1">
        <f t="shared" si="0"/>
        <v>3827999.2335499995</v>
      </c>
      <c r="BC41" s="1">
        <f t="shared" si="0"/>
        <v>3880999.9999999995</v>
      </c>
      <c r="BD41" s="1">
        <f t="shared" si="0"/>
        <v>3934000.7664499995</v>
      </c>
      <c r="BE41" s="1">
        <f t="shared" si="0"/>
        <v>3987001.5328999995</v>
      </c>
      <c r="BF41" s="1">
        <f t="shared" si="0"/>
        <v>4040002.2993499995</v>
      </c>
      <c r="BG41" s="1">
        <f t="shared" si="0"/>
        <v>4093003.0657999995</v>
      </c>
      <c r="BH41" s="1">
        <f t="shared" si="0"/>
        <v>4146003.8322499995</v>
      </c>
      <c r="BI41" s="1">
        <f t="shared" si="0"/>
        <v>4199004.5987</v>
      </c>
      <c r="BJ41" s="1">
        <f t="shared" si="0"/>
        <v>4252005.365149999</v>
      </c>
      <c r="BK41" s="1">
        <f t="shared" si="0"/>
        <v>4305006.1316</v>
      </c>
      <c r="BL41" s="1">
        <f t="shared" si="0"/>
        <v>4358006.898049999</v>
      </c>
      <c r="BM41" s="1">
        <f t="shared" si="0"/>
        <v>4411007.6645</v>
      </c>
      <c r="BN41" s="1">
        <f t="shared" si="0"/>
        <v>4464008.430949999</v>
      </c>
      <c r="BO41" s="1">
        <f t="shared" si="0"/>
        <v>4517009.1973999999</v>
      </c>
      <c r="BP41" s="1">
        <f t="shared" ref="BP41:DA44" si="2">MAX(BP11+BP$3*BP26,0)</f>
        <v>4570009.9638499999</v>
      </c>
      <c r="BQ41" s="1">
        <f t="shared" si="2"/>
        <v>4623010.7302999999</v>
      </c>
      <c r="BR41" s="1">
        <f t="shared" si="2"/>
        <v>4676011.4967499999</v>
      </c>
      <c r="BS41" s="1">
        <f t="shared" si="2"/>
        <v>4729012.2631999999</v>
      </c>
      <c r="BT41" s="1">
        <f t="shared" si="2"/>
        <v>4782013.0296499999</v>
      </c>
      <c r="BU41" s="1">
        <f t="shared" si="2"/>
        <v>4835013.7960999999</v>
      </c>
      <c r="BV41" s="1">
        <f t="shared" si="2"/>
        <v>4888014.5625499999</v>
      </c>
      <c r="BW41" s="1">
        <f t="shared" si="2"/>
        <v>4941015.3289999999</v>
      </c>
      <c r="BX41" s="1">
        <f t="shared" si="2"/>
        <v>4994016.0954499999</v>
      </c>
      <c r="BY41" s="1">
        <f t="shared" si="2"/>
        <v>5047016.8618999999</v>
      </c>
      <c r="BZ41" s="1">
        <f t="shared" si="2"/>
        <v>5100017.6283499999</v>
      </c>
      <c r="CA41" s="1">
        <f t="shared" si="2"/>
        <v>5153018.3947999999</v>
      </c>
      <c r="CB41" s="1">
        <f t="shared" si="2"/>
        <v>5206019.1612499999</v>
      </c>
      <c r="CC41" s="1">
        <f t="shared" si="2"/>
        <v>5259019.9276999999</v>
      </c>
      <c r="CD41" s="1">
        <f t="shared" si="2"/>
        <v>5312020.6941500008</v>
      </c>
      <c r="CE41" s="1">
        <f t="shared" si="2"/>
        <v>5365021.4605999999</v>
      </c>
      <c r="CF41" s="1">
        <f t="shared" si="2"/>
        <v>5418022.2270500008</v>
      </c>
      <c r="CG41" s="1">
        <f t="shared" si="2"/>
        <v>5471022.9935000008</v>
      </c>
      <c r="CH41" s="1">
        <f t="shared" si="2"/>
        <v>5524023.7599500008</v>
      </c>
      <c r="CI41" s="1">
        <f t="shared" si="2"/>
        <v>5577024.5264000008</v>
      </c>
      <c r="CJ41" s="1">
        <f t="shared" si="2"/>
        <v>5630025.2928500008</v>
      </c>
      <c r="CK41" s="1">
        <f t="shared" si="2"/>
        <v>5683026.0593000008</v>
      </c>
      <c r="CL41" s="1">
        <f t="shared" si="2"/>
        <v>5736026.8257500008</v>
      </c>
      <c r="CM41" s="1">
        <f t="shared" si="2"/>
        <v>5789027.5922000008</v>
      </c>
      <c r="CN41" s="1">
        <f t="shared" si="2"/>
        <v>5842028.3586500008</v>
      </c>
      <c r="CO41" s="1">
        <f t="shared" si="2"/>
        <v>5895029.1251000008</v>
      </c>
      <c r="CP41" s="1">
        <f t="shared" si="2"/>
        <v>5948029.8915500008</v>
      </c>
      <c r="CQ41" s="1">
        <f t="shared" si="2"/>
        <v>6001030.6580000008</v>
      </c>
      <c r="CR41" s="1">
        <f t="shared" si="2"/>
        <v>6054031.4244500007</v>
      </c>
      <c r="CS41" s="1">
        <f t="shared" si="2"/>
        <v>6107032.1908999998</v>
      </c>
      <c r="CT41" s="1">
        <f t="shared" si="2"/>
        <v>6160032.9573500007</v>
      </c>
      <c r="CU41" s="1">
        <f t="shared" si="2"/>
        <v>6213033.7237999998</v>
      </c>
      <c r="CV41" s="1">
        <f t="shared" si="2"/>
        <v>6266034.4902499998</v>
      </c>
      <c r="CW41" s="1">
        <f t="shared" si="2"/>
        <v>6319035.2566999998</v>
      </c>
      <c r="CX41" s="1">
        <f t="shared" si="2"/>
        <v>6372036.0231499989</v>
      </c>
      <c r="CY41" s="1">
        <f t="shared" si="2"/>
        <v>6425036.7895999998</v>
      </c>
      <c r="CZ41" s="1">
        <f t="shared" si="2"/>
        <v>6478037.5560499988</v>
      </c>
      <c r="DA41" s="1">
        <f t="shared" si="2"/>
        <v>6531038.3224999988</v>
      </c>
    </row>
    <row r="42" spans="3:105" x14ac:dyDescent="0.25">
      <c r="C42" s="1"/>
      <c r="D42" t="s">
        <v>52</v>
      </c>
      <c r="E42" s="1">
        <f t="shared" ref="E42:BP45" si="3">MAX(E12+E$3*E27,0)</f>
        <v>526876.91249999963</v>
      </c>
      <c r="F42" s="1">
        <f t="shared" si="3"/>
        <v>580864.37424999941</v>
      </c>
      <c r="G42" s="1">
        <f t="shared" si="3"/>
        <v>634851.8359999992</v>
      </c>
      <c r="H42" s="1">
        <f t="shared" si="3"/>
        <v>688839.29774999898</v>
      </c>
      <c r="I42" s="1">
        <f t="shared" si="3"/>
        <v>742826.75949999923</v>
      </c>
      <c r="J42" s="1">
        <f t="shared" si="3"/>
        <v>796814.22124999901</v>
      </c>
      <c r="K42" s="1">
        <f t="shared" si="3"/>
        <v>850801.6829999988</v>
      </c>
      <c r="L42" s="1">
        <f t="shared" si="3"/>
        <v>904789.14474999858</v>
      </c>
      <c r="M42" s="1">
        <f t="shared" si="3"/>
        <v>958776.60649999836</v>
      </c>
      <c r="N42" s="1">
        <f t="shared" si="3"/>
        <v>1012764.0682499981</v>
      </c>
      <c r="O42" s="1">
        <f t="shared" si="3"/>
        <v>1066751.5299999979</v>
      </c>
      <c r="P42" s="1">
        <f t="shared" si="3"/>
        <v>1120738.9917499977</v>
      </c>
      <c r="Q42" s="1">
        <f t="shared" si="3"/>
        <v>1174726.453499998</v>
      </c>
      <c r="R42" s="1">
        <f t="shared" si="3"/>
        <v>1228713.915249998</v>
      </c>
      <c r="S42" s="1">
        <f t="shared" si="3"/>
        <v>1282701.376999998</v>
      </c>
      <c r="T42" s="1">
        <f t="shared" si="3"/>
        <v>1336688.8387499982</v>
      </c>
      <c r="U42" s="1">
        <f t="shared" si="3"/>
        <v>1390676.3004999983</v>
      </c>
      <c r="V42" s="1">
        <f t="shared" si="3"/>
        <v>1444663.7622499983</v>
      </c>
      <c r="W42" s="1">
        <f t="shared" si="3"/>
        <v>1498651.2239999983</v>
      </c>
      <c r="X42" s="1">
        <f t="shared" si="3"/>
        <v>1552638.6857499983</v>
      </c>
      <c r="Y42" s="1">
        <f t="shared" si="3"/>
        <v>1606626.1474999983</v>
      </c>
      <c r="Z42" s="1">
        <f t="shared" si="3"/>
        <v>1660613.6092499983</v>
      </c>
      <c r="AA42" s="1">
        <f t="shared" si="3"/>
        <v>1714601.0709999986</v>
      </c>
      <c r="AB42" s="1">
        <f t="shared" si="3"/>
        <v>1768588.5327499986</v>
      </c>
      <c r="AC42" s="1">
        <f t="shared" si="3"/>
        <v>1822575.9944999986</v>
      </c>
      <c r="AD42" s="1">
        <f t="shared" si="3"/>
        <v>1876563.4562499986</v>
      </c>
      <c r="AE42" s="1">
        <f t="shared" si="3"/>
        <v>1930550.9179999987</v>
      </c>
      <c r="AF42" s="1">
        <f t="shared" si="3"/>
        <v>1984538.3797499987</v>
      </c>
      <c r="AG42" s="1">
        <f t="shared" si="3"/>
        <v>2038525.8414999989</v>
      </c>
      <c r="AH42" s="1">
        <f t="shared" si="3"/>
        <v>2092513.3032499989</v>
      </c>
      <c r="AI42" s="1">
        <f t="shared" si="3"/>
        <v>2146500.7649999987</v>
      </c>
      <c r="AJ42" s="1">
        <f t="shared" si="3"/>
        <v>2200488.226749999</v>
      </c>
      <c r="AK42" s="1">
        <f t="shared" si="3"/>
        <v>2254475.6884999992</v>
      </c>
      <c r="AL42" s="1">
        <f t="shared" si="3"/>
        <v>2308463.150249999</v>
      </c>
      <c r="AM42" s="1">
        <f t="shared" si="3"/>
        <v>2362450.6119999993</v>
      </c>
      <c r="AN42" s="1">
        <f t="shared" si="3"/>
        <v>2416438.0737499991</v>
      </c>
      <c r="AO42" s="1">
        <f t="shared" si="3"/>
        <v>2470425.5354999993</v>
      </c>
      <c r="AP42" s="1">
        <f t="shared" si="3"/>
        <v>2524412.9972499991</v>
      </c>
      <c r="AQ42" s="1">
        <f t="shared" si="3"/>
        <v>2578400.4589999993</v>
      </c>
      <c r="AR42" s="1">
        <f t="shared" si="3"/>
        <v>2632387.9207499996</v>
      </c>
      <c r="AS42" s="1">
        <f t="shared" si="3"/>
        <v>2686375.3824999994</v>
      </c>
      <c r="AT42" s="1">
        <f t="shared" si="3"/>
        <v>2740362.8442499996</v>
      </c>
      <c r="AU42" s="1">
        <f t="shared" si="3"/>
        <v>2794350.3059999994</v>
      </c>
      <c r="AV42" s="1">
        <f t="shared" si="3"/>
        <v>2848337.7677499996</v>
      </c>
      <c r="AW42" s="1">
        <f t="shared" si="3"/>
        <v>2902325.2294999994</v>
      </c>
      <c r="AX42" s="1">
        <f t="shared" si="3"/>
        <v>2956312.6912499992</v>
      </c>
      <c r="AY42" s="1">
        <f t="shared" si="3"/>
        <v>3010300.1529999995</v>
      </c>
      <c r="AZ42" s="1">
        <f t="shared" si="3"/>
        <v>3064287.6147499993</v>
      </c>
      <c r="BA42" s="1">
        <f t="shared" si="3"/>
        <v>3118275.0764999995</v>
      </c>
      <c r="BB42" s="1">
        <f t="shared" si="3"/>
        <v>3172262.5382499993</v>
      </c>
      <c r="BC42" s="1">
        <f t="shared" si="3"/>
        <v>3226249.9999999995</v>
      </c>
      <c r="BD42" s="1">
        <f t="shared" si="3"/>
        <v>3280237.4617499993</v>
      </c>
      <c r="BE42" s="1">
        <f t="shared" si="3"/>
        <v>3334224.9234999996</v>
      </c>
      <c r="BF42" s="1">
        <f t="shared" si="3"/>
        <v>3388212.3852499994</v>
      </c>
      <c r="BG42" s="1">
        <f t="shared" si="3"/>
        <v>3442199.8469999996</v>
      </c>
      <c r="BH42" s="1">
        <f t="shared" si="3"/>
        <v>3496187.3087499994</v>
      </c>
      <c r="BI42" s="1">
        <f t="shared" si="3"/>
        <v>3550174.7704999996</v>
      </c>
      <c r="BJ42" s="1">
        <f t="shared" si="3"/>
        <v>3604162.2322499994</v>
      </c>
      <c r="BK42" s="1">
        <f t="shared" si="3"/>
        <v>3658149.6939999997</v>
      </c>
      <c r="BL42" s="1">
        <f t="shared" si="3"/>
        <v>3712137.1557499995</v>
      </c>
      <c r="BM42" s="1">
        <f t="shared" si="3"/>
        <v>3766124.6174999997</v>
      </c>
      <c r="BN42" s="1">
        <f t="shared" si="3"/>
        <v>3820112.0792499995</v>
      </c>
      <c r="BO42" s="1">
        <f t="shared" si="3"/>
        <v>3874099.5409999993</v>
      </c>
      <c r="BP42" s="1">
        <f t="shared" si="3"/>
        <v>3928087.0027499995</v>
      </c>
      <c r="BQ42" s="1">
        <f t="shared" si="2"/>
        <v>3982074.4644999998</v>
      </c>
      <c r="BR42" s="1">
        <f t="shared" si="2"/>
        <v>4036061.9262499996</v>
      </c>
      <c r="BS42" s="1">
        <f t="shared" si="2"/>
        <v>4090049.3879999998</v>
      </c>
      <c r="BT42" s="1">
        <f t="shared" si="2"/>
        <v>4144036.8497500001</v>
      </c>
      <c r="BU42" s="1">
        <f t="shared" si="2"/>
        <v>4198024.3114999998</v>
      </c>
      <c r="BV42" s="1">
        <f t="shared" si="2"/>
        <v>4252011.7732499996</v>
      </c>
      <c r="BW42" s="1">
        <f t="shared" si="2"/>
        <v>4305999.2349999994</v>
      </c>
      <c r="BX42" s="1">
        <f t="shared" si="2"/>
        <v>4359986.6967500001</v>
      </c>
      <c r="BY42" s="1">
        <f t="shared" si="2"/>
        <v>4413974.1584999999</v>
      </c>
      <c r="BZ42" s="1">
        <f t="shared" si="2"/>
        <v>4467961.6202499997</v>
      </c>
      <c r="CA42" s="1">
        <f t="shared" si="2"/>
        <v>4521949.0820000004</v>
      </c>
      <c r="CB42" s="1">
        <f t="shared" si="2"/>
        <v>4575936.5437500002</v>
      </c>
      <c r="CC42" s="1">
        <f t="shared" si="2"/>
        <v>4629924.0055</v>
      </c>
      <c r="CD42" s="1">
        <f t="shared" si="2"/>
        <v>4683911.4672500007</v>
      </c>
      <c r="CE42" s="1">
        <f t="shared" si="2"/>
        <v>4737898.9290000005</v>
      </c>
      <c r="CF42" s="1">
        <f t="shared" si="2"/>
        <v>4791886.3907500003</v>
      </c>
      <c r="CG42" s="1">
        <f t="shared" si="2"/>
        <v>4845873.852500001</v>
      </c>
      <c r="CH42" s="1">
        <f t="shared" si="2"/>
        <v>4899861.3142500008</v>
      </c>
      <c r="CI42" s="1">
        <f t="shared" si="2"/>
        <v>4953848.7760000005</v>
      </c>
      <c r="CJ42" s="1">
        <f t="shared" si="2"/>
        <v>5007836.2377500003</v>
      </c>
      <c r="CK42" s="1">
        <f t="shared" si="2"/>
        <v>5061823.6995000001</v>
      </c>
      <c r="CL42" s="1">
        <f t="shared" si="2"/>
        <v>5115811.1612500008</v>
      </c>
      <c r="CM42" s="1">
        <f t="shared" si="2"/>
        <v>5169798.6230000006</v>
      </c>
      <c r="CN42" s="1">
        <f t="shared" si="2"/>
        <v>5223786.0847500004</v>
      </c>
      <c r="CO42" s="1">
        <f t="shared" si="2"/>
        <v>5277773.5465000011</v>
      </c>
      <c r="CP42" s="1">
        <f t="shared" si="2"/>
        <v>5331761.0082500009</v>
      </c>
      <c r="CQ42" s="1">
        <f t="shared" si="2"/>
        <v>5385748.4700000007</v>
      </c>
      <c r="CR42" s="1">
        <f t="shared" si="2"/>
        <v>5439735.9317500005</v>
      </c>
      <c r="CS42" s="1">
        <f t="shared" si="2"/>
        <v>5493723.3935000002</v>
      </c>
      <c r="CT42" s="1">
        <f t="shared" si="2"/>
        <v>5547710.85525</v>
      </c>
      <c r="CU42" s="1">
        <f t="shared" si="2"/>
        <v>5601698.3169999998</v>
      </c>
      <c r="CV42" s="1">
        <f t="shared" si="2"/>
        <v>5655685.7787499996</v>
      </c>
      <c r="CW42" s="1">
        <f t="shared" si="2"/>
        <v>5709673.2404999994</v>
      </c>
      <c r="CX42" s="1">
        <f t="shared" si="2"/>
        <v>5763660.7022499992</v>
      </c>
      <c r="CY42" s="1">
        <f t="shared" si="2"/>
        <v>5817648.1639999989</v>
      </c>
      <c r="CZ42" s="1">
        <f t="shared" si="2"/>
        <v>5871635.6257499997</v>
      </c>
      <c r="DA42" s="1">
        <f t="shared" si="2"/>
        <v>5925623.0874999985</v>
      </c>
    </row>
    <row r="43" spans="3:105" x14ac:dyDescent="0.25">
      <c r="C43" s="1"/>
      <c r="D43" t="s">
        <v>53</v>
      </c>
      <c r="E43" s="1">
        <f t="shared" si="3"/>
        <v>247878.38999999966</v>
      </c>
      <c r="F43" s="1">
        <f t="shared" si="3"/>
        <v>299375.82219999982</v>
      </c>
      <c r="G43" s="1">
        <f t="shared" si="3"/>
        <v>350873.25439999951</v>
      </c>
      <c r="H43" s="1">
        <f t="shared" si="3"/>
        <v>402370.6865999992</v>
      </c>
      <c r="I43" s="1">
        <f t="shared" si="3"/>
        <v>453868.11879999889</v>
      </c>
      <c r="J43" s="1">
        <f t="shared" si="3"/>
        <v>505365.55099999905</v>
      </c>
      <c r="K43" s="1">
        <f t="shared" si="3"/>
        <v>556862.98319999874</v>
      </c>
      <c r="L43" s="1">
        <f t="shared" si="3"/>
        <v>608360.41539999843</v>
      </c>
      <c r="M43" s="1">
        <f t="shared" si="3"/>
        <v>659857.84759999858</v>
      </c>
      <c r="N43" s="1">
        <f t="shared" si="3"/>
        <v>711355.27979999827</v>
      </c>
      <c r="O43" s="1">
        <f t="shared" si="3"/>
        <v>762852.71199999796</v>
      </c>
      <c r="P43" s="1">
        <f t="shared" si="3"/>
        <v>814350.14419999812</v>
      </c>
      <c r="Q43" s="1">
        <f t="shared" si="3"/>
        <v>865847.57639999804</v>
      </c>
      <c r="R43" s="1">
        <f t="shared" si="3"/>
        <v>917345.0085999982</v>
      </c>
      <c r="S43" s="1">
        <f t="shared" si="3"/>
        <v>968842.44079999812</v>
      </c>
      <c r="T43" s="1">
        <f t="shared" si="3"/>
        <v>1020339.8729999983</v>
      </c>
      <c r="U43" s="1">
        <f t="shared" si="3"/>
        <v>1071837.3051999982</v>
      </c>
      <c r="V43" s="1">
        <f t="shared" si="3"/>
        <v>1123334.7373999984</v>
      </c>
      <c r="W43" s="1">
        <f t="shared" si="3"/>
        <v>1174832.1695999985</v>
      </c>
      <c r="X43" s="1">
        <f t="shared" si="3"/>
        <v>1226329.6017999984</v>
      </c>
      <c r="Y43" s="1">
        <f t="shared" si="3"/>
        <v>1277827.0339999986</v>
      </c>
      <c r="Z43" s="1">
        <f t="shared" si="3"/>
        <v>1329324.4661999985</v>
      </c>
      <c r="AA43" s="1">
        <f t="shared" si="3"/>
        <v>1380821.8983999987</v>
      </c>
      <c r="AB43" s="1">
        <f t="shared" si="3"/>
        <v>1432319.3305999986</v>
      </c>
      <c r="AC43" s="1">
        <f t="shared" si="3"/>
        <v>1483816.7627999987</v>
      </c>
      <c r="AD43" s="1">
        <f t="shared" si="3"/>
        <v>1535314.1949999987</v>
      </c>
      <c r="AE43" s="1">
        <f t="shared" si="3"/>
        <v>1586811.6271999988</v>
      </c>
      <c r="AF43" s="1">
        <f t="shared" si="3"/>
        <v>1638309.0593999987</v>
      </c>
      <c r="AG43" s="1">
        <f t="shared" si="3"/>
        <v>1689806.4915999989</v>
      </c>
      <c r="AH43" s="1">
        <f t="shared" si="3"/>
        <v>1741303.9237999991</v>
      </c>
      <c r="AI43" s="1">
        <f t="shared" si="3"/>
        <v>1792801.355999999</v>
      </c>
      <c r="AJ43" s="1">
        <f t="shared" si="3"/>
        <v>1844298.7881999989</v>
      </c>
      <c r="AK43" s="1">
        <f t="shared" si="3"/>
        <v>1895796.2203999991</v>
      </c>
      <c r="AL43" s="1">
        <f t="shared" si="3"/>
        <v>1947293.6525999992</v>
      </c>
      <c r="AM43" s="1">
        <f t="shared" si="3"/>
        <v>1998791.0847999994</v>
      </c>
      <c r="AN43" s="1">
        <f t="shared" si="3"/>
        <v>2050288.5169999993</v>
      </c>
      <c r="AO43" s="1">
        <f t="shared" si="3"/>
        <v>2101785.9491999992</v>
      </c>
      <c r="AP43" s="1">
        <f t="shared" si="3"/>
        <v>2153283.3813999994</v>
      </c>
      <c r="AQ43" s="1">
        <f t="shared" si="3"/>
        <v>2204780.8135999995</v>
      </c>
      <c r="AR43" s="1">
        <f t="shared" si="3"/>
        <v>2256278.2457999997</v>
      </c>
      <c r="AS43" s="1">
        <f t="shared" si="3"/>
        <v>2307775.6779999994</v>
      </c>
      <c r="AT43" s="1">
        <f t="shared" si="3"/>
        <v>2359273.1101999995</v>
      </c>
      <c r="AU43" s="1">
        <f t="shared" si="3"/>
        <v>2410770.5423999997</v>
      </c>
      <c r="AV43" s="1">
        <f t="shared" si="3"/>
        <v>2462267.9745999994</v>
      </c>
      <c r="AW43" s="1">
        <f t="shared" si="3"/>
        <v>2513765.4067999995</v>
      </c>
      <c r="AX43" s="1">
        <f t="shared" si="3"/>
        <v>2565262.8389999997</v>
      </c>
      <c r="AY43" s="1">
        <f t="shared" si="3"/>
        <v>2616760.2711999994</v>
      </c>
      <c r="AZ43" s="1">
        <f t="shared" si="3"/>
        <v>2668257.7033999995</v>
      </c>
      <c r="BA43" s="1">
        <f t="shared" si="3"/>
        <v>2719755.1355999997</v>
      </c>
      <c r="BB43" s="1">
        <f t="shared" si="3"/>
        <v>2771252.5677999994</v>
      </c>
      <c r="BC43" s="1">
        <f t="shared" si="3"/>
        <v>2822749.9999999995</v>
      </c>
      <c r="BD43" s="1">
        <f t="shared" si="3"/>
        <v>2874247.4321999997</v>
      </c>
      <c r="BE43" s="1">
        <f t="shared" si="3"/>
        <v>2925744.8643999994</v>
      </c>
      <c r="BF43" s="1">
        <f t="shared" si="3"/>
        <v>2977242.2965999995</v>
      </c>
      <c r="BG43" s="1">
        <f t="shared" si="3"/>
        <v>3028739.7287999997</v>
      </c>
      <c r="BH43" s="1">
        <f t="shared" si="3"/>
        <v>3080237.1609999994</v>
      </c>
      <c r="BI43" s="1">
        <f t="shared" si="3"/>
        <v>3131734.5931999995</v>
      </c>
      <c r="BJ43" s="1">
        <f t="shared" si="3"/>
        <v>3183232.0253999997</v>
      </c>
      <c r="BK43" s="1">
        <f t="shared" si="3"/>
        <v>3234729.4575999994</v>
      </c>
      <c r="BL43" s="1">
        <f t="shared" si="3"/>
        <v>3286226.8897999995</v>
      </c>
      <c r="BM43" s="1">
        <f t="shared" si="3"/>
        <v>3337724.3219999997</v>
      </c>
      <c r="BN43" s="1">
        <f t="shared" si="3"/>
        <v>3389221.7541999994</v>
      </c>
      <c r="BO43" s="1">
        <f t="shared" si="3"/>
        <v>3440719.1863999995</v>
      </c>
      <c r="BP43" s="1">
        <f t="shared" si="3"/>
        <v>3492216.6185999997</v>
      </c>
      <c r="BQ43" s="1">
        <f t="shared" si="2"/>
        <v>3543714.0507999994</v>
      </c>
      <c r="BR43" s="1">
        <f t="shared" si="2"/>
        <v>3595211.483</v>
      </c>
      <c r="BS43" s="1">
        <f t="shared" si="2"/>
        <v>3646708.9151999997</v>
      </c>
      <c r="BT43" s="1">
        <f t="shared" si="2"/>
        <v>3698206.3473999999</v>
      </c>
      <c r="BU43" s="1">
        <f t="shared" si="2"/>
        <v>3749703.7796</v>
      </c>
      <c r="BV43" s="1">
        <f t="shared" si="2"/>
        <v>3801201.2117999997</v>
      </c>
      <c r="BW43" s="1">
        <f t="shared" si="2"/>
        <v>3852698.6439999999</v>
      </c>
      <c r="BX43" s="1">
        <f t="shared" si="2"/>
        <v>3904196.0762</v>
      </c>
      <c r="BY43" s="1">
        <f t="shared" si="2"/>
        <v>3955693.5083999997</v>
      </c>
      <c r="BZ43" s="1">
        <f t="shared" si="2"/>
        <v>4007190.9406000003</v>
      </c>
      <c r="CA43" s="1">
        <f t="shared" si="2"/>
        <v>4058688.3728</v>
      </c>
      <c r="CB43" s="1">
        <f t="shared" si="2"/>
        <v>4110185.8050000002</v>
      </c>
      <c r="CC43" s="1">
        <f t="shared" si="2"/>
        <v>4161683.2372000003</v>
      </c>
      <c r="CD43" s="1">
        <f t="shared" si="2"/>
        <v>4213180.6694</v>
      </c>
      <c r="CE43" s="1">
        <f t="shared" si="2"/>
        <v>4264678.1016000006</v>
      </c>
      <c r="CF43" s="1">
        <f t="shared" si="2"/>
        <v>4316175.5338000003</v>
      </c>
      <c r="CG43" s="1">
        <f t="shared" si="2"/>
        <v>4367672.966</v>
      </c>
      <c r="CH43" s="1">
        <f t="shared" si="2"/>
        <v>4419170.3982000006</v>
      </c>
      <c r="CI43" s="1">
        <f t="shared" si="2"/>
        <v>4470667.8304000003</v>
      </c>
      <c r="CJ43" s="1">
        <f t="shared" si="2"/>
        <v>4522165.2626000009</v>
      </c>
      <c r="CK43" s="1">
        <f t="shared" si="2"/>
        <v>4573662.6948000006</v>
      </c>
      <c r="CL43" s="1">
        <f t="shared" si="2"/>
        <v>4625160.1270000003</v>
      </c>
      <c r="CM43" s="1">
        <f t="shared" si="2"/>
        <v>4676657.5592000009</v>
      </c>
      <c r="CN43" s="1">
        <f t="shared" si="2"/>
        <v>4728154.9914000006</v>
      </c>
      <c r="CO43" s="1">
        <f t="shared" si="2"/>
        <v>4779652.4236000013</v>
      </c>
      <c r="CP43" s="1">
        <f t="shared" si="2"/>
        <v>4831149.855800001</v>
      </c>
      <c r="CQ43" s="1">
        <f t="shared" si="2"/>
        <v>4882647.2880000006</v>
      </c>
      <c r="CR43" s="1">
        <f t="shared" si="2"/>
        <v>4934144.7202000003</v>
      </c>
      <c r="CS43" s="1">
        <f t="shared" si="2"/>
        <v>4985642.1524</v>
      </c>
      <c r="CT43" s="1">
        <f t="shared" si="2"/>
        <v>5037139.5845999997</v>
      </c>
      <c r="CU43" s="1">
        <f t="shared" si="2"/>
        <v>5088637.0167999994</v>
      </c>
      <c r="CV43" s="1">
        <f t="shared" si="2"/>
        <v>5140134.4489999991</v>
      </c>
      <c r="CW43" s="1">
        <f t="shared" si="2"/>
        <v>5191631.8811999997</v>
      </c>
      <c r="CX43" s="1">
        <f t="shared" si="2"/>
        <v>5243129.3133999994</v>
      </c>
      <c r="CY43" s="1">
        <f t="shared" si="2"/>
        <v>5294626.7455999991</v>
      </c>
      <c r="CZ43" s="1">
        <f t="shared" si="2"/>
        <v>5346124.1777999997</v>
      </c>
      <c r="DA43" s="1">
        <f t="shared" si="2"/>
        <v>5397621.6099999994</v>
      </c>
    </row>
    <row r="44" spans="3:105" x14ac:dyDescent="0.25">
      <c r="C44" s="1"/>
      <c r="D44" t="s">
        <v>54</v>
      </c>
      <c r="E44" s="1">
        <f t="shared" si="3"/>
        <v>85404.373749999795</v>
      </c>
      <c r="F44" s="1">
        <f t="shared" si="3"/>
        <v>136926.28627499985</v>
      </c>
      <c r="G44" s="1">
        <f t="shared" si="3"/>
        <v>188448.19879999943</v>
      </c>
      <c r="H44" s="1">
        <f t="shared" si="3"/>
        <v>239970.11132499948</v>
      </c>
      <c r="I44" s="1">
        <f t="shared" si="3"/>
        <v>291492.02384999907</v>
      </c>
      <c r="J44" s="1">
        <f t="shared" si="3"/>
        <v>343013.93637499912</v>
      </c>
      <c r="K44" s="1">
        <f t="shared" si="3"/>
        <v>394535.8488999987</v>
      </c>
      <c r="L44" s="1">
        <f t="shared" si="3"/>
        <v>446057.76142499875</v>
      </c>
      <c r="M44" s="1">
        <f t="shared" si="3"/>
        <v>497579.67394999834</v>
      </c>
      <c r="N44" s="1">
        <f t="shared" si="3"/>
        <v>549101.58647499839</v>
      </c>
      <c r="O44" s="1">
        <f t="shared" si="3"/>
        <v>600623.49899999797</v>
      </c>
      <c r="P44" s="1">
        <f t="shared" si="3"/>
        <v>652145.41152499802</v>
      </c>
      <c r="Q44" s="1">
        <f t="shared" si="3"/>
        <v>703667.32404999807</v>
      </c>
      <c r="R44" s="1">
        <f t="shared" si="3"/>
        <v>755189.23657499813</v>
      </c>
      <c r="S44" s="1">
        <f t="shared" si="3"/>
        <v>806711.14909999818</v>
      </c>
      <c r="T44" s="1">
        <f t="shared" si="3"/>
        <v>858233.06162499823</v>
      </c>
      <c r="U44" s="1">
        <f t="shared" si="3"/>
        <v>909754.97414999828</v>
      </c>
      <c r="V44" s="1">
        <f t="shared" si="3"/>
        <v>961276.88667499833</v>
      </c>
      <c r="W44" s="1">
        <f t="shared" si="3"/>
        <v>1012798.7991999984</v>
      </c>
      <c r="X44" s="1">
        <f t="shared" si="3"/>
        <v>1064320.7117249984</v>
      </c>
      <c r="Y44" s="1">
        <f t="shared" si="3"/>
        <v>1115842.6242499985</v>
      </c>
      <c r="Z44" s="1">
        <f t="shared" si="3"/>
        <v>1167364.5367749985</v>
      </c>
      <c r="AA44" s="1">
        <f t="shared" si="3"/>
        <v>1218886.4492999986</v>
      </c>
      <c r="AB44" s="1">
        <f t="shared" si="3"/>
        <v>1270408.3618249986</v>
      </c>
      <c r="AC44" s="1">
        <f t="shared" si="3"/>
        <v>1321930.2743499987</v>
      </c>
      <c r="AD44" s="1">
        <f t="shared" si="3"/>
        <v>1373452.1868749987</v>
      </c>
      <c r="AE44" s="1">
        <f t="shared" si="3"/>
        <v>1424974.0993999988</v>
      </c>
      <c r="AF44" s="1">
        <f t="shared" si="3"/>
        <v>1476496.0119249988</v>
      </c>
      <c r="AG44" s="1">
        <f t="shared" si="3"/>
        <v>1528017.9244499989</v>
      </c>
      <c r="AH44" s="1">
        <f t="shared" si="3"/>
        <v>1579539.8369749989</v>
      </c>
      <c r="AI44" s="1">
        <f t="shared" si="3"/>
        <v>1631061.749499999</v>
      </c>
      <c r="AJ44" s="1">
        <f t="shared" si="3"/>
        <v>1682583.662024999</v>
      </c>
      <c r="AK44" s="1">
        <f t="shared" si="3"/>
        <v>1734105.5745499991</v>
      </c>
      <c r="AL44" s="1">
        <f t="shared" si="3"/>
        <v>1785627.4870749991</v>
      </c>
      <c r="AM44" s="1">
        <f t="shared" si="3"/>
        <v>1837149.3995999992</v>
      </c>
      <c r="AN44" s="1">
        <f t="shared" si="3"/>
        <v>1888671.3121249992</v>
      </c>
      <c r="AO44" s="1">
        <f t="shared" si="3"/>
        <v>1940193.2246499993</v>
      </c>
      <c r="AP44" s="1">
        <f t="shared" si="3"/>
        <v>1991715.1371749993</v>
      </c>
      <c r="AQ44" s="1">
        <f t="shared" si="3"/>
        <v>2043237.0496999994</v>
      </c>
      <c r="AR44" s="1">
        <f t="shared" si="3"/>
        <v>2094758.9622249994</v>
      </c>
      <c r="AS44" s="1">
        <f t="shared" si="3"/>
        <v>2146280.8747499995</v>
      </c>
      <c r="AT44" s="1">
        <f t="shared" si="3"/>
        <v>2197802.7872749995</v>
      </c>
      <c r="AU44" s="1">
        <f t="shared" si="3"/>
        <v>2249324.6997999996</v>
      </c>
      <c r="AV44" s="1">
        <f t="shared" si="3"/>
        <v>2300846.6123249996</v>
      </c>
      <c r="AW44" s="1">
        <f t="shared" si="3"/>
        <v>2352368.5248499997</v>
      </c>
      <c r="AX44" s="1">
        <f t="shared" si="3"/>
        <v>2403890.4373749993</v>
      </c>
      <c r="AY44" s="1">
        <f t="shared" si="3"/>
        <v>2455412.3498999993</v>
      </c>
      <c r="AZ44" s="1">
        <f t="shared" si="3"/>
        <v>2506934.2624249994</v>
      </c>
      <c r="BA44" s="1">
        <f t="shared" si="3"/>
        <v>2558456.1749499994</v>
      </c>
      <c r="BB44" s="1">
        <f t="shared" si="3"/>
        <v>2609978.0874749995</v>
      </c>
      <c r="BC44" s="1">
        <f t="shared" si="3"/>
        <v>2661499.9999999995</v>
      </c>
      <c r="BD44" s="1">
        <f t="shared" si="3"/>
        <v>2713021.9125249996</v>
      </c>
      <c r="BE44" s="1">
        <f t="shared" si="3"/>
        <v>2764543.8250499996</v>
      </c>
      <c r="BF44" s="1">
        <f t="shared" si="3"/>
        <v>2816065.7375749997</v>
      </c>
      <c r="BG44" s="1">
        <f t="shared" si="3"/>
        <v>2867587.6500999993</v>
      </c>
      <c r="BH44" s="1">
        <f t="shared" si="3"/>
        <v>2919109.5626249993</v>
      </c>
      <c r="BI44" s="1">
        <f t="shared" si="3"/>
        <v>2970631.4751499994</v>
      </c>
      <c r="BJ44" s="1">
        <f t="shared" si="3"/>
        <v>3022153.3876749994</v>
      </c>
      <c r="BK44" s="1">
        <f t="shared" si="3"/>
        <v>3073675.3001999995</v>
      </c>
      <c r="BL44" s="1">
        <f t="shared" si="3"/>
        <v>3125197.2127249995</v>
      </c>
      <c r="BM44" s="1">
        <f t="shared" si="3"/>
        <v>3176719.1252499996</v>
      </c>
      <c r="BN44" s="1">
        <f t="shared" si="3"/>
        <v>3228241.0377749996</v>
      </c>
      <c r="BO44" s="1">
        <f t="shared" si="3"/>
        <v>3279762.9502999997</v>
      </c>
      <c r="BP44" s="1">
        <f t="shared" si="3"/>
        <v>3331284.8628249997</v>
      </c>
      <c r="BQ44" s="1">
        <f t="shared" si="2"/>
        <v>3382806.7753499998</v>
      </c>
      <c r="BR44" s="1">
        <f t="shared" si="2"/>
        <v>3434328.6878749998</v>
      </c>
      <c r="BS44" s="1">
        <f t="shared" si="2"/>
        <v>3485850.6003999999</v>
      </c>
      <c r="BT44" s="1">
        <f t="shared" si="2"/>
        <v>3537372.5129249999</v>
      </c>
      <c r="BU44" s="1">
        <f t="shared" si="2"/>
        <v>3588894.42545</v>
      </c>
      <c r="BV44" s="1">
        <f t="shared" si="2"/>
        <v>3640416.337975</v>
      </c>
      <c r="BW44" s="1">
        <f t="shared" si="2"/>
        <v>3691938.2505000001</v>
      </c>
      <c r="BX44" s="1">
        <f t="shared" si="2"/>
        <v>3743460.1630250001</v>
      </c>
      <c r="BY44" s="1">
        <f t="shared" si="2"/>
        <v>3794982.0755500002</v>
      </c>
      <c r="BZ44" s="1">
        <f t="shared" si="2"/>
        <v>3846503.9880750002</v>
      </c>
      <c r="CA44" s="1">
        <f t="shared" si="2"/>
        <v>3898025.9006000003</v>
      </c>
      <c r="CB44" s="1">
        <f t="shared" si="2"/>
        <v>3949547.8131250003</v>
      </c>
      <c r="CC44" s="1">
        <f t="shared" si="2"/>
        <v>4001069.7256500004</v>
      </c>
      <c r="CD44" s="1">
        <f t="shared" si="2"/>
        <v>4052591.6381750004</v>
      </c>
      <c r="CE44" s="1">
        <f t="shared" si="2"/>
        <v>4104113.5507000005</v>
      </c>
      <c r="CF44" s="1">
        <f t="shared" si="2"/>
        <v>4155635.4632250005</v>
      </c>
      <c r="CG44" s="1">
        <f t="shared" si="2"/>
        <v>4207157.3757500006</v>
      </c>
      <c r="CH44" s="1">
        <f t="shared" si="2"/>
        <v>4258679.2882750006</v>
      </c>
      <c r="CI44" s="1">
        <f t="shared" si="2"/>
        <v>4310201.2008000007</v>
      </c>
      <c r="CJ44" s="1">
        <f t="shared" si="2"/>
        <v>4361723.1133250007</v>
      </c>
      <c r="CK44" s="1">
        <f t="shared" si="2"/>
        <v>4413245.0258500008</v>
      </c>
      <c r="CL44" s="1">
        <f t="shared" si="2"/>
        <v>4464766.9383750008</v>
      </c>
      <c r="CM44" s="1">
        <f t="shared" si="2"/>
        <v>4516288.8509000009</v>
      </c>
      <c r="CN44" s="1">
        <f t="shared" si="2"/>
        <v>4567810.7634250009</v>
      </c>
      <c r="CO44" s="1">
        <f t="shared" si="2"/>
        <v>4619332.675950001</v>
      </c>
      <c r="CP44" s="1">
        <f t="shared" si="2"/>
        <v>4670854.588475001</v>
      </c>
      <c r="CQ44" s="1">
        <f t="shared" si="2"/>
        <v>4722376.5010000002</v>
      </c>
      <c r="CR44" s="1">
        <f t="shared" si="2"/>
        <v>4773898.4135250002</v>
      </c>
      <c r="CS44" s="1">
        <f t="shared" si="2"/>
        <v>4825420.3260500003</v>
      </c>
      <c r="CT44" s="1">
        <f t="shared" si="2"/>
        <v>4876942.2385750003</v>
      </c>
      <c r="CU44" s="1">
        <f t="shared" si="2"/>
        <v>4928464.1511000004</v>
      </c>
      <c r="CV44" s="1">
        <f t="shared" si="2"/>
        <v>4979986.0636250004</v>
      </c>
      <c r="CW44" s="1">
        <f t="shared" si="2"/>
        <v>5031507.9761499995</v>
      </c>
      <c r="CX44" s="1">
        <f t="shared" si="2"/>
        <v>5083029.8886749996</v>
      </c>
      <c r="CY44" s="1">
        <f t="shared" si="2"/>
        <v>5134551.8011999987</v>
      </c>
      <c r="CZ44" s="1">
        <f t="shared" si="2"/>
        <v>5186073.7137249988</v>
      </c>
      <c r="DA44" s="1">
        <f t="shared" si="2"/>
        <v>5237595.6262499988</v>
      </c>
    </row>
    <row r="45" spans="3:105" x14ac:dyDescent="0.25">
      <c r="C45" s="1"/>
      <c r="D45" t="s">
        <v>55</v>
      </c>
      <c r="E45" s="1">
        <f t="shared" si="3"/>
        <v>0</v>
      </c>
      <c r="F45" s="1">
        <f t="shared" si="3"/>
        <v>0</v>
      </c>
      <c r="G45" s="1">
        <f t="shared" si="3"/>
        <v>0</v>
      </c>
      <c r="H45" s="1">
        <f t="shared" si="3"/>
        <v>29411.174674999435</v>
      </c>
      <c r="I45" s="1">
        <f t="shared" si="3"/>
        <v>83790.724149999209</v>
      </c>
      <c r="J45" s="1">
        <f t="shared" si="3"/>
        <v>138170.27362499945</v>
      </c>
      <c r="K45" s="1">
        <f t="shared" si="3"/>
        <v>192549.82309999922</v>
      </c>
      <c r="L45" s="1">
        <f t="shared" si="3"/>
        <v>246929.372574999</v>
      </c>
      <c r="M45" s="1">
        <f t="shared" si="3"/>
        <v>301308.92204999877</v>
      </c>
      <c r="N45" s="1">
        <f t="shared" si="3"/>
        <v>355688.47152499855</v>
      </c>
      <c r="O45" s="1">
        <f t="shared" si="3"/>
        <v>410068.02099999832</v>
      </c>
      <c r="P45" s="1">
        <f t="shared" si="3"/>
        <v>464447.57047499809</v>
      </c>
      <c r="Q45" s="1">
        <f t="shared" si="3"/>
        <v>518827.11994999833</v>
      </c>
      <c r="R45" s="1">
        <f t="shared" si="3"/>
        <v>573206.66942499834</v>
      </c>
      <c r="S45" s="1">
        <f t="shared" si="3"/>
        <v>627586.21889999835</v>
      </c>
      <c r="T45" s="1">
        <f t="shared" si="3"/>
        <v>681965.76837499836</v>
      </c>
      <c r="U45" s="1">
        <f t="shared" si="3"/>
        <v>736345.3178499986</v>
      </c>
      <c r="V45" s="1">
        <f t="shared" si="3"/>
        <v>790724.8673249986</v>
      </c>
      <c r="W45" s="1">
        <f t="shared" si="3"/>
        <v>845104.41679999861</v>
      </c>
      <c r="X45" s="1">
        <f t="shared" si="3"/>
        <v>899483.96627499862</v>
      </c>
      <c r="Y45" s="1">
        <f t="shared" si="3"/>
        <v>953863.51574999862</v>
      </c>
      <c r="Z45" s="1">
        <f t="shared" si="3"/>
        <v>1008243.0652249986</v>
      </c>
      <c r="AA45" s="1">
        <f t="shared" si="3"/>
        <v>1062622.6146999989</v>
      </c>
      <c r="AB45" s="1">
        <f t="shared" si="3"/>
        <v>1117002.1641749989</v>
      </c>
      <c r="AC45" s="1">
        <f t="shared" si="3"/>
        <v>1171381.7136499989</v>
      </c>
      <c r="AD45" s="1">
        <f t="shared" si="3"/>
        <v>1225761.2631249989</v>
      </c>
      <c r="AE45" s="1">
        <f t="shared" si="3"/>
        <v>1280140.8125999989</v>
      </c>
      <c r="AF45" s="1">
        <f t="shared" si="3"/>
        <v>1334520.3620749989</v>
      </c>
      <c r="AG45" s="1">
        <f t="shared" si="3"/>
        <v>1388899.9115499991</v>
      </c>
      <c r="AH45" s="1">
        <f t="shared" si="3"/>
        <v>1443279.4610249992</v>
      </c>
      <c r="AI45" s="1">
        <f t="shared" si="3"/>
        <v>1497659.0104999992</v>
      </c>
      <c r="AJ45" s="1">
        <f t="shared" si="3"/>
        <v>1552038.5599749992</v>
      </c>
      <c r="AK45" s="1">
        <f t="shared" si="3"/>
        <v>1606418.1094499992</v>
      </c>
      <c r="AL45" s="1">
        <f t="shared" si="3"/>
        <v>1660797.6589249992</v>
      </c>
      <c r="AM45" s="1">
        <f t="shared" si="3"/>
        <v>1715177.2083999994</v>
      </c>
      <c r="AN45" s="1">
        <f t="shared" si="3"/>
        <v>1769556.7578749992</v>
      </c>
      <c r="AO45" s="1">
        <f t="shared" si="3"/>
        <v>1823936.3073499994</v>
      </c>
      <c r="AP45" s="1">
        <f t="shared" si="3"/>
        <v>1878315.8568249994</v>
      </c>
      <c r="AQ45" s="1">
        <f t="shared" si="3"/>
        <v>1932695.4062999994</v>
      </c>
      <c r="AR45" s="1">
        <f t="shared" si="3"/>
        <v>1987074.9557749997</v>
      </c>
      <c r="AS45" s="1">
        <f t="shared" si="3"/>
        <v>2041454.5052499995</v>
      </c>
      <c r="AT45" s="1">
        <f t="shared" si="3"/>
        <v>2095834.0547249995</v>
      </c>
      <c r="AU45" s="1">
        <f t="shared" si="3"/>
        <v>2150213.6041999995</v>
      </c>
      <c r="AV45" s="1">
        <f t="shared" si="3"/>
        <v>2204593.1536749993</v>
      </c>
      <c r="AW45" s="1">
        <f t="shared" si="3"/>
        <v>2258972.7031499995</v>
      </c>
      <c r="AX45" s="1">
        <f t="shared" si="3"/>
        <v>2313352.2526249997</v>
      </c>
      <c r="AY45" s="1">
        <f t="shared" si="3"/>
        <v>2367731.8020999995</v>
      </c>
      <c r="AZ45" s="1">
        <f t="shared" si="3"/>
        <v>2422111.3515749993</v>
      </c>
      <c r="BA45" s="1">
        <f t="shared" si="3"/>
        <v>2476490.9010499995</v>
      </c>
      <c r="BB45" s="1">
        <f t="shared" si="3"/>
        <v>2530870.4505249993</v>
      </c>
      <c r="BC45" s="1">
        <f t="shared" si="3"/>
        <v>2585249.9999999995</v>
      </c>
      <c r="BD45" s="1">
        <f t="shared" si="3"/>
        <v>2639629.5494749993</v>
      </c>
      <c r="BE45" s="1">
        <f t="shared" si="3"/>
        <v>2694009.0989499995</v>
      </c>
      <c r="BF45" s="1">
        <f t="shared" si="3"/>
        <v>2748388.6484249993</v>
      </c>
      <c r="BG45" s="1">
        <f t="shared" si="3"/>
        <v>2802768.1978999996</v>
      </c>
      <c r="BH45" s="1">
        <f t="shared" si="3"/>
        <v>2857147.7473749993</v>
      </c>
      <c r="BI45" s="1">
        <f t="shared" si="3"/>
        <v>2911527.2968499996</v>
      </c>
      <c r="BJ45" s="1">
        <f t="shared" si="3"/>
        <v>2965906.8463249994</v>
      </c>
      <c r="BK45" s="1">
        <f t="shared" si="3"/>
        <v>3020286.3957999991</v>
      </c>
      <c r="BL45" s="1">
        <f t="shared" si="3"/>
        <v>3074665.9452749994</v>
      </c>
      <c r="BM45" s="1">
        <f t="shared" si="3"/>
        <v>3129045.4947499996</v>
      </c>
      <c r="BN45" s="1">
        <f t="shared" si="3"/>
        <v>3183425.0442249994</v>
      </c>
      <c r="BO45" s="1">
        <f t="shared" si="3"/>
        <v>3237804.5936999992</v>
      </c>
      <c r="BP45" s="1">
        <f t="shared" ref="BP45:DA48" si="4">MAX(BP15+BP$3*BP30,0)</f>
        <v>3292184.1431749994</v>
      </c>
      <c r="BQ45" s="1">
        <f t="shared" si="4"/>
        <v>3346563.6926499996</v>
      </c>
      <c r="BR45" s="1">
        <f t="shared" si="4"/>
        <v>3400943.2421249994</v>
      </c>
      <c r="BS45" s="1">
        <f t="shared" si="4"/>
        <v>3455322.7915999996</v>
      </c>
      <c r="BT45" s="1">
        <f t="shared" si="4"/>
        <v>3509702.3410749994</v>
      </c>
      <c r="BU45" s="1">
        <f t="shared" si="4"/>
        <v>3564081.8905499997</v>
      </c>
      <c r="BV45" s="1">
        <f t="shared" si="4"/>
        <v>3618461.4400249999</v>
      </c>
      <c r="BW45" s="1">
        <f t="shared" si="4"/>
        <v>3672840.9894999997</v>
      </c>
      <c r="BX45" s="1">
        <f t="shared" si="4"/>
        <v>3727220.5389749995</v>
      </c>
      <c r="BY45" s="1">
        <f t="shared" si="4"/>
        <v>3781600.0884499997</v>
      </c>
      <c r="BZ45" s="1">
        <f t="shared" si="4"/>
        <v>3835979.6379249999</v>
      </c>
      <c r="CA45" s="1">
        <f t="shared" si="4"/>
        <v>3890359.1874000002</v>
      </c>
      <c r="CB45" s="1">
        <f t="shared" si="4"/>
        <v>3944738.7368749999</v>
      </c>
      <c r="CC45" s="1">
        <f t="shared" si="4"/>
        <v>3999118.2863499997</v>
      </c>
      <c r="CD45" s="1">
        <f t="shared" si="4"/>
        <v>4053497.835825</v>
      </c>
      <c r="CE45" s="1">
        <f t="shared" si="4"/>
        <v>4107877.3853000002</v>
      </c>
      <c r="CF45" s="1">
        <f t="shared" si="4"/>
        <v>4162256.934775</v>
      </c>
      <c r="CG45" s="1">
        <f t="shared" si="4"/>
        <v>4216636.4842499997</v>
      </c>
      <c r="CH45" s="1">
        <f t="shared" si="4"/>
        <v>4271016.033725</v>
      </c>
      <c r="CI45" s="1">
        <f t="shared" si="4"/>
        <v>4325395.5832000002</v>
      </c>
      <c r="CJ45" s="1">
        <f t="shared" si="4"/>
        <v>4379775.1326750005</v>
      </c>
      <c r="CK45" s="1">
        <f t="shared" si="4"/>
        <v>4434154.6821500007</v>
      </c>
      <c r="CL45" s="1">
        <f t="shared" si="4"/>
        <v>4488534.231625</v>
      </c>
      <c r="CM45" s="1">
        <f t="shared" si="4"/>
        <v>4542913.7811000003</v>
      </c>
      <c r="CN45" s="1">
        <f t="shared" si="4"/>
        <v>4597293.3305750005</v>
      </c>
      <c r="CO45" s="1">
        <f t="shared" si="4"/>
        <v>4651672.8800500007</v>
      </c>
      <c r="CP45" s="1">
        <f t="shared" si="4"/>
        <v>4706052.429525001</v>
      </c>
      <c r="CQ45" s="1">
        <f t="shared" si="4"/>
        <v>4760431.9790000003</v>
      </c>
      <c r="CR45" s="1">
        <f t="shared" si="4"/>
        <v>4814811.5284749996</v>
      </c>
      <c r="CS45" s="1">
        <f t="shared" si="4"/>
        <v>4869191.0779499998</v>
      </c>
      <c r="CT45" s="1">
        <f t="shared" si="4"/>
        <v>4923570.6274250001</v>
      </c>
      <c r="CU45" s="1">
        <f t="shared" si="4"/>
        <v>4977950.1768999994</v>
      </c>
      <c r="CV45" s="1">
        <f t="shared" si="4"/>
        <v>5032329.7263749987</v>
      </c>
      <c r="CW45" s="1">
        <f t="shared" si="4"/>
        <v>5086709.2758499989</v>
      </c>
      <c r="CX45" s="1">
        <f t="shared" si="4"/>
        <v>5141088.8253249992</v>
      </c>
      <c r="CY45" s="1">
        <f t="shared" si="4"/>
        <v>5195468.3747999985</v>
      </c>
      <c r="CZ45" s="1">
        <f t="shared" si="4"/>
        <v>5249847.9242749987</v>
      </c>
      <c r="DA45" s="1">
        <f t="shared" si="4"/>
        <v>5304227.473749999</v>
      </c>
    </row>
    <row r="46" spans="3:105" x14ac:dyDescent="0.25">
      <c r="C46" s="1"/>
      <c r="D46" t="s">
        <v>56</v>
      </c>
      <c r="E46" s="1">
        <f t="shared" ref="E46:BP49" si="5">MAX(E16+E$3*E31,0)</f>
        <v>670196.88750000019</v>
      </c>
      <c r="F46" s="1">
        <f t="shared" si="5"/>
        <v>714882.94974999968</v>
      </c>
      <c r="G46" s="1">
        <f t="shared" si="5"/>
        <v>759569.01199999964</v>
      </c>
      <c r="H46" s="1">
        <f t="shared" si="5"/>
        <v>804255.0742499996</v>
      </c>
      <c r="I46" s="1">
        <f t="shared" si="5"/>
        <v>848941.13649999932</v>
      </c>
      <c r="J46" s="1">
        <f t="shared" si="5"/>
        <v>893627.19874999928</v>
      </c>
      <c r="K46" s="1">
        <f t="shared" si="5"/>
        <v>938313.26099999901</v>
      </c>
      <c r="L46" s="1">
        <f t="shared" si="5"/>
        <v>982999.32324999897</v>
      </c>
      <c r="M46" s="1">
        <f t="shared" si="5"/>
        <v>1027685.3854999987</v>
      </c>
      <c r="N46" s="1">
        <f t="shared" si="5"/>
        <v>1072371.4477499987</v>
      </c>
      <c r="O46" s="1">
        <f t="shared" si="5"/>
        <v>1117057.5099999984</v>
      </c>
      <c r="P46" s="1">
        <f t="shared" si="5"/>
        <v>1161743.5722499986</v>
      </c>
      <c r="Q46" s="1">
        <f t="shared" si="5"/>
        <v>1206429.6344999985</v>
      </c>
      <c r="R46" s="1">
        <f t="shared" si="5"/>
        <v>1251115.6967499985</v>
      </c>
      <c r="S46" s="1">
        <f t="shared" si="5"/>
        <v>1295801.7589999987</v>
      </c>
      <c r="T46" s="1">
        <f t="shared" si="5"/>
        <v>1340487.8212499986</v>
      </c>
      <c r="U46" s="1">
        <f t="shared" si="5"/>
        <v>1385173.8834999986</v>
      </c>
      <c r="V46" s="1">
        <f t="shared" si="5"/>
        <v>1429859.9457499988</v>
      </c>
      <c r="W46" s="1">
        <f t="shared" si="5"/>
        <v>1474546.0079999988</v>
      </c>
      <c r="X46" s="1">
        <f t="shared" si="5"/>
        <v>1519232.0702499987</v>
      </c>
      <c r="Y46" s="1">
        <f t="shared" si="5"/>
        <v>1563918.1324999989</v>
      </c>
      <c r="Z46" s="1">
        <f t="shared" si="5"/>
        <v>1608604.1947499989</v>
      </c>
      <c r="AA46" s="1">
        <f t="shared" si="5"/>
        <v>1653290.2569999988</v>
      </c>
      <c r="AB46" s="1">
        <f t="shared" si="5"/>
        <v>1697976.319249999</v>
      </c>
      <c r="AC46" s="1">
        <f t="shared" si="5"/>
        <v>1742662.381499999</v>
      </c>
      <c r="AD46" s="1">
        <f t="shared" si="5"/>
        <v>1787348.4437499989</v>
      </c>
      <c r="AE46" s="1">
        <f t="shared" si="5"/>
        <v>1832034.5059999991</v>
      </c>
      <c r="AF46" s="1">
        <f t="shared" si="5"/>
        <v>1876720.5682499991</v>
      </c>
      <c r="AG46" s="1">
        <f t="shared" si="5"/>
        <v>1921406.630499999</v>
      </c>
      <c r="AH46" s="1">
        <f t="shared" si="5"/>
        <v>1966092.692749999</v>
      </c>
      <c r="AI46" s="1">
        <f t="shared" si="5"/>
        <v>2010778.7549999992</v>
      </c>
      <c r="AJ46" s="1">
        <f t="shared" si="5"/>
        <v>2055464.8172499994</v>
      </c>
      <c r="AK46" s="1">
        <f t="shared" si="5"/>
        <v>2100150.8794999993</v>
      </c>
      <c r="AL46" s="1">
        <f t="shared" si="5"/>
        <v>2144836.9417499993</v>
      </c>
      <c r="AM46" s="1">
        <f t="shared" si="5"/>
        <v>2189523.0039999993</v>
      </c>
      <c r="AN46" s="1">
        <f t="shared" si="5"/>
        <v>2234209.0662499992</v>
      </c>
      <c r="AO46" s="1">
        <f t="shared" si="5"/>
        <v>2278895.1284999996</v>
      </c>
      <c r="AP46" s="1">
        <f t="shared" si="5"/>
        <v>2323581.1907499996</v>
      </c>
      <c r="AQ46" s="1">
        <f t="shared" si="5"/>
        <v>2368267.2529999996</v>
      </c>
      <c r="AR46" s="1">
        <f t="shared" si="5"/>
        <v>2412953.3152499995</v>
      </c>
      <c r="AS46" s="1">
        <f t="shared" si="5"/>
        <v>2457639.3774999995</v>
      </c>
      <c r="AT46" s="1">
        <f t="shared" si="5"/>
        <v>2502325.4397499994</v>
      </c>
      <c r="AU46" s="1">
        <f t="shared" si="5"/>
        <v>2547011.5019999994</v>
      </c>
      <c r="AV46" s="1">
        <f t="shared" si="5"/>
        <v>2591697.5642499998</v>
      </c>
      <c r="AW46" s="1">
        <f t="shared" si="5"/>
        <v>2636383.6264999993</v>
      </c>
      <c r="AX46" s="1">
        <f t="shared" si="5"/>
        <v>2681069.6887499997</v>
      </c>
      <c r="AY46" s="1">
        <f t="shared" si="5"/>
        <v>2725755.7509999997</v>
      </c>
      <c r="AZ46" s="1">
        <f t="shared" si="5"/>
        <v>2770441.8132499997</v>
      </c>
      <c r="BA46" s="1">
        <f t="shared" si="5"/>
        <v>2815127.8754999996</v>
      </c>
      <c r="BB46" s="1">
        <f t="shared" si="5"/>
        <v>2859813.9377499996</v>
      </c>
      <c r="BC46" s="1">
        <f t="shared" si="5"/>
        <v>2904499.9999999995</v>
      </c>
      <c r="BD46" s="1">
        <f t="shared" si="5"/>
        <v>2949186.0622499995</v>
      </c>
      <c r="BE46" s="1">
        <f t="shared" si="5"/>
        <v>2993872.1244999995</v>
      </c>
      <c r="BF46" s="1">
        <f t="shared" si="5"/>
        <v>3038558.1867499994</v>
      </c>
      <c r="BG46" s="1">
        <f t="shared" si="5"/>
        <v>3083244.2489999994</v>
      </c>
      <c r="BH46" s="1">
        <f t="shared" si="5"/>
        <v>3127930.3112499993</v>
      </c>
      <c r="BI46" s="1">
        <f t="shared" si="5"/>
        <v>3172616.3734999998</v>
      </c>
      <c r="BJ46" s="1">
        <f t="shared" si="5"/>
        <v>3217302.4357499997</v>
      </c>
      <c r="BK46" s="1">
        <f t="shared" si="5"/>
        <v>3261988.4979999997</v>
      </c>
      <c r="BL46" s="1">
        <f t="shared" si="5"/>
        <v>3306674.5602499996</v>
      </c>
      <c r="BM46" s="1">
        <f t="shared" si="5"/>
        <v>3351360.6224999996</v>
      </c>
      <c r="BN46" s="1">
        <f t="shared" si="5"/>
        <v>3396046.6847499995</v>
      </c>
      <c r="BO46" s="1">
        <f t="shared" si="5"/>
        <v>3440732.7469999995</v>
      </c>
      <c r="BP46" s="1">
        <f t="shared" si="5"/>
        <v>3485418.8092499995</v>
      </c>
      <c r="BQ46" s="1">
        <f t="shared" si="4"/>
        <v>3530104.8714999994</v>
      </c>
      <c r="BR46" s="1">
        <f t="shared" si="4"/>
        <v>3574790.9337499999</v>
      </c>
      <c r="BS46" s="1">
        <f t="shared" si="4"/>
        <v>3619476.9959999998</v>
      </c>
      <c r="BT46" s="1">
        <f t="shared" si="4"/>
        <v>3664163.0582499998</v>
      </c>
      <c r="BU46" s="1">
        <f t="shared" si="4"/>
        <v>3708849.1204999997</v>
      </c>
      <c r="BV46" s="1">
        <f t="shared" si="4"/>
        <v>3753535.1827499997</v>
      </c>
      <c r="BW46" s="1">
        <f t="shared" si="4"/>
        <v>3798221.2450000001</v>
      </c>
      <c r="BX46" s="1">
        <f t="shared" si="4"/>
        <v>3842907.3072499996</v>
      </c>
      <c r="BY46" s="1">
        <f t="shared" si="4"/>
        <v>3887593.3695</v>
      </c>
      <c r="BZ46" s="1">
        <f t="shared" si="4"/>
        <v>3932279.43175</v>
      </c>
      <c r="CA46" s="1">
        <f t="shared" si="4"/>
        <v>3976965.4939999999</v>
      </c>
      <c r="CB46" s="1">
        <f t="shared" si="4"/>
        <v>4021651.5562499999</v>
      </c>
      <c r="CC46" s="1">
        <f t="shared" si="4"/>
        <v>4066337.6184999999</v>
      </c>
      <c r="CD46" s="1">
        <f t="shared" si="4"/>
        <v>4111023.6807500003</v>
      </c>
      <c r="CE46" s="1">
        <f t="shared" si="4"/>
        <v>4155709.7429999998</v>
      </c>
      <c r="CF46" s="1">
        <f t="shared" si="4"/>
        <v>4200395.8052500002</v>
      </c>
      <c r="CG46" s="1">
        <f t="shared" si="4"/>
        <v>4245081.8674999997</v>
      </c>
      <c r="CH46" s="1">
        <f t="shared" si="4"/>
        <v>4289767.9297500001</v>
      </c>
      <c r="CI46" s="1">
        <f t="shared" si="4"/>
        <v>4334453.9920000006</v>
      </c>
      <c r="CJ46" s="1">
        <f t="shared" si="4"/>
        <v>4379140.05425</v>
      </c>
      <c r="CK46" s="1">
        <f t="shared" si="4"/>
        <v>4423826.1165000005</v>
      </c>
      <c r="CL46" s="1">
        <f t="shared" si="4"/>
        <v>4468512.1787500009</v>
      </c>
      <c r="CM46" s="1">
        <f t="shared" si="4"/>
        <v>4513198.2410000004</v>
      </c>
      <c r="CN46" s="1">
        <f t="shared" si="4"/>
        <v>4557884.3032500008</v>
      </c>
      <c r="CO46" s="1">
        <f t="shared" si="4"/>
        <v>4602570.3655000003</v>
      </c>
      <c r="CP46" s="1">
        <f t="shared" si="4"/>
        <v>4647256.4277500007</v>
      </c>
      <c r="CQ46" s="1">
        <f t="shared" si="4"/>
        <v>4691942.49</v>
      </c>
      <c r="CR46" s="1">
        <f t="shared" si="4"/>
        <v>4736628.5522499997</v>
      </c>
      <c r="CS46" s="1">
        <f t="shared" si="4"/>
        <v>4781314.6145000001</v>
      </c>
      <c r="CT46" s="1">
        <f t="shared" si="4"/>
        <v>4826000.6767499996</v>
      </c>
      <c r="CU46" s="1">
        <f t="shared" si="4"/>
        <v>4870686.7390000001</v>
      </c>
      <c r="CV46" s="1">
        <f t="shared" si="4"/>
        <v>4915372.8012499996</v>
      </c>
      <c r="CW46" s="1">
        <f t="shared" si="4"/>
        <v>4960058.863499999</v>
      </c>
      <c r="CX46" s="1">
        <f t="shared" si="4"/>
        <v>5004744.9257499995</v>
      </c>
      <c r="CY46" s="1">
        <f t="shared" si="4"/>
        <v>5049430.987999999</v>
      </c>
      <c r="CZ46" s="1">
        <f t="shared" si="4"/>
        <v>5094117.0502499994</v>
      </c>
      <c r="DA46" s="1">
        <f t="shared" si="4"/>
        <v>5138803.1124999989</v>
      </c>
    </row>
    <row r="47" spans="3:105" x14ac:dyDescent="0.25">
      <c r="C47" s="1"/>
      <c r="D47" t="s">
        <v>57</v>
      </c>
      <c r="E47" s="1">
        <f t="shared" si="5"/>
        <v>1673276.3387500001</v>
      </c>
      <c r="F47" s="1">
        <f t="shared" si="5"/>
        <v>1704925.811975</v>
      </c>
      <c r="G47" s="1">
        <f t="shared" si="5"/>
        <v>1736575.2851999998</v>
      </c>
      <c r="H47" s="1">
        <f t="shared" si="5"/>
        <v>1768224.7584249997</v>
      </c>
      <c r="I47" s="1">
        <f t="shared" si="5"/>
        <v>1799874.2316499995</v>
      </c>
      <c r="J47" s="1">
        <f t="shared" si="5"/>
        <v>1831523.7048749994</v>
      </c>
      <c r="K47" s="1">
        <f t="shared" si="5"/>
        <v>1863173.1780999994</v>
      </c>
      <c r="L47" s="1">
        <f t="shared" si="5"/>
        <v>1894822.6513249993</v>
      </c>
      <c r="M47" s="1">
        <f t="shared" si="5"/>
        <v>1926472.1245499991</v>
      </c>
      <c r="N47" s="1">
        <f t="shared" si="5"/>
        <v>1958121.597774999</v>
      </c>
      <c r="O47" s="1">
        <f t="shared" si="5"/>
        <v>1989771.0709999988</v>
      </c>
      <c r="P47" s="1">
        <f t="shared" si="5"/>
        <v>2021420.5442249989</v>
      </c>
      <c r="Q47" s="1">
        <f t="shared" si="5"/>
        <v>2053070.017449999</v>
      </c>
      <c r="R47" s="1">
        <f t="shared" si="5"/>
        <v>2084719.4906749988</v>
      </c>
      <c r="S47" s="1">
        <f t="shared" si="5"/>
        <v>2116368.9638999989</v>
      </c>
      <c r="T47" s="1">
        <f t="shared" si="5"/>
        <v>2148018.4371249992</v>
      </c>
      <c r="U47" s="1">
        <f t="shared" si="5"/>
        <v>2179667.9103499991</v>
      </c>
      <c r="V47" s="1">
        <f t="shared" si="5"/>
        <v>2211317.3835749989</v>
      </c>
      <c r="W47" s="1">
        <f t="shared" si="5"/>
        <v>2242966.8567999993</v>
      </c>
      <c r="X47" s="1">
        <f t="shared" si="5"/>
        <v>2274616.3300249991</v>
      </c>
      <c r="Y47" s="1">
        <f t="shared" si="5"/>
        <v>2306265.8032499989</v>
      </c>
      <c r="Z47" s="1">
        <f t="shared" si="5"/>
        <v>2337915.2764749993</v>
      </c>
      <c r="AA47" s="1">
        <f t="shared" si="5"/>
        <v>2369564.7496999991</v>
      </c>
      <c r="AB47" s="1">
        <f t="shared" si="5"/>
        <v>2401214.222924999</v>
      </c>
      <c r="AC47" s="1">
        <f t="shared" si="5"/>
        <v>2432863.6961499993</v>
      </c>
      <c r="AD47" s="1">
        <f t="shared" si="5"/>
        <v>2464513.1693749991</v>
      </c>
      <c r="AE47" s="1">
        <f t="shared" si="5"/>
        <v>2496162.6425999994</v>
      </c>
      <c r="AF47" s="1">
        <f t="shared" si="5"/>
        <v>2527812.1158249993</v>
      </c>
      <c r="AG47" s="1">
        <f t="shared" si="5"/>
        <v>2559461.5890499996</v>
      </c>
      <c r="AH47" s="1">
        <f t="shared" si="5"/>
        <v>2591111.0622749995</v>
      </c>
      <c r="AI47" s="1">
        <f t="shared" si="5"/>
        <v>2622760.5354999993</v>
      </c>
      <c r="AJ47" s="1">
        <f t="shared" si="5"/>
        <v>2654410.0087249996</v>
      </c>
      <c r="AK47" s="1">
        <f t="shared" si="5"/>
        <v>2686059.4819499995</v>
      </c>
      <c r="AL47" s="1">
        <f t="shared" si="5"/>
        <v>2717708.9551749993</v>
      </c>
      <c r="AM47" s="1">
        <f t="shared" si="5"/>
        <v>2749358.4283999996</v>
      </c>
      <c r="AN47" s="1">
        <f t="shared" si="5"/>
        <v>2781007.9016249995</v>
      </c>
      <c r="AO47" s="1">
        <f t="shared" si="5"/>
        <v>2812657.3748499998</v>
      </c>
      <c r="AP47" s="1">
        <f t="shared" si="5"/>
        <v>2844306.8480749996</v>
      </c>
      <c r="AQ47" s="1">
        <f t="shared" si="5"/>
        <v>2875956.3212999995</v>
      </c>
      <c r="AR47" s="1">
        <f t="shared" si="5"/>
        <v>2907605.7945249998</v>
      </c>
      <c r="AS47" s="1">
        <f t="shared" si="5"/>
        <v>2939255.2677499996</v>
      </c>
      <c r="AT47" s="1">
        <f t="shared" si="5"/>
        <v>2970904.740975</v>
      </c>
      <c r="AU47" s="1">
        <f t="shared" si="5"/>
        <v>3002554.2141999998</v>
      </c>
      <c r="AV47" s="1">
        <f t="shared" si="5"/>
        <v>3034203.6874249997</v>
      </c>
      <c r="AW47" s="1">
        <f t="shared" si="5"/>
        <v>3065853.1606499995</v>
      </c>
      <c r="AX47" s="1">
        <f t="shared" si="5"/>
        <v>3097502.6338749998</v>
      </c>
      <c r="AY47" s="1">
        <f t="shared" si="5"/>
        <v>3129152.1070999997</v>
      </c>
      <c r="AZ47" s="1">
        <f t="shared" si="5"/>
        <v>3160801.5803249995</v>
      </c>
      <c r="BA47" s="1">
        <f t="shared" si="5"/>
        <v>3192451.0535499998</v>
      </c>
      <c r="BB47" s="1">
        <f t="shared" si="5"/>
        <v>3224100.5267749997</v>
      </c>
      <c r="BC47" s="1">
        <f t="shared" si="5"/>
        <v>3255749.9999999995</v>
      </c>
      <c r="BD47" s="1">
        <f t="shared" si="5"/>
        <v>3287399.4732249998</v>
      </c>
      <c r="BE47" s="1">
        <f t="shared" si="5"/>
        <v>3319048.9464499997</v>
      </c>
      <c r="BF47" s="1">
        <f t="shared" si="5"/>
        <v>3350698.4196749995</v>
      </c>
      <c r="BG47" s="1">
        <f t="shared" si="5"/>
        <v>3382347.8928999999</v>
      </c>
      <c r="BH47" s="1">
        <f t="shared" si="5"/>
        <v>3413997.3661249997</v>
      </c>
      <c r="BI47" s="1">
        <f t="shared" si="5"/>
        <v>3445646.8393499996</v>
      </c>
      <c r="BJ47" s="1">
        <f t="shared" si="5"/>
        <v>3477296.3125749999</v>
      </c>
      <c r="BK47" s="1">
        <f t="shared" si="5"/>
        <v>3508945.7857999997</v>
      </c>
      <c r="BL47" s="1">
        <f t="shared" si="5"/>
        <v>3540595.2590249996</v>
      </c>
      <c r="BM47" s="1">
        <f t="shared" si="5"/>
        <v>3572244.7322499994</v>
      </c>
      <c r="BN47" s="1">
        <f t="shared" si="5"/>
        <v>3603894.2054749997</v>
      </c>
      <c r="BO47" s="1">
        <f t="shared" si="5"/>
        <v>3635543.6786999996</v>
      </c>
      <c r="BP47" s="1">
        <f t="shared" si="5"/>
        <v>3667193.1519249999</v>
      </c>
      <c r="BQ47" s="1">
        <f t="shared" si="4"/>
        <v>3698842.6251499997</v>
      </c>
      <c r="BR47" s="1">
        <f t="shared" si="4"/>
        <v>3730492.0983749996</v>
      </c>
      <c r="BS47" s="1">
        <f t="shared" si="4"/>
        <v>3762141.5715999999</v>
      </c>
      <c r="BT47" s="1">
        <f t="shared" si="4"/>
        <v>3793791.0448249998</v>
      </c>
      <c r="BU47" s="1">
        <f t="shared" si="4"/>
        <v>3825440.5180500001</v>
      </c>
      <c r="BV47" s="1">
        <f t="shared" si="4"/>
        <v>3857089.9912749999</v>
      </c>
      <c r="BW47" s="1">
        <f t="shared" si="4"/>
        <v>3888739.4644999998</v>
      </c>
      <c r="BX47" s="1">
        <f t="shared" si="4"/>
        <v>3920388.9377250001</v>
      </c>
      <c r="BY47" s="1">
        <f t="shared" si="4"/>
        <v>3952038.4109499999</v>
      </c>
      <c r="BZ47" s="1">
        <f t="shared" si="4"/>
        <v>3983687.8841749998</v>
      </c>
      <c r="CA47" s="1">
        <f t="shared" si="4"/>
        <v>4015337.3574000001</v>
      </c>
      <c r="CB47" s="1">
        <f t="shared" si="4"/>
        <v>4046986.8306249999</v>
      </c>
      <c r="CC47" s="1">
        <f t="shared" si="4"/>
        <v>4078636.3038499998</v>
      </c>
      <c r="CD47" s="1">
        <f t="shared" si="4"/>
        <v>4110285.7770750001</v>
      </c>
      <c r="CE47" s="1">
        <f t="shared" si="4"/>
        <v>4141935.2503</v>
      </c>
      <c r="CF47" s="1">
        <f t="shared" si="4"/>
        <v>4173584.7235250003</v>
      </c>
      <c r="CG47" s="1">
        <f t="shared" si="4"/>
        <v>4205234.1967500001</v>
      </c>
      <c r="CH47" s="1">
        <f t="shared" si="4"/>
        <v>4236883.6699750004</v>
      </c>
      <c r="CI47" s="1">
        <f t="shared" si="4"/>
        <v>4268533.1431999998</v>
      </c>
      <c r="CJ47" s="1">
        <f t="shared" si="4"/>
        <v>4300182.6164250001</v>
      </c>
      <c r="CK47" s="1">
        <f t="shared" si="4"/>
        <v>4331832.0896500004</v>
      </c>
      <c r="CL47" s="1">
        <f t="shared" si="4"/>
        <v>4363481.5628750008</v>
      </c>
      <c r="CM47" s="1">
        <f t="shared" si="4"/>
        <v>4395131.0361000001</v>
      </c>
      <c r="CN47" s="1">
        <f t="shared" si="4"/>
        <v>4426780.5093250005</v>
      </c>
      <c r="CO47" s="1">
        <f t="shared" si="4"/>
        <v>4458429.9825500008</v>
      </c>
      <c r="CP47" s="1">
        <f t="shared" si="4"/>
        <v>4490079.4557750002</v>
      </c>
      <c r="CQ47" s="1">
        <f t="shared" si="4"/>
        <v>4521728.9290000005</v>
      </c>
      <c r="CR47" s="1">
        <f t="shared" si="4"/>
        <v>4553378.4022249999</v>
      </c>
      <c r="CS47" s="1">
        <f t="shared" si="4"/>
        <v>4585027.8754500002</v>
      </c>
      <c r="CT47" s="1">
        <f t="shared" si="4"/>
        <v>4616677.3486749995</v>
      </c>
      <c r="CU47" s="1">
        <f t="shared" si="4"/>
        <v>4648326.8218999999</v>
      </c>
      <c r="CV47" s="1">
        <f t="shared" si="4"/>
        <v>4679976.2951250002</v>
      </c>
      <c r="CW47" s="1">
        <f t="shared" si="4"/>
        <v>4711625.7683499996</v>
      </c>
      <c r="CX47" s="1">
        <f t="shared" si="4"/>
        <v>4743275.2415749989</v>
      </c>
      <c r="CY47" s="1">
        <f t="shared" si="4"/>
        <v>4774924.7147999993</v>
      </c>
      <c r="CZ47" s="1">
        <f t="shared" si="4"/>
        <v>4806574.1880249996</v>
      </c>
      <c r="DA47" s="1">
        <f t="shared" si="4"/>
        <v>4838223.661249999</v>
      </c>
    </row>
    <row r="48" spans="3:105" x14ac:dyDescent="0.25">
      <c r="C48" s="1"/>
      <c r="D48" t="s">
        <v>58</v>
      </c>
      <c r="E48" s="1">
        <f t="shared" si="5"/>
        <v>1656692.5474999994</v>
      </c>
      <c r="F48" s="1">
        <f t="shared" si="5"/>
        <v>1698703.6965499993</v>
      </c>
      <c r="G48" s="1">
        <f t="shared" si="5"/>
        <v>1740714.8455999992</v>
      </c>
      <c r="H48" s="1">
        <f t="shared" si="5"/>
        <v>1782725.9946499991</v>
      </c>
      <c r="I48" s="1">
        <f t="shared" si="5"/>
        <v>1824737.143699999</v>
      </c>
      <c r="J48" s="1">
        <f t="shared" si="5"/>
        <v>1866748.2927499986</v>
      </c>
      <c r="K48" s="1">
        <f t="shared" si="5"/>
        <v>1908759.4417999985</v>
      </c>
      <c r="L48" s="1">
        <f t="shared" si="5"/>
        <v>1950770.5908499984</v>
      </c>
      <c r="M48" s="1">
        <f t="shared" si="5"/>
        <v>1992781.7398999983</v>
      </c>
      <c r="N48" s="1">
        <f t="shared" si="5"/>
        <v>2034792.8889499982</v>
      </c>
      <c r="O48" s="1">
        <f t="shared" si="5"/>
        <v>2076804.0379999981</v>
      </c>
      <c r="P48" s="1">
        <f t="shared" si="5"/>
        <v>2118815.187049998</v>
      </c>
      <c r="Q48" s="1">
        <f t="shared" si="5"/>
        <v>2160826.3360999981</v>
      </c>
      <c r="R48" s="1">
        <f t="shared" si="5"/>
        <v>2202837.4851499982</v>
      </c>
      <c r="S48" s="1">
        <f t="shared" si="5"/>
        <v>2244848.6341999983</v>
      </c>
      <c r="T48" s="1">
        <f t="shared" si="5"/>
        <v>2286859.7832499985</v>
      </c>
      <c r="U48" s="1">
        <f t="shared" si="5"/>
        <v>2328870.9322999981</v>
      </c>
      <c r="V48" s="1">
        <f t="shared" si="5"/>
        <v>2370882.0813499982</v>
      </c>
      <c r="W48" s="1">
        <f t="shared" si="5"/>
        <v>2412893.2303999984</v>
      </c>
      <c r="X48" s="1">
        <f t="shared" si="5"/>
        <v>2454904.379449998</v>
      </c>
      <c r="Y48" s="1">
        <f t="shared" si="5"/>
        <v>2496915.5284999982</v>
      </c>
      <c r="Z48" s="1">
        <f t="shared" si="5"/>
        <v>2538926.6775499983</v>
      </c>
      <c r="AA48" s="1">
        <f t="shared" si="5"/>
        <v>2580937.8265999984</v>
      </c>
      <c r="AB48" s="1">
        <f t="shared" si="5"/>
        <v>2622948.9756499985</v>
      </c>
      <c r="AC48" s="1">
        <f t="shared" si="5"/>
        <v>2664960.1246999986</v>
      </c>
      <c r="AD48" s="1">
        <f t="shared" si="5"/>
        <v>2706971.2737499988</v>
      </c>
      <c r="AE48" s="1">
        <f t="shared" si="5"/>
        <v>2748982.4227999989</v>
      </c>
      <c r="AF48" s="1">
        <f t="shared" si="5"/>
        <v>2790993.5718499986</v>
      </c>
      <c r="AG48" s="1">
        <f t="shared" si="5"/>
        <v>2833004.7208999987</v>
      </c>
      <c r="AH48" s="1">
        <f t="shared" si="5"/>
        <v>2875015.8699499988</v>
      </c>
      <c r="AI48" s="1">
        <f t="shared" si="5"/>
        <v>2917027.0189999989</v>
      </c>
      <c r="AJ48" s="1">
        <f t="shared" si="5"/>
        <v>2959038.1680499986</v>
      </c>
      <c r="AK48" s="1">
        <f t="shared" si="5"/>
        <v>3001049.3170999987</v>
      </c>
      <c r="AL48" s="1">
        <f t="shared" si="5"/>
        <v>3043060.4661499988</v>
      </c>
      <c r="AM48" s="1">
        <f t="shared" si="5"/>
        <v>3085071.615199999</v>
      </c>
      <c r="AN48" s="1">
        <f t="shared" si="5"/>
        <v>3127082.7642499991</v>
      </c>
      <c r="AO48" s="1">
        <f t="shared" si="5"/>
        <v>3169093.9132999992</v>
      </c>
      <c r="AP48" s="1">
        <f t="shared" si="5"/>
        <v>3211105.0623499989</v>
      </c>
      <c r="AQ48" s="1">
        <f t="shared" si="5"/>
        <v>3253116.211399999</v>
      </c>
      <c r="AR48" s="1">
        <f t="shared" si="5"/>
        <v>3295127.3604499991</v>
      </c>
      <c r="AS48" s="1">
        <f t="shared" si="5"/>
        <v>3337138.5094999992</v>
      </c>
      <c r="AT48" s="1">
        <f t="shared" si="5"/>
        <v>3379149.6585499989</v>
      </c>
      <c r="AU48" s="1">
        <f t="shared" si="5"/>
        <v>3421160.807599999</v>
      </c>
      <c r="AV48" s="1">
        <f t="shared" si="5"/>
        <v>3463171.9566499991</v>
      </c>
      <c r="AW48" s="1">
        <f t="shared" si="5"/>
        <v>3505183.1056999993</v>
      </c>
      <c r="AX48" s="1">
        <f t="shared" si="5"/>
        <v>3547194.2547499989</v>
      </c>
      <c r="AY48" s="1">
        <f t="shared" si="5"/>
        <v>3589205.403799999</v>
      </c>
      <c r="AZ48" s="1">
        <f t="shared" si="5"/>
        <v>3631216.5528499992</v>
      </c>
      <c r="BA48" s="1">
        <f t="shared" si="5"/>
        <v>3673227.7018999993</v>
      </c>
      <c r="BB48" s="1">
        <f t="shared" si="5"/>
        <v>3715238.8509499989</v>
      </c>
      <c r="BC48" s="1">
        <f t="shared" si="5"/>
        <v>3757249.9999999991</v>
      </c>
      <c r="BD48" s="1">
        <f t="shared" si="5"/>
        <v>3799261.1490499992</v>
      </c>
      <c r="BE48" s="1">
        <f t="shared" si="5"/>
        <v>3841272.2980999993</v>
      </c>
      <c r="BF48" s="1">
        <f t="shared" si="5"/>
        <v>3883283.447149999</v>
      </c>
      <c r="BG48" s="1">
        <f t="shared" si="5"/>
        <v>3925294.5961999991</v>
      </c>
      <c r="BH48" s="1">
        <f t="shared" si="5"/>
        <v>3967305.7452499992</v>
      </c>
      <c r="BI48" s="1">
        <f t="shared" si="5"/>
        <v>4009316.8942999989</v>
      </c>
      <c r="BJ48" s="1">
        <f t="shared" si="5"/>
        <v>4051328.043349999</v>
      </c>
      <c r="BK48" s="1">
        <f t="shared" si="5"/>
        <v>4093339.1923999991</v>
      </c>
      <c r="BL48" s="1">
        <f t="shared" si="5"/>
        <v>4135350.3414499993</v>
      </c>
      <c r="BM48" s="1">
        <f t="shared" si="5"/>
        <v>4177361.4904999989</v>
      </c>
      <c r="BN48" s="1">
        <f t="shared" si="5"/>
        <v>4219372.6395499995</v>
      </c>
      <c r="BO48" s="1">
        <f t="shared" si="5"/>
        <v>4261383.7885999996</v>
      </c>
      <c r="BP48" s="1">
        <f t="shared" si="5"/>
        <v>4303394.9376499988</v>
      </c>
      <c r="BQ48" s="1">
        <f t="shared" si="4"/>
        <v>4345406.0866999989</v>
      </c>
      <c r="BR48" s="1">
        <f t="shared" si="4"/>
        <v>4387417.2357499991</v>
      </c>
      <c r="BS48" s="1">
        <f t="shared" si="4"/>
        <v>4429428.3847999992</v>
      </c>
      <c r="BT48" s="1">
        <f t="shared" si="4"/>
        <v>4471439.5338499993</v>
      </c>
      <c r="BU48" s="1">
        <f t="shared" si="4"/>
        <v>4513450.6828999994</v>
      </c>
      <c r="BV48" s="1">
        <f t="shared" si="4"/>
        <v>4555461.8319499996</v>
      </c>
      <c r="BW48" s="1">
        <f t="shared" si="4"/>
        <v>4597472.9809999997</v>
      </c>
      <c r="BX48" s="1">
        <f t="shared" si="4"/>
        <v>4639484.1300499998</v>
      </c>
      <c r="BY48" s="1">
        <f t="shared" si="4"/>
        <v>4681495.279099999</v>
      </c>
      <c r="BZ48" s="1">
        <f t="shared" si="4"/>
        <v>4723506.4281499991</v>
      </c>
      <c r="CA48" s="1">
        <f t="shared" si="4"/>
        <v>4765517.5771999992</v>
      </c>
      <c r="CB48" s="1">
        <f t="shared" si="4"/>
        <v>4807528.7262499994</v>
      </c>
      <c r="CC48" s="1">
        <f t="shared" si="4"/>
        <v>4849539.8752999995</v>
      </c>
      <c r="CD48" s="1">
        <f t="shared" si="4"/>
        <v>4891551.0243499996</v>
      </c>
      <c r="CE48" s="1">
        <f t="shared" si="4"/>
        <v>4933562.1733999997</v>
      </c>
      <c r="CF48" s="1">
        <f t="shared" si="4"/>
        <v>4975573.3224499999</v>
      </c>
      <c r="CG48" s="1">
        <f t="shared" si="4"/>
        <v>5017584.4715</v>
      </c>
      <c r="CH48" s="1">
        <f t="shared" si="4"/>
        <v>5059595.6205500001</v>
      </c>
      <c r="CI48" s="1">
        <f t="shared" si="4"/>
        <v>5101606.7696000002</v>
      </c>
      <c r="CJ48" s="1">
        <f t="shared" si="4"/>
        <v>5143617.9186499994</v>
      </c>
      <c r="CK48" s="1">
        <f t="shared" si="4"/>
        <v>5185629.0677000005</v>
      </c>
      <c r="CL48" s="1">
        <f t="shared" si="4"/>
        <v>5227640.2167499997</v>
      </c>
      <c r="CM48" s="1">
        <f t="shared" si="4"/>
        <v>5269651.3657999998</v>
      </c>
      <c r="CN48" s="1">
        <f t="shared" si="4"/>
        <v>5311662.5148499999</v>
      </c>
      <c r="CO48" s="1">
        <f t="shared" si="4"/>
        <v>5353673.6639</v>
      </c>
      <c r="CP48" s="1">
        <f t="shared" si="4"/>
        <v>5395684.8129500002</v>
      </c>
      <c r="CQ48" s="1">
        <f t="shared" si="4"/>
        <v>5437695.9620000003</v>
      </c>
      <c r="CR48" s="1">
        <f t="shared" si="4"/>
        <v>5479707.1110499995</v>
      </c>
      <c r="CS48" s="1">
        <f t="shared" si="4"/>
        <v>5521718.2600999996</v>
      </c>
      <c r="CT48" s="1">
        <f t="shared" si="4"/>
        <v>5563729.4091499997</v>
      </c>
      <c r="CU48" s="1">
        <f t="shared" si="4"/>
        <v>5605740.5581999999</v>
      </c>
      <c r="CV48" s="1">
        <f t="shared" si="4"/>
        <v>5647751.707249999</v>
      </c>
      <c r="CW48" s="1">
        <f t="shared" si="4"/>
        <v>5689762.8562999992</v>
      </c>
      <c r="CX48" s="1">
        <f t="shared" si="4"/>
        <v>5731774.0053499993</v>
      </c>
      <c r="CY48" s="1">
        <f t="shared" si="4"/>
        <v>5773785.1543999985</v>
      </c>
      <c r="CZ48" s="1">
        <f t="shared" si="4"/>
        <v>5815796.3034499986</v>
      </c>
      <c r="DA48" s="1">
        <f t="shared" si="4"/>
        <v>5857807.4524999987</v>
      </c>
    </row>
    <row r="49" spans="3:105" x14ac:dyDescent="0.25">
      <c r="C49" s="1"/>
      <c r="D49" t="s">
        <v>59</v>
      </c>
      <c r="E49" s="1">
        <f t="shared" si="5"/>
        <v>1682749.645</v>
      </c>
      <c r="F49" s="1">
        <f t="shared" si="5"/>
        <v>1731494.6521000001</v>
      </c>
      <c r="G49" s="1">
        <f t="shared" si="5"/>
        <v>1780239.6591999996</v>
      </c>
      <c r="H49" s="1">
        <f t="shared" si="5"/>
        <v>1828984.6662999997</v>
      </c>
      <c r="I49" s="1">
        <f t="shared" si="5"/>
        <v>1877729.6733999993</v>
      </c>
      <c r="J49" s="1">
        <f t="shared" si="5"/>
        <v>1926474.6804999993</v>
      </c>
      <c r="K49" s="1">
        <f t="shared" si="5"/>
        <v>1975219.6875999989</v>
      </c>
      <c r="L49" s="1">
        <f t="shared" si="5"/>
        <v>2023964.6946999987</v>
      </c>
      <c r="M49" s="1">
        <f t="shared" si="5"/>
        <v>2072709.7017999985</v>
      </c>
      <c r="N49" s="1">
        <f t="shared" si="5"/>
        <v>2121454.7088999986</v>
      </c>
      <c r="O49" s="1">
        <f t="shared" si="5"/>
        <v>2170199.7159999982</v>
      </c>
      <c r="P49" s="1">
        <f t="shared" si="5"/>
        <v>2218944.7230999982</v>
      </c>
      <c r="Q49" s="1">
        <f t="shared" si="5"/>
        <v>2267689.7301999982</v>
      </c>
      <c r="R49" s="1">
        <f t="shared" si="5"/>
        <v>2316434.7372999983</v>
      </c>
      <c r="S49" s="1">
        <f t="shared" si="5"/>
        <v>2365179.7443999983</v>
      </c>
      <c r="T49" s="1">
        <f t="shared" si="5"/>
        <v>2413924.7514999984</v>
      </c>
      <c r="U49" s="1">
        <f t="shared" si="5"/>
        <v>2462669.7585999984</v>
      </c>
      <c r="V49" s="1">
        <f t="shared" si="5"/>
        <v>2511414.7656999985</v>
      </c>
      <c r="W49" s="1">
        <f t="shared" si="5"/>
        <v>2560159.7727999985</v>
      </c>
      <c r="X49" s="1">
        <f t="shared" si="5"/>
        <v>2608904.7798999986</v>
      </c>
      <c r="Y49" s="1">
        <f t="shared" si="5"/>
        <v>2657649.7869999986</v>
      </c>
      <c r="Z49" s="1">
        <f t="shared" si="5"/>
        <v>2706394.7940999987</v>
      </c>
      <c r="AA49" s="1">
        <f t="shared" si="5"/>
        <v>2755139.8011999987</v>
      </c>
      <c r="AB49" s="1">
        <f t="shared" si="5"/>
        <v>2803884.8082999988</v>
      </c>
      <c r="AC49" s="1">
        <f t="shared" si="5"/>
        <v>2852629.8153999988</v>
      </c>
      <c r="AD49" s="1">
        <f t="shared" si="5"/>
        <v>2901374.8224999988</v>
      </c>
      <c r="AE49" s="1">
        <f t="shared" si="5"/>
        <v>2950119.8295999989</v>
      </c>
      <c r="AF49" s="1">
        <f t="shared" si="5"/>
        <v>2998864.8366999989</v>
      </c>
      <c r="AG49" s="1">
        <f t="shared" si="5"/>
        <v>3047609.843799999</v>
      </c>
      <c r="AH49" s="1">
        <f t="shared" si="5"/>
        <v>3096354.850899999</v>
      </c>
      <c r="AI49" s="1">
        <f t="shared" si="5"/>
        <v>3145099.8579999991</v>
      </c>
      <c r="AJ49" s="1">
        <f t="shared" si="5"/>
        <v>3193844.8650999991</v>
      </c>
      <c r="AK49" s="1">
        <f t="shared" si="5"/>
        <v>3242589.8721999992</v>
      </c>
      <c r="AL49" s="1">
        <f t="shared" si="5"/>
        <v>3291334.8792999992</v>
      </c>
      <c r="AM49" s="1">
        <f t="shared" si="5"/>
        <v>3340079.8863999993</v>
      </c>
      <c r="AN49" s="1">
        <f t="shared" si="5"/>
        <v>3388824.8934999993</v>
      </c>
      <c r="AO49" s="1">
        <f t="shared" si="5"/>
        <v>3437569.9005999994</v>
      </c>
      <c r="AP49" s="1">
        <f t="shared" si="5"/>
        <v>3486314.9076999994</v>
      </c>
      <c r="AQ49" s="1">
        <f t="shared" si="5"/>
        <v>3535059.9147999994</v>
      </c>
      <c r="AR49" s="1">
        <f t="shared" si="5"/>
        <v>3583804.9218999995</v>
      </c>
      <c r="AS49" s="1">
        <f t="shared" si="5"/>
        <v>3632549.9289999995</v>
      </c>
      <c r="AT49" s="1">
        <f t="shared" si="5"/>
        <v>3681294.9360999996</v>
      </c>
      <c r="AU49" s="1">
        <f t="shared" si="5"/>
        <v>3730039.9431999996</v>
      </c>
      <c r="AV49" s="1">
        <f t="shared" si="5"/>
        <v>3778784.9502999997</v>
      </c>
      <c r="AW49" s="1">
        <f t="shared" si="5"/>
        <v>3827529.9573999997</v>
      </c>
      <c r="AX49" s="1">
        <f t="shared" si="5"/>
        <v>3876274.9644999993</v>
      </c>
      <c r="AY49" s="1">
        <f t="shared" si="5"/>
        <v>3925019.9715999993</v>
      </c>
      <c r="AZ49" s="1">
        <f t="shared" si="5"/>
        <v>3973764.9786999994</v>
      </c>
      <c r="BA49" s="1">
        <f t="shared" si="5"/>
        <v>4022509.9857999994</v>
      </c>
      <c r="BB49" s="1">
        <f t="shared" si="5"/>
        <v>4071254.9928999995</v>
      </c>
      <c r="BC49" s="1">
        <f t="shared" si="5"/>
        <v>4119999.9999999995</v>
      </c>
      <c r="BD49" s="1">
        <f t="shared" si="5"/>
        <v>4168745.0070999996</v>
      </c>
      <c r="BE49" s="1">
        <f t="shared" si="5"/>
        <v>4217490.0141999992</v>
      </c>
      <c r="BF49" s="1">
        <f t="shared" si="5"/>
        <v>4266235.0212999992</v>
      </c>
      <c r="BG49" s="1">
        <f t="shared" si="5"/>
        <v>4314980.0283999993</v>
      </c>
      <c r="BH49" s="1">
        <f t="shared" si="5"/>
        <v>4363725.0354999993</v>
      </c>
      <c r="BI49" s="1">
        <f t="shared" si="5"/>
        <v>4412470.0425999993</v>
      </c>
      <c r="BJ49" s="1">
        <f t="shared" si="5"/>
        <v>4461215.0496999994</v>
      </c>
      <c r="BK49" s="1">
        <f t="shared" si="5"/>
        <v>4509960.0567999994</v>
      </c>
      <c r="BL49" s="1">
        <f t="shared" si="5"/>
        <v>4558705.0638999995</v>
      </c>
      <c r="BM49" s="1">
        <f t="shared" si="5"/>
        <v>4607450.0709999995</v>
      </c>
      <c r="BN49" s="1">
        <f t="shared" si="5"/>
        <v>4656195.0780999996</v>
      </c>
      <c r="BO49" s="1">
        <f t="shared" si="5"/>
        <v>4704940.0851999996</v>
      </c>
      <c r="BP49" s="1">
        <f t="shared" ref="BP49:DA50" si="6">MAX(BP19+BP$3*BP34,0)</f>
        <v>4753685.0922999997</v>
      </c>
      <c r="BQ49" s="1">
        <f t="shared" si="6"/>
        <v>4802430.0993999997</v>
      </c>
      <c r="BR49" s="1">
        <f t="shared" si="6"/>
        <v>4851175.1064999998</v>
      </c>
      <c r="BS49" s="1">
        <f t="shared" si="6"/>
        <v>4899920.1135999998</v>
      </c>
      <c r="BT49" s="1">
        <f t="shared" si="6"/>
        <v>4948665.1206999999</v>
      </c>
      <c r="BU49" s="1">
        <f t="shared" si="6"/>
        <v>4997410.1277999999</v>
      </c>
      <c r="BV49" s="1">
        <f t="shared" si="6"/>
        <v>5046155.1348999999</v>
      </c>
      <c r="BW49" s="1">
        <f t="shared" si="6"/>
        <v>5094900.142</v>
      </c>
      <c r="BX49" s="1">
        <f t="shared" si="6"/>
        <v>5143645.1491</v>
      </c>
      <c r="BY49" s="1">
        <f t="shared" si="6"/>
        <v>5192390.1562000001</v>
      </c>
      <c r="BZ49" s="1">
        <f t="shared" si="6"/>
        <v>5241135.1633000001</v>
      </c>
      <c r="CA49" s="1">
        <f t="shared" si="6"/>
        <v>5289880.1704000002</v>
      </c>
      <c r="CB49" s="1">
        <f t="shared" si="6"/>
        <v>5338625.1775000002</v>
      </c>
      <c r="CC49" s="1">
        <f t="shared" si="6"/>
        <v>5387370.1846000003</v>
      </c>
      <c r="CD49" s="1">
        <f t="shared" si="6"/>
        <v>5436115.1917000003</v>
      </c>
      <c r="CE49" s="1">
        <f t="shared" si="6"/>
        <v>5484860.1988000004</v>
      </c>
      <c r="CF49" s="1">
        <f t="shared" si="6"/>
        <v>5533605.2059000004</v>
      </c>
      <c r="CG49" s="1">
        <f t="shared" si="6"/>
        <v>5582350.2130000005</v>
      </c>
      <c r="CH49" s="1">
        <f t="shared" si="6"/>
        <v>5631095.2201000005</v>
      </c>
      <c r="CI49" s="1">
        <f t="shared" si="6"/>
        <v>5679840.2272000005</v>
      </c>
      <c r="CJ49" s="1">
        <f t="shared" si="6"/>
        <v>5728585.2343000006</v>
      </c>
      <c r="CK49" s="1">
        <f t="shared" si="6"/>
        <v>5777330.2414000006</v>
      </c>
      <c r="CL49" s="1">
        <f t="shared" si="6"/>
        <v>5826075.2485000007</v>
      </c>
      <c r="CM49" s="1">
        <f t="shared" si="6"/>
        <v>5874820.2556000007</v>
      </c>
      <c r="CN49" s="1">
        <f t="shared" si="6"/>
        <v>5923565.2627000008</v>
      </c>
      <c r="CO49" s="1">
        <f t="shared" si="6"/>
        <v>5972310.2698000008</v>
      </c>
      <c r="CP49" s="1">
        <f t="shared" si="6"/>
        <v>6021055.2769000009</v>
      </c>
      <c r="CQ49" s="1">
        <f t="shared" si="6"/>
        <v>6069800.284</v>
      </c>
      <c r="CR49" s="1">
        <f t="shared" si="6"/>
        <v>6118545.2911</v>
      </c>
      <c r="CS49" s="1">
        <f t="shared" si="6"/>
        <v>6167290.2982000001</v>
      </c>
      <c r="CT49" s="1">
        <f t="shared" si="6"/>
        <v>6216035.3053000001</v>
      </c>
      <c r="CU49" s="1">
        <f t="shared" si="6"/>
        <v>6264780.3124000002</v>
      </c>
      <c r="CV49" s="1">
        <f t="shared" si="6"/>
        <v>6313525.3194999993</v>
      </c>
      <c r="CW49" s="1">
        <f t="shared" si="6"/>
        <v>6362270.3265999993</v>
      </c>
      <c r="CX49" s="1">
        <f t="shared" si="6"/>
        <v>6411015.3336999994</v>
      </c>
      <c r="CY49" s="1">
        <f t="shared" si="6"/>
        <v>6459760.3407999985</v>
      </c>
      <c r="CZ49" s="1">
        <f t="shared" si="6"/>
        <v>6508505.3478999995</v>
      </c>
      <c r="DA49" s="1">
        <f t="shared" si="6"/>
        <v>6557250.3549999986</v>
      </c>
    </row>
    <row r="50" spans="3:105" x14ac:dyDescent="0.25">
      <c r="C50" s="1"/>
      <c r="D50" t="s">
        <v>60</v>
      </c>
      <c r="E50" s="1">
        <f t="shared" ref="E50:BP50" si="7">MAX(E20+E$3*E35,0)</f>
        <v>1770650.4100000001</v>
      </c>
      <c r="F50" s="1">
        <f t="shared" si="7"/>
        <v>1819652.4017999996</v>
      </c>
      <c r="G50" s="1">
        <f t="shared" si="7"/>
        <v>1868654.3935999996</v>
      </c>
      <c r="H50" s="1">
        <f t="shared" si="7"/>
        <v>1917656.3853999996</v>
      </c>
      <c r="I50" s="1">
        <f t="shared" si="7"/>
        <v>1966658.3771999991</v>
      </c>
      <c r="J50" s="1">
        <f t="shared" si="7"/>
        <v>2015660.368999999</v>
      </c>
      <c r="K50" s="1">
        <f t="shared" si="7"/>
        <v>2064662.360799999</v>
      </c>
      <c r="L50" s="1">
        <f t="shared" si="7"/>
        <v>2113664.3525999989</v>
      </c>
      <c r="M50" s="1">
        <f t="shared" si="7"/>
        <v>2162666.3443999989</v>
      </c>
      <c r="N50" s="1">
        <f t="shared" si="7"/>
        <v>2211668.3361999984</v>
      </c>
      <c r="O50" s="1">
        <f t="shared" si="7"/>
        <v>2260670.3279999983</v>
      </c>
      <c r="P50" s="1">
        <f t="shared" si="7"/>
        <v>2309672.3197999983</v>
      </c>
      <c r="Q50" s="1">
        <f t="shared" si="7"/>
        <v>2358674.3115999983</v>
      </c>
      <c r="R50" s="1">
        <f t="shared" si="7"/>
        <v>2407676.3033999987</v>
      </c>
      <c r="S50" s="1">
        <f t="shared" si="7"/>
        <v>2456678.2951999987</v>
      </c>
      <c r="T50" s="1">
        <f t="shared" si="7"/>
        <v>2505680.2869999986</v>
      </c>
      <c r="U50" s="1">
        <f t="shared" si="7"/>
        <v>2554682.2787999986</v>
      </c>
      <c r="V50" s="1">
        <f t="shared" si="7"/>
        <v>2603684.2705999985</v>
      </c>
      <c r="W50" s="1">
        <f t="shared" si="7"/>
        <v>2652686.2623999985</v>
      </c>
      <c r="X50" s="1">
        <f t="shared" si="7"/>
        <v>2701688.2541999985</v>
      </c>
      <c r="Y50" s="1">
        <f t="shared" si="7"/>
        <v>2750690.2459999984</v>
      </c>
      <c r="Z50" s="1">
        <f t="shared" si="7"/>
        <v>2799692.2377999988</v>
      </c>
      <c r="AA50" s="1">
        <f t="shared" si="7"/>
        <v>2848694.2295999988</v>
      </c>
      <c r="AB50" s="1">
        <f t="shared" si="7"/>
        <v>2897696.2213999988</v>
      </c>
      <c r="AC50" s="1">
        <f t="shared" si="7"/>
        <v>2946698.2131999992</v>
      </c>
      <c r="AD50" s="1">
        <f t="shared" si="7"/>
        <v>2995700.2049999991</v>
      </c>
      <c r="AE50" s="1">
        <f t="shared" si="7"/>
        <v>3044702.1967999991</v>
      </c>
      <c r="AF50" s="1">
        <f t="shared" si="7"/>
        <v>3093704.1885999991</v>
      </c>
      <c r="AG50" s="1">
        <f t="shared" si="7"/>
        <v>3142706.180399999</v>
      </c>
      <c r="AH50" s="1">
        <f t="shared" si="7"/>
        <v>3191708.172199999</v>
      </c>
      <c r="AI50" s="1">
        <f t="shared" si="7"/>
        <v>3240710.1639999989</v>
      </c>
      <c r="AJ50" s="1">
        <f t="shared" si="7"/>
        <v>3289712.1557999989</v>
      </c>
      <c r="AK50" s="1">
        <f t="shared" si="7"/>
        <v>3338714.1475999993</v>
      </c>
      <c r="AL50" s="1">
        <f t="shared" si="7"/>
        <v>3387716.1393999993</v>
      </c>
      <c r="AM50" s="1">
        <f t="shared" si="7"/>
        <v>3436718.1311999992</v>
      </c>
      <c r="AN50" s="1">
        <f t="shared" si="7"/>
        <v>3485720.1229999992</v>
      </c>
      <c r="AO50" s="1">
        <f t="shared" si="7"/>
        <v>3534722.1147999996</v>
      </c>
      <c r="AP50" s="1">
        <f t="shared" si="7"/>
        <v>3583724.1065999996</v>
      </c>
      <c r="AQ50" s="1">
        <f t="shared" si="7"/>
        <v>3632726.0983999996</v>
      </c>
      <c r="AR50" s="1">
        <f t="shared" si="7"/>
        <v>3681728.0901999995</v>
      </c>
      <c r="AS50" s="1">
        <f t="shared" si="7"/>
        <v>3730730.0819999995</v>
      </c>
      <c r="AT50" s="1">
        <f t="shared" si="7"/>
        <v>3779732.0737999994</v>
      </c>
      <c r="AU50" s="1">
        <f t="shared" si="7"/>
        <v>3828734.0655999994</v>
      </c>
      <c r="AV50" s="1">
        <f t="shared" si="7"/>
        <v>3877736.0573999994</v>
      </c>
      <c r="AW50" s="1">
        <f t="shared" si="7"/>
        <v>3926738.0491999993</v>
      </c>
      <c r="AX50" s="1">
        <f t="shared" si="7"/>
        <v>3975740.0409999993</v>
      </c>
      <c r="AY50" s="1">
        <f t="shared" si="7"/>
        <v>4024742.0327999997</v>
      </c>
      <c r="AZ50" s="1">
        <f t="shared" si="7"/>
        <v>4073744.0245999997</v>
      </c>
      <c r="BA50" s="1">
        <f t="shared" si="7"/>
        <v>4122746.0163999996</v>
      </c>
      <c r="BB50" s="1">
        <f t="shared" si="7"/>
        <v>4171748.0081999996</v>
      </c>
      <c r="BC50" s="1">
        <f t="shared" si="7"/>
        <v>4220749.9999999991</v>
      </c>
      <c r="BD50" s="1">
        <f t="shared" si="7"/>
        <v>4269751.9918</v>
      </c>
      <c r="BE50" s="1">
        <f t="shared" si="7"/>
        <v>4318753.9835999999</v>
      </c>
      <c r="BF50" s="1">
        <f t="shared" si="7"/>
        <v>4367755.9753999999</v>
      </c>
      <c r="BG50" s="1">
        <f t="shared" si="7"/>
        <v>4416757.9671999998</v>
      </c>
      <c r="BH50" s="1">
        <f t="shared" si="7"/>
        <v>4465759.9589999998</v>
      </c>
      <c r="BI50" s="1">
        <f t="shared" si="7"/>
        <v>4514761.9507999998</v>
      </c>
      <c r="BJ50" s="1">
        <f t="shared" si="7"/>
        <v>4563763.9425999997</v>
      </c>
      <c r="BK50" s="1">
        <f t="shared" si="7"/>
        <v>4612765.9343999997</v>
      </c>
      <c r="BL50" s="1">
        <f t="shared" si="7"/>
        <v>4661767.9261999996</v>
      </c>
      <c r="BM50" s="1">
        <f t="shared" si="7"/>
        <v>4710769.9179999996</v>
      </c>
      <c r="BN50" s="1">
        <f t="shared" si="7"/>
        <v>4759771.9097999996</v>
      </c>
      <c r="BO50" s="1">
        <f t="shared" si="7"/>
        <v>4808773.9015999995</v>
      </c>
      <c r="BP50" s="1">
        <f t="shared" si="7"/>
        <v>4857775.8933999995</v>
      </c>
      <c r="BQ50" s="1">
        <f t="shared" si="6"/>
        <v>4906777.8851999994</v>
      </c>
      <c r="BR50" s="1">
        <f t="shared" si="6"/>
        <v>4955779.8769999994</v>
      </c>
      <c r="BS50" s="1">
        <f t="shared" si="6"/>
        <v>5004781.8687999994</v>
      </c>
      <c r="BT50" s="1">
        <f t="shared" si="6"/>
        <v>5053783.8606000002</v>
      </c>
      <c r="BU50" s="1">
        <f t="shared" si="6"/>
        <v>5102785.8524000002</v>
      </c>
      <c r="BV50" s="1">
        <f t="shared" si="6"/>
        <v>5151787.8442000002</v>
      </c>
      <c r="BW50" s="1">
        <f t="shared" si="6"/>
        <v>5200789.8360000001</v>
      </c>
      <c r="BX50" s="1">
        <f t="shared" si="6"/>
        <v>5249791.8278000001</v>
      </c>
      <c r="BY50" s="1">
        <f t="shared" si="6"/>
        <v>5298793.8196</v>
      </c>
      <c r="BZ50" s="1">
        <f t="shared" si="6"/>
        <v>5347795.8114</v>
      </c>
      <c r="CA50" s="1">
        <f t="shared" si="6"/>
        <v>5396797.8032</v>
      </c>
      <c r="CB50" s="1">
        <f t="shared" si="6"/>
        <v>5445799.7949999999</v>
      </c>
      <c r="CC50" s="1">
        <f t="shared" si="6"/>
        <v>5494801.7867999999</v>
      </c>
      <c r="CD50" s="1">
        <f t="shared" si="6"/>
        <v>5543803.7785999998</v>
      </c>
      <c r="CE50" s="1">
        <f t="shared" si="6"/>
        <v>5592805.7703999998</v>
      </c>
      <c r="CF50" s="1">
        <f t="shared" si="6"/>
        <v>5641807.7621999998</v>
      </c>
      <c r="CG50" s="1">
        <f t="shared" si="6"/>
        <v>5690809.7540000007</v>
      </c>
      <c r="CH50" s="1">
        <f t="shared" si="6"/>
        <v>5739811.7458000006</v>
      </c>
      <c r="CI50" s="1">
        <f t="shared" si="6"/>
        <v>5788813.7376000006</v>
      </c>
      <c r="CJ50" s="1">
        <f t="shared" si="6"/>
        <v>5837815.7294000005</v>
      </c>
      <c r="CK50" s="1">
        <f t="shared" si="6"/>
        <v>5886817.7212000005</v>
      </c>
      <c r="CL50" s="1">
        <f t="shared" si="6"/>
        <v>5935819.7130000005</v>
      </c>
      <c r="CM50" s="1">
        <f t="shared" si="6"/>
        <v>5984821.7048000004</v>
      </c>
      <c r="CN50" s="1">
        <f t="shared" si="6"/>
        <v>6033823.6966000004</v>
      </c>
      <c r="CO50" s="1">
        <f t="shared" si="6"/>
        <v>6082825.6884000003</v>
      </c>
      <c r="CP50" s="1">
        <f t="shared" si="6"/>
        <v>6131827.6802000003</v>
      </c>
      <c r="CQ50" s="1">
        <f t="shared" si="6"/>
        <v>6180829.6720000003</v>
      </c>
      <c r="CR50" s="1">
        <f t="shared" si="6"/>
        <v>6229831.6638000002</v>
      </c>
      <c r="CS50" s="1">
        <f t="shared" si="6"/>
        <v>6278833.6556000002</v>
      </c>
      <c r="CT50" s="1">
        <f t="shared" si="6"/>
        <v>6327835.6474000001</v>
      </c>
      <c r="CU50" s="1">
        <f t="shared" si="6"/>
        <v>6376837.6392000001</v>
      </c>
      <c r="CV50" s="1">
        <f t="shared" si="6"/>
        <v>6425839.6309999991</v>
      </c>
      <c r="CW50" s="1">
        <f t="shared" si="6"/>
        <v>6474841.6228</v>
      </c>
      <c r="CX50" s="1">
        <f t="shared" si="6"/>
        <v>6523843.614599999</v>
      </c>
      <c r="CY50" s="1">
        <f t="shared" si="6"/>
        <v>6572845.606399999</v>
      </c>
      <c r="CZ50" s="1">
        <f t="shared" si="6"/>
        <v>6621847.598199999</v>
      </c>
      <c r="DA50" s="1">
        <f t="shared" si="6"/>
        <v>6670849.5899999989</v>
      </c>
    </row>
    <row r="51" spans="3:105" x14ac:dyDescent="0.25">
      <c r="D51" s="6"/>
    </row>
    <row r="52" spans="3:105" x14ac:dyDescent="0.25">
      <c r="D52" s="4" t="s">
        <v>22</v>
      </c>
    </row>
    <row r="53" spans="3:105" x14ac:dyDescent="0.25">
      <c r="D53" t="s">
        <v>48</v>
      </c>
      <c r="E53" s="1">
        <f t="array" ref="E53:E65">k.additional.2040</f>
        <v>767813.69863013679</v>
      </c>
      <c r="F53" s="1">
        <f t="array" ref="F53:F65">k.additional.2040</f>
        <v>767813.69863013679</v>
      </c>
      <c r="G53" s="1">
        <f t="array" ref="G53:G65">k.additional.2040</f>
        <v>767813.69863013679</v>
      </c>
      <c r="H53" s="1">
        <f t="array" ref="H53:H65">k.additional.2040</f>
        <v>767813.69863013679</v>
      </c>
      <c r="I53" s="1">
        <f t="array" ref="I53:I65">k.additional.2040</f>
        <v>767813.69863013679</v>
      </c>
      <c r="J53" s="1">
        <f t="array" ref="J53:J65">k.additional.2040</f>
        <v>767813.69863013679</v>
      </c>
      <c r="K53" s="1">
        <f t="array" ref="K53:K65">k.additional.2040</f>
        <v>767813.69863013679</v>
      </c>
      <c r="L53" s="1">
        <f t="array" ref="L53:L65">k.additional.2040</f>
        <v>767813.69863013679</v>
      </c>
      <c r="M53" s="1">
        <f t="array" ref="M53:M65">k.additional.2040</f>
        <v>767813.69863013679</v>
      </c>
      <c r="N53" s="1">
        <f t="array" ref="N53:N65">k.additional.2040</f>
        <v>767813.69863013679</v>
      </c>
      <c r="O53" s="1">
        <f t="array" ref="O53:O65">k.additional.2040</f>
        <v>767813.69863013679</v>
      </c>
      <c r="P53" s="1">
        <f t="array" ref="P53:P65">k.additional.2040</f>
        <v>767813.69863013679</v>
      </c>
      <c r="Q53" s="1">
        <f t="array" ref="Q53:Q65">k.additional.2040</f>
        <v>767813.69863013679</v>
      </c>
      <c r="R53" s="1">
        <f t="array" ref="R53:R65">k.additional.2040</f>
        <v>767813.69863013679</v>
      </c>
      <c r="S53" s="1">
        <f t="array" ref="S53:S65">k.additional.2040</f>
        <v>767813.69863013679</v>
      </c>
      <c r="T53" s="1">
        <f t="array" ref="T53:T65">k.additional.2040</f>
        <v>767813.69863013679</v>
      </c>
      <c r="U53" s="1">
        <f t="array" ref="U53:U65">k.additional.2040</f>
        <v>767813.69863013679</v>
      </c>
      <c r="V53" s="1">
        <f t="array" ref="V53:V65">k.additional.2040</f>
        <v>767813.69863013679</v>
      </c>
      <c r="W53" s="1">
        <f t="array" ref="W53:W65">k.additional.2040</f>
        <v>767813.69863013679</v>
      </c>
      <c r="X53" s="1">
        <f t="array" ref="X53:X65">k.additional.2040</f>
        <v>767813.69863013679</v>
      </c>
      <c r="Y53" s="1">
        <f t="array" ref="Y53:Y65">k.additional.2040</f>
        <v>767813.69863013679</v>
      </c>
      <c r="Z53" s="1">
        <f t="array" ref="Z53:Z65">k.additional.2040</f>
        <v>767813.69863013679</v>
      </c>
      <c r="AA53" s="1">
        <f t="array" ref="AA53:AA65">k.additional.2040</f>
        <v>767813.69863013679</v>
      </c>
      <c r="AB53" s="1">
        <f t="array" ref="AB53:AB65">k.additional.2040</f>
        <v>767813.69863013679</v>
      </c>
      <c r="AC53" s="1">
        <f t="array" ref="AC53:AC65">k.additional.2040</f>
        <v>767813.69863013679</v>
      </c>
      <c r="AD53" s="1">
        <f t="array" ref="AD53:AD65">k.additional.2040</f>
        <v>767813.69863013679</v>
      </c>
      <c r="AE53" s="1">
        <f t="array" ref="AE53:AE65">k.additional.2040</f>
        <v>767813.69863013679</v>
      </c>
      <c r="AF53" s="1">
        <f t="array" ref="AF53:AF65">k.additional.2040</f>
        <v>767813.69863013679</v>
      </c>
      <c r="AG53" s="1">
        <f t="array" ref="AG53:AG65">k.additional.2040</f>
        <v>767813.69863013679</v>
      </c>
      <c r="AH53" s="1">
        <f t="array" ref="AH53:AH65">k.additional.2040</f>
        <v>767813.69863013679</v>
      </c>
      <c r="AI53" s="1">
        <f t="array" ref="AI53:AI65">k.additional.2040</f>
        <v>767813.69863013679</v>
      </c>
      <c r="AJ53" s="1">
        <f t="array" ref="AJ53:AJ65">k.additional.2040</f>
        <v>767813.69863013679</v>
      </c>
      <c r="AK53" s="1">
        <f t="array" ref="AK53:AK65">k.additional.2040</f>
        <v>767813.69863013679</v>
      </c>
      <c r="AL53" s="1">
        <f t="array" ref="AL53:AL65">k.additional.2040</f>
        <v>767813.69863013679</v>
      </c>
      <c r="AM53" s="1">
        <f t="array" ref="AM53:AM65">k.additional.2040</f>
        <v>767813.69863013679</v>
      </c>
      <c r="AN53" s="1">
        <f t="array" ref="AN53:AN65">k.additional.2040</f>
        <v>767813.69863013679</v>
      </c>
      <c r="AO53" s="1">
        <f t="array" ref="AO53:AO65">k.additional.2040</f>
        <v>767813.69863013679</v>
      </c>
      <c r="AP53" s="1">
        <f t="array" ref="AP53:AP65">k.additional.2040</f>
        <v>767813.69863013679</v>
      </c>
      <c r="AQ53" s="1">
        <f t="array" ref="AQ53:AQ65">k.additional.2040</f>
        <v>767813.69863013679</v>
      </c>
      <c r="AR53" s="1">
        <f t="array" ref="AR53:AR65">k.additional.2040</f>
        <v>767813.69863013679</v>
      </c>
      <c r="AS53" s="1">
        <f t="array" ref="AS53:AS65">k.additional.2040</f>
        <v>767813.69863013679</v>
      </c>
      <c r="AT53" s="1">
        <f t="array" ref="AT53:AT65">k.additional.2040</f>
        <v>767813.69863013679</v>
      </c>
      <c r="AU53" s="1">
        <f t="array" ref="AU53:AU65">k.additional.2040</f>
        <v>767813.69863013679</v>
      </c>
      <c r="AV53" s="1">
        <f t="array" ref="AV53:AV65">k.additional.2040</f>
        <v>767813.69863013679</v>
      </c>
      <c r="AW53" s="1">
        <f t="array" ref="AW53:AW65">k.additional.2040</f>
        <v>767813.69863013679</v>
      </c>
      <c r="AX53" s="1">
        <f t="array" ref="AX53:AX65">k.additional.2040</f>
        <v>767813.69863013679</v>
      </c>
      <c r="AY53" s="1">
        <f t="array" ref="AY53:AY65">k.additional.2040</f>
        <v>767813.69863013679</v>
      </c>
      <c r="AZ53" s="1">
        <f t="array" ref="AZ53:AZ65">k.additional.2040</f>
        <v>767813.69863013679</v>
      </c>
      <c r="BA53" s="1">
        <f t="array" ref="BA53:BA65">k.additional.2040</f>
        <v>767813.69863013679</v>
      </c>
      <c r="BB53" s="1">
        <f t="array" ref="BB53:BB65">k.additional.2040</f>
        <v>767813.69863013679</v>
      </c>
      <c r="BC53" s="1">
        <f t="array" ref="BC53:BC65">k.additional.2040</f>
        <v>767813.69863013679</v>
      </c>
      <c r="BD53" s="1">
        <f t="array" ref="BD53:BD65">k.additional.2040</f>
        <v>767813.69863013679</v>
      </c>
      <c r="BE53" s="1">
        <f t="array" ref="BE53:BE65">k.additional.2040</f>
        <v>767813.69863013679</v>
      </c>
      <c r="BF53" s="1">
        <f t="array" ref="BF53:BF65">k.additional.2040</f>
        <v>767813.69863013679</v>
      </c>
      <c r="BG53" s="1">
        <f t="array" ref="BG53:BG65">k.additional.2040</f>
        <v>767813.69863013679</v>
      </c>
      <c r="BH53" s="1">
        <f t="array" ref="BH53:BH65">k.additional.2040</f>
        <v>767813.69863013679</v>
      </c>
      <c r="BI53" s="1">
        <f t="array" ref="BI53:BI65">k.additional.2040</f>
        <v>767813.69863013679</v>
      </c>
      <c r="BJ53" s="1">
        <f t="array" ref="BJ53:BJ65">k.additional.2040</f>
        <v>767813.69863013679</v>
      </c>
      <c r="BK53" s="1">
        <f t="array" ref="BK53:BK65">k.additional.2040</f>
        <v>767813.69863013679</v>
      </c>
      <c r="BL53" s="1">
        <f t="array" ref="BL53:BL65">k.additional.2040</f>
        <v>767813.69863013679</v>
      </c>
      <c r="BM53" s="1">
        <f t="array" ref="BM53:BM65">k.additional.2040</f>
        <v>767813.69863013679</v>
      </c>
      <c r="BN53" s="1">
        <f t="array" ref="BN53:BN65">k.additional.2040</f>
        <v>767813.69863013679</v>
      </c>
      <c r="BO53" s="1">
        <f t="array" ref="BO53:BO65">k.additional.2040</f>
        <v>767813.69863013679</v>
      </c>
      <c r="BP53" s="1">
        <f t="array" ref="BP53:BP65">k.additional.2040</f>
        <v>767813.69863013679</v>
      </c>
      <c r="BQ53" s="1">
        <f t="array" ref="BQ53:BQ65">k.additional.2040</f>
        <v>767813.69863013679</v>
      </c>
      <c r="BR53" s="1">
        <f t="array" ref="BR53:BR65">k.additional.2040</f>
        <v>767813.69863013679</v>
      </c>
      <c r="BS53" s="1">
        <f t="array" ref="BS53:BS65">k.additional.2040</f>
        <v>767813.69863013679</v>
      </c>
      <c r="BT53" s="1">
        <f t="array" ref="BT53:BT65">k.additional.2040</f>
        <v>767813.69863013679</v>
      </c>
      <c r="BU53" s="1">
        <f t="array" ref="BU53:BU65">k.additional.2040</f>
        <v>767813.69863013679</v>
      </c>
      <c r="BV53" s="1">
        <f t="array" ref="BV53:BV65">k.additional.2040</f>
        <v>767813.69863013679</v>
      </c>
      <c r="BW53" s="1">
        <f t="array" ref="BW53:BW65">k.additional.2040</f>
        <v>767813.69863013679</v>
      </c>
      <c r="BX53" s="1">
        <f t="array" ref="BX53:BX65">k.additional.2040</f>
        <v>767813.69863013679</v>
      </c>
      <c r="BY53" s="1">
        <f t="array" ref="BY53:BY65">k.additional.2040</f>
        <v>767813.69863013679</v>
      </c>
      <c r="BZ53" s="1">
        <f t="array" ref="BZ53:BZ65">k.additional.2040</f>
        <v>767813.69863013679</v>
      </c>
      <c r="CA53" s="1">
        <f t="array" ref="CA53:CA65">k.additional.2040</f>
        <v>767813.69863013679</v>
      </c>
      <c r="CB53" s="1">
        <f t="array" ref="CB53:CB65">k.additional.2040</f>
        <v>767813.69863013679</v>
      </c>
      <c r="CC53" s="1">
        <f t="array" ref="CC53:CC65">k.additional.2040</f>
        <v>767813.69863013679</v>
      </c>
      <c r="CD53" s="1">
        <f t="array" ref="CD53:CD65">k.additional.2040</f>
        <v>767813.69863013679</v>
      </c>
      <c r="CE53" s="1">
        <f t="array" ref="CE53:CE65">k.additional.2040</f>
        <v>767813.69863013679</v>
      </c>
      <c r="CF53" s="1">
        <f t="array" ref="CF53:CF65">k.additional.2040</f>
        <v>767813.69863013679</v>
      </c>
      <c r="CG53" s="1">
        <f t="array" ref="CG53:CG65">k.additional.2040</f>
        <v>767813.69863013679</v>
      </c>
      <c r="CH53" s="1">
        <f t="array" ref="CH53:CH65">k.additional.2040</f>
        <v>767813.69863013679</v>
      </c>
      <c r="CI53" s="1">
        <f t="array" ref="CI53:CI65">k.additional.2040</f>
        <v>767813.69863013679</v>
      </c>
      <c r="CJ53" s="1">
        <f t="array" ref="CJ53:CJ65">k.additional.2040</f>
        <v>767813.69863013679</v>
      </c>
      <c r="CK53" s="1">
        <f t="array" ref="CK53:CK65">k.additional.2040</f>
        <v>767813.69863013679</v>
      </c>
      <c r="CL53" s="1">
        <f t="array" ref="CL53:CL65">k.additional.2040</f>
        <v>767813.69863013679</v>
      </c>
      <c r="CM53" s="1">
        <f t="array" ref="CM53:CM65">k.additional.2040</f>
        <v>767813.69863013679</v>
      </c>
      <c r="CN53" s="1">
        <f t="array" ref="CN53:CN65">k.additional.2040</f>
        <v>767813.69863013679</v>
      </c>
      <c r="CO53" s="1">
        <f t="array" ref="CO53:CO65">k.additional.2040</f>
        <v>767813.69863013679</v>
      </c>
      <c r="CP53" s="1">
        <f t="array" ref="CP53:CP65">k.additional.2040</f>
        <v>767813.69863013679</v>
      </c>
      <c r="CQ53" s="1">
        <f t="array" ref="CQ53:CQ65">k.additional.2040</f>
        <v>767813.69863013679</v>
      </c>
      <c r="CR53" s="1">
        <f t="array" ref="CR53:CR65">k.additional.2040</f>
        <v>767813.69863013679</v>
      </c>
      <c r="CS53" s="1">
        <f t="array" ref="CS53:CS65">k.additional.2040</f>
        <v>767813.69863013679</v>
      </c>
      <c r="CT53" s="1">
        <f t="array" ref="CT53:CT65">k.additional.2040</f>
        <v>767813.69863013679</v>
      </c>
      <c r="CU53" s="1">
        <f t="array" ref="CU53:CU65">k.additional.2040</f>
        <v>767813.69863013679</v>
      </c>
      <c r="CV53" s="1">
        <f t="array" ref="CV53:CV65">k.additional.2040</f>
        <v>767813.69863013679</v>
      </c>
      <c r="CW53" s="1">
        <f t="array" ref="CW53:CW65">k.additional.2040</f>
        <v>767813.69863013679</v>
      </c>
      <c r="CX53" s="1">
        <f t="array" ref="CX53:CX65">k.additional.2040</f>
        <v>767813.69863013679</v>
      </c>
      <c r="CY53" s="1">
        <f t="array" ref="CY53:CY65">k.additional.2040</f>
        <v>767813.69863013679</v>
      </c>
      <c r="CZ53" s="1">
        <f t="array" ref="CZ53:CZ65">k.additional.2040</f>
        <v>767813.69863013679</v>
      </c>
      <c r="DA53" s="1">
        <f t="array" ref="DA53:DA65">k.additional.2040</f>
        <v>767813.69863013679</v>
      </c>
    </row>
    <row r="54" spans="3:105" x14ac:dyDescent="0.25">
      <c r="D54" t="s">
        <v>49</v>
      </c>
      <c r="E54" s="1">
        <v>767813.69863013679</v>
      </c>
      <c r="F54" s="1">
        <v>767813.69863013679</v>
      </c>
      <c r="G54" s="1">
        <v>767813.69863013679</v>
      </c>
      <c r="H54" s="1">
        <v>767813.69863013679</v>
      </c>
      <c r="I54" s="1">
        <v>767813.69863013679</v>
      </c>
      <c r="J54" s="1">
        <v>767813.69863013679</v>
      </c>
      <c r="K54" s="1">
        <v>767813.69863013679</v>
      </c>
      <c r="L54" s="1">
        <v>767813.69863013679</v>
      </c>
      <c r="M54" s="1">
        <v>767813.69863013679</v>
      </c>
      <c r="N54" s="1">
        <v>767813.69863013679</v>
      </c>
      <c r="O54" s="1">
        <v>767813.69863013679</v>
      </c>
      <c r="P54" s="1">
        <v>767813.69863013679</v>
      </c>
      <c r="Q54" s="1">
        <v>767813.69863013679</v>
      </c>
      <c r="R54" s="1">
        <v>767813.69863013679</v>
      </c>
      <c r="S54" s="1">
        <v>767813.69863013679</v>
      </c>
      <c r="T54" s="1">
        <v>767813.69863013679</v>
      </c>
      <c r="U54" s="1">
        <v>767813.69863013679</v>
      </c>
      <c r="V54" s="1">
        <v>767813.69863013679</v>
      </c>
      <c r="W54" s="1">
        <v>767813.69863013679</v>
      </c>
      <c r="X54" s="1">
        <v>767813.69863013679</v>
      </c>
      <c r="Y54" s="1">
        <v>767813.69863013679</v>
      </c>
      <c r="Z54" s="1">
        <v>767813.69863013679</v>
      </c>
      <c r="AA54" s="1">
        <v>767813.69863013679</v>
      </c>
      <c r="AB54" s="1">
        <v>767813.69863013679</v>
      </c>
      <c r="AC54" s="1">
        <v>767813.69863013679</v>
      </c>
      <c r="AD54" s="1">
        <v>767813.69863013679</v>
      </c>
      <c r="AE54" s="1">
        <v>767813.69863013679</v>
      </c>
      <c r="AF54" s="1">
        <v>767813.69863013679</v>
      </c>
      <c r="AG54" s="1">
        <v>767813.69863013679</v>
      </c>
      <c r="AH54" s="1">
        <v>767813.69863013679</v>
      </c>
      <c r="AI54" s="1">
        <v>767813.69863013679</v>
      </c>
      <c r="AJ54" s="1">
        <v>767813.69863013679</v>
      </c>
      <c r="AK54" s="1">
        <v>767813.69863013679</v>
      </c>
      <c r="AL54" s="1">
        <v>767813.69863013679</v>
      </c>
      <c r="AM54" s="1">
        <v>767813.69863013679</v>
      </c>
      <c r="AN54" s="1">
        <v>767813.69863013679</v>
      </c>
      <c r="AO54" s="1">
        <v>767813.69863013679</v>
      </c>
      <c r="AP54" s="1">
        <v>767813.69863013679</v>
      </c>
      <c r="AQ54" s="1">
        <v>767813.69863013679</v>
      </c>
      <c r="AR54" s="1">
        <v>767813.69863013679</v>
      </c>
      <c r="AS54" s="1">
        <v>767813.69863013679</v>
      </c>
      <c r="AT54" s="1">
        <v>767813.69863013679</v>
      </c>
      <c r="AU54" s="1">
        <v>767813.69863013679</v>
      </c>
      <c r="AV54" s="1">
        <v>767813.69863013679</v>
      </c>
      <c r="AW54" s="1">
        <v>767813.69863013679</v>
      </c>
      <c r="AX54" s="1">
        <v>767813.69863013679</v>
      </c>
      <c r="AY54" s="1">
        <v>767813.69863013679</v>
      </c>
      <c r="AZ54" s="1">
        <v>767813.69863013679</v>
      </c>
      <c r="BA54" s="1">
        <v>767813.69863013679</v>
      </c>
      <c r="BB54" s="1">
        <v>767813.69863013679</v>
      </c>
      <c r="BC54" s="1">
        <v>767813.69863013679</v>
      </c>
      <c r="BD54" s="1">
        <v>767813.69863013679</v>
      </c>
      <c r="BE54" s="1">
        <v>767813.69863013679</v>
      </c>
      <c r="BF54" s="1">
        <v>767813.69863013679</v>
      </c>
      <c r="BG54" s="1">
        <v>767813.69863013679</v>
      </c>
      <c r="BH54" s="1">
        <v>767813.69863013679</v>
      </c>
      <c r="BI54" s="1">
        <v>767813.69863013679</v>
      </c>
      <c r="BJ54" s="1">
        <v>767813.69863013679</v>
      </c>
      <c r="BK54" s="1">
        <v>767813.69863013679</v>
      </c>
      <c r="BL54" s="1">
        <v>767813.69863013679</v>
      </c>
      <c r="BM54" s="1">
        <v>767813.69863013679</v>
      </c>
      <c r="BN54" s="1">
        <v>767813.69863013679</v>
      </c>
      <c r="BO54" s="1">
        <v>767813.69863013679</v>
      </c>
      <c r="BP54" s="1">
        <v>767813.69863013679</v>
      </c>
      <c r="BQ54" s="1">
        <v>767813.69863013679</v>
      </c>
      <c r="BR54" s="1">
        <v>767813.69863013679</v>
      </c>
      <c r="BS54" s="1">
        <v>767813.69863013679</v>
      </c>
      <c r="BT54" s="1">
        <v>767813.69863013679</v>
      </c>
      <c r="BU54" s="1">
        <v>767813.69863013679</v>
      </c>
      <c r="BV54" s="1">
        <v>767813.69863013679</v>
      </c>
      <c r="BW54" s="1">
        <v>767813.69863013679</v>
      </c>
      <c r="BX54" s="1">
        <v>767813.69863013679</v>
      </c>
      <c r="BY54" s="1">
        <v>767813.69863013679</v>
      </c>
      <c r="BZ54" s="1">
        <v>767813.69863013679</v>
      </c>
      <c r="CA54" s="1">
        <v>767813.69863013679</v>
      </c>
      <c r="CB54" s="1">
        <v>767813.69863013679</v>
      </c>
      <c r="CC54" s="1">
        <v>767813.69863013679</v>
      </c>
      <c r="CD54" s="1">
        <v>767813.69863013679</v>
      </c>
      <c r="CE54" s="1">
        <v>767813.69863013679</v>
      </c>
      <c r="CF54" s="1">
        <v>767813.69863013679</v>
      </c>
      <c r="CG54" s="1">
        <v>767813.69863013679</v>
      </c>
      <c r="CH54" s="1">
        <v>767813.69863013679</v>
      </c>
      <c r="CI54" s="1">
        <v>767813.69863013679</v>
      </c>
      <c r="CJ54" s="1">
        <v>767813.69863013679</v>
      </c>
      <c r="CK54" s="1">
        <v>767813.69863013679</v>
      </c>
      <c r="CL54" s="1">
        <v>767813.69863013679</v>
      </c>
      <c r="CM54" s="1">
        <v>767813.69863013679</v>
      </c>
      <c r="CN54" s="1">
        <v>767813.69863013679</v>
      </c>
      <c r="CO54" s="1">
        <v>767813.69863013679</v>
      </c>
      <c r="CP54" s="1">
        <v>767813.69863013679</v>
      </c>
      <c r="CQ54" s="1">
        <v>767813.69863013679</v>
      </c>
      <c r="CR54" s="1">
        <v>767813.69863013679</v>
      </c>
      <c r="CS54" s="1">
        <v>767813.69863013679</v>
      </c>
      <c r="CT54" s="1">
        <v>767813.69863013679</v>
      </c>
      <c r="CU54" s="1">
        <v>767813.69863013679</v>
      </c>
      <c r="CV54" s="1">
        <v>767813.69863013679</v>
      </c>
      <c r="CW54" s="1">
        <v>767813.69863013679</v>
      </c>
      <c r="CX54" s="1">
        <v>767813.69863013679</v>
      </c>
      <c r="CY54" s="1">
        <v>767813.69863013679</v>
      </c>
      <c r="CZ54" s="1">
        <v>767813.69863013679</v>
      </c>
      <c r="DA54" s="1">
        <v>767813.69863013679</v>
      </c>
    </row>
    <row r="55" spans="3:105" x14ac:dyDescent="0.25">
      <c r="D55" t="s">
        <v>50</v>
      </c>
      <c r="E55" s="1">
        <v>767813.69863013679</v>
      </c>
      <c r="F55" s="1">
        <v>767813.69863013679</v>
      </c>
      <c r="G55" s="1">
        <v>767813.69863013679</v>
      </c>
      <c r="H55" s="1">
        <v>767813.69863013679</v>
      </c>
      <c r="I55" s="1">
        <v>767813.69863013679</v>
      </c>
      <c r="J55" s="1">
        <v>767813.69863013679</v>
      </c>
      <c r="K55" s="1">
        <v>767813.69863013679</v>
      </c>
      <c r="L55" s="1">
        <v>767813.69863013679</v>
      </c>
      <c r="M55" s="1">
        <v>767813.69863013679</v>
      </c>
      <c r="N55" s="1">
        <v>767813.69863013679</v>
      </c>
      <c r="O55" s="1">
        <v>767813.69863013679</v>
      </c>
      <c r="P55" s="1">
        <v>767813.69863013679</v>
      </c>
      <c r="Q55" s="1">
        <v>767813.69863013679</v>
      </c>
      <c r="R55" s="1">
        <v>767813.69863013679</v>
      </c>
      <c r="S55" s="1">
        <v>767813.69863013679</v>
      </c>
      <c r="T55" s="1">
        <v>767813.69863013679</v>
      </c>
      <c r="U55" s="1">
        <v>767813.69863013679</v>
      </c>
      <c r="V55" s="1">
        <v>767813.69863013679</v>
      </c>
      <c r="W55" s="1">
        <v>767813.69863013679</v>
      </c>
      <c r="X55" s="1">
        <v>767813.69863013679</v>
      </c>
      <c r="Y55" s="1">
        <v>767813.69863013679</v>
      </c>
      <c r="Z55" s="1">
        <v>767813.69863013679</v>
      </c>
      <c r="AA55" s="1">
        <v>767813.69863013679</v>
      </c>
      <c r="AB55" s="1">
        <v>767813.69863013679</v>
      </c>
      <c r="AC55" s="1">
        <v>767813.69863013679</v>
      </c>
      <c r="AD55" s="1">
        <v>767813.69863013679</v>
      </c>
      <c r="AE55" s="1">
        <v>767813.69863013679</v>
      </c>
      <c r="AF55" s="1">
        <v>767813.69863013679</v>
      </c>
      <c r="AG55" s="1">
        <v>767813.69863013679</v>
      </c>
      <c r="AH55" s="1">
        <v>767813.69863013679</v>
      </c>
      <c r="AI55" s="1">
        <v>767813.69863013679</v>
      </c>
      <c r="AJ55" s="1">
        <v>767813.69863013679</v>
      </c>
      <c r="AK55" s="1">
        <v>767813.69863013679</v>
      </c>
      <c r="AL55" s="1">
        <v>767813.69863013679</v>
      </c>
      <c r="AM55" s="1">
        <v>767813.69863013679</v>
      </c>
      <c r="AN55" s="1">
        <v>767813.69863013679</v>
      </c>
      <c r="AO55" s="1">
        <v>767813.69863013679</v>
      </c>
      <c r="AP55" s="1">
        <v>767813.69863013679</v>
      </c>
      <c r="AQ55" s="1">
        <v>767813.69863013679</v>
      </c>
      <c r="AR55" s="1">
        <v>767813.69863013679</v>
      </c>
      <c r="AS55" s="1">
        <v>767813.69863013679</v>
      </c>
      <c r="AT55" s="1">
        <v>767813.69863013679</v>
      </c>
      <c r="AU55" s="1">
        <v>767813.69863013679</v>
      </c>
      <c r="AV55" s="1">
        <v>767813.69863013679</v>
      </c>
      <c r="AW55" s="1">
        <v>767813.69863013679</v>
      </c>
      <c r="AX55" s="1">
        <v>767813.69863013679</v>
      </c>
      <c r="AY55" s="1">
        <v>767813.69863013679</v>
      </c>
      <c r="AZ55" s="1">
        <v>767813.69863013679</v>
      </c>
      <c r="BA55" s="1">
        <v>767813.69863013679</v>
      </c>
      <c r="BB55" s="1">
        <v>767813.69863013679</v>
      </c>
      <c r="BC55" s="1">
        <v>767813.69863013679</v>
      </c>
      <c r="BD55" s="1">
        <v>767813.69863013679</v>
      </c>
      <c r="BE55" s="1">
        <v>767813.69863013679</v>
      </c>
      <c r="BF55" s="1">
        <v>767813.69863013679</v>
      </c>
      <c r="BG55" s="1">
        <v>767813.69863013679</v>
      </c>
      <c r="BH55" s="1">
        <v>767813.69863013679</v>
      </c>
      <c r="BI55" s="1">
        <v>767813.69863013679</v>
      </c>
      <c r="BJ55" s="1">
        <v>767813.69863013679</v>
      </c>
      <c r="BK55" s="1">
        <v>767813.69863013679</v>
      </c>
      <c r="BL55" s="1">
        <v>767813.69863013679</v>
      </c>
      <c r="BM55" s="1">
        <v>767813.69863013679</v>
      </c>
      <c r="BN55" s="1">
        <v>767813.69863013679</v>
      </c>
      <c r="BO55" s="1">
        <v>767813.69863013679</v>
      </c>
      <c r="BP55" s="1">
        <v>767813.69863013679</v>
      </c>
      <c r="BQ55" s="1">
        <v>767813.69863013679</v>
      </c>
      <c r="BR55" s="1">
        <v>767813.69863013679</v>
      </c>
      <c r="BS55" s="1">
        <v>767813.69863013679</v>
      </c>
      <c r="BT55" s="1">
        <v>767813.69863013679</v>
      </c>
      <c r="BU55" s="1">
        <v>767813.69863013679</v>
      </c>
      <c r="BV55" s="1">
        <v>767813.69863013679</v>
      </c>
      <c r="BW55" s="1">
        <v>767813.69863013679</v>
      </c>
      <c r="BX55" s="1">
        <v>767813.69863013679</v>
      </c>
      <c r="BY55" s="1">
        <v>767813.69863013679</v>
      </c>
      <c r="BZ55" s="1">
        <v>767813.69863013679</v>
      </c>
      <c r="CA55" s="1">
        <v>767813.69863013679</v>
      </c>
      <c r="CB55" s="1">
        <v>767813.69863013679</v>
      </c>
      <c r="CC55" s="1">
        <v>767813.69863013679</v>
      </c>
      <c r="CD55" s="1">
        <v>767813.69863013679</v>
      </c>
      <c r="CE55" s="1">
        <v>767813.69863013679</v>
      </c>
      <c r="CF55" s="1">
        <v>767813.69863013679</v>
      </c>
      <c r="CG55" s="1">
        <v>767813.69863013679</v>
      </c>
      <c r="CH55" s="1">
        <v>767813.69863013679</v>
      </c>
      <c r="CI55" s="1">
        <v>767813.69863013679</v>
      </c>
      <c r="CJ55" s="1">
        <v>767813.69863013679</v>
      </c>
      <c r="CK55" s="1">
        <v>767813.69863013679</v>
      </c>
      <c r="CL55" s="1">
        <v>767813.69863013679</v>
      </c>
      <c r="CM55" s="1">
        <v>767813.69863013679</v>
      </c>
      <c r="CN55" s="1">
        <v>767813.69863013679</v>
      </c>
      <c r="CO55" s="1">
        <v>767813.69863013679</v>
      </c>
      <c r="CP55" s="1">
        <v>767813.69863013679</v>
      </c>
      <c r="CQ55" s="1">
        <v>767813.69863013679</v>
      </c>
      <c r="CR55" s="1">
        <v>767813.69863013679</v>
      </c>
      <c r="CS55" s="1">
        <v>767813.69863013679</v>
      </c>
      <c r="CT55" s="1">
        <v>767813.69863013679</v>
      </c>
      <c r="CU55" s="1">
        <v>767813.69863013679</v>
      </c>
      <c r="CV55" s="1">
        <v>767813.69863013679</v>
      </c>
      <c r="CW55" s="1">
        <v>767813.69863013679</v>
      </c>
      <c r="CX55" s="1">
        <v>767813.69863013679</v>
      </c>
      <c r="CY55" s="1">
        <v>767813.69863013679</v>
      </c>
      <c r="CZ55" s="1">
        <v>767813.69863013679</v>
      </c>
      <c r="DA55" s="1">
        <v>767813.69863013679</v>
      </c>
    </row>
    <row r="56" spans="3:105" x14ac:dyDescent="0.25">
      <c r="D56" t="s">
        <v>51</v>
      </c>
      <c r="E56" s="1">
        <v>767813.69863013679</v>
      </c>
      <c r="F56" s="1">
        <v>767813.69863013679</v>
      </c>
      <c r="G56" s="1">
        <v>767813.69863013679</v>
      </c>
      <c r="H56" s="1">
        <v>767813.69863013679</v>
      </c>
      <c r="I56" s="1">
        <v>767813.69863013679</v>
      </c>
      <c r="J56" s="1">
        <v>767813.69863013679</v>
      </c>
      <c r="K56" s="1">
        <v>767813.69863013679</v>
      </c>
      <c r="L56" s="1">
        <v>767813.69863013679</v>
      </c>
      <c r="M56" s="1">
        <v>767813.69863013679</v>
      </c>
      <c r="N56" s="1">
        <v>767813.69863013679</v>
      </c>
      <c r="O56" s="1">
        <v>767813.69863013679</v>
      </c>
      <c r="P56" s="1">
        <v>767813.69863013679</v>
      </c>
      <c r="Q56" s="1">
        <v>767813.69863013679</v>
      </c>
      <c r="R56" s="1">
        <v>767813.69863013679</v>
      </c>
      <c r="S56" s="1">
        <v>767813.69863013679</v>
      </c>
      <c r="T56" s="1">
        <v>767813.69863013679</v>
      </c>
      <c r="U56" s="1">
        <v>767813.69863013679</v>
      </c>
      <c r="V56" s="1">
        <v>767813.69863013679</v>
      </c>
      <c r="W56" s="1">
        <v>767813.69863013679</v>
      </c>
      <c r="X56" s="1">
        <v>767813.69863013679</v>
      </c>
      <c r="Y56" s="1">
        <v>767813.69863013679</v>
      </c>
      <c r="Z56" s="1">
        <v>767813.69863013679</v>
      </c>
      <c r="AA56" s="1">
        <v>767813.69863013679</v>
      </c>
      <c r="AB56" s="1">
        <v>767813.69863013679</v>
      </c>
      <c r="AC56" s="1">
        <v>767813.69863013679</v>
      </c>
      <c r="AD56" s="1">
        <v>767813.69863013679</v>
      </c>
      <c r="AE56" s="1">
        <v>767813.69863013679</v>
      </c>
      <c r="AF56" s="1">
        <v>767813.69863013679</v>
      </c>
      <c r="AG56" s="1">
        <v>767813.69863013679</v>
      </c>
      <c r="AH56" s="1">
        <v>767813.69863013679</v>
      </c>
      <c r="AI56" s="1">
        <v>767813.69863013679</v>
      </c>
      <c r="AJ56" s="1">
        <v>767813.69863013679</v>
      </c>
      <c r="AK56" s="1">
        <v>767813.69863013679</v>
      </c>
      <c r="AL56" s="1">
        <v>767813.69863013679</v>
      </c>
      <c r="AM56" s="1">
        <v>767813.69863013679</v>
      </c>
      <c r="AN56" s="1">
        <v>767813.69863013679</v>
      </c>
      <c r="AO56" s="1">
        <v>767813.69863013679</v>
      </c>
      <c r="AP56" s="1">
        <v>767813.69863013679</v>
      </c>
      <c r="AQ56" s="1">
        <v>767813.69863013679</v>
      </c>
      <c r="AR56" s="1">
        <v>767813.69863013679</v>
      </c>
      <c r="AS56" s="1">
        <v>767813.69863013679</v>
      </c>
      <c r="AT56" s="1">
        <v>767813.69863013679</v>
      </c>
      <c r="AU56" s="1">
        <v>767813.69863013679</v>
      </c>
      <c r="AV56" s="1">
        <v>767813.69863013679</v>
      </c>
      <c r="AW56" s="1">
        <v>767813.69863013679</v>
      </c>
      <c r="AX56" s="1">
        <v>767813.69863013679</v>
      </c>
      <c r="AY56" s="1">
        <v>767813.69863013679</v>
      </c>
      <c r="AZ56" s="1">
        <v>767813.69863013679</v>
      </c>
      <c r="BA56" s="1">
        <v>767813.69863013679</v>
      </c>
      <c r="BB56" s="1">
        <v>767813.69863013679</v>
      </c>
      <c r="BC56" s="1">
        <v>767813.69863013679</v>
      </c>
      <c r="BD56" s="1">
        <v>767813.69863013679</v>
      </c>
      <c r="BE56" s="1">
        <v>767813.69863013679</v>
      </c>
      <c r="BF56" s="1">
        <v>767813.69863013679</v>
      </c>
      <c r="BG56" s="1">
        <v>767813.69863013679</v>
      </c>
      <c r="BH56" s="1">
        <v>767813.69863013679</v>
      </c>
      <c r="BI56" s="1">
        <v>767813.69863013679</v>
      </c>
      <c r="BJ56" s="1">
        <v>767813.69863013679</v>
      </c>
      <c r="BK56" s="1">
        <v>767813.69863013679</v>
      </c>
      <c r="BL56" s="1">
        <v>767813.69863013679</v>
      </c>
      <c r="BM56" s="1">
        <v>767813.69863013679</v>
      </c>
      <c r="BN56" s="1">
        <v>767813.69863013679</v>
      </c>
      <c r="BO56" s="1">
        <v>767813.69863013679</v>
      </c>
      <c r="BP56" s="1">
        <v>767813.69863013679</v>
      </c>
      <c r="BQ56" s="1">
        <v>767813.69863013679</v>
      </c>
      <c r="BR56" s="1">
        <v>767813.69863013679</v>
      </c>
      <c r="BS56" s="1">
        <v>767813.69863013679</v>
      </c>
      <c r="BT56" s="1">
        <v>767813.69863013679</v>
      </c>
      <c r="BU56" s="1">
        <v>767813.69863013679</v>
      </c>
      <c r="BV56" s="1">
        <v>767813.69863013679</v>
      </c>
      <c r="BW56" s="1">
        <v>767813.69863013679</v>
      </c>
      <c r="BX56" s="1">
        <v>767813.69863013679</v>
      </c>
      <c r="BY56" s="1">
        <v>767813.69863013679</v>
      </c>
      <c r="BZ56" s="1">
        <v>767813.69863013679</v>
      </c>
      <c r="CA56" s="1">
        <v>767813.69863013679</v>
      </c>
      <c r="CB56" s="1">
        <v>767813.69863013679</v>
      </c>
      <c r="CC56" s="1">
        <v>767813.69863013679</v>
      </c>
      <c r="CD56" s="1">
        <v>767813.69863013679</v>
      </c>
      <c r="CE56" s="1">
        <v>767813.69863013679</v>
      </c>
      <c r="CF56" s="1">
        <v>767813.69863013679</v>
      </c>
      <c r="CG56" s="1">
        <v>767813.69863013679</v>
      </c>
      <c r="CH56" s="1">
        <v>767813.69863013679</v>
      </c>
      <c r="CI56" s="1">
        <v>767813.69863013679</v>
      </c>
      <c r="CJ56" s="1">
        <v>767813.69863013679</v>
      </c>
      <c r="CK56" s="1">
        <v>767813.69863013679</v>
      </c>
      <c r="CL56" s="1">
        <v>767813.69863013679</v>
      </c>
      <c r="CM56" s="1">
        <v>767813.69863013679</v>
      </c>
      <c r="CN56" s="1">
        <v>767813.69863013679</v>
      </c>
      <c r="CO56" s="1">
        <v>767813.69863013679</v>
      </c>
      <c r="CP56" s="1">
        <v>767813.69863013679</v>
      </c>
      <c r="CQ56" s="1">
        <v>767813.69863013679</v>
      </c>
      <c r="CR56" s="1">
        <v>767813.69863013679</v>
      </c>
      <c r="CS56" s="1">
        <v>767813.69863013679</v>
      </c>
      <c r="CT56" s="1">
        <v>767813.69863013679</v>
      </c>
      <c r="CU56" s="1">
        <v>767813.69863013679</v>
      </c>
      <c r="CV56" s="1">
        <v>767813.69863013679</v>
      </c>
      <c r="CW56" s="1">
        <v>767813.69863013679</v>
      </c>
      <c r="CX56" s="1">
        <v>767813.69863013679</v>
      </c>
      <c r="CY56" s="1">
        <v>767813.69863013679</v>
      </c>
      <c r="CZ56" s="1">
        <v>767813.69863013679</v>
      </c>
      <c r="DA56" s="1">
        <v>767813.69863013679</v>
      </c>
    </row>
    <row r="57" spans="3:105" x14ac:dyDescent="0.25">
      <c r="D57" t="s">
        <v>52</v>
      </c>
      <c r="E57" s="1">
        <v>767813.69863013679</v>
      </c>
      <c r="F57" s="1">
        <v>767813.69863013679</v>
      </c>
      <c r="G57" s="1">
        <v>767813.69863013679</v>
      </c>
      <c r="H57" s="1">
        <v>767813.69863013679</v>
      </c>
      <c r="I57" s="1">
        <v>767813.69863013679</v>
      </c>
      <c r="J57" s="1">
        <v>767813.69863013679</v>
      </c>
      <c r="K57" s="1">
        <v>767813.69863013679</v>
      </c>
      <c r="L57" s="1">
        <v>767813.69863013679</v>
      </c>
      <c r="M57" s="1">
        <v>767813.69863013679</v>
      </c>
      <c r="N57" s="1">
        <v>767813.69863013679</v>
      </c>
      <c r="O57" s="1">
        <v>767813.69863013679</v>
      </c>
      <c r="P57" s="1">
        <v>767813.69863013679</v>
      </c>
      <c r="Q57" s="1">
        <v>767813.69863013679</v>
      </c>
      <c r="R57" s="1">
        <v>767813.69863013679</v>
      </c>
      <c r="S57" s="1">
        <v>767813.69863013679</v>
      </c>
      <c r="T57" s="1">
        <v>767813.69863013679</v>
      </c>
      <c r="U57" s="1">
        <v>767813.69863013679</v>
      </c>
      <c r="V57" s="1">
        <v>767813.69863013679</v>
      </c>
      <c r="W57" s="1">
        <v>767813.69863013679</v>
      </c>
      <c r="X57" s="1">
        <v>767813.69863013679</v>
      </c>
      <c r="Y57" s="1">
        <v>767813.69863013679</v>
      </c>
      <c r="Z57" s="1">
        <v>767813.69863013679</v>
      </c>
      <c r="AA57" s="1">
        <v>767813.69863013679</v>
      </c>
      <c r="AB57" s="1">
        <v>767813.69863013679</v>
      </c>
      <c r="AC57" s="1">
        <v>767813.69863013679</v>
      </c>
      <c r="AD57" s="1">
        <v>767813.69863013679</v>
      </c>
      <c r="AE57" s="1">
        <v>767813.69863013679</v>
      </c>
      <c r="AF57" s="1">
        <v>767813.69863013679</v>
      </c>
      <c r="AG57" s="1">
        <v>767813.69863013679</v>
      </c>
      <c r="AH57" s="1">
        <v>767813.69863013679</v>
      </c>
      <c r="AI57" s="1">
        <v>767813.69863013679</v>
      </c>
      <c r="AJ57" s="1">
        <v>767813.69863013679</v>
      </c>
      <c r="AK57" s="1">
        <v>767813.69863013679</v>
      </c>
      <c r="AL57" s="1">
        <v>767813.69863013679</v>
      </c>
      <c r="AM57" s="1">
        <v>767813.69863013679</v>
      </c>
      <c r="AN57" s="1">
        <v>767813.69863013679</v>
      </c>
      <c r="AO57" s="1">
        <v>767813.69863013679</v>
      </c>
      <c r="AP57" s="1">
        <v>767813.69863013679</v>
      </c>
      <c r="AQ57" s="1">
        <v>767813.69863013679</v>
      </c>
      <c r="AR57" s="1">
        <v>767813.69863013679</v>
      </c>
      <c r="AS57" s="1">
        <v>767813.69863013679</v>
      </c>
      <c r="AT57" s="1">
        <v>767813.69863013679</v>
      </c>
      <c r="AU57" s="1">
        <v>767813.69863013679</v>
      </c>
      <c r="AV57" s="1">
        <v>767813.69863013679</v>
      </c>
      <c r="AW57" s="1">
        <v>767813.69863013679</v>
      </c>
      <c r="AX57" s="1">
        <v>767813.69863013679</v>
      </c>
      <c r="AY57" s="1">
        <v>767813.69863013679</v>
      </c>
      <c r="AZ57" s="1">
        <v>767813.69863013679</v>
      </c>
      <c r="BA57" s="1">
        <v>767813.69863013679</v>
      </c>
      <c r="BB57" s="1">
        <v>767813.69863013679</v>
      </c>
      <c r="BC57" s="1">
        <v>767813.69863013679</v>
      </c>
      <c r="BD57" s="1">
        <v>767813.69863013679</v>
      </c>
      <c r="BE57" s="1">
        <v>767813.69863013679</v>
      </c>
      <c r="BF57" s="1">
        <v>767813.69863013679</v>
      </c>
      <c r="BG57" s="1">
        <v>767813.69863013679</v>
      </c>
      <c r="BH57" s="1">
        <v>767813.69863013679</v>
      </c>
      <c r="BI57" s="1">
        <v>767813.69863013679</v>
      </c>
      <c r="BJ57" s="1">
        <v>767813.69863013679</v>
      </c>
      <c r="BK57" s="1">
        <v>767813.69863013679</v>
      </c>
      <c r="BL57" s="1">
        <v>767813.69863013679</v>
      </c>
      <c r="BM57" s="1">
        <v>767813.69863013679</v>
      </c>
      <c r="BN57" s="1">
        <v>767813.69863013679</v>
      </c>
      <c r="BO57" s="1">
        <v>767813.69863013679</v>
      </c>
      <c r="BP57" s="1">
        <v>767813.69863013679</v>
      </c>
      <c r="BQ57" s="1">
        <v>767813.69863013679</v>
      </c>
      <c r="BR57" s="1">
        <v>767813.69863013679</v>
      </c>
      <c r="BS57" s="1">
        <v>767813.69863013679</v>
      </c>
      <c r="BT57" s="1">
        <v>767813.69863013679</v>
      </c>
      <c r="BU57" s="1">
        <v>767813.69863013679</v>
      </c>
      <c r="BV57" s="1">
        <v>767813.69863013679</v>
      </c>
      <c r="BW57" s="1">
        <v>767813.69863013679</v>
      </c>
      <c r="BX57" s="1">
        <v>767813.69863013679</v>
      </c>
      <c r="BY57" s="1">
        <v>767813.69863013679</v>
      </c>
      <c r="BZ57" s="1">
        <v>767813.69863013679</v>
      </c>
      <c r="CA57" s="1">
        <v>767813.69863013679</v>
      </c>
      <c r="CB57" s="1">
        <v>767813.69863013679</v>
      </c>
      <c r="CC57" s="1">
        <v>767813.69863013679</v>
      </c>
      <c r="CD57" s="1">
        <v>767813.69863013679</v>
      </c>
      <c r="CE57" s="1">
        <v>767813.69863013679</v>
      </c>
      <c r="CF57" s="1">
        <v>767813.69863013679</v>
      </c>
      <c r="CG57" s="1">
        <v>767813.69863013679</v>
      </c>
      <c r="CH57" s="1">
        <v>767813.69863013679</v>
      </c>
      <c r="CI57" s="1">
        <v>767813.69863013679</v>
      </c>
      <c r="CJ57" s="1">
        <v>767813.69863013679</v>
      </c>
      <c r="CK57" s="1">
        <v>767813.69863013679</v>
      </c>
      <c r="CL57" s="1">
        <v>767813.69863013679</v>
      </c>
      <c r="CM57" s="1">
        <v>767813.69863013679</v>
      </c>
      <c r="CN57" s="1">
        <v>767813.69863013679</v>
      </c>
      <c r="CO57" s="1">
        <v>767813.69863013679</v>
      </c>
      <c r="CP57" s="1">
        <v>767813.69863013679</v>
      </c>
      <c r="CQ57" s="1">
        <v>767813.69863013679</v>
      </c>
      <c r="CR57" s="1">
        <v>767813.69863013679</v>
      </c>
      <c r="CS57" s="1">
        <v>767813.69863013679</v>
      </c>
      <c r="CT57" s="1">
        <v>767813.69863013679</v>
      </c>
      <c r="CU57" s="1">
        <v>767813.69863013679</v>
      </c>
      <c r="CV57" s="1">
        <v>767813.69863013679</v>
      </c>
      <c r="CW57" s="1">
        <v>767813.69863013679</v>
      </c>
      <c r="CX57" s="1">
        <v>767813.69863013679</v>
      </c>
      <c r="CY57" s="1">
        <v>767813.69863013679</v>
      </c>
      <c r="CZ57" s="1">
        <v>767813.69863013679</v>
      </c>
      <c r="DA57" s="1">
        <v>767813.69863013679</v>
      </c>
    </row>
    <row r="58" spans="3:105" x14ac:dyDescent="0.25">
      <c r="D58" t="s">
        <v>53</v>
      </c>
      <c r="E58" s="1">
        <v>767813.69863013679</v>
      </c>
      <c r="F58" s="1">
        <v>767813.69863013679</v>
      </c>
      <c r="G58" s="1">
        <v>767813.69863013679</v>
      </c>
      <c r="H58" s="1">
        <v>767813.69863013679</v>
      </c>
      <c r="I58" s="1">
        <v>767813.69863013679</v>
      </c>
      <c r="J58" s="1">
        <v>767813.69863013679</v>
      </c>
      <c r="K58" s="1">
        <v>767813.69863013679</v>
      </c>
      <c r="L58" s="1">
        <v>767813.69863013679</v>
      </c>
      <c r="M58" s="1">
        <v>767813.69863013679</v>
      </c>
      <c r="N58" s="1">
        <v>767813.69863013679</v>
      </c>
      <c r="O58" s="1">
        <v>767813.69863013679</v>
      </c>
      <c r="P58" s="1">
        <v>767813.69863013679</v>
      </c>
      <c r="Q58" s="1">
        <v>767813.69863013679</v>
      </c>
      <c r="R58" s="1">
        <v>767813.69863013679</v>
      </c>
      <c r="S58" s="1">
        <v>767813.69863013679</v>
      </c>
      <c r="T58" s="1">
        <v>767813.69863013679</v>
      </c>
      <c r="U58" s="1">
        <v>767813.69863013679</v>
      </c>
      <c r="V58" s="1">
        <v>767813.69863013679</v>
      </c>
      <c r="W58" s="1">
        <v>767813.69863013679</v>
      </c>
      <c r="X58" s="1">
        <v>767813.69863013679</v>
      </c>
      <c r="Y58" s="1">
        <v>767813.69863013679</v>
      </c>
      <c r="Z58" s="1">
        <v>767813.69863013679</v>
      </c>
      <c r="AA58" s="1">
        <v>767813.69863013679</v>
      </c>
      <c r="AB58" s="1">
        <v>767813.69863013679</v>
      </c>
      <c r="AC58" s="1">
        <v>767813.69863013679</v>
      </c>
      <c r="AD58" s="1">
        <v>767813.69863013679</v>
      </c>
      <c r="AE58" s="1">
        <v>767813.69863013679</v>
      </c>
      <c r="AF58" s="1">
        <v>767813.69863013679</v>
      </c>
      <c r="AG58" s="1">
        <v>767813.69863013679</v>
      </c>
      <c r="AH58" s="1">
        <v>767813.69863013679</v>
      </c>
      <c r="AI58" s="1">
        <v>767813.69863013679</v>
      </c>
      <c r="AJ58" s="1">
        <v>767813.69863013679</v>
      </c>
      <c r="AK58" s="1">
        <v>767813.69863013679</v>
      </c>
      <c r="AL58" s="1">
        <v>767813.69863013679</v>
      </c>
      <c r="AM58" s="1">
        <v>767813.69863013679</v>
      </c>
      <c r="AN58" s="1">
        <v>767813.69863013679</v>
      </c>
      <c r="AO58" s="1">
        <v>767813.69863013679</v>
      </c>
      <c r="AP58" s="1">
        <v>767813.69863013679</v>
      </c>
      <c r="AQ58" s="1">
        <v>767813.69863013679</v>
      </c>
      <c r="AR58" s="1">
        <v>767813.69863013679</v>
      </c>
      <c r="AS58" s="1">
        <v>767813.69863013679</v>
      </c>
      <c r="AT58" s="1">
        <v>767813.69863013679</v>
      </c>
      <c r="AU58" s="1">
        <v>767813.69863013679</v>
      </c>
      <c r="AV58" s="1">
        <v>767813.69863013679</v>
      </c>
      <c r="AW58" s="1">
        <v>767813.69863013679</v>
      </c>
      <c r="AX58" s="1">
        <v>767813.69863013679</v>
      </c>
      <c r="AY58" s="1">
        <v>767813.69863013679</v>
      </c>
      <c r="AZ58" s="1">
        <v>767813.69863013679</v>
      </c>
      <c r="BA58" s="1">
        <v>767813.69863013679</v>
      </c>
      <c r="BB58" s="1">
        <v>767813.69863013679</v>
      </c>
      <c r="BC58" s="1">
        <v>767813.69863013679</v>
      </c>
      <c r="BD58" s="1">
        <v>767813.69863013679</v>
      </c>
      <c r="BE58" s="1">
        <v>767813.69863013679</v>
      </c>
      <c r="BF58" s="1">
        <v>767813.69863013679</v>
      </c>
      <c r="BG58" s="1">
        <v>767813.69863013679</v>
      </c>
      <c r="BH58" s="1">
        <v>767813.69863013679</v>
      </c>
      <c r="BI58" s="1">
        <v>767813.69863013679</v>
      </c>
      <c r="BJ58" s="1">
        <v>767813.69863013679</v>
      </c>
      <c r="BK58" s="1">
        <v>767813.69863013679</v>
      </c>
      <c r="BL58" s="1">
        <v>767813.69863013679</v>
      </c>
      <c r="BM58" s="1">
        <v>767813.69863013679</v>
      </c>
      <c r="BN58" s="1">
        <v>767813.69863013679</v>
      </c>
      <c r="BO58" s="1">
        <v>767813.69863013679</v>
      </c>
      <c r="BP58" s="1">
        <v>767813.69863013679</v>
      </c>
      <c r="BQ58" s="1">
        <v>767813.69863013679</v>
      </c>
      <c r="BR58" s="1">
        <v>767813.69863013679</v>
      </c>
      <c r="BS58" s="1">
        <v>767813.69863013679</v>
      </c>
      <c r="BT58" s="1">
        <v>767813.69863013679</v>
      </c>
      <c r="BU58" s="1">
        <v>767813.69863013679</v>
      </c>
      <c r="BV58" s="1">
        <v>767813.69863013679</v>
      </c>
      <c r="BW58" s="1">
        <v>767813.69863013679</v>
      </c>
      <c r="BX58" s="1">
        <v>767813.69863013679</v>
      </c>
      <c r="BY58" s="1">
        <v>767813.69863013679</v>
      </c>
      <c r="BZ58" s="1">
        <v>767813.69863013679</v>
      </c>
      <c r="CA58" s="1">
        <v>767813.69863013679</v>
      </c>
      <c r="CB58" s="1">
        <v>767813.69863013679</v>
      </c>
      <c r="CC58" s="1">
        <v>767813.69863013679</v>
      </c>
      <c r="CD58" s="1">
        <v>767813.69863013679</v>
      </c>
      <c r="CE58" s="1">
        <v>767813.69863013679</v>
      </c>
      <c r="CF58" s="1">
        <v>767813.69863013679</v>
      </c>
      <c r="CG58" s="1">
        <v>767813.69863013679</v>
      </c>
      <c r="CH58" s="1">
        <v>767813.69863013679</v>
      </c>
      <c r="CI58" s="1">
        <v>767813.69863013679</v>
      </c>
      <c r="CJ58" s="1">
        <v>767813.69863013679</v>
      </c>
      <c r="CK58" s="1">
        <v>767813.69863013679</v>
      </c>
      <c r="CL58" s="1">
        <v>767813.69863013679</v>
      </c>
      <c r="CM58" s="1">
        <v>767813.69863013679</v>
      </c>
      <c r="CN58" s="1">
        <v>767813.69863013679</v>
      </c>
      <c r="CO58" s="1">
        <v>767813.69863013679</v>
      </c>
      <c r="CP58" s="1">
        <v>767813.69863013679</v>
      </c>
      <c r="CQ58" s="1">
        <v>767813.69863013679</v>
      </c>
      <c r="CR58" s="1">
        <v>767813.69863013679</v>
      </c>
      <c r="CS58" s="1">
        <v>767813.69863013679</v>
      </c>
      <c r="CT58" s="1">
        <v>767813.69863013679</v>
      </c>
      <c r="CU58" s="1">
        <v>767813.69863013679</v>
      </c>
      <c r="CV58" s="1">
        <v>767813.69863013679</v>
      </c>
      <c r="CW58" s="1">
        <v>767813.69863013679</v>
      </c>
      <c r="CX58" s="1">
        <v>767813.69863013679</v>
      </c>
      <c r="CY58" s="1">
        <v>767813.69863013679</v>
      </c>
      <c r="CZ58" s="1">
        <v>767813.69863013679</v>
      </c>
      <c r="DA58" s="1">
        <v>767813.69863013679</v>
      </c>
    </row>
    <row r="59" spans="3:105" x14ac:dyDescent="0.25">
      <c r="D59" t="s">
        <v>54</v>
      </c>
      <c r="E59" s="1">
        <v>767813.69863013679</v>
      </c>
      <c r="F59" s="1">
        <v>767813.69863013679</v>
      </c>
      <c r="G59" s="1">
        <v>767813.69863013679</v>
      </c>
      <c r="H59" s="1">
        <v>767813.69863013679</v>
      </c>
      <c r="I59" s="1">
        <v>767813.69863013679</v>
      </c>
      <c r="J59" s="1">
        <v>767813.69863013679</v>
      </c>
      <c r="K59" s="1">
        <v>767813.69863013679</v>
      </c>
      <c r="L59" s="1">
        <v>767813.69863013679</v>
      </c>
      <c r="M59" s="1">
        <v>767813.69863013679</v>
      </c>
      <c r="N59" s="1">
        <v>767813.69863013679</v>
      </c>
      <c r="O59" s="1">
        <v>767813.69863013679</v>
      </c>
      <c r="P59" s="1">
        <v>767813.69863013679</v>
      </c>
      <c r="Q59" s="1">
        <v>767813.69863013679</v>
      </c>
      <c r="R59" s="1">
        <v>767813.69863013679</v>
      </c>
      <c r="S59" s="1">
        <v>767813.69863013679</v>
      </c>
      <c r="T59" s="1">
        <v>767813.69863013679</v>
      </c>
      <c r="U59" s="1">
        <v>767813.69863013679</v>
      </c>
      <c r="V59" s="1">
        <v>767813.69863013679</v>
      </c>
      <c r="W59" s="1">
        <v>767813.69863013679</v>
      </c>
      <c r="X59" s="1">
        <v>767813.69863013679</v>
      </c>
      <c r="Y59" s="1">
        <v>767813.69863013679</v>
      </c>
      <c r="Z59" s="1">
        <v>767813.69863013679</v>
      </c>
      <c r="AA59" s="1">
        <v>767813.69863013679</v>
      </c>
      <c r="AB59" s="1">
        <v>767813.69863013679</v>
      </c>
      <c r="AC59" s="1">
        <v>767813.69863013679</v>
      </c>
      <c r="AD59" s="1">
        <v>767813.69863013679</v>
      </c>
      <c r="AE59" s="1">
        <v>767813.69863013679</v>
      </c>
      <c r="AF59" s="1">
        <v>767813.69863013679</v>
      </c>
      <c r="AG59" s="1">
        <v>767813.69863013679</v>
      </c>
      <c r="AH59" s="1">
        <v>767813.69863013679</v>
      </c>
      <c r="AI59" s="1">
        <v>767813.69863013679</v>
      </c>
      <c r="AJ59" s="1">
        <v>767813.69863013679</v>
      </c>
      <c r="AK59" s="1">
        <v>767813.69863013679</v>
      </c>
      <c r="AL59" s="1">
        <v>767813.69863013679</v>
      </c>
      <c r="AM59" s="1">
        <v>767813.69863013679</v>
      </c>
      <c r="AN59" s="1">
        <v>767813.69863013679</v>
      </c>
      <c r="AO59" s="1">
        <v>767813.69863013679</v>
      </c>
      <c r="AP59" s="1">
        <v>767813.69863013679</v>
      </c>
      <c r="AQ59" s="1">
        <v>767813.69863013679</v>
      </c>
      <c r="AR59" s="1">
        <v>767813.69863013679</v>
      </c>
      <c r="AS59" s="1">
        <v>767813.69863013679</v>
      </c>
      <c r="AT59" s="1">
        <v>767813.69863013679</v>
      </c>
      <c r="AU59" s="1">
        <v>767813.69863013679</v>
      </c>
      <c r="AV59" s="1">
        <v>767813.69863013679</v>
      </c>
      <c r="AW59" s="1">
        <v>767813.69863013679</v>
      </c>
      <c r="AX59" s="1">
        <v>767813.69863013679</v>
      </c>
      <c r="AY59" s="1">
        <v>767813.69863013679</v>
      </c>
      <c r="AZ59" s="1">
        <v>767813.69863013679</v>
      </c>
      <c r="BA59" s="1">
        <v>767813.69863013679</v>
      </c>
      <c r="BB59" s="1">
        <v>767813.69863013679</v>
      </c>
      <c r="BC59" s="1">
        <v>767813.69863013679</v>
      </c>
      <c r="BD59" s="1">
        <v>767813.69863013679</v>
      </c>
      <c r="BE59" s="1">
        <v>767813.69863013679</v>
      </c>
      <c r="BF59" s="1">
        <v>767813.69863013679</v>
      </c>
      <c r="BG59" s="1">
        <v>767813.69863013679</v>
      </c>
      <c r="BH59" s="1">
        <v>767813.69863013679</v>
      </c>
      <c r="BI59" s="1">
        <v>767813.69863013679</v>
      </c>
      <c r="BJ59" s="1">
        <v>767813.69863013679</v>
      </c>
      <c r="BK59" s="1">
        <v>767813.69863013679</v>
      </c>
      <c r="BL59" s="1">
        <v>767813.69863013679</v>
      </c>
      <c r="BM59" s="1">
        <v>767813.69863013679</v>
      </c>
      <c r="BN59" s="1">
        <v>767813.69863013679</v>
      </c>
      <c r="BO59" s="1">
        <v>767813.69863013679</v>
      </c>
      <c r="BP59" s="1">
        <v>767813.69863013679</v>
      </c>
      <c r="BQ59" s="1">
        <v>767813.69863013679</v>
      </c>
      <c r="BR59" s="1">
        <v>767813.69863013679</v>
      </c>
      <c r="BS59" s="1">
        <v>767813.69863013679</v>
      </c>
      <c r="BT59" s="1">
        <v>767813.69863013679</v>
      </c>
      <c r="BU59" s="1">
        <v>767813.69863013679</v>
      </c>
      <c r="BV59" s="1">
        <v>767813.69863013679</v>
      </c>
      <c r="BW59" s="1">
        <v>767813.69863013679</v>
      </c>
      <c r="BX59" s="1">
        <v>767813.69863013679</v>
      </c>
      <c r="BY59" s="1">
        <v>767813.69863013679</v>
      </c>
      <c r="BZ59" s="1">
        <v>767813.69863013679</v>
      </c>
      <c r="CA59" s="1">
        <v>767813.69863013679</v>
      </c>
      <c r="CB59" s="1">
        <v>767813.69863013679</v>
      </c>
      <c r="CC59" s="1">
        <v>767813.69863013679</v>
      </c>
      <c r="CD59" s="1">
        <v>767813.69863013679</v>
      </c>
      <c r="CE59" s="1">
        <v>767813.69863013679</v>
      </c>
      <c r="CF59" s="1">
        <v>767813.69863013679</v>
      </c>
      <c r="CG59" s="1">
        <v>767813.69863013679</v>
      </c>
      <c r="CH59" s="1">
        <v>767813.69863013679</v>
      </c>
      <c r="CI59" s="1">
        <v>767813.69863013679</v>
      </c>
      <c r="CJ59" s="1">
        <v>767813.69863013679</v>
      </c>
      <c r="CK59" s="1">
        <v>767813.69863013679</v>
      </c>
      <c r="CL59" s="1">
        <v>767813.69863013679</v>
      </c>
      <c r="CM59" s="1">
        <v>767813.69863013679</v>
      </c>
      <c r="CN59" s="1">
        <v>767813.69863013679</v>
      </c>
      <c r="CO59" s="1">
        <v>767813.69863013679</v>
      </c>
      <c r="CP59" s="1">
        <v>767813.69863013679</v>
      </c>
      <c r="CQ59" s="1">
        <v>767813.69863013679</v>
      </c>
      <c r="CR59" s="1">
        <v>767813.69863013679</v>
      </c>
      <c r="CS59" s="1">
        <v>767813.69863013679</v>
      </c>
      <c r="CT59" s="1">
        <v>767813.69863013679</v>
      </c>
      <c r="CU59" s="1">
        <v>767813.69863013679</v>
      </c>
      <c r="CV59" s="1">
        <v>767813.69863013679</v>
      </c>
      <c r="CW59" s="1">
        <v>767813.69863013679</v>
      </c>
      <c r="CX59" s="1">
        <v>767813.69863013679</v>
      </c>
      <c r="CY59" s="1">
        <v>767813.69863013679</v>
      </c>
      <c r="CZ59" s="1">
        <v>767813.69863013679</v>
      </c>
      <c r="DA59" s="1">
        <v>767813.69863013679</v>
      </c>
    </row>
    <row r="60" spans="3:105" x14ac:dyDescent="0.25">
      <c r="D60" t="s">
        <v>55</v>
      </c>
      <c r="E60" s="1">
        <v>767813.69863013679</v>
      </c>
      <c r="F60" s="1">
        <v>767813.69863013679</v>
      </c>
      <c r="G60" s="1">
        <v>767813.69863013679</v>
      </c>
      <c r="H60" s="1">
        <v>767813.69863013679</v>
      </c>
      <c r="I60" s="1">
        <v>767813.69863013679</v>
      </c>
      <c r="J60" s="1">
        <v>767813.69863013679</v>
      </c>
      <c r="K60" s="1">
        <v>767813.69863013679</v>
      </c>
      <c r="L60" s="1">
        <v>767813.69863013679</v>
      </c>
      <c r="M60" s="1">
        <v>767813.69863013679</v>
      </c>
      <c r="N60" s="1">
        <v>767813.69863013679</v>
      </c>
      <c r="O60" s="1">
        <v>767813.69863013679</v>
      </c>
      <c r="P60" s="1">
        <v>767813.69863013679</v>
      </c>
      <c r="Q60" s="1">
        <v>767813.69863013679</v>
      </c>
      <c r="R60" s="1">
        <v>767813.69863013679</v>
      </c>
      <c r="S60" s="1">
        <v>767813.69863013679</v>
      </c>
      <c r="T60" s="1">
        <v>767813.69863013679</v>
      </c>
      <c r="U60" s="1">
        <v>767813.69863013679</v>
      </c>
      <c r="V60" s="1">
        <v>767813.69863013679</v>
      </c>
      <c r="W60" s="1">
        <v>767813.69863013679</v>
      </c>
      <c r="X60" s="1">
        <v>767813.69863013679</v>
      </c>
      <c r="Y60" s="1">
        <v>767813.69863013679</v>
      </c>
      <c r="Z60" s="1">
        <v>767813.69863013679</v>
      </c>
      <c r="AA60" s="1">
        <v>767813.69863013679</v>
      </c>
      <c r="AB60" s="1">
        <v>767813.69863013679</v>
      </c>
      <c r="AC60" s="1">
        <v>767813.69863013679</v>
      </c>
      <c r="AD60" s="1">
        <v>767813.69863013679</v>
      </c>
      <c r="AE60" s="1">
        <v>767813.69863013679</v>
      </c>
      <c r="AF60" s="1">
        <v>767813.69863013679</v>
      </c>
      <c r="AG60" s="1">
        <v>767813.69863013679</v>
      </c>
      <c r="AH60" s="1">
        <v>767813.69863013679</v>
      </c>
      <c r="AI60" s="1">
        <v>767813.69863013679</v>
      </c>
      <c r="AJ60" s="1">
        <v>767813.69863013679</v>
      </c>
      <c r="AK60" s="1">
        <v>767813.69863013679</v>
      </c>
      <c r="AL60" s="1">
        <v>767813.69863013679</v>
      </c>
      <c r="AM60" s="1">
        <v>767813.69863013679</v>
      </c>
      <c r="AN60" s="1">
        <v>767813.69863013679</v>
      </c>
      <c r="AO60" s="1">
        <v>767813.69863013679</v>
      </c>
      <c r="AP60" s="1">
        <v>767813.69863013679</v>
      </c>
      <c r="AQ60" s="1">
        <v>767813.69863013679</v>
      </c>
      <c r="AR60" s="1">
        <v>767813.69863013679</v>
      </c>
      <c r="AS60" s="1">
        <v>767813.69863013679</v>
      </c>
      <c r="AT60" s="1">
        <v>767813.69863013679</v>
      </c>
      <c r="AU60" s="1">
        <v>767813.69863013679</v>
      </c>
      <c r="AV60" s="1">
        <v>767813.69863013679</v>
      </c>
      <c r="AW60" s="1">
        <v>767813.69863013679</v>
      </c>
      <c r="AX60" s="1">
        <v>767813.69863013679</v>
      </c>
      <c r="AY60" s="1">
        <v>767813.69863013679</v>
      </c>
      <c r="AZ60" s="1">
        <v>767813.69863013679</v>
      </c>
      <c r="BA60" s="1">
        <v>767813.69863013679</v>
      </c>
      <c r="BB60" s="1">
        <v>767813.69863013679</v>
      </c>
      <c r="BC60" s="1">
        <v>767813.69863013679</v>
      </c>
      <c r="BD60" s="1">
        <v>767813.69863013679</v>
      </c>
      <c r="BE60" s="1">
        <v>767813.69863013679</v>
      </c>
      <c r="BF60" s="1">
        <v>767813.69863013679</v>
      </c>
      <c r="BG60" s="1">
        <v>767813.69863013679</v>
      </c>
      <c r="BH60" s="1">
        <v>767813.69863013679</v>
      </c>
      <c r="BI60" s="1">
        <v>767813.69863013679</v>
      </c>
      <c r="BJ60" s="1">
        <v>767813.69863013679</v>
      </c>
      <c r="BK60" s="1">
        <v>767813.69863013679</v>
      </c>
      <c r="BL60" s="1">
        <v>767813.69863013679</v>
      </c>
      <c r="BM60" s="1">
        <v>767813.69863013679</v>
      </c>
      <c r="BN60" s="1">
        <v>767813.69863013679</v>
      </c>
      <c r="BO60" s="1">
        <v>767813.69863013679</v>
      </c>
      <c r="BP60" s="1">
        <v>767813.69863013679</v>
      </c>
      <c r="BQ60" s="1">
        <v>767813.69863013679</v>
      </c>
      <c r="BR60" s="1">
        <v>767813.69863013679</v>
      </c>
      <c r="BS60" s="1">
        <v>767813.69863013679</v>
      </c>
      <c r="BT60" s="1">
        <v>767813.69863013679</v>
      </c>
      <c r="BU60" s="1">
        <v>767813.69863013679</v>
      </c>
      <c r="BV60" s="1">
        <v>767813.69863013679</v>
      </c>
      <c r="BW60" s="1">
        <v>767813.69863013679</v>
      </c>
      <c r="BX60" s="1">
        <v>767813.69863013679</v>
      </c>
      <c r="BY60" s="1">
        <v>767813.69863013679</v>
      </c>
      <c r="BZ60" s="1">
        <v>767813.69863013679</v>
      </c>
      <c r="CA60" s="1">
        <v>767813.69863013679</v>
      </c>
      <c r="CB60" s="1">
        <v>767813.69863013679</v>
      </c>
      <c r="CC60" s="1">
        <v>767813.69863013679</v>
      </c>
      <c r="CD60" s="1">
        <v>767813.69863013679</v>
      </c>
      <c r="CE60" s="1">
        <v>767813.69863013679</v>
      </c>
      <c r="CF60" s="1">
        <v>767813.69863013679</v>
      </c>
      <c r="CG60" s="1">
        <v>767813.69863013679</v>
      </c>
      <c r="CH60" s="1">
        <v>767813.69863013679</v>
      </c>
      <c r="CI60" s="1">
        <v>767813.69863013679</v>
      </c>
      <c r="CJ60" s="1">
        <v>767813.69863013679</v>
      </c>
      <c r="CK60" s="1">
        <v>767813.69863013679</v>
      </c>
      <c r="CL60" s="1">
        <v>767813.69863013679</v>
      </c>
      <c r="CM60" s="1">
        <v>767813.69863013679</v>
      </c>
      <c r="CN60" s="1">
        <v>767813.69863013679</v>
      </c>
      <c r="CO60" s="1">
        <v>767813.69863013679</v>
      </c>
      <c r="CP60" s="1">
        <v>767813.69863013679</v>
      </c>
      <c r="CQ60" s="1">
        <v>767813.69863013679</v>
      </c>
      <c r="CR60" s="1">
        <v>767813.69863013679</v>
      </c>
      <c r="CS60" s="1">
        <v>767813.69863013679</v>
      </c>
      <c r="CT60" s="1">
        <v>767813.69863013679</v>
      </c>
      <c r="CU60" s="1">
        <v>767813.69863013679</v>
      </c>
      <c r="CV60" s="1">
        <v>767813.69863013679</v>
      </c>
      <c r="CW60" s="1">
        <v>767813.69863013679</v>
      </c>
      <c r="CX60" s="1">
        <v>767813.69863013679</v>
      </c>
      <c r="CY60" s="1">
        <v>767813.69863013679</v>
      </c>
      <c r="CZ60" s="1">
        <v>767813.69863013679</v>
      </c>
      <c r="DA60" s="1">
        <v>767813.69863013679</v>
      </c>
    </row>
    <row r="61" spans="3:105" x14ac:dyDescent="0.25">
      <c r="D61" t="s">
        <v>56</v>
      </c>
      <c r="E61" s="1">
        <v>767813.69863013679</v>
      </c>
      <c r="F61" s="1">
        <v>767813.69863013679</v>
      </c>
      <c r="G61" s="1">
        <v>767813.69863013679</v>
      </c>
      <c r="H61" s="1">
        <v>767813.69863013679</v>
      </c>
      <c r="I61" s="1">
        <v>767813.69863013679</v>
      </c>
      <c r="J61" s="1">
        <v>767813.69863013679</v>
      </c>
      <c r="K61" s="1">
        <v>767813.69863013679</v>
      </c>
      <c r="L61" s="1">
        <v>767813.69863013679</v>
      </c>
      <c r="M61" s="1">
        <v>767813.69863013679</v>
      </c>
      <c r="N61" s="1">
        <v>767813.69863013679</v>
      </c>
      <c r="O61" s="1">
        <v>767813.69863013679</v>
      </c>
      <c r="P61" s="1">
        <v>767813.69863013679</v>
      </c>
      <c r="Q61" s="1">
        <v>767813.69863013679</v>
      </c>
      <c r="R61" s="1">
        <v>767813.69863013679</v>
      </c>
      <c r="S61" s="1">
        <v>767813.69863013679</v>
      </c>
      <c r="T61" s="1">
        <v>767813.69863013679</v>
      </c>
      <c r="U61" s="1">
        <v>767813.69863013679</v>
      </c>
      <c r="V61" s="1">
        <v>767813.69863013679</v>
      </c>
      <c r="W61" s="1">
        <v>767813.69863013679</v>
      </c>
      <c r="X61" s="1">
        <v>767813.69863013679</v>
      </c>
      <c r="Y61" s="1">
        <v>767813.69863013679</v>
      </c>
      <c r="Z61" s="1">
        <v>767813.69863013679</v>
      </c>
      <c r="AA61" s="1">
        <v>767813.69863013679</v>
      </c>
      <c r="AB61" s="1">
        <v>767813.69863013679</v>
      </c>
      <c r="AC61" s="1">
        <v>767813.69863013679</v>
      </c>
      <c r="AD61" s="1">
        <v>767813.69863013679</v>
      </c>
      <c r="AE61" s="1">
        <v>767813.69863013679</v>
      </c>
      <c r="AF61" s="1">
        <v>767813.69863013679</v>
      </c>
      <c r="AG61" s="1">
        <v>767813.69863013679</v>
      </c>
      <c r="AH61" s="1">
        <v>767813.69863013679</v>
      </c>
      <c r="AI61" s="1">
        <v>767813.69863013679</v>
      </c>
      <c r="AJ61" s="1">
        <v>767813.69863013679</v>
      </c>
      <c r="AK61" s="1">
        <v>767813.69863013679</v>
      </c>
      <c r="AL61" s="1">
        <v>767813.69863013679</v>
      </c>
      <c r="AM61" s="1">
        <v>767813.69863013679</v>
      </c>
      <c r="AN61" s="1">
        <v>767813.69863013679</v>
      </c>
      <c r="AO61" s="1">
        <v>767813.69863013679</v>
      </c>
      <c r="AP61" s="1">
        <v>767813.69863013679</v>
      </c>
      <c r="AQ61" s="1">
        <v>767813.69863013679</v>
      </c>
      <c r="AR61" s="1">
        <v>767813.69863013679</v>
      </c>
      <c r="AS61" s="1">
        <v>767813.69863013679</v>
      </c>
      <c r="AT61" s="1">
        <v>767813.69863013679</v>
      </c>
      <c r="AU61" s="1">
        <v>767813.69863013679</v>
      </c>
      <c r="AV61" s="1">
        <v>767813.69863013679</v>
      </c>
      <c r="AW61" s="1">
        <v>767813.69863013679</v>
      </c>
      <c r="AX61" s="1">
        <v>767813.69863013679</v>
      </c>
      <c r="AY61" s="1">
        <v>767813.69863013679</v>
      </c>
      <c r="AZ61" s="1">
        <v>767813.69863013679</v>
      </c>
      <c r="BA61" s="1">
        <v>767813.69863013679</v>
      </c>
      <c r="BB61" s="1">
        <v>767813.69863013679</v>
      </c>
      <c r="BC61" s="1">
        <v>767813.69863013679</v>
      </c>
      <c r="BD61" s="1">
        <v>767813.69863013679</v>
      </c>
      <c r="BE61" s="1">
        <v>767813.69863013679</v>
      </c>
      <c r="BF61" s="1">
        <v>767813.69863013679</v>
      </c>
      <c r="BG61" s="1">
        <v>767813.69863013679</v>
      </c>
      <c r="BH61" s="1">
        <v>767813.69863013679</v>
      </c>
      <c r="BI61" s="1">
        <v>767813.69863013679</v>
      </c>
      <c r="BJ61" s="1">
        <v>767813.69863013679</v>
      </c>
      <c r="BK61" s="1">
        <v>767813.69863013679</v>
      </c>
      <c r="BL61" s="1">
        <v>767813.69863013679</v>
      </c>
      <c r="BM61" s="1">
        <v>767813.69863013679</v>
      </c>
      <c r="BN61" s="1">
        <v>767813.69863013679</v>
      </c>
      <c r="BO61" s="1">
        <v>767813.69863013679</v>
      </c>
      <c r="BP61" s="1">
        <v>767813.69863013679</v>
      </c>
      <c r="BQ61" s="1">
        <v>767813.69863013679</v>
      </c>
      <c r="BR61" s="1">
        <v>767813.69863013679</v>
      </c>
      <c r="BS61" s="1">
        <v>767813.69863013679</v>
      </c>
      <c r="BT61" s="1">
        <v>767813.69863013679</v>
      </c>
      <c r="BU61" s="1">
        <v>767813.69863013679</v>
      </c>
      <c r="BV61" s="1">
        <v>767813.69863013679</v>
      </c>
      <c r="BW61" s="1">
        <v>767813.69863013679</v>
      </c>
      <c r="BX61" s="1">
        <v>767813.69863013679</v>
      </c>
      <c r="BY61" s="1">
        <v>767813.69863013679</v>
      </c>
      <c r="BZ61" s="1">
        <v>767813.69863013679</v>
      </c>
      <c r="CA61" s="1">
        <v>767813.69863013679</v>
      </c>
      <c r="CB61" s="1">
        <v>767813.69863013679</v>
      </c>
      <c r="CC61" s="1">
        <v>767813.69863013679</v>
      </c>
      <c r="CD61" s="1">
        <v>767813.69863013679</v>
      </c>
      <c r="CE61" s="1">
        <v>767813.69863013679</v>
      </c>
      <c r="CF61" s="1">
        <v>767813.69863013679</v>
      </c>
      <c r="CG61" s="1">
        <v>767813.69863013679</v>
      </c>
      <c r="CH61" s="1">
        <v>767813.69863013679</v>
      </c>
      <c r="CI61" s="1">
        <v>767813.69863013679</v>
      </c>
      <c r="CJ61" s="1">
        <v>767813.69863013679</v>
      </c>
      <c r="CK61" s="1">
        <v>767813.69863013679</v>
      </c>
      <c r="CL61" s="1">
        <v>767813.69863013679</v>
      </c>
      <c r="CM61" s="1">
        <v>767813.69863013679</v>
      </c>
      <c r="CN61" s="1">
        <v>767813.69863013679</v>
      </c>
      <c r="CO61" s="1">
        <v>767813.69863013679</v>
      </c>
      <c r="CP61" s="1">
        <v>767813.69863013679</v>
      </c>
      <c r="CQ61" s="1">
        <v>767813.69863013679</v>
      </c>
      <c r="CR61" s="1">
        <v>767813.69863013679</v>
      </c>
      <c r="CS61" s="1">
        <v>767813.69863013679</v>
      </c>
      <c r="CT61" s="1">
        <v>767813.69863013679</v>
      </c>
      <c r="CU61" s="1">
        <v>767813.69863013679</v>
      </c>
      <c r="CV61" s="1">
        <v>767813.69863013679</v>
      </c>
      <c r="CW61" s="1">
        <v>767813.69863013679</v>
      </c>
      <c r="CX61" s="1">
        <v>767813.69863013679</v>
      </c>
      <c r="CY61" s="1">
        <v>767813.69863013679</v>
      </c>
      <c r="CZ61" s="1">
        <v>767813.69863013679</v>
      </c>
      <c r="DA61" s="1">
        <v>767813.69863013679</v>
      </c>
    </row>
    <row r="62" spans="3:105" x14ac:dyDescent="0.25">
      <c r="D62" t="s">
        <v>57</v>
      </c>
      <c r="E62" s="1">
        <v>767813.69863013679</v>
      </c>
      <c r="F62" s="1">
        <v>767813.69863013679</v>
      </c>
      <c r="G62" s="1">
        <v>767813.69863013679</v>
      </c>
      <c r="H62" s="1">
        <v>767813.69863013679</v>
      </c>
      <c r="I62" s="1">
        <v>767813.69863013679</v>
      </c>
      <c r="J62" s="1">
        <v>767813.69863013679</v>
      </c>
      <c r="K62" s="1">
        <v>767813.69863013679</v>
      </c>
      <c r="L62" s="1">
        <v>767813.69863013679</v>
      </c>
      <c r="M62" s="1">
        <v>767813.69863013679</v>
      </c>
      <c r="N62" s="1">
        <v>767813.69863013679</v>
      </c>
      <c r="O62" s="1">
        <v>767813.69863013679</v>
      </c>
      <c r="P62" s="1">
        <v>767813.69863013679</v>
      </c>
      <c r="Q62" s="1">
        <v>767813.69863013679</v>
      </c>
      <c r="R62" s="1">
        <v>767813.69863013679</v>
      </c>
      <c r="S62" s="1">
        <v>767813.69863013679</v>
      </c>
      <c r="T62" s="1">
        <v>767813.69863013679</v>
      </c>
      <c r="U62" s="1">
        <v>767813.69863013679</v>
      </c>
      <c r="V62" s="1">
        <v>767813.69863013679</v>
      </c>
      <c r="W62" s="1">
        <v>767813.69863013679</v>
      </c>
      <c r="X62" s="1">
        <v>767813.69863013679</v>
      </c>
      <c r="Y62" s="1">
        <v>767813.69863013679</v>
      </c>
      <c r="Z62" s="1">
        <v>767813.69863013679</v>
      </c>
      <c r="AA62" s="1">
        <v>767813.69863013679</v>
      </c>
      <c r="AB62" s="1">
        <v>767813.69863013679</v>
      </c>
      <c r="AC62" s="1">
        <v>767813.69863013679</v>
      </c>
      <c r="AD62" s="1">
        <v>767813.69863013679</v>
      </c>
      <c r="AE62" s="1">
        <v>767813.69863013679</v>
      </c>
      <c r="AF62" s="1">
        <v>767813.69863013679</v>
      </c>
      <c r="AG62" s="1">
        <v>767813.69863013679</v>
      </c>
      <c r="AH62" s="1">
        <v>767813.69863013679</v>
      </c>
      <c r="AI62" s="1">
        <v>767813.69863013679</v>
      </c>
      <c r="AJ62" s="1">
        <v>767813.69863013679</v>
      </c>
      <c r="AK62" s="1">
        <v>767813.69863013679</v>
      </c>
      <c r="AL62" s="1">
        <v>767813.69863013679</v>
      </c>
      <c r="AM62" s="1">
        <v>767813.69863013679</v>
      </c>
      <c r="AN62" s="1">
        <v>767813.69863013679</v>
      </c>
      <c r="AO62" s="1">
        <v>767813.69863013679</v>
      </c>
      <c r="AP62" s="1">
        <v>767813.69863013679</v>
      </c>
      <c r="AQ62" s="1">
        <v>767813.69863013679</v>
      </c>
      <c r="AR62" s="1">
        <v>767813.69863013679</v>
      </c>
      <c r="AS62" s="1">
        <v>767813.69863013679</v>
      </c>
      <c r="AT62" s="1">
        <v>767813.69863013679</v>
      </c>
      <c r="AU62" s="1">
        <v>767813.69863013679</v>
      </c>
      <c r="AV62" s="1">
        <v>767813.69863013679</v>
      </c>
      <c r="AW62" s="1">
        <v>767813.69863013679</v>
      </c>
      <c r="AX62" s="1">
        <v>767813.69863013679</v>
      </c>
      <c r="AY62" s="1">
        <v>767813.69863013679</v>
      </c>
      <c r="AZ62" s="1">
        <v>767813.69863013679</v>
      </c>
      <c r="BA62" s="1">
        <v>767813.69863013679</v>
      </c>
      <c r="BB62" s="1">
        <v>767813.69863013679</v>
      </c>
      <c r="BC62" s="1">
        <v>767813.69863013679</v>
      </c>
      <c r="BD62" s="1">
        <v>767813.69863013679</v>
      </c>
      <c r="BE62" s="1">
        <v>767813.69863013679</v>
      </c>
      <c r="BF62" s="1">
        <v>767813.69863013679</v>
      </c>
      <c r="BG62" s="1">
        <v>767813.69863013679</v>
      </c>
      <c r="BH62" s="1">
        <v>767813.69863013679</v>
      </c>
      <c r="BI62" s="1">
        <v>767813.69863013679</v>
      </c>
      <c r="BJ62" s="1">
        <v>767813.69863013679</v>
      </c>
      <c r="BK62" s="1">
        <v>767813.69863013679</v>
      </c>
      <c r="BL62" s="1">
        <v>767813.69863013679</v>
      </c>
      <c r="BM62" s="1">
        <v>767813.69863013679</v>
      </c>
      <c r="BN62" s="1">
        <v>767813.69863013679</v>
      </c>
      <c r="BO62" s="1">
        <v>767813.69863013679</v>
      </c>
      <c r="BP62" s="1">
        <v>767813.69863013679</v>
      </c>
      <c r="BQ62" s="1">
        <v>767813.69863013679</v>
      </c>
      <c r="BR62" s="1">
        <v>767813.69863013679</v>
      </c>
      <c r="BS62" s="1">
        <v>767813.69863013679</v>
      </c>
      <c r="BT62" s="1">
        <v>767813.69863013679</v>
      </c>
      <c r="BU62" s="1">
        <v>767813.69863013679</v>
      </c>
      <c r="BV62" s="1">
        <v>767813.69863013679</v>
      </c>
      <c r="BW62" s="1">
        <v>767813.69863013679</v>
      </c>
      <c r="BX62" s="1">
        <v>767813.69863013679</v>
      </c>
      <c r="BY62" s="1">
        <v>767813.69863013679</v>
      </c>
      <c r="BZ62" s="1">
        <v>767813.69863013679</v>
      </c>
      <c r="CA62" s="1">
        <v>767813.69863013679</v>
      </c>
      <c r="CB62" s="1">
        <v>767813.69863013679</v>
      </c>
      <c r="CC62" s="1">
        <v>767813.69863013679</v>
      </c>
      <c r="CD62" s="1">
        <v>767813.69863013679</v>
      </c>
      <c r="CE62" s="1">
        <v>767813.69863013679</v>
      </c>
      <c r="CF62" s="1">
        <v>767813.69863013679</v>
      </c>
      <c r="CG62" s="1">
        <v>767813.69863013679</v>
      </c>
      <c r="CH62" s="1">
        <v>767813.69863013679</v>
      </c>
      <c r="CI62" s="1">
        <v>767813.69863013679</v>
      </c>
      <c r="CJ62" s="1">
        <v>767813.69863013679</v>
      </c>
      <c r="CK62" s="1">
        <v>767813.69863013679</v>
      </c>
      <c r="CL62" s="1">
        <v>767813.69863013679</v>
      </c>
      <c r="CM62" s="1">
        <v>767813.69863013679</v>
      </c>
      <c r="CN62" s="1">
        <v>767813.69863013679</v>
      </c>
      <c r="CO62" s="1">
        <v>767813.69863013679</v>
      </c>
      <c r="CP62" s="1">
        <v>767813.69863013679</v>
      </c>
      <c r="CQ62" s="1">
        <v>767813.69863013679</v>
      </c>
      <c r="CR62" s="1">
        <v>767813.69863013679</v>
      </c>
      <c r="CS62" s="1">
        <v>767813.69863013679</v>
      </c>
      <c r="CT62" s="1">
        <v>767813.69863013679</v>
      </c>
      <c r="CU62" s="1">
        <v>767813.69863013679</v>
      </c>
      <c r="CV62" s="1">
        <v>767813.69863013679</v>
      </c>
      <c r="CW62" s="1">
        <v>767813.69863013679</v>
      </c>
      <c r="CX62" s="1">
        <v>767813.69863013679</v>
      </c>
      <c r="CY62" s="1">
        <v>767813.69863013679</v>
      </c>
      <c r="CZ62" s="1">
        <v>767813.69863013679</v>
      </c>
      <c r="DA62" s="1">
        <v>767813.69863013679</v>
      </c>
    </row>
    <row r="63" spans="3:105" x14ac:dyDescent="0.25">
      <c r="D63" t="s">
        <v>58</v>
      </c>
      <c r="E63" s="1">
        <v>767813.69863013679</v>
      </c>
      <c r="F63" s="1">
        <v>767813.69863013679</v>
      </c>
      <c r="G63" s="1">
        <v>767813.69863013679</v>
      </c>
      <c r="H63" s="1">
        <v>767813.69863013679</v>
      </c>
      <c r="I63" s="1">
        <v>767813.69863013679</v>
      </c>
      <c r="J63" s="1">
        <v>767813.69863013679</v>
      </c>
      <c r="K63" s="1">
        <v>767813.69863013679</v>
      </c>
      <c r="L63" s="1">
        <v>767813.69863013679</v>
      </c>
      <c r="M63" s="1">
        <v>767813.69863013679</v>
      </c>
      <c r="N63" s="1">
        <v>767813.69863013679</v>
      </c>
      <c r="O63" s="1">
        <v>767813.69863013679</v>
      </c>
      <c r="P63" s="1">
        <v>767813.69863013679</v>
      </c>
      <c r="Q63" s="1">
        <v>767813.69863013679</v>
      </c>
      <c r="R63" s="1">
        <v>767813.69863013679</v>
      </c>
      <c r="S63" s="1">
        <v>767813.69863013679</v>
      </c>
      <c r="T63" s="1">
        <v>767813.69863013679</v>
      </c>
      <c r="U63" s="1">
        <v>767813.69863013679</v>
      </c>
      <c r="V63" s="1">
        <v>767813.69863013679</v>
      </c>
      <c r="W63" s="1">
        <v>767813.69863013679</v>
      </c>
      <c r="X63" s="1">
        <v>767813.69863013679</v>
      </c>
      <c r="Y63" s="1">
        <v>767813.69863013679</v>
      </c>
      <c r="Z63" s="1">
        <v>767813.69863013679</v>
      </c>
      <c r="AA63" s="1">
        <v>767813.69863013679</v>
      </c>
      <c r="AB63" s="1">
        <v>767813.69863013679</v>
      </c>
      <c r="AC63" s="1">
        <v>767813.69863013679</v>
      </c>
      <c r="AD63" s="1">
        <v>767813.69863013679</v>
      </c>
      <c r="AE63" s="1">
        <v>767813.69863013679</v>
      </c>
      <c r="AF63" s="1">
        <v>767813.69863013679</v>
      </c>
      <c r="AG63" s="1">
        <v>767813.69863013679</v>
      </c>
      <c r="AH63" s="1">
        <v>767813.69863013679</v>
      </c>
      <c r="AI63" s="1">
        <v>767813.69863013679</v>
      </c>
      <c r="AJ63" s="1">
        <v>767813.69863013679</v>
      </c>
      <c r="AK63" s="1">
        <v>767813.69863013679</v>
      </c>
      <c r="AL63" s="1">
        <v>767813.69863013679</v>
      </c>
      <c r="AM63" s="1">
        <v>767813.69863013679</v>
      </c>
      <c r="AN63" s="1">
        <v>767813.69863013679</v>
      </c>
      <c r="AO63" s="1">
        <v>767813.69863013679</v>
      </c>
      <c r="AP63" s="1">
        <v>767813.69863013679</v>
      </c>
      <c r="AQ63" s="1">
        <v>767813.69863013679</v>
      </c>
      <c r="AR63" s="1">
        <v>767813.69863013679</v>
      </c>
      <c r="AS63" s="1">
        <v>767813.69863013679</v>
      </c>
      <c r="AT63" s="1">
        <v>767813.69863013679</v>
      </c>
      <c r="AU63" s="1">
        <v>767813.69863013679</v>
      </c>
      <c r="AV63" s="1">
        <v>767813.69863013679</v>
      </c>
      <c r="AW63" s="1">
        <v>767813.69863013679</v>
      </c>
      <c r="AX63" s="1">
        <v>767813.69863013679</v>
      </c>
      <c r="AY63" s="1">
        <v>767813.69863013679</v>
      </c>
      <c r="AZ63" s="1">
        <v>767813.69863013679</v>
      </c>
      <c r="BA63" s="1">
        <v>767813.69863013679</v>
      </c>
      <c r="BB63" s="1">
        <v>767813.69863013679</v>
      </c>
      <c r="BC63" s="1">
        <v>767813.69863013679</v>
      </c>
      <c r="BD63" s="1">
        <v>767813.69863013679</v>
      </c>
      <c r="BE63" s="1">
        <v>767813.69863013679</v>
      </c>
      <c r="BF63" s="1">
        <v>767813.69863013679</v>
      </c>
      <c r="BG63" s="1">
        <v>767813.69863013679</v>
      </c>
      <c r="BH63" s="1">
        <v>767813.69863013679</v>
      </c>
      <c r="BI63" s="1">
        <v>767813.69863013679</v>
      </c>
      <c r="BJ63" s="1">
        <v>767813.69863013679</v>
      </c>
      <c r="BK63" s="1">
        <v>767813.69863013679</v>
      </c>
      <c r="BL63" s="1">
        <v>767813.69863013679</v>
      </c>
      <c r="BM63" s="1">
        <v>767813.69863013679</v>
      </c>
      <c r="BN63" s="1">
        <v>767813.69863013679</v>
      </c>
      <c r="BO63" s="1">
        <v>767813.69863013679</v>
      </c>
      <c r="BP63" s="1">
        <v>767813.69863013679</v>
      </c>
      <c r="BQ63" s="1">
        <v>767813.69863013679</v>
      </c>
      <c r="BR63" s="1">
        <v>767813.69863013679</v>
      </c>
      <c r="BS63" s="1">
        <v>767813.69863013679</v>
      </c>
      <c r="BT63" s="1">
        <v>767813.69863013679</v>
      </c>
      <c r="BU63" s="1">
        <v>767813.69863013679</v>
      </c>
      <c r="BV63" s="1">
        <v>767813.69863013679</v>
      </c>
      <c r="BW63" s="1">
        <v>767813.69863013679</v>
      </c>
      <c r="BX63" s="1">
        <v>767813.69863013679</v>
      </c>
      <c r="BY63" s="1">
        <v>767813.69863013679</v>
      </c>
      <c r="BZ63" s="1">
        <v>767813.69863013679</v>
      </c>
      <c r="CA63" s="1">
        <v>767813.69863013679</v>
      </c>
      <c r="CB63" s="1">
        <v>767813.69863013679</v>
      </c>
      <c r="CC63" s="1">
        <v>767813.69863013679</v>
      </c>
      <c r="CD63" s="1">
        <v>767813.69863013679</v>
      </c>
      <c r="CE63" s="1">
        <v>767813.69863013679</v>
      </c>
      <c r="CF63" s="1">
        <v>767813.69863013679</v>
      </c>
      <c r="CG63" s="1">
        <v>767813.69863013679</v>
      </c>
      <c r="CH63" s="1">
        <v>767813.69863013679</v>
      </c>
      <c r="CI63" s="1">
        <v>767813.69863013679</v>
      </c>
      <c r="CJ63" s="1">
        <v>767813.69863013679</v>
      </c>
      <c r="CK63" s="1">
        <v>767813.69863013679</v>
      </c>
      <c r="CL63" s="1">
        <v>767813.69863013679</v>
      </c>
      <c r="CM63" s="1">
        <v>767813.69863013679</v>
      </c>
      <c r="CN63" s="1">
        <v>767813.69863013679</v>
      </c>
      <c r="CO63" s="1">
        <v>767813.69863013679</v>
      </c>
      <c r="CP63" s="1">
        <v>767813.69863013679</v>
      </c>
      <c r="CQ63" s="1">
        <v>767813.69863013679</v>
      </c>
      <c r="CR63" s="1">
        <v>767813.69863013679</v>
      </c>
      <c r="CS63" s="1">
        <v>767813.69863013679</v>
      </c>
      <c r="CT63" s="1">
        <v>767813.69863013679</v>
      </c>
      <c r="CU63" s="1">
        <v>767813.69863013679</v>
      </c>
      <c r="CV63" s="1">
        <v>767813.69863013679</v>
      </c>
      <c r="CW63" s="1">
        <v>767813.69863013679</v>
      </c>
      <c r="CX63" s="1">
        <v>767813.69863013679</v>
      </c>
      <c r="CY63" s="1">
        <v>767813.69863013679</v>
      </c>
      <c r="CZ63" s="1">
        <v>767813.69863013679</v>
      </c>
      <c r="DA63" s="1">
        <v>767813.69863013679</v>
      </c>
    </row>
    <row r="64" spans="3:105" x14ac:dyDescent="0.25">
      <c r="D64" t="s">
        <v>59</v>
      </c>
      <c r="E64" s="1">
        <v>767813.69863013679</v>
      </c>
      <c r="F64" s="1">
        <v>767813.69863013679</v>
      </c>
      <c r="G64" s="1">
        <v>767813.69863013679</v>
      </c>
      <c r="H64" s="1">
        <v>767813.69863013679</v>
      </c>
      <c r="I64" s="1">
        <v>767813.69863013679</v>
      </c>
      <c r="J64" s="1">
        <v>767813.69863013679</v>
      </c>
      <c r="K64" s="1">
        <v>767813.69863013679</v>
      </c>
      <c r="L64" s="1">
        <v>767813.69863013679</v>
      </c>
      <c r="M64" s="1">
        <v>767813.69863013679</v>
      </c>
      <c r="N64" s="1">
        <v>767813.69863013679</v>
      </c>
      <c r="O64" s="1">
        <v>767813.69863013679</v>
      </c>
      <c r="P64" s="1">
        <v>767813.69863013679</v>
      </c>
      <c r="Q64" s="1">
        <v>767813.69863013679</v>
      </c>
      <c r="R64" s="1">
        <v>767813.69863013679</v>
      </c>
      <c r="S64" s="1">
        <v>767813.69863013679</v>
      </c>
      <c r="T64" s="1">
        <v>767813.69863013679</v>
      </c>
      <c r="U64" s="1">
        <v>767813.69863013679</v>
      </c>
      <c r="V64" s="1">
        <v>767813.69863013679</v>
      </c>
      <c r="W64" s="1">
        <v>767813.69863013679</v>
      </c>
      <c r="X64" s="1">
        <v>767813.69863013679</v>
      </c>
      <c r="Y64" s="1">
        <v>767813.69863013679</v>
      </c>
      <c r="Z64" s="1">
        <v>767813.69863013679</v>
      </c>
      <c r="AA64" s="1">
        <v>767813.69863013679</v>
      </c>
      <c r="AB64" s="1">
        <v>767813.69863013679</v>
      </c>
      <c r="AC64" s="1">
        <v>767813.69863013679</v>
      </c>
      <c r="AD64" s="1">
        <v>767813.69863013679</v>
      </c>
      <c r="AE64" s="1">
        <v>767813.69863013679</v>
      </c>
      <c r="AF64" s="1">
        <v>767813.69863013679</v>
      </c>
      <c r="AG64" s="1">
        <v>767813.69863013679</v>
      </c>
      <c r="AH64" s="1">
        <v>767813.69863013679</v>
      </c>
      <c r="AI64" s="1">
        <v>767813.69863013679</v>
      </c>
      <c r="AJ64" s="1">
        <v>767813.69863013679</v>
      </c>
      <c r="AK64" s="1">
        <v>767813.69863013679</v>
      </c>
      <c r="AL64" s="1">
        <v>767813.69863013679</v>
      </c>
      <c r="AM64" s="1">
        <v>767813.69863013679</v>
      </c>
      <c r="AN64" s="1">
        <v>767813.69863013679</v>
      </c>
      <c r="AO64" s="1">
        <v>767813.69863013679</v>
      </c>
      <c r="AP64" s="1">
        <v>767813.69863013679</v>
      </c>
      <c r="AQ64" s="1">
        <v>767813.69863013679</v>
      </c>
      <c r="AR64" s="1">
        <v>767813.69863013679</v>
      </c>
      <c r="AS64" s="1">
        <v>767813.69863013679</v>
      </c>
      <c r="AT64" s="1">
        <v>767813.69863013679</v>
      </c>
      <c r="AU64" s="1">
        <v>767813.69863013679</v>
      </c>
      <c r="AV64" s="1">
        <v>767813.69863013679</v>
      </c>
      <c r="AW64" s="1">
        <v>767813.69863013679</v>
      </c>
      <c r="AX64" s="1">
        <v>767813.69863013679</v>
      </c>
      <c r="AY64" s="1">
        <v>767813.69863013679</v>
      </c>
      <c r="AZ64" s="1">
        <v>767813.69863013679</v>
      </c>
      <c r="BA64" s="1">
        <v>767813.69863013679</v>
      </c>
      <c r="BB64" s="1">
        <v>767813.69863013679</v>
      </c>
      <c r="BC64" s="1">
        <v>767813.69863013679</v>
      </c>
      <c r="BD64" s="1">
        <v>767813.69863013679</v>
      </c>
      <c r="BE64" s="1">
        <v>767813.69863013679</v>
      </c>
      <c r="BF64" s="1">
        <v>767813.69863013679</v>
      </c>
      <c r="BG64" s="1">
        <v>767813.69863013679</v>
      </c>
      <c r="BH64" s="1">
        <v>767813.69863013679</v>
      </c>
      <c r="BI64" s="1">
        <v>767813.69863013679</v>
      </c>
      <c r="BJ64" s="1">
        <v>767813.69863013679</v>
      </c>
      <c r="BK64" s="1">
        <v>767813.69863013679</v>
      </c>
      <c r="BL64" s="1">
        <v>767813.69863013679</v>
      </c>
      <c r="BM64" s="1">
        <v>767813.69863013679</v>
      </c>
      <c r="BN64" s="1">
        <v>767813.69863013679</v>
      </c>
      <c r="BO64" s="1">
        <v>767813.69863013679</v>
      </c>
      <c r="BP64" s="1">
        <v>767813.69863013679</v>
      </c>
      <c r="BQ64" s="1">
        <v>767813.69863013679</v>
      </c>
      <c r="BR64" s="1">
        <v>767813.69863013679</v>
      </c>
      <c r="BS64" s="1">
        <v>767813.69863013679</v>
      </c>
      <c r="BT64" s="1">
        <v>767813.69863013679</v>
      </c>
      <c r="BU64" s="1">
        <v>767813.69863013679</v>
      </c>
      <c r="BV64" s="1">
        <v>767813.69863013679</v>
      </c>
      <c r="BW64" s="1">
        <v>767813.69863013679</v>
      </c>
      <c r="BX64" s="1">
        <v>767813.69863013679</v>
      </c>
      <c r="BY64" s="1">
        <v>767813.69863013679</v>
      </c>
      <c r="BZ64" s="1">
        <v>767813.69863013679</v>
      </c>
      <c r="CA64" s="1">
        <v>767813.69863013679</v>
      </c>
      <c r="CB64" s="1">
        <v>767813.69863013679</v>
      </c>
      <c r="CC64" s="1">
        <v>767813.69863013679</v>
      </c>
      <c r="CD64" s="1">
        <v>767813.69863013679</v>
      </c>
      <c r="CE64" s="1">
        <v>767813.69863013679</v>
      </c>
      <c r="CF64" s="1">
        <v>767813.69863013679</v>
      </c>
      <c r="CG64" s="1">
        <v>767813.69863013679</v>
      </c>
      <c r="CH64" s="1">
        <v>767813.69863013679</v>
      </c>
      <c r="CI64" s="1">
        <v>767813.69863013679</v>
      </c>
      <c r="CJ64" s="1">
        <v>767813.69863013679</v>
      </c>
      <c r="CK64" s="1">
        <v>767813.69863013679</v>
      </c>
      <c r="CL64" s="1">
        <v>767813.69863013679</v>
      </c>
      <c r="CM64" s="1">
        <v>767813.69863013679</v>
      </c>
      <c r="CN64" s="1">
        <v>767813.69863013679</v>
      </c>
      <c r="CO64" s="1">
        <v>767813.69863013679</v>
      </c>
      <c r="CP64" s="1">
        <v>767813.69863013679</v>
      </c>
      <c r="CQ64" s="1">
        <v>767813.69863013679</v>
      </c>
      <c r="CR64" s="1">
        <v>767813.69863013679</v>
      </c>
      <c r="CS64" s="1">
        <v>767813.69863013679</v>
      </c>
      <c r="CT64" s="1">
        <v>767813.69863013679</v>
      </c>
      <c r="CU64" s="1">
        <v>767813.69863013679</v>
      </c>
      <c r="CV64" s="1">
        <v>767813.69863013679</v>
      </c>
      <c r="CW64" s="1">
        <v>767813.69863013679</v>
      </c>
      <c r="CX64" s="1">
        <v>767813.69863013679</v>
      </c>
      <c r="CY64" s="1">
        <v>767813.69863013679</v>
      </c>
      <c r="CZ64" s="1">
        <v>767813.69863013679</v>
      </c>
      <c r="DA64" s="1">
        <v>767813.69863013679</v>
      </c>
    </row>
    <row r="65" spans="1:105" x14ac:dyDescent="0.25">
      <c r="D65" t="s">
        <v>60</v>
      </c>
      <c r="E65" s="1">
        <v>767813.69863013679</v>
      </c>
      <c r="F65" s="1">
        <v>767813.69863013679</v>
      </c>
      <c r="G65" s="1">
        <v>767813.69863013679</v>
      </c>
      <c r="H65" s="1">
        <v>767813.69863013679</v>
      </c>
      <c r="I65" s="1">
        <v>767813.69863013679</v>
      </c>
      <c r="J65" s="1">
        <v>767813.69863013679</v>
      </c>
      <c r="K65" s="1">
        <v>767813.69863013679</v>
      </c>
      <c r="L65" s="1">
        <v>767813.69863013679</v>
      </c>
      <c r="M65" s="1">
        <v>767813.69863013679</v>
      </c>
      <c r="N65" s="1">
        <v>767813.69863013679</v>
      </c>
      <c r="O65" s="1">
        <v>767813.69863013679</v>
      </c>
      <c r="P65" s="1">
        <v>767813.69863013679</v>
      </c>
      <c r="Q65" s="1">
        <v>767813.69863013679</v>
      </c>
      <c r="R65" s="1">
        <v>767813.69863013679</v>
      </c>
      <c r="S65" s="1">
        <v>767813.69863013679</v>
      </c>
      <c r="T65" s="1">
        <v>767813.69863013679</v>
      </c>
      <c r="U65" s="1">
        <v>767813.69863013679</v>
      </c>
      <c r="V65" s="1">
        <v>767813.69863013679</v>
      </c>
      <c r="W65" s="1">
        <v>767813.69863013679</v>
      </c>
      <c r="X65" s="1">
        <v>767813.69863013679</v>
      </c>
      <c r="Y65" s="1">
        <v>767813.69863013679</v>
      </c>
      <c r="Z65" s="1">
        <v>767813.69863013679</v>
      </c>
      <c r="AA65" s="1">
        <v>767813.69863013679</v>
      </c>
      <c r="AB65" s="1">
        <v>767813.69863013679</v>
      </c>
      <c r="AC65" s="1">
        <v>767813.69863013679</v>
      </c>
      <c r="AD65" s="1">
        <v>767813.69863013679</v>
      </c>
      <c r="AE65" s="1">
        <v>767813.69863013679</v>
      </c>
      <c r="AF65" s="1">
        <v>767813.69863013679</v>
      </c>
      <c r="AG65" s="1">
        <v>767813.69863013679</v>
      </c>
      <c r="AH65" s="1">
        <v>767813.69863013679</v>
      </c>
      <c r="AI65" s="1">
        <v>767813.69863013679</v>
      </c>
      <c r="AJ65" s="1">
        <v>767813.69863013679</v>
      </c>
      <c r="AK65" s="1">
        <v>767813.69863013679</v>
      </c>
      <c r="AL65" s="1">
        <v>767813.69863013679</v>
      </c>
      <c r="AM65" s="1">
        <v>767813.69863013679</v>
      </c>
      <c r="AN65" s="1">
        <v>767813.69863013679</v>
      </c>
      <c r="AO65" s="1">
        <v>767813.69863013679</v>
      </c>
      <c r="AP65" s="1">
        <v>767813.69863013679</v>
      </c>
      <c r="AQ65" s="1">
        <v>767813.69863013679</v>
      </c>
      <c r="AR65" s="1">
        <v>767813.69863013679</v>
      </c>
      <c r="AS65" s="1">
        <v>767813.69863013679</v>
      </c>
      <c r="AT65" s="1">
        <v>767813.69863013679</v>
      </c>
      <c r="AU65" s="1">
        <v>767813.69863013679</v>
      </c>
      <c r="AV65" s="1">
        <v>767813.69863013679</v>
      </c>
      <c r="AW65" s="1">
        <v>767813.69863013679</v>
      </c>
      <c r="AX65" s="1">
        <v>767813.69863013679</v>
      </c>
      <c r="AY65" s="1">
        <v>767813.69863013679</v>
      </c>
      <c r="AZ65" s="1">
        <v>767813.69863013679</v>
      </c>
      <c r="BA65" s="1">
        <v>767813.69863013679</v>
      </c>
      <c r="BB65" s="1">
        <v>767813.69863013679</v>
      </c>
      <c r="BC65" s="1">
        <v>767813.69863013679</v>
      </c>
      <c r="BD65" s="1">
        <v>767813.69863013679</v>
      </c>
      <c r="BE65" s="1">
        <v>767813.69863013679</v>
      </c>
      <c r="BF65" s="1">
        <v>767813.69863013679</v>
      </c>
      <c r="BG65" s="1">
        <v>767813.69863013679</v>
      </c>
      <c r="BH65" s="1">
        <v>767813.69863013679</v>
      </c>
      <c r="BI65" s="1">
        <v>767813.69863013679</v>
      </c>
      <c r="BJ65" s="1">
        <v>767813.69863013679</v>
      </c>
      <c r="BK65" s="1">
        <v>767813.69863013679</v>
      </c>
      <c r="BL65" s="1">
        <v>767813.69863013679</v>
      </c>
      <c r="BM65" s="1">
        <v>767813.69863013679</v>
      </c>
      <c r="BN65" s="1">
        <v>767813.69863013679</v>
      </c>
      <c r="BO65" s="1">
        <v>767813.69863013679</v>
      </c>
      <c r="BP65" s="1">
        <v>767813.69863013679</v>
      </c>
      <c r="BQ65" s="1">
        <v>767813.69863013679</v>
      </c>
      <c r="BR65" s="1">
        <v>767813.69863013679</v>
      </c>
      <c r="BS65" s="1">
        <v>767813.69863013679</v>
      </c>
      <c r="BT65" s="1">
        <v>767813.69863013679</v>
      </c>
      <c r="BU65" s="1">
        <v>767813.69863013679</v>
      </c>
      <c r="BV65" s="1">
        <v>767813.69863013679</v>
      </c>
      <c r="BW65" s="1">
        <v>767813.69863013679</v>
      </c>
      <c r="BX65" s="1">
        <v>767813.69863013679</v>
      </c>
      <c r="BY65" s="1">
        <v>767813.69863013679</v>
      </c>
      <c r="BZ65" s="1">
        <v>767813.69863013679</v>
      </c>
      <c r="CA65" s="1">
        <v>767813.69863013679</v>
      </c>
      <c r="CB65" s="1">
        <v>767813.69863013679</v>
      </c>
      <c r="CC65" s="1">
        <v>767813.69863013679</v>
      </c>
      <c r="CD65" s="1">
        <v>767813.69863013679</v>
      </c>
      <c r="CE65" s="1">
        <v>767813.69863013679</v>
      </c>
      <c r="CF65" s="1">
        <v>767813.69863013679</v>
      </c>
      <c r="CG65" s="1">
        <v>767813.69863013679</v>
      </c>
      <c r="CH65" s="1">
        <v>767813.69863013679</v>
      </c>
      <c r="CI65" s="1">
        <v>767813.69863013679</v>
      </c>
      <c r="CJ65" s="1">
        <v>767813.69863013679</v>
      </c>
      <c r="CK65" s="1">
        <v>767813.69863013679</v>
      </c>
      <c r="CL65" s="1">
        <v>767813.69863013679</v>
      </c>
      <c r="CM65" s="1">
        <v>767813.69863013679</v>
      </c>
      <c r="CN65" s="1">
        <v>767813.69863013679</v>
      </c>
      <c r="CO65" s="1">
        <v>767813.69863013679</v>
      </c>
      <c r="CP65" s="1">
        <v>767813.69863013679</v>
      </c>
      <c r="CQ65" s="1">
        <v>767813.69863013679</v>
      </c>
      <c r="CR65" s="1">
        <v>767813.69863013679</v>
      </c>
      <c r="CS65" s="1">
        <v>767813.69863013679</v>
      </c>
      <c r="CT65" s="1">
        <v>767813.69863013679</v>
      </c>
      <c r="CU65" s="1">
        <v>767813.69863013679</v>
      </c>
      <c r="CV65" s="1">
        <v>767813.69863013679</v>
      </c>
      <c r="CW65" s="1">
        <v>767813.69863013679</v>
      </c>
      <c r="CX65" s="1">
        <v>767813.69863013679</v>
      </c>
      <c r="CY65" s="1">
        <v>767813.69863013679</v>
      </c>
      <c r="CZ65" s="1">
        <v>767813.69863013679</v>
      </c>
      <c r="DA65" s="1">
        <v>767813.69863013679</v>
      </c>
    </row>
    <row r="66" spans="1:105" x14ac:dyDescent="0.25">
      <c r="D66" s="6"/>
    </row>
    <row r="67" spans="1:105" x14ac:dyDescent="0.25">
      <c r="A67" s="4" t="s">
        <v>10</v>
      </c>
      <c r="D67" s="7" t="s">
        <v>9</v>
      </c>
    </row>
    <row r="68" spans="1:105" x14ac:dyDescent="0.25">
      <c r="A68" t="s">
        <v>48</v>
      </c>
      <c r="B68" s="3">
        <f>SUMPRODUCT(E68:DA68,E$5:DA$5)</f>
        <v>43.961855022393891</v>
      </c>
      <c r="D68" t="s">
        <v>48</v>
      </c>
      <c r="E68" s="1">
        <f xml:space="preserve"> MIN(   MAX(0,EXP((1/beta.p)*( E38 - E53 - beta.0 - beta.oil*price.oil.2040 - beta.eua*price.eua.2040 - parameters!$D78 ))), price.ceiling   )</f>
        <v>6.1721645518709458</v>
      </c>
      <c r="F68" s="1">
        <f xml:space="preserve"> MIN(   MAX(0,EXP((1/beta.p)*( F38 - F53 - beta.0 - beta.oil*price.oil.2040 - beta.eua*price.eua.2040 - parameters!$D78 ))), price.ceiling   )</f>
        <v>6.4101492507055555</v>
      </c>
      <c r="G68" s="1">
        <f xml:space="preserve"> MIN(   MAX(0,EXP((1/beta.p)*( G38 - G53 - beta.0 - beta.oil*price.oil.2040 - beta.eua*price.eua.2040 - parameters!$D78 ))), price.ceiling   )</f>
        <v>6.6573101010188598</v>
      </c>
      <c r="H68" s="1">
        <f xml:space="preserve"> MIN(   MAX(0,EXP((1/beta.p)*( H38 - H53 - beta.0 - beta.oil*price.oil.2040 - beta.eua*price.eua.2040 - parameters!$D78 ))), price.ceiling   )</f>
        <v>6.9140009144482111</v>
      </c>
      <c r="I68" s="1">
        <f xml:space="preserve"> MIN(   MAX(0,EXP((1/beta.p)*( I38 - I53 - beta.0 - beta.oil*price.oil.2040 - beta.eua*price.eua.2040 - parameters!$D78 ))), price.ceiling   )</f>
        <v>7.1805891448071053</v>
      </c>
      <c r="J68" s="1">
        <f xml:space="preserve"> MIN(   MAX(0,EXP((1/beta.p)*( J38 - J53 - beta.0 - beta.oil*price.oil.2040 - beta.eua*price.eua.2040 - parameters!$D78 ))), price.ceiling   )</f>
        <v>7.45745641409661</v>
      </c>
      <c r="K68" s="1">
        <f xml:space="preserve"> MIN(   MAX(0,EXP((1/beta.p)*( K38 - K53 - beta.0 - beta.oil*price.oil.2040 - beta.eua*price.eua.2040 - parameters!$D78 ))), price.ceiling   )</f>
        <v>7.7449990587986246</v>
      </c>
      <c r="L68" s="1">
        <f xml:space="preserve"> MIN(   MAX(0,EXP((1/beta.p)*( L38 - L53 - beta.0 - beta.oil*price.oil.2040 - beta.eua*price.eua.2040 - parameters!$D78 ))), price.ceiling   )</f>
        <v>8.0436286972329718</v>
      </c>
      <c r="M68" s="1">
        <f xml:space="preserve"> MIN(   MAX(0,EXP((1/beta.p)*( M38 - M53 - beta.0 - beta.oil*price.oil.2040 - beta.eua*price.eua.2040 - parameters!$D78 ))), price.ceiling   )</f>
        <v>8.3537728187904836</v>
      </c>
      <c r="N68" s="1">
        <f xml:space="preserve"> MIN(   MAX(0,EXP((1/beta.p)*( N38 - N53 - beta.0 - beta.oil*price.oil.2040 - beta.eua*price.eua.2040 - parameters!$D78 ))), price.ceiling   )</f>
        <v>8.6758753958855692</v>
      </c>
      <c r="O68" s="1">
        <f xml:space="preserve"> MIN(   MAX(0,EXP((1/beta.p)*( O38 - O53 - beta.0 - beta.oil*price.oil.2040 - beta.eua*price.eua.2040 - parameters!$D78 ))), price.ceiling   )</f>
        <v>9.0103975195043464</v>
      </c>
      <c r="P68" s="1">
        <f xml:space="preserve"> MIN(   MAX(0,EXP((1/beta.p)*( P38 - P53 - beta.0 - beta.oil*price.oil.2040 - beta.eua*price.eua.2040 - parameters!$D78 ))), price.ceiling   )</f>
        <v>9.3578180592579994</v>
      </c>
      <c r="Q68" s="1">
        <f xml:space="preserve"> MIN(   MAX(0,EXP((1/beta.p)*( Q38 - Q53 - beta.0 - beta.oil*price.oil.2040 - beta.eua*price.eua.2040 - parameters!$D78 ))), price.ceiling   )</f>
        <v>9.7186343488863294</v>
      </c>
      <c r="R68" s="1">
        <f xml:space="preserve"> MIN(   MAX(0,EXP((1/beta.p)*( R38 - R53 - beta.0 - beta.oil*price.oil.2040 - beta.eua*price.eua.2040 - parameters!$D78 ))), price.ceiling   )</f>
        <v>10.093362898192799</v>
      </c>
      <c r="S68" s="1">
        <f xml:space="preserve"> MIN(   MAX(0,EXP((1/beta.p)*( S38 - S53 - beta.0 - beta.oil*price.oil.2040 - beta.eua*price.eua.2040 - parameters!$D78 ))), price.ceiling   )</f>
        <v>10.482540132430129</v>
      </c>
      <c r="T68" s="1">
        <f xml:space="preserve"> MIN(   MAX(0,EXP((1/beta.p)*( T38 - T53 - beta.0 - beta.oil*price.oil.2040 - beta.eua*price.eua.2040 - parameters!$D78 ))), price.ceiling   )</f>
        <v>10.886723160194984</v>
      </c>
      <c r="U68" s="1">
        <f xml:space="preserve"> MIN(   MAX(0,EXP((1/beta.p)*( U38 - U53 - beta.0 - beta.oil*price.oil.2040 - beta.eua*price.eua.2040 - parameters!$D78 ))), price.ceiling   )</f>
        <v>11.306490570930887</v>
      </c>
      <c r="V68" s="1">
        <f xml:space="preserve"> MIN(   MAX(0,EXP((1/beta.p)*( V38 - V53 - beta.0 - beta.oil*price.oil.2040 - beta.eua*price.eua.2040 - parameters!$D78 ))), price.ceiling   )</f>
        <v>11.742443263181077</v>
      </c>
      <c r="W68" s="1">
        <f xml:space="preserve"> MIN(   MAX(0,EXP((1/beta.p)*( W38 - W53 - beta.0 - beta.oil*price.oil.2040 - beta.eua*price.eua.2040 - parameters!$D78 ))), price.ceiling   )</f>
        <v>12.195205304776932</v>
      </c>
      <c r="X68" s="1">
        <f xml:space="preserve"> MIN(   MAX(0,EXP((1/beta.p)*( X38 - X53 - beta.0 - beta.oil*price.oil.2040 - beta.eua*price.eua.2040 - parameters!$D78 ))), price.ceiling   )</f>
        <v>12.665424826193256</v>
      </c>
      <c r="Y68" s="1">
        <f xml:space="preserve"> MIN(   MAX(0,EXP((1/beta.p)*( Y38 - Y53 - beta.0 - beta.oil*price.oil.2040 - beta.eua*price.eua.2040 - parameters!$D78 ))), price.ceiling   )</f>
        <v>13.153774948349401</v>
      </c>
      <c r="Z68" s="1">
        <f xml:space="preserve"> MIN(   MAX(0,EXP((1/beta.p)*( Z38 - Z53 - beta.0 - beta.oil*price.oil.2040 - beta.eua*price.eua.2040 - parameters!$D78 ))), price.ceiling   )</f>
        <v>13.66095474618422</v>
      </c>
      <c r="AA68" s="1">
        <f xml:space="preserve"> MIN(   MAX(0,EXP((1/beta.p)*( AA38 - AA53 - beta.0 - beta.oil*price.oil.2040 - beta.eua*price.eua.2040 - parameters!$D78 ))), price.ceiling   )</f>
        <v>14.187690249384376</v>
      </c>
      <c r="AB68" s="1">
        <f xml:space="preserve"> MIN(   MAX(0,EXP((1/beta.p)*( AB38 - AB53 - beta.0 - beta.oil*price.oil.2040 - beta.eua*price.eua.2040 - parameters!$D78 ))), price.ceiling   )</f>
        <v>14.734735481698371</v>
      </c>
      <c r="AC68" s="1">
        <f xml:space="preserve"> MIN(   MAX(0,EXP((1/beta.p)*( AC38 - AC53 - beta.0 - beta.oil*price.oil.2040 - beta.eua*price.eua.2040 - parameters!$D78 ))), price.ceiling   )</f>
        <v>15.302873540324285</v>
      </c>
      <c r="AD68" s="1">
        <f xml:space="preserve"> MIN(   MAX(0,EXP((1/beta.p)*( AD38 - AD53 - beta.0 - beta.oil*price.oil.2040 - beta.eua*price.eua.2040 - parameters!$D78 ))), price.ceiling   )</f>
        <v>15.892917716916147</v>
      </c>
      <c r="AE68" s="1">
        <f xml:space="preserve"> MIN(   MAX(0,EXP((1/beta.p)*( AE38 - AE53 - beta.0 - beta.oil*price.oil.2040 - beta.eua*price.eua.2040 - parameters!$D78 ))), price.ceiling   )</f>
        <v>16.505712661813888</v>
      </c>
      <c r="AF68" s="1">
        <f xml:space="preserve"> MIN(   MAX(0,EXP((1/beta.p)*( AF38 - AF53 - beta.0 - beta.oil*price.oil.2040 - beta.eua*price.eua.2040 - parameters!$D78 ))), price.ceiling   )</f>
        <v>17.142135593163253</v>
      </c>
      <c r="AG68" s="1">
        <f xml:space="preserve"> MIN(   MAX(0,EXP((1/beta.p)*( AG38 - AG53 - beta.0 - beta.oil*price.oil.2040 - beta.eua*price.eua.2040 - parameters!$D78 ))), price.ceiling   )</f>
        <v>17.803097552656769</v>
      </c>
      <c r="AH68" s="1">
        <f xml:space="preserve"> MIN(   MAX(0,EXP((1/beta.p)*( AH38 - AH53 - beta.0 - beta.oil*price.oil.2040 - beta.eua*price.eua.2040 - parameters!$D78 ))), price.ceiling   )</f>
        <v>18.489544709693089</v>
      </c>
      <c r="AI68" s="1">
        <f xml:space="preserve"> MIN(   MAX(0,EXP((1/beta.p)*( AI38 - AI53 - beta.0 - beta.oil*price.oil.2040 - beta.eua*price.eua.2040 - parameters!$D78 ))), price.ceiling   )</f>
        <v>19.202459715821945</v>
      </c>
      <c r="AJ68" s="1">
        <f xml:space="preserve"> MIN(   MAX(0,EXP((1/beta.p)*( AJ38 - AJ53 - beta.0 - beta.oil*price.oil.2040 - beta.eua*price.eua.2040 - parameters!$D78 ))), price.ceiling   )</f>
        <v>19.94286311141326</v>
      </c>
      <c r="AK68" s="1">
        <f xml:space="preserve"> MIN(   MAX(0,EXP((1/beta.p)*( AK38 - AK53 - beta.0 - beta.oil*price.oil.2040 - beta.eua*price.eua.2040 - parameters!$D78 ))), price.ceiling   )</f>
        <v>20.711814786564386</v>
      </c>
      <c r="AL68" s="1">
        <f xml:space="preserve"> MIN(   MAX(0,EXP((1/beta.p)*( AL38 - AL53 - beta.0 - beta.oil*price.oil.2040 - beta.eua*price.eua.2040 - parameters!$D78 ))), price.ceiling   )</f>
        <v>21.510415498336492</v>
      </c>
      <c r="AM68" s="1">
        <f xml:space="preserve"> MIN(   MAX(0,EXP((1/beta.p)*( AM38 - AM53 - beta.0 - beta.oil*price.oil.2040 - beta.eua*price.eua.2040 - parameters!$D78 ))), price.ceiling   )</f>
        <v>22.339808446492302</v>
      </c>
      <c r="AN68" s="1">
        <f xml:space="preserve"> MIN(   MAX(0,EXP((1/beta.p)*( AN38 - AN53 - beta.0 - beta.oil*price.oil.2040 - beta.eua*price.eua.2040 - parameters!$D78 ))), price.ceiling   )</f>
        <v>23.201180909990487</v>
      </c>
      <c r="AO68" s="1">
        <f xml:space="preserve"> MIN(   MAX(0,EXP((1/beta.p)*( AO38 - AO53 - beta.0 - beta.oil*price.oil.2040 - beta.eua*price.eua.2040 - parameters!$D78 ))), price.ceiling   )</f>
        <v>24.095765946579931</v>
      </c>
      <c r="AP68" s="1">
        <f xml:space="preserve"> MIN(   MAX(0,EXP((1/beta.p)*( AP38 - AP53 - beta.0 - beta.oil*price.oil.2040 - beta.eua*price.eua.2040 - parameters!$D78 ))), price.ceiling   )</f>
        <v>25.024844157926015</v>
      </c>
      <c r="AQ68" s="1">
        <f xml:space="preserve"> MIN(   MAX(0,EXP((1/beta.p)*( AQ38 - AQ53 - beta.0 - beta.oil*price.oil.2040 - beta.eua*price.eua.2040 - parameters!$D78 ))), price.ceiling   )</f>
        <v>25.989745522796749</v>
      </c>
      <c r="AR68" s="1">
        <f xml:space="preserve"> MIN(   MAX(0,EXP((1/beta.p)*( AR38 - AR53 - beta.0 - beta.oil*price.oil.2040 - beta.eua*price.eua.2040 - parameters!$D78 ))), price.ceiling   )</f>
        <v>26.99185130093192</v>
      </c>
      <c r="AS68" s="1">
        <f xml:space="preserve"> MIN(   MAX(0,EXP((1/beta.p)*( AS38 - AS53 - beta.0 - beta.oil*price.oil.2040 - beta.eua*price.eua.2040 - parameters!$D78 ))), price.ceiling   )</f>
        <v>28.032596010321399</v>
      </c>
      <c r="AT68" s="1">
        <f xml:space="preserve"> MIN(   MAX(0,EXP((1/beta.p)*( AT38 - AT53 - beta.0 - beta.oil*price.oil.2040 - beta.eua*price.eua.2040 - parameters!$D78 ))), price.ceiling   )</f>
        <v>29.113469480722678</v>
      </c>
      <c r="AU68" s="1">
        <f xml:space="preserve"> MIN(   MAX(0,EXP((1/beta.p)*( AU38 - AU53 - beta.0 - beta.oil*price.oil.2040 - beta.eua*price.eua.2040 - parameters!$D78 ))), price.ceiling   )</f>
        <v>30.236018986357635</v>
      </c>
      <c r="AV68" s="1">
        <f xml:space="preserve"> MIN(   MAX(0,EXP((1/beta.p)*( AV38 - AV53 - beta.0 - beta.oil*price.oil.2040 - beta.eua*price.eua.2040 - parameters!$D78 ))), price.ceiling   )</f>
        <v>31.401851460840938</v>
      </c>
      <c r="AW68" s="1">
        <f xml:space="preserve"> MIN(   MAX(0,EXP((1/beta.p)*( AW38 - AW53 - beta.0 - beta.oil*price.oil.2040 - beta.eua*price.eua.2040 - parameters!$D78 ))), price.ceiling   )</f>
        <v>32.612635797511302</v>
      </c>
      <c r="AX68" s="1">
        <f xml:space="preserve"> MIN(   MAX(0,EXP((1/beta.p)*( AX38 - AX53 - beta.0 - beta.oil*price.oil.2040 - beta.eua*price.eua.2040 - parameters!$D78 ))), price.ceiling   )</f>
        <v>33.87010523845823</v>
      </c>
      <c r="AY68" s="1">
        <f xml:space="preserve"> MIN(   MAX(0,EXP((1/beta.p)*( AY38 - AY53 - beta.0 - beta.oil*price.oil.2040 - beta.eua*price.eua.2040 - parameters!$D78 ))), price.ceiling   )</f>
        <v>35.176059855664214</v>
      </c>
      <c r="AZ68" s="1">
        <f xml:space="preserve"> MIN(   MAX(0,EXP((1/beta.p)*( AZ38 - AZ53 - beta.0 - beta.oil*price.oil.2040 - beta.eua*price.eua.2040 - parameters!$D78 ))), price.ceiling   )</f>
        <v>36.532369127814263</v>
      </c>
      <c r="BA68" s="1">
        <f xml:space="preserve"> MIN(   MAX(0,EXP((1/beta.p)*( BA38 - BA53 - beta.0 - beta.oil*price.oil.2040 - beta.eua*price.eua.2040 - parameters!$D78 ))), price.ceiling   )</f>
        <v>37.940974616461268</v>
      </c>
      <c r="BB68" s="1">
        <f xml:space="preserve"> MIN(   MAX(0,EXP((1/beta.p)*( BB38 - BB53 - beta.0 - beta.oil*price.oil.2040 - beta.eua*price.eua.2040 - parameters!$D78 ))), price.ceiling   )</f>
        <v>39.403892745378123</v>
      </c>
      <c r="BC68" s="1">
        <f xml:space="preserve"> MIN(   MAX(0,EXP((1/beta.p)*( BC38 - BC53 - beta.0 - beta.oil*price.oil.2040 - beta.eua*price.eua.2040 - parameters!$D78 ))), price.ceiling   )</f>
        <v>40.923217687075834</v>
      </c>
      <c r="BD68" s="1">
        <f xml:space="preserve"> MIN(   MAX(0,EXP((1/beta.p)*( BD38 - BD53 - beta.0 - beta.oil*price.oil.2040 - beta.eua*price.eua.2040 - parameters!$D78 ))), price.ceiling   )</f>
        <v>42.501124360618697</v>
      </c>
      <c r="BE68" s="1">
        <f xml:space="preserve"> MIN(   MAX(0,EXP((1/beta.p)*( BE38 - BE53 - beta.0 - beta.oil*price.oil.2040 - beta.eua*price.eua.2040 - parameters!$D78 ))), price.ceiling   )</f>
        <v>44.139871545028733</v>
      </c>
      <c r="BF68" s="1">
        <f xml:space="preserve"> MIN(   MAX(0,EXP((1/beta.p)*( BF38 - BF53 - beta.0 - beta.oil*price.oil.2040 - beta.eua*price.eua.2040 - parameters!$D78 ))), price.ceiling   )</f>
        <v>45.841805112736047</v>
      </c>
      <c r="BG68" s="1">
        <f xml:space="preserve"> MIN(   MAX(0,EXP((1/beta.p)*( BG38 - BG53 - beta.0 - beta.oil*price.oil.2040 - beta.eua*price.eua.2040 - parameters!$D78 ))), price.ceiling   )</f>
        <v>47.609361387703196</v>
      </c>
      <c r="BH68" s="1">
        <f xml:space="preserve"> MIN(   MAX(0,EXP((1/beta.p)*( BH38 - BH53 - beta.0 - beta.oil*price.oil.2040 - beta.eua*price.eua.2040 - parameters!$D78 ))), price.ceiling   )</f>
        <v>49.44507063303206</v>
      </c>
      <c r="BI68" s="1">
        <f xml:space="preserve"> MIN(   MAX(0,EXP((1/beta.p)*( BI38 - BI53 - beta.0 - beta.oil*price.oil.2040 - beta.eua*price.eua.2040 - parameters!$D78 ))), price.ceiling   )</f>
        <v>51.351560673044197</v>
      </c>
      <c r="BJ68" s="1">
        <f xml:space="preserve"> MIN(   MAX(0,EXP((1/beta.p)*( BJ38 - BJ53 - beta.0 - beta.oil*price.oil.2040 - beta.eua*price.eua.2040 - parameters!$D78 ))), price.ceiling   )</f>
        <v>53.331560655020937</v>
      </c>
      <c r="BK68" s="1">
        <f xml:space="preserve"> MIN(   MAX(0,EXP((1/beta.p)*( BK38 - BK53 - beta.0 - beta.oil*price.oil.2040 - beta.eua*price.eua.2040 - parameters!$D78 ))), price.ceiling   )</f>
        <v>55.38790495598704</v>
      </c>
      <c r="BL68" s="1">
        <f xml:space="preserve"> MIN(   MAX(0,EXP((1/beta.p)*( BL38 - BL53 - beta.0 - beta.oil*price.oil.2040 - beta.eua*price.eua.2040 - parameters!$D78 ))), price.ceiling   )</f>
        <v>57.523537240131965</v>
      </c>
      <c r="BM68" s="1">
        <f xml:space="preserve"> MIN(   MAX(0,EXP((1/beta.p)*( BM38 - BM53 - beta.0 - beta.oil*price.oil.2040 - beta.eua*price.eua.2040 - parameters!$D78 ))), price.ceiling   )</f>
        <v>59.741514672675372</v>
      </c>
      <c r="BN68" s="1">
        <f xml:space="preserve"> MIN(   MAX(0,EXP((1/beta.p)*( BN38 - BN53 - beta.0 - beta.oil*price.oil.2040 - beta.eua*price.eua.2040 - parameters!$D78 ))), price.ceiling   )</f>
        <v>62.045012296210153</v>
      </c>
      <c r="BO68" s="1">
        <f xml:space="preserve"> MIN(   MAX(0,EXP((1/beta.p)*( BO38 - BO53 - beta.0 - beta.oil*price.oil.2040 - beta.eua*price.eua.2040 - parameters!$D78 ))), price.ceiling   )</f>
        <v>64.437327575786952</v>
      </c>
      <c r="BP68" s="1">
        <f xml:space="preserve"> MIN(   MAX(0,EXP((1/beta.p)*( BP38 - BP53 - beta.0 - beta.oil*price.oil.2040 - beta.eua*price.eua.2040 - parameters!$D78 ))), price.ceiling   )</f>
        <v>66.921885119247477</v>
      </c>
      <c r="BQ68" s="1">
        <f xml:space="preserve"> MIN(   MAX(0,EXP((1/beta.p)*( BQ38 - BQ53 - beta.0 - beta.oil*price.oil.2040 - beta.eua*price.eua.2040 - parameters!$D78 ))), price.ceiling   )</f>
        <v>69.502241579562636</v>
      </c>
      <c r="BR68" s="1">
        <f xml:space="preserve"> MIN(   MAX(0,EXP((1/beta.p)*( BR38 - BR53 - beta.0 - beta.oil*price.oil.2040 - beta.eua*price.eua.2040 - parameters!$D78 ))), price.ceiling   )</f>
        <v>72.182090746193964</v>
      </c>
      <c r="BS68" s="1">
        <f xml:space="preserve"> MIN(   MAX(0,EXP((1/beta.p)*( BS38 - BS53 - beta.0 - beta.oil*price.oil.2040 - beta.eua*price.eua.2040 - parameters!$D78 ))), price.ceiling   )</f>
        <v>74.965268832766228</v>
      </c>
      <c r="BT68" s="1">
        <f xml:space="preserve"> MIN(   MAX(0,EXP((1/beta.p)*( BT38 - BT53 - beta.0 - beta.oil*price.oil.2040 - beta.eua*price.eua.2040 - parameters!$D78 ))), price.ceiling   )</f>
        <v>77.855759968621271</v>
      </c>
      <c r="BU68" s="1">
        <f xml:space="preserve"> MIN(   MAX(0,EXP((1/beta.p)*( BU38 - BU53 - beta.0 - beta.oil*price.oil.2040 - beta.eua*price.eua.2040 - parameters!$D78 ))), price.ceiling   )</f>
        <v>80.857701902112822</v>
      </c>
      <c r="BV68" s="1">
        <f xml:space="preserve"> MIN(   MAX(0,EXP((1/beta.p)*( BV38 - BV53 - beta.0 - beta.oil*price.oil.2040 - beta.eua*price.eua.2040 - parameters!$D78 ))), price.ceiling   )</f>
        <v>83.975391923808743</v>
      </c>
      <c r="BW68" s="1">
        <f xml:space="preserve"> MIN(   MAX(0,EXP((1/beta.p)*( BW38 - BW53 - beta.0 - beta.oil*price.oil.2040 - beta.eua*price.eua.2040 - parameters!$D78 ))), price.ceiling   )</f>
        <v>87.213293018076854</v>
      </c>
      <c r="BX68" s="1">
        <f xml:space="preserve"> MIN(   MAX(0,EXP((1/beta.p)*( BX38 - BX53 - beta.0 - beta.oil*price.oil.2040 - beta.eua*price.eua.2040 - parameters!$D78 ))), price.ceiling   )</f>
        <v>90.576040251863816</v>
      </c>
      <c r="BY68" s="1">
        <f xml:space="preserve"> MIN(   MAX(0,EXP((1/beta.p)*( BY38 - BY53 - beta.0 - beta.oil*price.oil.2040 - beta.eua*price.eua.2040 - parameters!$D78 ))), price.ceiling   )</f>
        <v>94.068447409809167</v>
      </c>
      <c r="BZ68" s="1">
        <f xml:space="preserve"> MIN(   MAX(0,EXP((1/beta.p)*( BZ38 - BZ53 - beta.0 - beta.oil*price.oil.2040 - beta.eua*price.eua.2040 - parameters!$D78 ))), price.ceiling   )</f>
        <v>97.695513885196178</v>
      </c>
      <c r="CA68" s="1">
        <f xml:space="preserve"> MIN(   MAX(0,EXP((1/beta.p)*( CA38 - CA53 - beta.0 - beta.oil*price.oil.2040 - beta.eua*price.eua.2040 - parameters!$D78 ))), price.ceiling   )</f>
        <v>101.46243183659995</v>
      </c>
      <c r="CB68" s="1">
        <f xml:space="preserve"> MIN(   MAX(0,EXP((1/beta.p)*( CB38 - CB53 - beta.0 - beta.oil*price.oil.2040 - beta.eua*price.eua.2040 - parameters!$D78 ))), price.ceiling   )</f>
        <v>105.37459362048196</v>
      </c>
      <c r="CC68" s="1">
        <f xml:space="preserve"> MIN(   MAX(0,EXP((1/beta.p)*( CC38 - CC53 - beta.0 - beta.oil*price.oil.2040 - beta.eua*price.eua.2040 - parameters!$D78 ))), price.ceiling   )</f>
        <v>109.43759951036664</v>
      </c>
      <c r="CD68" s="1">
        <f xml:space="preserve"> MIN(   MAX(0,EXP((1/beta.p)*( CD38 - CD53 - beta.0 - beta.oil*price.oil.2040 - beta.eua*price.eua.2040 - parameters!$D78 ))), price.ceiling   )</f>
        <v>113.65726571365393</v>
      </c>
      <c r="CE68" s="1">
        <f xml:space="preserve"> MIN(   MAX(0,EXP((1/beta.p)*( CE38 - CE53 - beta.0 - beta.oil*price.oil.2040 - beta.eua*price.eua.2040 - parameters!$D78 ))), price.ceiling   )</f>
        <v>118.03963269753974</v>
      </c>
      <c r="CF68" s="1">
        <f xml:space="preserve"> MIN(   MAX(0,EXP((1/beta.p)*( CF38 - CF53 - beta.0 - beta.oil*price.oil.2040 - beta.eua*price.eua.2040 - parameters!$D78 ))), price.ceiling   )</f>
        <v>122.59097383596685</v>
      </c>
      <c r="CG68" s="1">
        <f xml:space="preserve"> MIN(   MAX(0,EXP((1/beta.p)*( CG38 - CG53 - beta.0 - beta.oil*price.oil.2040 - beta.eua*price.eua.2040 - parameters!$D78 ))), price.ceiling   )</f>
        <v>127.31780438998207</v>
      </c>
      <c r="CH68" s="1">
        <f xml:space="preserve"> MIN(   MAX(0,EXP((1/beta.p)*( CH38 - CH53 - beta.0 - beta.oil*price.oil.2040 - beta.eua*price.eua.2040 - parameters!$D78 ))), price.ceiling   )</f>
        <v>132.22689083435588</v>
      </c>
      <c r="CI68" s="1">
        <f xml:space="preserve"> MIN(   MAX(0,EXP((1/beta.p)*( CI38 - CI53 - beta.0 - beta.oil*price.oil.2040 - beta.eua*price.eua.2040 - parameters!$D78 ))), price.ceiling   )</f>
        <v>137.32526054381424</v>
      </c>
      <c r="CJ68" s="1">
        <f xml:space="preserve"> MIN(   MAX(0,EXP((1/beta.p)*( CJ38 - CJ53 - beta.0 - beta.oil*price.oil.2040 - beta.eua*price.eua.2040 - parameters!$D78 ))), price.ceiling   )</f>
        <v>142.62021185275128</v>
      </c>
      <c r="CK68" s="1">
        <f xml:space="preserve"> MIN(   MAX(0,EXP((1/beta.p)*( CK38 - CK53 - beta.0 - beta.oil*price.oil.2040 - beta.eua*price.eua.2040 - parameters!$D78 ))), price.ceiling   )</f>
        <v>148.1193245028208</v>
      </c>
      <c r="CL68" s="1">
        <f xml:space="preserve"> MIN(   MAX(0,EXP((1/beta.p)*( CL38 - CL53 - beta.0 - beta.oil*price.oil.2040 - beta.eua*price.eua.2040 - parameters!$D78 ))), price.ceiling   )</f>
        <v>153.83047049336395</v>
      </c>
      <c r="CM68" s="1">
        <f xml:space="preserve"> MIN(   MAX(0,EXP((1/beta.p)*( CM38 - CM53 - beta.0 - beta.oil*price.oil.2040 - beta.eua*price.eua.2040 - parameters!$D78 ))), price.ceiling   )</f>
        <v>159.76182535020308</v>
      </c>
      <c r="CN68" s="1">
        <f xml:space="preserve"> MIN(   MAX(0,EXP((1/beta.p)*( CN38 - CN53 - beta.0 - beta.oil*price.oil.2040 - beta.eua*price.eua.2040 - parameters!$D78 ))), price.ceiling   )</f>
        <v>165.92187982893702</v>
      </c>
      <c r="CO68" s="1">
        <f xml:space="preserve"> MIN(   MAX(0,EXP((1/beta.p)*( CO38 - CO53 - beta.0 - beta.oil*price.oil.2040 - beta.eua*price.eua.2040 - parameters!$D78 ))), price.ceiling   )</f>
        <v>172.31945206948771</v>
      </c>
      <c r="CP68" s="1">
        <f xml:space="preserve"> MIN(   MAX(0,EXP((1/beta.p)*( CP38 - CP53 - beta.0 - beta.oil*price.oil.2040 - beta.eua*price.eua.2040 - parameters!$D78 ))), price.ceiling   )</f>
        <v>178.96370021929957</v>
      </c>
      <c r="CQ68" s="1">
        <f xml:space="preserve"> MIN(   MAX(0,EXP((1/beta.p)*( CQ38 - CQ53 - beta.0 - beta.oil*price.oil.2040 - beta.eua*price.eua.2040 - parameters!$D78 ))), price.ceiling   )</f>
        <v>185.86413554325861</v>
      </c>
      <c r="CR68" s="1">
        <f xml:space="preserve"> MIN(   MAX(0,EXP((1/beta.p)*( CR38 - CR53 - beta.0 - beta.oil*price.oil.2040 - beta.eua*price.eua.2040 - parameters!$D78 ))), price.ceiling   )</f>
        <v>193.03063603910314</v>
      </c>
      <c r="CS68" s="1">
        <f xml:space="preserve"> MIN(   MAX(0,EXP((1/beta.p)*( CS38 - CS53 - beta.0 - beta.oil*price.oil.2040 - beta.eua*price.eua.2040 - parameters!$D78 ))), price.ceiling   )</f>
        <v>200.4734605778126</v>
      </c>
      <c r="CT68" s="1">
        <f xml:space="preserve"> MIN(   MAX(0,EXP((1/beta.p)*( CT38 - CT53 - beta.0 - beta.oil*price.oil.2040 - beta.eua*price.eua.2040 - parameters!$D78 ))), price.ceiling   )</f>
        <v>208.20326358921812</v>
      </c>
      <c r="CU68" s="1">
        <f xml:space="preserve"> MIN(   MAX(0,EXP((1/beta.p)*( CU38 - CU53 - beta.0 - beta.oil*price.oil.2040 - beta.eua*price.eua.2040 - parameters!$D78 ))), price.ceiling   )</f>
        <v>216.23111031385611</v>
      </c>
      <c r="CV68" s="1">
        <f xml:space="preserve"> MIN(   MAX(0,EXP((1/beta.p)*( CV38 - CV53 - beta.0 - beta.oil*price.oil.2040 - beta.eua*price.eua.2040 - parameters!$D78 ))), price.ceiling   )</f>
        <v>224.56849264289934</v>
      </c>
      <c r="CW68" s="1">
        <f xml:space="preserve"> MIN(   MAX(0,EXP((1/beta.p)*( CW38 - CW53 - beta.0 - beta.oil*price.oil.2040 - beta.eua*price.eua.2040 - parameters!$D78 ))), price.ceiling   )</f>
        <v>233.2273455688412</v>
      </c>
      <c r="CX68" s="1">
        <f xml:space="preserve"> MIN(   MAX(0,EXP((1/beta.p)*( CX38 - CX53 - beta.0 - beta.oil*price.oil.2040 - beta.eua*price.eua.2040 - parameters!$D78 ))), price.ceiling   )</f>
        <v>242.22006427047901</v>
      </c>
      <c r="CY68" s="1">
        <f xml:space="preserve"> MIN(   MAX(0,EXP((1/beta.p)*( CY38 - CY53 - beta.0 - beta.oil*price.oil.2040 - beta.eua*price.eua.2040 - parameters!$D78 ))), price.ceiling   )</f>
        <v>251.55952185665691</v>
      </c>
      <c r="CZ68" s="1">
        <f xml:space="preserve"> MIN(   MAX(0,EXP((1/beta.p)*( CZ38 - CZ53 - beta.0 - beta.oil*price.oil.2040 - beta.eua*price.eua.2040 - parameters!$D78 ))), price.ceiling   )</f>
        <v>261.25908779416699</v>
      </c>
      <c r="DA68" s="1">
        <f xml:space="preserve"> MIN(   MAX(0,EXP((1/beta.p)*( DA38 - DA53 - beta.0 - beta.oil*price.oil.2040 - beta.eua*price.eua.2040 - parameters!$D78 ))), price.ceiling   )</f>
        <v>271.33264704618858</v>
      </c>
    </row>
    <row r="69" spans="1:105" x14ac:dyDescent="0.25">
      <c r="A69" t="s">
        <v>49</v>
      </c>
      <c r="B69" s="3">
        <f t="shared" ref="B69:B80" si="8">SUMPRODUCT(E69:DA69,E$5:DA$5)</f>
        <v>38.78240817311633</v>
      </c>
      <c r="D69" t="s">
        <v>49</v>
      </c>
      <c r="E69" s="1">
        <f xml:space="preserve"> MIN(   MAX(0,EXP((1/beta.p)*( E39 - E54 - beta.0 - beta.oil*price.oil.2040 - beta.eua*price.eua.2040 - parameters!$D79 ))), price.ceiling   )</f>
        <v>7.6798218597358279</v>
      </c>
      <c r="F69" s="1">
        <f xml:space="preserve"> MIN(   MAX(0,EXP((1/beta.p)*( F39 - F54 - beta.0 - beta.oil*price.oil.2040 - beta.eua*price.eua.2040 - parameters!$D79 ))), price.ceiling   )</f>
        <v>7.9247990428755273</v>
      </c>
      <c r="G69" s="1">
        <f xml:space="preserve"> MIN(   MAX(0,EXP((1/beta.p)*( G39 - G54 - beta.0 - beta.oil*price.oil.2040 - beta.eua*price.eua.2040 - parameters!$D79 ))), price.ceiling   )</f>
        <v>8.1775907067877185</v>
      </c>
      <c r="H69" s="1">
        <f xml:space="preserve"> MIN(   MAX(0,EXP((1/beta.p)*( H39 - H54 - beta.0 - beta.oil*price.oil.2040 - beta.eua*price.eua.2040 - parameters!$D79 ))), price.ceiling   )</f>
        <v>8.4384461241146962</v>
      </c>
      <c r="I69" s="1">
        <f xml:space="preserve"> MIN(   MAX(0,EXP((1/beta.p)*( I39 - I54 - beta.0 - beta.oil*price.oil.2040 - beta.eua*price.eua.2040 - parameters!$D79 ))), price.ceiling   )</f>
        <v>8.7076225189995711</v>
      </c>
      <c r="J69" s="1">
        <f xml:space="preserve"> MIN(   MAX(0,EXP((1/beta.p)*( J39 - J54 - beta.0 - beta.oil*price.oil.2040 - beta.eua*price.eua.2040 - parameters!$D79 ))), price.ceiling   )</f>
        <v>8.9853853207296766</v>
      </c>
      <c r="K69" s="1">
        <f xml:space="preserve"> MIN(   MAX(0,EXP((1/beta.p)*( K39 - K54 - beta.0 - beta.oil*price.oil.2040 - beta.eua*price.eua.2040 - parameters!$D79 ))), price.ceiling   )</f>
        <v>9.2720084254709167</v>
      </c>
      <c r="L69" s="1">
        <f xml:space="preserve"> MIN(   MAX(0,EXP((1/beta.p)*( L39 - L54 - beta.0 - beta.oil*price.oil.2040 - beta.eua*price.eua.2040 - parameters!$D79 ))), price.ceiling   )</f>
        <v>9.5677744663511408</v>
      </c>
      <c r="M69" s="1">
        <f xml:space="preserve"> MIN(   MAX(0,EXP((1/beta.p)*( M39 - M54 - beta.0 - beta.oil*price.oil.2040 - beta.eua*price.eua.2040 - parameters!$D79 ))), price.ceiling   )</f>
        <v>9.8729750921587858</v>
      </c>
      <c r="N69" s="1">
        <f xml:space="preserve"> MIN(   MAX(0,EXP((1/beta.p)*( N39 - N54 - beta.0 - beta.oil*price.oil.2040 - beta.eua*price.eua.2040 - parameters!$D79 ))), price.ceiling   )</f>
        <v>10.187911254931795</v>
      </c>
      <c r="O69" s="1">
        <f xml:space="preserve"> MIN(   MAX(0,EXP((1/beta.p)*( O39 - O54 - beta.0 - beta.oil*price.oil.2040 - beta.eua*price.eua.2040 - parameters!$D79 ))), price.ceiling   )</f>
        <v>10.512893506720157</v>
      </c>
      <c r="P69" s="1">
        <f xml:space="preserve"> MIN(   MAX(0,EXP((1/beta.p)*( P39 - P54 - beta.0 - beta.oil*price.oil.2040 - beta.eua*price.eua.2040 - parameters!$D79 ))), price.ceiling   )</f>
        <v>10.848242305814898</v>
      </c>
      <c r="Q69" s="1">
        <f xml:space="preserve"> MIN(   MAX(0,EXP((1/beta.p)*( Q39 - Q54 - beta.0 - beta.oil*price.oil.2040 - beta.eua*price.eua.2040 - parameters!$D79 ))), price.ceiling   )</f>
        <v>11.19428833274538</v>
      </c>
      <c r="R69" s="1">
        <f xml:space="preserve"> MIN(   MAX(0,EXP((1/beta.p)*( R39 - R54 - beta.0 - beta.oil*price.oil.2040 - beta.eua*price.eua.2040 - parameters!$D79 ))), price.ceiling   )</f>
        <v>11.55137281635656</v>
      </c>
      <c r="S69" s="1">
        <f xml:space="preserve"> MIN(   MAX(0,EXP((1/beta.p)*( S39 - S54 - beta.0 - beta.oil*price.oil.2040 - beta.eua*price.eua.2040 - parameters!$D79 ))), price.ceiling   )</f>
        <v>11.919847870287676</v>
      </c>
      <c r="T69" s="1">
        <f xml:space="preserve"> MIN(   MAX(0,EXP((1/beta.p)*( T39 - T54 - beta.0 - beta.oil*price.oil.2040 - beta.eua*price.eua.2040 - parameters!$D79 ))), price.ceiling   )</f>
        <v>12.300076840184287</v>
      </c>
      <c r="U69" s="1">
        <f xml:space="preserve"> MIN(   MAX(0,EXP((1/beta.p)*( U39 - U54 - beta.0 - beta.oil*price.oil.2040 - beta.eua*price.eua.2040 - parameters!$D79 ))), price.ceiling   )</f>
        <v>12.69243466198588</v>
      </c>
      <c r="V69" s="1">
        <f xml:space="preserve"> MIN(   MAX(0,EXP((1/beta.p)*( V39 - V54 - beta.0 - beta.oil*price.oil.2040 - beta.eua*price.eua.2040 - parameters!$D79 ))), price.ceiling   )</f>
        <v>13.097308231642479</v>
      </c>
      <c r="W69" s="1">
        <f xml:space="preserve"> MIN(   MAX(0,EXP((1/beta.p)*( W39 - W54 - beta.0 - beta.oil*price.oil.2040 - beta.eua*price.eua.2040 - parameters!$D79 ))), price.ceiling   )</f>
        <v>13.515096786624735</v>
      </c>
      <c r="X69" s="1">
        <f xml:space="preserve"> MIN(   MAX(0,EXP((1/beta.p)*( X39 - X54 - beta.0 - beta.oil*price.oil.2040 - beta.eua*price.eua.2040 - parameters!$D79 ))), price.ceiling   )</f>
        <v>13.946212299603786</v>
      </c>
      <c r="Y69" s="1">
        <f xml:space="preserve"> MIN(   MAX(0,EXP((1/beta.p)*( Y39 - Y54 - beta.0 - beta.oil*price.oil.2040 - beta.eua*price.eua.2040 - parameters!$D79 ))), price.ceiling   )</f>
        <v>14.391079884688981</v>
      </c>
      <c r="Z69" s="1">
        <f xml:space="preserve"> MIN(   MAX(0,EXP((1/beta.p)*( Z39 - Z54 - beta.0 - beta.oil*price.oil.2040 - beta.eua*price.eua.2040 - parameters!$D79 ))), price.ceiling   )</f>
        <v>14.850138216624147</v>
      </c>
      <c r="AA69" s="1">
        <f xml:space="preserve"> MIN(   MAX(0,EXP((1/beta.p)*( AA39 - AA54 - beta.0 - beta.oil*price.oil.2040 - beta.eua*price.eua.2040 - parameters!$D79 ))), price.ceiling   )</f>
        <v>15.32383996335567</v>
      </c>
      <c r="AB69" s="1">
        <f xml:space="preserve"> MIN(   MAX(0,EXP((1/beta.p)*( AB39 - AB54 - beta.0 - beta.oil*price.oil.2040 - beta.eua*price.eua.2040 - parameters!$D79 ))), price.ceiling   )</f>
        <v>15.812652232399058</v>
      </c>
      <c r="AC69" s="1">
        <f xml:space="preserve"> MIN(   MAX(0,EXP((1/beta.p)*( AC39 - AC54 - beta.0 - beta.oil*price.oil.2040 - beta.eua*price.eua.2040 - parameters!$D79 ))), price.ceiling   )</f>
        <v>16.317057031443973</v>
      </c>
      <c r="AD69" s="1">
        <f xml:space="preserve"> MIN(   MAX(0,EXP((1/beta.p)*( AD39 - AD54 - beta.0 - beta.oil*price.oil.2040 - beta.eua*price.eua.2040 - parameters!$D79 ))), price.ceiling   )</f>
        <v>16.837551743652114</v>
      </c>
      <c r="AE69" s="1">
        <f xml:space="preserve"> MIN(   MAX(0,EXP((1/beta.p)*( AE39 - AE54 - beta.0 - beta.oil*price.oil.2040 - beta.eua*price.eua.2040 - parameters!$D79 ))), price.ceiling   )</f>
        <v>17.374649618116447</v>
      </c>
      <c r="AF69" s="1">
        <f xml:space="preserve"> MIN(   MAX(0,EXP((1/beta.p)*( AF39 - AF54 - beta.0 - beta.oil*price.oil.2040 - beta.eua*price.eua.2040 - parameters!$D79 ))), price.ceiling   )</f>
        <v>17.928880275965565</v>
      </c>
      <c r="AG69" s="1">
        <f xml:space="preserve"> MIN(   MAX(0,EXP((1/beta.p)*( AG39 - AG54 - beta.0 - beta.oil*price.oil.2040 - beta.eua*price.eua.2040 - parameters!$D79 ))), price.ceiling   )</f>
        <v>18.500790232612143</v>
      </c>
      <c r="AH69" s="1">
        <f xml:space="preserve"> MIN(   MAX(0,EXP((1/beta.p)*( AH39 - AH54 - beta.0 - beta.oil*price.oil.2040 - beta.eua*price.eua.2040 - parameters!$D79 ))), price.ceiling   )</f>
        <v>19.09094343666052</v>
      </c>
      <c r="AI69" s="1">
        <f xml:space="preserve"> MIN(   MAX(0,EXP((1/beta.p)*( AI39 - AI54 - beta.0 - beta.oil*price.oil.2040 - beta.eua*price.eua.2040 - parameters!$D79 ))), price.ceiling   )</f>
        <v>19.69992182600474</v>
      </c>
      <c r="AJ69" s="1">
        <f xml:space="preserve"> MIN(   MAX(0,EXP((1/beta.p)*( AJ39 - AJ54 - beta.0 - beta.oil*price.oil.2040 - beta.eua*price.eua.2040 - parameters!$D79 ))), price.ceiling   )</f>
        <v>20.328325901665544</v>
      </c>
      <c r="AK69" s="1">
        <f xml:space="preserve"> MIN(   MAX(0,EXP((1/beta.p)*( AK39 - AK54 - beta.0 - beta.oil*price.oil.2040 - beta.eua*price.eua.2040 - parameters!$D79 ))), price.ceiling   )</f>
        <v>20.976775319932024</v>
      </c>
      <c r="AL69" s="1">
        <f xml:space="preserve"> MIN(   MAX(0,EXP((1/beta.p)*( AL39 - AL54 - beta.0 - beta.oil*price.oil.2040 - beta.eua*price.eua.2040 - parameters!$D79 ))), price.ceiling   )</f>
        <v>21.645909503391838</v>
      </c>
      <c r="AM69" s="1">
        <f xml:space="preserve"> MIN(   MAX(0,EXP((1/beta.p)*( AM39 - AM54 - beta.0 - beta.oil*price.oil.2040 - beta.eua*price.eua.2040 - parameters!$D79 ))), price.ceiling   )</f>
        <v>22.336388271452787</v>
      </c>
      <c r="AN69" s="1">
        <f xml:space="preserve"> MIN(   MAX(0,EXP((1/beta.p)*( AN39 - AN54 - beta.0 - beta.oil*price.oil.2040 - beta.eua*price.eua.2040 - parameters!$D79 ))), price.ceiling   )</f>
        <v>23.048892490976868</v>
      </c>
      <c r="AO69" s="1">
        <f xml:space="preserve"> MIN(   MAX(0,EXP((1/beta.p)*( AO39 - AO54 - beta.0 - beta.oil*price.oil.2040 - beta.eua*price.eua.2040 - parameters!$D79 ))), price.ceiling   )</f>
        <v>23.784124747669303</v>
      </c>
      <c r="AP69" s="1">
        <f xml:space="preserve"> MIN(   MAX(0,EXP((1/beta.p)*( AP39 - AP54 - beta.0 - beta.oil*price.oil.2040 - beta.eua*price.eua.2040 - parameters!$D79 ))), price.ceiling   )</f>
        <v>24.542810038883552</v>
      </c>
      <c r="AQ69" s="1">
        <f xml:space="preserve"> MIN(   MAX(0,EXP((1/beta.p)*( AQ39 - AQ54 - beta.0 - beta.oil*price.oil.2040 - beta.eua*price.eua.2040 - parameters!$D79 ))), price.ceiling   )</f>
        <v>25.325696488526443</v>
      </c>
      <c r="AR69" s="1">
        <f xml:space="preserve"> MIN(   MAX(0,EXP((1/beta.p)*( AR39 - AR54 - beta.0 - beta.oil*price.oil.2040 - beta.eua*price.eua.2040 - parameters!$D79 ))), price.ceiling   )</f>
        <v>26.133556084767601</v>
      </c>
      <c r="AS69" s="1">
        <f xml:space="preserve"> MIN(   MAX(0,EXP((1/beta.p)*( AS39 - AS54 - beta.0 - beta.oil*price.oil.2040 - beta.eua*price.eua.2040 - parameters!$D79 ))), price.ceiling   )</f>
        <v>26.967185441281078</v>
      </c>
      <c r="AT69" s="1">
        <f xml:space="preserve"> MIN(   MAX(0,EXP((1/beta.p)*( AT39 - AT54 - beta.0 - beta.oil*price.oil.2040 - beta.eua*price.eua.2040 - parameters!$D79 ))), price.ceiling   )</f>
        <v>27.827406582769665</v>
      </c>
      <c r="AU69" s="1">
        <f xml:space="preserve"> MIN(   MAX(0,EXP((1/beta.p)*( AU39 - AU54 - beta.0 - beta.oil*price.oil.2040 - beta.eua*price.eua.2040 - parameters!$D79 ))), price.ceiling   )</f>
        <v>28.715067755546471</v>
      </c>
      <c r="AV69" s="1">
        <f xml:space="preserve"> MIN(   MAX(0,EXP((1/beta.p)*( AV39 - AV54 - beta.0 - beta.oil*price.oil.2040 - beta.eua*price.eua.2040 - parameters!$D79 ))), price.ceiling   )</f>
        <v>29.631044263973124</v>
      </c>
      <c r="AW69" s="1">
        <f xml:space="preserve"> MIN(   MAX(0,EXP((1/beta.p)*( AW39 - AW54 - beta.0 - beta.oil*price.oil.2040 - beta.eua*price.eua.2040 - parameters!$D79 ))), price.ceiling   )</f>
        <v>30.576239333579281</v>
      </c>
      <c r="AX69" s="1">
        <f xml:space="preserve"> MIN(   MAX(0,EXP((1/beta.p)*( AX39 - AX54 - beta.0 - beta.oil*price.oil.2040 - beta.eua*price.eua.2040 - parameters!$D79 ))), price.ceiling   )</f>
        <v>31.551585001714766</v>
      </c>
      <c r="AY69" s="1">
        <f xml:space="preserve"> MIN(   MAX(0,EXP((1/beta.p)*( AY39 - AY54 - beta.0 - beta.oil*price.oil.2040 - beta.eua*price.eua.2040 - parameters!$D79 ))), price.ceiling   )</f>
        <v>32.558043036612304</v>
      </c>
      <c r="AZ69" s="1">
        <f xml:space="preserve"> MIN(   MAX(0,EXP((1/beta.p)*( AZ39 - AZ54 - beta.0 - beta.oil*price.oil.2040 - beta.eua*price.eua.2040 - parameters!$D79 ))), price.ceiling   )</f>
        <v>33.596605885767346</v>
      </c>
      <c r="BA69" s="1">
        <f xml:space="preserve"> MIN(   MAX(0,EXP((1/beta.p)*( BA39 - BA54 - beta.0 - beta.oil*price.oil.2040 - beta.eua*price.eua.2040 - parameters!$D79 ))), price.ceiling   )</f>
        <v>34.668297654570047</v>
      </c>
      <c r="BB69" s="1">
        <f xml:space="preserve"> MIN(   MAX(0,EXP((1/beta.p)*( BB39 - BB54 - beta.0 - beta.oil*price.oil.2040 - beta.eua*price.eua.2040 - parameters!$D79 ))), price.ceiling   )</f>
        <v>35.774175116154503</v>
      </c>
      <c r="BC69" s="1">
        <f xml:space="preserve"> MIN(   MAX(0,EXP((1/beta.p)*( BC39 - BC54 - beta.0 - beta.oil*price.oil.2040 - beta.eua*price.eua.2040 - parameters!$D79 ))), price.ceiling   )</f>
        <v>36.915328753460777</v>
      </c>
      <c r="BD69" s="1">
        <f xml:space="preserve"> MIN(   MAX(0,EXP((1/beta.p)*( BD39 - BD54 - beta.0 - beta.oil*price.oil.2040 - beta.eua*price.eua.2040 - parameters!$D79 ))), price.ceiling   )</f>
        <v>38.092883834537872</v>
      </c>
      <c r="BE69" s="1">
        <f xml:space="preserve"> MIN(   MAX(0,EXP((1/beta.p)*( BE39 - BE54 - beta.0 - beta.oil*price.oil.2040 - beta.eua*price.eua.2040 - parameters!$D79 ))), price.ceiling   )</f>
        <v>39.308001522147073</v>
      </c>
      <c r="BF69" s="1">
        <f xml:space="preserve"> MIN(   MAX(0,EXP((1/beta.p)*( BF39 - BF54 - beta.0 - beta.oil*price.oil.2040 - beta.eua*price.eua.2040 - parameters!$D79 ))), price.ceiling   )</f>
        <v>40.56188001876081</v>
      </c>
      <c r="BG69" s="1">
        <f xml:space="preserve"> MIN(   MAX(0,EXP((1/beta.p)*( BG39 - BG54 - beta.0 - beta.oil*price.oil.2040 - beta.eua*price.eua.2040 - parameters!$D79 ))), price.ceiling   )</f>
        <v>41.855755748085087</v>
      </c>
      <c r="BH69" s="1">
        <f xml:space="preserve"> MIN(   MAX(0,EXP((1/beta.p)*( BH39 - BH54 - beta.0 - beta.oil*price.oil.2040 - beta.eua*price.eua.2040 - parameters!$D79 ))), price.ceiling   )</f>
        <v>43.190904574271819</v>
      </c>
      <c r="BI69" s="1">
        <f xml:space="preserve"> MIN(   MAX(0,EXP((1/beta.p)*( BI39 - BI54 - beta.0 - beta.oil*price.oil.2040 - beta.eua*price.eua.2040 - parameters!$D79 ))), price.ceiling   )</f>
        <v>44.568643060021586</v>
      </c>
      <c r="BJ69" s="1">
        <f xml:space="preserve"> MIN(   MAX(0,EXP((1/beta.p)*( BJ39 - BJ54 - beta.0 - beta.oil*price.oil.2040 - beta.eua*price.eua.2040 - parameters!$D79 ))), price.ceiling   )</f>
        <v>45.990329764819535</v>
      </c>
      <c r="BK69" s="1">
        <f xml:space="preserve"> MIN(   MAX(0,EXP((1/beta.p)*( BK39 - BK54 - beta.0 - beta.oil*price.oil.2040 - beta.eua*price.eua.2040 - parameters!$D79 ))), price.ceiling   )</f>
        <v>47.457366584582275</v>
      </c>
      <c r="BL69" s="1">
        <f xml:space="preserve"> MIN(   MAX(0,EXP((1/beta.p)*( BL39 - BL54 - beta.0 - beta.oil*price.oil.2040 - beta.eua*price.eua.2040 - parameters!$D79 ))), price.ceiling   )</f>
        <v>48.971200134039023</v>
      </c>
      <c r="BM69" s="1">
        <f xml:space="preserve"> MIN(   MAX(0,EXP((1/beta.p)*( BM39 - BM54 - beta.0 - beta.oil*price.oil.2040 - beta.eua*price.eua.2040 - parameters!$D79 ))), price.ceiling   )</f>
        <v>50.533323173208025</v>
      </c>
      <c r="BN69" s="1">
        <f xml:space="preserve"> MIN(   MAX(0,EXP((1/beta.p)*( BN39 - BN54 - beta.0 - beta.oil*price.oil.2040 - beta.eua*price.eua.2040 - parameters!$D79 ))), price.ceiling   )</f>
        <v>52.14527607937697</v>
      </c>
      <c r="BO69" s="1">
        <f xml:space="preserve"> MIN(   MAX(0,EXP((1/beta.p)*( BO39 - BO54 - beta.0 - beta.oil*price.oil.2040 - beta.eua*price.eua.2040 - parameters!$D79 ))), price.ceiling   )</f>
        <v>53.808648366036593</v>
      </c>
      <c r="BP69" s="1">
        <f xml:space="preserve"> MIN(   MAX(0,EXP((1/beta.p)*( BP39 - BP54 - beta.0 - beta.oil*price.oil.2040 - beta.eua*price.eua.2040 - parameters!$D79 ))), price.ceiling   )</f>
        <v>55.525080250267862</v>
      </c>
      <c r="BQ69" s="1">
        <f xml:space="preserve"> MIN(   MAX(0,EXP((1/beta.p)*( BQ39 - BQ54 - beta.0 - beta.oil*price.oil.2040 - beta.eua*price.eua.2040 - parameters!$D79 ))), price.ceiling   )</f>
        <v>57.296264270125306</v>
      </c>
      <c r="BR69" s="1">
        <f xml:space="preserve"> MIN(   MAX(0,EXP((1/beta.p)*( BR39 - BR54 - beta.0 - beta.oil*price.oil.2040 - beta.eua*price.eua.2040 - parameters!$D79 ))), price.ceiling   )</f>
        <v>59.123946953614841</v>
      </c>
      <c r="BS69" s="1">
        <f xml:space="preserve"> MIN(   MAX(0,EXP((1/beta.p)*( BS39 - BS54 - beta.0 - beta.oil*price.oil.2040 - beta.eua*price.eua.2040 - parameters!$D79 ))), price.ceiling   )</f>
        <v>61.009930540908023</v>
      </c>
      <c r="BT69" s="1">
        <f xml:space="preserve"> MIN(   MAX(0,EXP((1/beta.p)*( BT39 - BT54 - beta.0 - beta.oil*price.oil.2040 - beta.eua*price.eua.2040 - parameters!$D79 ))), price.ceiling   )</f>
        <v>62.95607476149479</v>
      </c>
      <c r="BU69" s="1">
        <f xml:space="preserve"> MIN(   MAX(0,EXP((1/beta.p)*( BU39 - BU54 - beta.0 - beta.oil*price.oil.2040 - beta.eua*price.eua.2040 - parameters!$D79 ))), price.ceiling   )</f>
        <v>64.964298668023517</v>
      </c>
      <c r="BV69" s="1">
        <f xml:space="preserve"> MIN(   MAX(0,EXP((1/beta.p)*( BV39 - BV54 - beta.0 - beta.oil*price.oil.2040 - beta.eua*price.eua.2040 - parameters!$D79 ))), price.ceiling   )</f>
        <v>67.036582528639784</v>
      </c>
      <c r="BW69" s="1">
        <f xml:space="preserve"> MIN(   MAX(0,EXP((1/beta.p)*( BW39 - BW54 - beta.0 - beta.oil*price.oil.2040 - beta.eua*price.eua.2040 - parameters!$D79 ))), price.ceiling   )</f>
        <v>69.1749697796877</v>
      </c>
      <c r="BX69" s="1">
        <f xml:space="preserve"> MIN(   MAX(0,EXP((1/beta.p)*( BX39 - BX54 - beta.0 - beta.oil*price.oil.2040 - beta.eua*price.eua.2040 - parameters!$D79 ))), price.ceiling   )</f>
        <v>71.381569040700327</v>
      </c>
      <c r="BY69" s="1">
        <f xml:space="preserve"> MIN(   MAX(0,EXP((1/beta.p)*( BY39 - BY54 - beta.0 - beta.oil*price.oil.2040 - beta.eua*price.eua.2040 - parameters!$D79 ))), price.ceiling   )</f>
        <v>73.658556193665916</v>
      </c>
      <c r="BZ69" s="1">
        <f xml:space="preserve"> MIN(   MAX(0,EXP((1/beta.p)*( BZ39 - BZ54 - beta.0 - beta.oil*price.oil.2040 - beta.eua*price.eua.2040 - parameters!$D79 ))), price.ceiling   )</f>
        <v>76.008176528620183</v>
      </c>
      <c r="CA69" s="1">
        <f xml:space="preserve"> MIN(   MAX(0,EXP((1/beta.p)*( CA39 - CA54 - beta.0 - beta.oil*price.oil.2040 - beta.eua*price.eua.2040 - parameters!$D79 ))), price.ceiling   )</f>
        <v>78.432746957680479</v>
      </c>
      <c r="CB69" s="1">
        <f xml:space="preserve"> MIN(   MAX(0,EXP((1/beta.p)*( CB39 - CB54 - beta.0 - beta.oil*price.oil.2040 - beta.eua*price.eua.2040 - parameters!$D79 ))), price.ceiling   )</f>
        <v>80.934658299705077</v>
      </c>
      <c r="CC69" s="1">
        <f xml:space="preserve"> MIN(   MAX(0,EXP((1/beta.p)*( CC39 - CC54 - beta.0 - beta.oil*price.oil.2040 - beta.eua*price.eua.2040 - parameters!$D79 ))), price.ceiling   )</f>
        <v>83.516377637830246</v>
      </c>
      <c r="CD69" s="1">
        <f xml:space="preserve"> MIN(   MAX(0,EXP((1/beta.p)*( CD39 - CD54 - beta.0 - beta.oil*price.oil.2040 - beta.eua*price.eua.2040 - parameters!$D79 ))), price.ceiling   )</f>
        <v>86.180450752209865</v>
      </c>
      <c r="CE69" s="1">
        <f xml:space="preserve"> MIN(   MAX(0,EXP((1/beta.p)*( CE39 - CE54 - beta.0 - beta.oil*price.oil.2040 - beta.eua*price.eua.2040 - parameters!$D79 ))), price.ceiling   )</f>
        <v>88.929504630357002</v>
      </c>
      <c r="CF69" s="1">
        <f xml:space="preserve"> MIN(   MAX(0,EXP((1/beta.p)*( CF39 - CF54 - beta.0 - beta.oil*price.oil.2040 - beta.eua*price.eua.2040 - parameters!$D79 ))), price.ceiling   )</f>
        <v>91.766250057561976</v>
      </c>
      <c r="CG69" s="1">
        <f xml:space="preserve"> MIN(   MAX(0,EXP((1/beta.p)*( CG39 - CG54 - beta.0 - beta.oil*price.oil.2040 - beta.eua*price.eua.2040 - parameters!$D79 ))), price.ceiling   )</f>
        <v>94.693484289941352</v>
      </c>
      <c r="CH69" s="1">
        <f xml:space="preserve"> MIN(   MAX(0,EXP((1/beta.p)*( CH39 - CH54 - beta.0 - beta.oil*price.oil.2040 - beta.eua*price.eua.2040 - parameters!$D79 ))), price.ceiling   )</f>
        <v>97.714093812755451</v>
      </c>
      <c r="CI69" s="1">
        <f xml:space="preserve"> MIN(   MAX(0,EXP((1/beta.p)*( CI39 - CI54 - beta.0 - beta.oil*price.oil.2040 - beta.eua*price.eua.2040 - parameters!$D79 ))), price.ceiling   )</f>
        <v>100.83105718671067</v>
      </c>
      <c r="CJ69" s="1">
        <f xml:space="preserve"> MIN(   MAX(0,EXP((1/beta.p)*( CJ39 - CJ54 - beta.0 - beta.oil*price.oil.2040 - beta.eua*price.eua.2040 - parameters!$D79 ))), price.ceiling   )</f>
        <v>104.04744798505766</v>
      </c>
      <c r="CK69" s="1">
        <f xml:space="preserve"> MIN(   MAX(0,EXP((1/beta.p)*( CK39 - CK54 - beta.0 - beta.oil*price.oil.2040 - beta.eua*price.eua.2040 - parameters!$D79 ))), price.ceiling   )</f>
        <v>107.36643782437805</v>
      </c>
      <c r="CL69" s="1">
        <f xml:space="preserve"> MIN(   MAX(0,EXP((1/beta.p)*( CL39 - CL54 - beta.0 - beta.oil*price.oil.2040 - beta.eua*price.eua.2040 - parameters!$D79 ))), price.ceiling   )</f>
        <v>110.7912994920502</v>
      </c>
      <c r="CM69" s="1">
        <f xml:space="preserve"> MIN(   MAX(0,EXP((1/beta.p)*( CM39 - CM54 - beta.0 - beta.oil*price.oil.2040 - beta.eua*price.eua.2040 - parameters!$D79 ))), price.ceiling   )</f>
        <v>114.32541017347725</v>
      </c>
      <c r="CN69" s="1">
        <f xml:space="preserve"> MIN(   MAX(0,EXP((1/beta.p)*( CN39 - CN54 - beta.0 - beta.oil*price.oil.2040 - beta.eua*price.eua.2040 - parameters!$D79 ))), price.ceiling   )</f>
        <v>117.97225478225997</v>
      </c>
      <c r="CO69" s="1">
        <f xml:space="preserve"> MIN(   MAX(0,EXP((1/beta.p)*( CO39 - CO54 - beta.0 - beta.oil*price.oil.2040 - beta.eua*price.eua.2040 - parameters!$D79 ))), price.ceiling   )</f>
        <v>121.73542939659811</v>
      </c>
      <c r="CP69" s="1">
        <f xml:space="preserve"> MIN(   MAX(0,EXP((1/beta.p)*( CP39 - CP54 - beta.0 - beta.oil*price.oil.2040 - beta.eua*price.eua.2040 - parameters!$D79 ))), price.ceiling   )</f>
        <v>125.61864480530893</v>
      </c>
      <c r="CQ69" s="1">
        <f xml:space="preserve"> MIN(   MAX(0,EXP((1/beta.p)*( CQ39 - CQ54 - beta.0 - beta.oil*price.oil.2040 - beta.eua*price.eua.2040 - parameters!$D79 ))), price.ceiling   )</f>
        <v>129.62573016695944</v>
      </c>
      <c r="CR69" s="1">
        <f xml:space="preserve"> MIN(   MAX(0,EXP((1/beta.p)*( CR39 - CR54 - beta.0 - beta.oil*price.oil.2040 - beta.eua*price.eua.2040 - parameters!$D79 ))), price.ceiling   )</f>
        <v>133.76063678572075</v>
      </c>
      <c r="CS69" s="1">
        <f xml:space="preserve"> MIN(   MAX(0,EXP((1/beta.p)*( CS39 - CS54 - beta.0 - beta.oil*price.oil.2040 - beta.eua*price.eua.2040 - parameters!$D79 ))), price.ceiling   )</f>
        <v>138.02744200766696</v>
      </c>
      <c r="CT69" s="1">
        <f xml:space="preserve"> MIN(   MAX(0,EXP((1/beta.p)*( CT39 - CT54 - beta.0 - beta.oil*price.oil.2040 - beta.eua*price.eua.2040 - parameters!$D79 ))), price.ceiling   )</f>
        <v>142.43035324136329</v>
      </c>
      <c r="CU69" s="1">
        <f xml:space="preserve"> MIN(   MAX(0,EXP((1/beta.p)*( CU39 - CU54 - beta.0 - beta.oil*price.oil.2040 - beta.eua*price.eua.2040 - parameters!$D79 ))), price.ceiling   )</f>
        <v>146.973712106703</v>
      </c>
      <c r="CV69" s="1">
        <f xml:space="preserve"> MIN(   MAX(0,EXP((1/beta.p)*( CV39 - CV54 - beta.0 - beta.oil*price.oil.2040 - beta.eua*price.eua.2040 - parameters!$D79 ))), price.ceiling   )</f>
        <v>151.66199871609109</v>
      </c>
      <c r="CW69" s="1">
        <f xml:space="preserve"> MIN(   MAX(0,EXP((1/beta.p)*( CW39 - CW54 - beta.0 - beta.oil*price.oil.2040 - beta.eua*price.eua.2040 - parameters!$D79 ))), price.ceiling   )</f>
        <v>156.49983609218913</v>
      </c>
      <c r="CX69" s="1">
        <f xml:space="preserve"> MIN(   MAX(0,EXP((1/beta.p)*( CX39 - CX54 - beta.0 - beta.oil*price.oil.2040 - beta.eua*price.eua.2040 - parameters!$D79 ))), price.ceiling   )</f>
        <v>161.49199472658327</v>
      </c>
      <c r="CY69" s="1">
        <f xml:space="preserve"> MIN(   MAX(0,EXP((1/beta.p)*( CY39 - CY54 - beta.0 - beta.oil*price.oil.2040 - beta.eua*price.eua.2040 - parameters!$D79 ))), price.ceiling   )</f>
        <v>166.64339728386742</v>
      </c>
      <c r="CZ69" s="1">
        <f xml:space="preserve"> MIN(   MAX(0,EXP((1/beta.p)*( CZ39 - CZ54 - beta.0 - beta.oil*price.oil.2040 - beta.eua*price.eua.2040 - parameters!$D79 ))), price.ceiling   )</f>
        <v>171.95912345578097</v>
      </c>
      <c r="DA69" s="1">
        <f xml:space="preserve"> MIN(   MAX(0,EXP((1/beta.p)*( DA39 - DA54 - beta.0 - beta.oil*price.oil.2040 - beta.eua*price.eua.2040 - parameters!$D79 ))), price.ceiling   )</f>
        <v>177.44441497018835</v>
      </c>
    </row>
    <row r="70" spans="1:105" x14ac:dyDescent="0.25">
      <c r="A70" t="s">
        <v>50</v>
      </c>
      <c r="B70" s="3">
        <f t="shared" si="8"/>
        <v>38.130116888095081</v>
      </c>
      <c r="D70" t="s">
        <v>50</v>
      </c>
      <c r="E70" s="1">
        <f xml:space="preserve"> MIN(   MAX(0,EXP((1/beta.p)*( E40 - E55 - beta.0 - beta.oil*price.oil.2040 - beta.eua*price.eua.2040 - parameters!$D80 ))), price.ceiling   )</f>
        <v>5.7891882366588536</v>
      </c>
      <c r="F70" s="1">
        <f xml:space="preserve"> MIN(   MAX(0,EXP((1/beta.p)*( F40 - F55 - beta.0 - beta.oil*price.oil.2040 - beta.eua*price.eua.2040 - parameters!$D80 ))), price.ceiling   )</f>
        <v>6.003652555070917</v>
      </c>
      <c r="G70" s="1">
        <f xml:space="preserve"> MIN(   MAX(0,EXP((1/beta.p)*( G40 - G55 - beta.0 - beta.oil*price.oil.2040 - beta.eua*price.eua.2040 - parameters!$D80 ))), price.ceiling   )</f>
        <v>6.2260618464207562</v>
      </c>
      <c r="H70" s="1">
        <f xml:space="preserve"> MIN(   MAX(0,EXP((1/beta.p)*( H40 - H55 - beta.0 - beta.oil*price.oil.2040 - beta.eua*price.eua.2040 - parameters!$D80 ))), price.ceiling   )</f>
        <v>6.4567104375010471</v>
      </c>
      <c r="I70" s="1">
        <f xml:space="preserve"> MIN(   MAX(0,EXP((1/beta.p)*( I40 - I55 - beta.0 - beta.oil*price.oil.2040 - beta.eua*price.eua.2040 - parameters!$D80 ))), price.ceiling   )</f>
        <v>6.6959035586357452</v>
      </c>
      <c r="J70" s="1">
        <f xml:space="preserve"> MIN(   MAX(0,EXP((1/beta.p)*( J40 - J55 - beta.0 - beta.oil*price.oil.2040 - beta.eua*price.eua.2040 - parameters!$D80 ))), price.ceiling   )</f>
        <v>6.9439577476086196</v>
      </c>
      <c r="K70" s="1">
        <f xml:space="preserve"> MIN(   MAX(0,EXP((1/beta.p)*( K40 - K55 - beta.0 - beta.oil*price.oil.2040 - beta.eua*price.eua.2040 - parameters!$D80 ))), price.ceiling   )</f>
        <v>7.2012012685556117</v>
      </c>
      <c r="L70" s="1">
        <f xml:space="preserve"> MIN(   MAX(0,EXP((1/beta.p)*( L40 - L55 - beta.0 - beta.oil*price.oil.2040 - beta.eua*price.eua.2040 - parameters!$D80 ))), price.ceiling   )</f>
        <v>7.4679745463753333</v>
      </c>
      <c r="M70" s="1">
        <f xml:space="preserve"> MIN(   MAX(0,EXP((1/beta.p)*( M40 - M55 - beta.0 - beta.oil*price.oil.2040 - beta.eua*price.eua.2040 - parameters!$D80 ))), price.ceiling   )</f>
        <v>7.7446306172325796</v>
      </c>
      <c r="N70" s="1">
        <f xml:space="preserve"> MIN(   MAX(0,EXP((1/beta.p)*( N40 - N55 - beta.0 - beta.oil*price.oil.2040 - beta.eua*price.eua.2040 - parameters!$D80 ))), price.ceiling   )</f>
        <v>8.0315355957510413</v>
      </c>
      <c r="O70" s="1">
        <f xml:space="preserve"> MIN(   MAX(0,EXP((1/beta.p)*( O40 - O55 - beta.0 - beta.oil*price.oil.2040 - beta.eua*price.eua.2040 - parameters!$D80 ))), price.ceiling   )</f>
        <v>8.3290691595135247</v>
      </c>
      <c r="P70" s="1">
        <f xml:space="preserve"> MIN(   MAX(0,EXP((1/beta.p)*( P40 - P55 - beta.0 - beta.oil*price.oil.2040 - beta.eua*price.eua.2040 - parameters!$D80 ))), price.ceiling   )</f>
        <v>8.6376250515107316</v>
      </c>
      <c r="Q70" s="1">
        <f xml:space="preserve"> MIN(   MAX(0,EXP((1/beta.p)*( Q40 - Q55 - beta.0 - beta.oil*price.oil.2040 - beta.eua*price.eua.2040 - parameters!$D80 ))), price.ceiling   )</f>
        <v>8.9576116012036344</v>
      </c>
      <c r="R70" s="1">
        <f xml:space="preserve"> MIN(   MAX(0,EXP((1/beta.p)*( R40 - R55 - beta.0 - beta.oil*price.oil.2040 - beta.eua*price.eua.2040 - parameters!$D80 ))), price.ceiling   )</f>
        <v>9.2894522648889577</v>
      </c>
      <c r="S70" s="1">
        <f xml:space="preserve"> MIN(   MAX(0,EXP((1/beta.p)*( S40 - S55 - beta.0 - beta.oil*price.oil.2040 - beta.eua*price.eua.2040 - parameters!$D80 ))), price.ceiling   )</f>
        <v>9.6335861860828178</v>
      </c>
      <c r="T70" s="1">
        <f xml:space="preserve"> MIN(   MAX(0,EXP((1/beta.p)*( T40 - T55 - beta.0 - beta.oil*price.oil.2040 - beta.eua*price.eua.2040 - parameters!$D80 ))), price.ceiling   )</f>
        <v>9.9904687766642084</v>
      </c>
      <c r="U70" s="1">
        <f xml:space="preserve"> MIN(   MAX(0,EXP((1/beta.p)*( U40 - U55 - beta.0 - beta.oil*price.oil.2040 - beta.eua*price.eua.2040 - parameters!$D80 ))), price.ceiling   )</f>
        <v>10.36057231954725</v>
      </c>
      <c r="V70" s="1">
        <f xml:space="preserve"> MIN(   MAX(0,EXP((1/beta.p)*( V40 - V55 - beta.0 - beta.oil*price.oil.2040 - beta.eua*price.eua.2040 - parameters!$D80 ))), price.ceiling   )</f>
        <v>10.744386593679916</v>
      </c>
      <c r="W70" s="1">
        <f xml:space="preserve"> MIN(   MAX(0,EXP((1/beta.p)*( W40 - W55 - beta.0 - beta.oil*price.oil.2040 - beta.eua*price.eua.2040 - parameters!$D80 ))), price.ceiling   )</f>
        <v>11.142419522196183</v>
      </c>
      <c r="X70" s="1">
        <f xml:space="preserve"> MIN(   MAX(0,EXP((1/beta.p)*( X40 - X55 - beta.0 - beta.oil*price.oil.2040 - beta.eua*price.eua.2040 - parameters!$D80 ))), price.ceiling   )</f>
        <v>11.555197844579467</v>
      </c>
      <c r="Y70" s="1">
        <f xml:space="preserve"> MIN(   MAX(0,EXP((1/beta.p)*( Y40 - Y55 - beta.0 - beta.oil*price.oil.2040 - beta.eua*price.eua.2040 - parameters!$D80 ))), price.ceiling   )</f>
        <v>11.983267813726735</v>
      </c>
      <c r="Z70" s="1">
        <f xml:space="preserve"> MIN(   MAX(0,EXP((1/beta.p)*( Z40 - Z55 - beta.0 - beta.oil*price.oil.2040 - beta.eua*price.eua.2040 - parameters!$D80 ))), price.ceiling   )</f>
        <v>12.427195918835876</v>
      </c>
      <c r="AA70" s="1">
        <f xml:space="preserve"> MIN(   MAX(0,EXP((1/beta.p)*( AA40 - AA55 - beta.0 - beta.oil*price.oil.2040 - beta.eua*price.eua.2040 - parameters!$D80 ))), price.ceiling   )</f>
        <v>12.887569635072902</v>
      </c>
      <c r="AB70" s="1">
        <f xml:space="preserve"> MIN(   MAX(0,EXP((1/beta.p)*( AB40 - AB55 - beta.0 - beta.oil*price.oil.2040 - beta.eua*price.eua.2040 - parameters!$D80 ))), price.ceiling   )</f>
        <v>13.364998201011025</v>
      </c>
      <c r="AC70" s="1">
        <f xml:space="preserve"> MIN(   MAX(0,EXP((1/beta.p)*( AC40 - AC55 - beta.0 - beta.oil*price.oil.2040 - beta.eua*price.eua.2040 - parameters!$D80 ))), price.ceiling   )</f>
        <v>13.860113424870551</v>
      </c>
      <c r="AD70" s="1">
        <f xml:space="preserve"> MIN(   MAX(0,EXP((1/beta.p)*( AD40 - AD55 - beta.0 - beta.oil*price.oil.2040 - beta.eua*price.eua.2040 - parameters!$D80 ))), price.ceiling   )</f>
        <v>14.373570520626396</v>
      </c>
      <c r="AE70" s="1">
        <f xml:space="preserve"> MIN(   MAX(0,EXP((1/beta.p)*( AE40 - AE55 - beta.0 - beta.oil*price.oil.2040 - beta.eua*price.eua.2040 - parameters!$D80 ))), price.ceiling   )</f>
        <v>14.906048975089801</v>
      </c>
      <c r="AF70" s="1">
        <f xml:space="preserve"> MIN(   MAX(0,EXP((1/beta.p)*( AF40 - AF55 - beta.0 - beta.oil*price.oil.2040 - beta.eua*price.eua.2040 - parameters!$D80 ))), price.ceiling   )</f>
        <v>15.458253447111678</v>
      </c>
      <c r="AG70" s="1">
        <f xml:space="preserve"> MIN(   MAX(0,EXP((1/beta.p)*( AG40 - AG55 - beta.0 - beta.oil*price.oil.2040 - beta.eua*price.eua.2040 - parameters!$D80 ))), price.ceiling   )</f>
        <v>16.030914700097476</v>
      </c>
      <c r="AH70" s="1">
        <f xml:space="preserve"> MIN(   MAX(0,EXP((1/beta.p)*( AH40 - AH55 - beta.0 - beta.oil*price.oil.2040 - beta.eua*price.eua.2040 - parameters!$D80 ))), price.ceiling   )</f>
        <v>16.624790569067763</v>
      </c>
      <c r="AI70" s="1">
        <f xml:space="preserve"> MIN(   MAX(0,EXP((1/beta.p)*( AI40 - AI55 - beta.0 - beta.oil*price.oil.2040 - beta.eua*price.eua.2040 - parameters!$D80 ))), price.ceiling   )</f>
        <v>17.240666963544118</v>
      </c>
      <c r="AJ70" s="1">
        <f xml:space="preserve"> MIN(   MAX(0,EXP((1/beta.p)*( AJ40 - AJ55 - beta.0 - beta.oil*price.oil.2040 - beta.eua*price.eua.2040 - parameters!$D80 ))), price.ceiling   )</f>
        <v>17.879358907587697</v>
      </c>
      <c r="AK70" s="1">
        <f xml:space="preserve"> MIN(   MAX(0,EXP((1/beta.p)*( AK40 - AK55 - beta.0 - beta.oil*price.oil.2040 - beta.eua*price.eua.2040 - parameters!$D80 ))), price.ceiling   )</f>
        <v>18.541711618366623</v>
      </c>
      <c r="AL70" s="1">
        <f xml:space="preserve"> MIN(   MAX(0,EXP((1/beta.p)*( AL40 - AL55 - beta.0 - beta.oil*price.oil.2040 - beta.eua*price.eua.2040 - parameters!$D80 ))), price.ceiling   )</f>
        <v>19.228601624679666</v>
      </c>
      <c r="AM70" s="1">
        <f xml:space="preserve"> MIN(   MAX(0,EXP((1/beta.p)*( AM40 - AM55 - beta.0 - beta.oil*price.oil.2040 - beta.eua*price.eua.2040 - parameters!$D80 ))), price.ceiling   )</f>
        <v>19.940937926916416</v>
      </c>
      <c r="AN70" s="1">
        <f xml:space="preserve"> MIN(   MAX(0,EXP((1/beta.p)*( AN40 - AN55 - beta.0 - beta.oil*price.oil.2040 - beta.eua*price.eua.2040 - parameters!$D80 ))), price.ceiling   )</f>
        <v>20.679663199988809</v>
      </c>
      <c r="AO70" s="1">
        <f xml:space="preserve"> MIN(   MAX(0,EXP((1/beta.p)*( AO40 - AO55 - beta.0 - beta.oil*price.oil.2040 - beta.eua*price.eua.2040 - parameters!$D80 ))), price.ceiling   )</f>
        <v>21.445755040826302</v>
      </c>
      <c r="AP70" s="1">
        <f xml:space="preserve"> MIN(   MAX(0,EXP((1/beta.p)*( AP40 - AP55 - beta.0 - beta.oil*price.oil.2040 - beta.eua*price.eua.2040 - parameters!$D80 ))), price.ceiling   )</f>
        <v>22.240227262084947</v>
      </c>
      <c r="AQ70" s="1">
        <f xml:space="preserve"> MIN(   MAX(0,EXP((1/beta.p)*( AQ40 - AQ55 - beta.0 - beta.oil*price.oil.2040 - beta.eua*price.eua.2040 - parameters!$D80 ))), price.ceiling   )</f>
        <v>23.064131233783261</v>
      </c>
      <c r="AR70" s="1">
        <f xml:space="preserve"> MIN(   MAX(0,EXP((1/beta.p)*( AR40 - AR55 - beta.0 - beta.oil*price.oil.2040 - beta.eua*price.eua.2040 - parameters!$D80 ))), price.ceiling   )</f>
        <v>23.918557274639472</v>
      </c>
      <c r="AS70" s="1">
        <f xml:space="preserve"> MIN(   MAX(0,EXP((1/beta.p)*( AS40 - AS55 - beta.0 - beta.oil*price.oil.2040 - beta.eua*price.eua.2040 - parameters!$D80 ))), price.ceiling   )</f>
        <v>24.804636094951935</v>
      </c>
      <c r="AT70" s="1">
        <f xml:space="preserve"> MIN(   MAX(0,EXP((1/beta.p)*( AT40 - AT55 - beta.0 - beta.oil*price.oil.2040 - beta.eua*price.eua.2040 - parameters!$D80 ))), price.ceiling   )</f>
        <v>25.723540292932075</v>
      </c>
      <c r="AU70" s="1">
        <f xml:space="preserve"> MIN(   MAX(0,EXP((1/beta.p)*( AU40 - AU55 - beta.0 - beta.oil*price.oil.2040 - beta.eua*price.eua.2040 - parameters!$D80 ))), price.ceiling   )</f>
        <v>26.676485906469896</v>
      </c>
      <c r="AV70" s="1">
        <f xml:space="preserve"> MIN(   MAX(0,EXP((1/beta.p)*( AV40 - AV55 - beta.0 - beta.oil*price.oil.2040 - beta.eua*price.eua.2040 - parameters!$D80 ))), price.ceiling   )</f>
        <v>27.664734022385694</v>
      </c>
      <c r="AW70" s="1">
        <f xml:space="preserve"> MIN(   MAX(0,EXP((1/beta.p)*( AW40 - AW55 - beta.0 - beta.oil*price.oil.2040 - beta.eua*price.eua.2040 - parameters!$D80 ))), price.ceiling   )</f>
        <v>28.689592445297549</v>
      </c>
      <c r="AX70" s="1">
        <f xml:space="preserve"> MIN(   MAX(0,EXP((1/beta.p)*( AX40 - AX55 - beta.0 - beta.oil*price.oil.2040 - beta.eua*price.eua.2040 - parameters!$D80 ))), price.ceiling   )</f>
        <v>29.752417428313073</v>
      </c>
      <c r="AY70" s="1">
        <f xml:space="preserve"> MIN(   MAX(0,EXP((1/beta.p)*( AY40 - AY55 - beta.0 - beta.oil*price.oil.2040 - beta.eua*price.eua.2040 - parameters!$D80 ))), price.ceiling   )</f>
        <v>30.854615467835949</v>
      </c>
      <c r="AZ70" s="1">
        <f xml:space="preserve"> MIN(   MAX(0,EXP((1/beta.p)*( AZ40 - AZ55 - beta.0 - beta.oil*price.oil.2040 - beta.eua*price.eua.2040 - parameters!$D80 ))), price.ceiling   )</f>
        <v>31.99764516486211</v>
      </c>
      <c r="BA70" s="1">
        <f xml:space="preserve"> MIN(   MAX(0,EXP((1/beta.p)*( BA40 - BA55 - beta.0 - beta.oil*price.oil.2040 - beta.eua*price.eua.2040 - parameters!$D80 ))), price.ceiling   )</f>
        <v>33.18301915522899</v>
      </c>
      <c r="BB70" s="1">
        <f xml:space="preserve"> MIN(   MAX(0,EXP((1/beta.p)*( BB40 - BB55 - beta.0 - beta.oil*price.oil.2040 - beta.eua*price.eua.2040 - parameters!$D80 ))), price.ceiling   )</f>
        <v>34.41230611137189</v>
      </c>
      <c r="BC70" s="1">
        <f xml:space="preserve"> MIN(   MAX(0,EXP((1/beta.p)*( BC40 - BC55 - beta.0 - beta.oil*price.oil.2040 - beta.eua*price.eua.2040 - parameters!$D80 ))), price.ceiling   )</f>
        <v>35.687132818237089</v>
      </c>
      <c r="BD70" s="1">
        <f xml:space="preserve"> MIN(   MAX(0,EXP((1/beta.p)*( BD40 - BD55 - beta.0 - beta.oil*price.oil.2040 - beta.eua*price.eua.2040 - parameters!$D80 ))), price.ceiling   )</f>
        <v>37.009186326098337</v>
      </c>
      <c r="BE70" s="1">
        <f xml:space="preserve"> MIN(   MAX(0,EXP((1/beta.p)*( BE40 - BE55 - beta.0 - beta.oil*price.oil.2040 - beta.eua*price.eua.2040 - parameters!$D80 ))), price.ceiling   )</f>
        <v>38.380216183125818</v>
      </c>
      <c r="BF70" s="1">
        <f xml:space="preserve"> MIN(   MAX(0,EXP((1/beta.p)*( BF40 - BF55 - beta.0 - beta.oil*price.oil.2040 - beta.eua*price.eua.2040 - parameters!$D80 ))), price.ceiling   )</f>
        <v>39.802036750662339</v>
      </c>
      <c r="BG70" s="1">
        <f xml:space="preserve"> MIN(   MAX(0,EXP((1/beta.p)*( BG40 - BG55 - beta.0 - beta.oil*price.oil.2040 - beta.eua*price.eua.2040 - parameters!$D80 ))), price.ceiling   )</f>
        <v>41.276529604269911</v>
      </c>
      <c r="BH70" s="1">
        <f xml:space="preserve"> MIN(   MAX(0,EXP((1/beta.p)*( BH40 - BH55 - beta.0 - beta.oil*price.oil.2040 - beta.eua*price.eua.2040 - parameters!$D80 ))), price.ceiling   )</f>
        <v>42.805646023725636</v>
      </c>
      <c r="BI70" s="1">
        <f xml:space="preserve"> MIN(   MAX(0,EXP((1/beta.p)*( BI40 - BI55 - beta.0 - beta.oil*price.oil.2040 - beta.eua*price.eua.2040 - parameters!$D80 ))), price.ceiling   )</f>
        <v>44.391409575260198</v>
      </c>
      <c r="BJ70" s="1">
        <f xml:space="preserve"> MIN(   MAX(0,EXP((1/beta.p)*( BJ40 - BJ55 - beta.0 - beta.oil*price.oil.2040 - beta.eua*price.eua.2040 - parameters!$D80 ))), price.ceiling   )</f>
        <v>46.035918789457682</v>
      </c>
      <c r="BK70" s="1">
        <f xml:space="preserve"> MIN(   MAX(0,EXP((1/beta.p)*( BK40 - BK55 - beta.0 - beta.oil*price.oil.2040 - beta.eua*price.eua.2040 - parameters!$D80 ))), price.ceiling   )</f>
        <v>47.741349938359505</v>
      </c>
      <c r="BL70" s="1">
        <f xml:space="preserve"> MIN(   MAX(0,EXP((1/beta.p)*( BL40 - BL55 - beta.0 - beta.oil*price.oil.2040 - beta.eua*price.eua.2040 - parameters!$D80 ))), price.ceiling   )</f>
        <v>49.509959915448633</v>
      </c>
      <c r="BM70" s="1">
        <f xml:space="preserve"> MIN(   MAX(0,EXP((1/beta.p)*( BM40 - BM55 - beta.0 - beta.oil*price.oil.2040 - beta.eua*price.eua.2040 - parameters!$D80 ))), price.ceiling   )</f>
        <v>51.344089222324172</v>
      </c>
      <c r="BN70" s="1">
        <f xml:space="preserve"> MIN(   MAX(0,EXP((1/beta.p)*( BN40 - BN55 - beta.0 - beta.oil*price.oil.2040 - beta.eua*price.eua.2040 - parameters!$D80 ))), price.ceiling   )</f>
        <v>53.246165066019543</v>
      </c>
      <c r="BO70" s="1">
        <f xml:space="preserve"> MIN(   MAX(0,EXP((1/beta.p)*( BO40 - BO55 - beta.0 - beta.oil*price.oil.2040 - beta.eua*price.eua.2040 - parameters!$D80 ))), price.ceiling   )</f>
        <v>55.218704571062574</v>
      </c>
      <c r="BP70" s="1">
        <f xml:space="preserve"> MIN(   MAX(0,EXP((1/beta.p)*( BP40 - BP55 - beta.0 - beta.oil*price.oil.2040 - beta.eua*price.eua.2040 - parameters!$D80 ))), price.ceiling   )</f>
        <v>57.264318110529132</v>
      </c>
      <c r="BQ70" s="1">
        <f xml:space="preserve"> MIN(   MAX(0,EXP((1/beta.p)*( BQ40 - BQ55 - beta.0 - beta.oil*price.oil.2040 - beta.eua*price.eua.2040 - parameters!$D80 ))), price.ceiling   )</f>
        <v>59.385712760497185</v>
      </c>
      <c r="BR70" s="1">
        <f xml:space="preserve"> MIN(   MAX(0,EXP((1/beta.p)*( BR40 - BR55 - beta.0 - beta.oil*price.oil.2040 - beta.eua*price.eua.2040 - parameters!$D80 ))), price.ceiling   )</f>
        <v>61.585695882473757</v>
      </c>
      <c r="BS70" s="1">
        <f xml:space="preserve"> MIN(   MAX(0,EXP((1/beta.p)*( BS40 - BS55 - beta.0 - beta.oil*price.oil.2040 - beta.eua*price.eua.2040 - parameters!$D80 ))), price.ceiling   )</f>
        <v>63.867178838534961</v>
      </c>
      <c r="BT70" s="1">
        <f xml:space="preserve"> MIN(   MAX(0,EXP((1/beta.p)*( BT40 - BT55 - beta.0 - beta.oil*price.oil.2040 - beta.eua*price.eua.2040 - parameters!$D80 ))), price.ceiling   )</f>
        <v>66.233180844096466</v>
      </c>
      <c r="BU70" s="1">
        <f xml:space="preserve"> MIN(   MAX(0,EXP((1/beta.p)*( BU40 - BU55 - beta.0 - beta.oil*price.oil.2040 - beta.eua*price.eua.2040 - parameters!$D80 ))), price.ceiling   )</f>
        <v>68.686832963411547</v>
      </c>
      <c r="BV70" s="1">
        <f xml:space="preserve"> MIN(   MAX(0,EXP((1/beta.p)*( BV40 - BV55 - beta.0 - beta.oil*price.oil.2040 - beta.eua*price.eua.2040 - parameters!$D80 ))), price.ceiling   )</f>
        <v>71.231382253085854</v>
      </c>
      <c r="BW70" s="1">
        <f xml:space="preserve"> MIN(   MAX(0,EXP((1/beta.p)*( BW40 - BW55 - beta.0 - beta.oil*price.oil.2040 - beta.eua*price.eua.2040 - parameters!$D80 ))), price.ceiling   )</f>
        <v>73.870196059090844</v>
      </c>
      <c r="BX70" s="1">
        <f xml:space="preserve"> MIN(   MAX(0,EXP((1/beta.p)*( BX40 - BX55 - beta.0 - beta.oil*price.oil.2040 - beta.eua*price.eua.2040 - parameters!$D80 ))), price.ceiling   )</f>
        <v>76.606766472963216</v>
      </c>
      <c r="BY70" s="1">
        <f xml:space="preserve"> MIN(   MAX(0,EXP((1/beta.p)*( BY40 - BY55 - beta.0 - beta.oil*price.oil.2040 - beta.eua*price.eua.2040 - parameters!$D80 ))), price.ceiling   )</f>
        <v>79.444714953086915</v>
      </c>
      <c r="BZ70" s="1">
        <f xml:space="preserve"> MIN(   MAX(0,EXP((1/beta.p)*( BZ40 - BZ55 - beta.0 - beta.oil*price.oil.2040 - beta.eua*price.eua.2040 - parameters!$D80 ))), price.ceiling   )</f>
        <v>82.387797117174216</v>
      </c>
      <c r="CA70" s="1">
        <f xml:space="preserve"> MIN(   MAX(0,EXP((1/beta.p)*( CA40 - CA55 - beta.0 - beta.oil*price.oil.2040 - beta.eua*price.eua.2040 - parameters!$D80 ))), price.ceiling   )</f>
        <v>85.439907712286427</v>
      </c>
      <c r="CB70" s="1">
        <f xml:space="preserve"> MIN(   MAX(0,EXP((1/beta.p)*( CB40 - CB55 - beta.0 - beta.oil*price.oil.2040 - beta.eua*price.eua.2040 - parameters!$D80 ))), price.ceiling   )</f>
        <v>88.605085768973822</v>
      </c>
      <c r="CC70" s="1">
        <f xml:space="preserve"> MIN(   MAX(0,EXP((1/beta.p)*( CC40 - CC55 - beta.0 - beta.oil*price.oil.2040 - beta.eua*price.eua.2040 - parameters!$D80 ))), price.ceiling   )</f>
        <v>91.887519946352072</v>
      </c>
      <c r="CD70" s="1">
        <f xml:space="preserve"> MIN(   MAX(0,EXP((1/beta.p)*( CD40 - CD55 - beta.0 - beta.oil*price.oil.2040 - beta.eua*price.eua.2040 - parameters!$D80 ))), price.ceiling   )</f>
        <v>95.291554075192721</v>
      </c>
      <c r="CE70" s="1">
        <f xml:space="preserve"> MIN(   MAX(0,EXP((1/beta.p)*( CE40 - CE55 - beta.0 - beta.oil*price.oil.2040 - beta.eua*price.eua.2040 - parameters!$D80 ))), price.ceiling   )</f>
        <v>98.821692906359303</v>
      </c>
      <c r="CF70" s="1">
        <f xml:space="preserve"> MIN(   MAX(0,EXP((1/beta.p)*( CF40 - CF55 - beta.0 - beta.oil*price.oil.2040 - beta.eua*price.eua.2040 - parameters!$D80 ))), price.ceiling   )</f>
        <v>102.48260807219955</v>
      </c>
      <c r="CG70" s="1">
        <f xml:space="preserve"> MIN(   MAX(0,EXP((1/beta.p)*( CG40 - CG55 - beta.0 - beta.oil*price.oil.2040 - beta.eua*price.eua.2040 - parameters!$D80 ))), price.ceiling   )</f>
        <v>106.27914426878027</v>
      </c>
      <c r="CH70" s="1">
        <f xml:space="preserve"> MIN(   MAX(0,EXP((1/beta.p)*( CH40 - CH55 - beta.0 - beta.oil*price.oil.2040 - beta.eua*price.eua.2040 - parameters!$D80 ))), price.ceiling   )</f>
        <v>110.21632566714786</v>
      </c>
      <c r="CI70" s="1">
        <f xml:space="preserve"> MIN(   MAX(0,EXP((1/beta.p)*( CI40 - CI55 - beta.0 - beta.oil*price.oil.2040 - beta.eua*price.eua.2040 - parameters!$D80 ))), price.ceiling   )</f>
        <v>114.2993625620976</v>
      </c>
      <c r="CJ70" s="1">
        <f xml:space="preserve"> MIN(   MAX(0,EXP((1/beta.p)*( CJ40 - CJ55 - beta.0 - beta.oil*price.oil.2040 - beta.eua*price.eua.2040 - parameters!$D80 ))), price.ceiling   )</f>
        <v>118.53365826725161</v>
      </c>
      <c r="CK70" s="1">
        <f xml:space="preserve"> MIN(   MAX(0,EXP((1/beta.p)*( CK40 - CK55 - beta.0 - beta.oil*price.oil.2040 - beta.eua*price.eua.2040 - parameters!$D80 ))), price.ceiling   )</f>
        <v>122.92481626556983</v>
      </c>
      <c r="CL70" s="1">
        <f xml:space="preserve"> MIN(   MAX(0,EXP((1/beta.p)*( CL40 - CL55 - beta.0 - beta.oil*price.oil.2040 - beta.eua*price.eua.2040 - parameters!$D80 ))), price.ceiling   )</f>
        <v>127.47864762475515</v>
      </c>
      <c r="CM70" s="1">
        <f xml:space="preserve"> MIN(   MAX(0,EXP((1/beta.p)*( CM40 - CM55 - beta.0 - beta.oil*price.oil.2040 - beta.eua*price.eua.2040 - parameters!$D80 ))), price.ceiling   )</f>
        <v>132.20117868736813</v>
      </c>
      <c r="CN70" s="1">
        <f xml:space="preserve"> MIN(   MAX(0,EXP((1/beta.p)*( CN40 - CN55 - beta.0 - beta.oil*price.oil.2040 - beta.eua*price.eua.2040 - parameters!$D80 ))), price.ceiling   )</f>
        <v>137.09865904582693</v>
      </c>
      <c r="CO70" s="1">
        <f xml:space="preserve"> MIN(   MAX(0,EXP((1/beta.p)*( CO40 - CO55 - beta.0 - beta.oil*price.oil.2040 - beta.eua*price.eua.2040 - parameters!$D80 ))), price.ceiling   )</f>
        <v>142.17756981284657</v>
      </c>
      <c r="CP70" s="1">
        <f xml:space="preserve"> MIN(   MAX(0,EXP((1/beta.p)*( CP40 - CP55 - beta.0 - beta.oil*price.oil.2040 - beta.eua*price.eua.2040 - parameters!$D80 ))), price.ceiling   )</f>
        <v>147.44463219826216</v>
      </c>
      <c r="CQ70" s="1">
        <f xml:space="preserve"> MIN(   MAX(0,EXP((1/beta.p)*( CQ40 - CQ55 - beta.0 - beta.oil*price.oil.2040 - beta.eua*price.eua.2040 - parameters!$D80 ))), price.ceiling   )</f>
        <v>152.90681640358486</v>
      </c>
      <c r="CR70" s="1">
        <f xml:space="preserve"> MIN(   MAX(0,EXP((1/beta.p)*( CR40 - CR55 - beta.0 - beta.oil*price.oil.2040 - beta.eua*price.eua.2040 - parameters!$D80 ))), price.ceiling   )</f>
        <v>158.57135084606466</v>
      </c>
      <c r="CS70" s="1">
        <f xml:space="preserve"> MIN(   MAX(0,EXP((1/beta.p)*( CS40 - CS55 - beta.0 - beta.oil*price.oil.2040 - beta.eua*price.eua.2040 - parameters!$D80 ))), price.ceiling   )</f>
        <v>164.44573172446363</v>
      </c>
      <c r="CT70" s="1">
        <f xml:space="preserve"> MIN(   MAX(0,EXP((1/beta.p)*( CT40 - CT55 - beta.0 - beta.oil*price.oil.2040 - beta.eua*price.eua.2040 - parameters!$D80 ))), price.ceiling   )</f>
        <v>170.53773293919926</v>
      </c>
      <c r="CU70" s="1">
        <f xml:space="preserve"> MIN(   MAX(0,EXP((1/beta.p)*( CU40 - CU55 - beta.0 - beta.oil*price.oil.2040 - beta.eua*price.eua.2040 - parameters!$D80 ))), price.ceiling   )</f>
        <v>176.85541637998725</v>
      </c>
      <c r="CV70" s="1">
        <f xml:space="preserve"> MIN(   MAX(0,EXP((1/beta.p)*( CV40 - CV55 - beta.0 - beta.oil*price.oil.2040 - beta.eua*price.eua.2040 - parameters!$D80 ))), price.ceiling   )</f>
        <v>183.40714259459477</v>
      </c>
      <c r="CW70" s="1">
        <f xml:space="preserve"> MIN(   MAX(0,EXP((1/beta.p)*( CW40 - CW55 - beta.0 - beta.oil*price.oil.2040 - beta.eua*price.eua.2040 - parameters!$D80 ))), price.ceiling   )</f>
        <v>190.20158185282739</v>
      </c>
      <c r="CX70" s="1">
        <f xml:space="preserve"> MIN(   MAX(0,EXP((1/beta.p)*( CX40 - CX55 - beta.0 - beta.oil*price.oil.2040 - beta.eua*price.eua.2040 - parameters!$D80 ))), price.ceiling   )</f>
        <v>197.24772562038706</v>
      </c>
      <c r="CY70" s="1">
        <f xml:space="preserve"> MIN(   MAX(0,EXP((1/beta.p)*( CY40 - CY55 - beta.0 - beta.oil*price.oil.2040 - beta.eua*price.eua.2040 - parameters!$D80 ))), price.ceiling   )</f>
        <v>204.55489845778624</v>
      </c>
      <c r="CZ70" s="1">
        <f xml:space="preserve"> MIN(   MAX(0,EXP((1/beta.p)*( CZ40 - CZ55 - beta.0 - beta.oil*price.oil.2040 - beta.eua*price.eua.2040 - parameters!$D80 ))), price.ceiling   )</f>
        <v>212.13277036006804</v>
      </c>
      <c r="DA70" s="1">
        <f xml:space="preserve"> MIN(   MAX(0,EXP((1/beta.p)*( DA40 - DA55 - beta.0 - beta.oil*price.oil.2040 - beta.eua*price.eua.2040 - parameters!$D80 ))), price.ceiling   )</f>
        <v>219.99136955365566</v>
      </c>
    </row>
    <row r="71" spans="1:105" x14ac:dyDescent="0.25">
      <c r="A71" t="s">
        <v>51</v>
      </c>
      <c r="B71" s="3">
        <f t="shared" si="8"/>
        <v>39.688798341055126</v>
      </c>
      <c r="D71" t="s">
        <v>51</v>
      </c>
      <c r="E71" s="1">
        <f xml:space="preserve"> MIN(   MAX(0,EXP((1/beta.p)*( E41 - E56 - beta.0 - beta.oil*price.oil.2040 - beta.eua*price.eua.2040 - parameters!$D81 ))), price.ceiling   )</f>
        <v>3.8399839179771509</v>
      </c>
      <c r="F71" s="1">
        <f xml:space="preserve"> MIN(   MAX(0,EXP((1/beta.p)*( F41 - F56 - beta.0 - beta.oil*price.oil.2040 - beta.eua*price.eua.2040 - parameters!$D81 ))), price.ceiling   )</f>
        <v>4.0155706681537948</v>
      </c>
      <c r="G71" s="1">
        <f xml:space="preserve"> MIN(   MAX(0,EXP((1/beta.p)*( G41 - G56 - beta.0 - beta.oil*price.oil.2040 - beta.eua*price.eua.2040 - parameters!$D81 ))), price.ceiling   )</f>
        <v>4.1991862818611612</v>
      </c>
      <c r="H71" s="1">
        <f xml:space="preserve"> MIN(   MAX(0,EXP((1/beta.p)*( H41 - H56 - beta.0 - beta.oil*price.oil.2040 - beta.eua*price.eua.2040 - parameters!$D81 ))), price.ceiling   )</f>
        <v>4.3911978861719323</v>
      </c>
      <c r="I71" s="1">
        <f xml:space="preserve"> MIN(   MAX(0,EXP((1/beta.p)*( I41 - I56 - beta.0 - beta.oil*price.oil.2040 - beta.eua*price.eua.2040 - parameters!$D81 ))), price.ceiling   )</f>
        <v>4.5919893953774329</v>
      </c>
      <c r="J71" s="1">
        <f xml:space="preserve"> MIN(   MAX(0,EXP((1/beta.p)*( J41 - J56 - beta.0 - beta.oil*price.oil.2040 - beta.eua*price.eua.2040 - parameters!$D81 ))), price.ceiling   )</f>
        <v>4.8019622785984355</v>
      </c>
      <c r="K71" s="1">
        <f xml:space="preserve"> MIN(   MAX(0,EXP((1/beta.p)*( K41 - K56 - beta.0 - beta.oil*price.oil.2040 - beta.eua*price.eua.2040 - parameters!$D81 ))), price.ceiling   )</f>
        <v>5.0215363624956675</v>
      </c>
      <c r="L71" s="1">
        <f xml:space="preserve"> MIN(   MAX(0,EXP((1/beta.p)*( L41 - L56 - beta.0 - beta.oil*price.oil.2040 - beta.eua*price.eua.2040 - parameters!$D81 ))), price.ceiling   )</f>
        <v>5.2511506706849955</v>
      </c>
      <c r="M71" s="1">
        <f xml:space="preserve"> MIN(   MAX(0,EXP((1/beta.p)*( M41 - M56 - beta.0 - beta.oil*price.oil.2040 - beta.eua*price.eua.2040 - parameters!$D81 ))), price.ceiling   )</f>
        <v>5.491264301535618</v>
      </c>
      <c r="N71" s="1">
        <f xml:space="preserve"> MIN(   MAX(0,EXP((1/beta.p)*( N41 - N56 - beta.0 - beta.oil*price.oil.2040 - beta.eua*price.eua.2040 - parameters!$D81 ))), price.ceiling   )</f>
        <v>5.7423573461063846</v>
      </c>
      <c r="O71" s="1">
        <f xml:space="preserve"> MIN(   MAX(0,EXP((1/beta.p)*( O41 - O56 - beta.0 - beta.oil*price.oil.2040 - beta.eua*price.eua.2040 - parameters!$D81 ))), price.ceiling   )</f>
        <v>6.0049318480555902</v>
      </c>
      <c r="P71" s="1">
        <f xml:space="preserve"> MIN(   MAX(0,EXP((1/beta.p)*( P41 - P56 - beta.0 - beta.oil*price.oil.2040 - beta.eua*price.eua.2040 - parameters!$D81 ))), price.ceiling   )</f>
        <v>6.2795128074435036</v>
      </c>
      <c r="Q71" s="1">
        <f xml:space="preserve"> MIN(   MAX(0,EXP((1/beta.p)*( Q41 - Q56 - beta.0 - beta.oil*price.oil.2040 - beta.eua*price.eua.2040 - parameters!$D81 ))), price.ceiling   )</f>
        <v>6.5666492304346873</v>
      </c>
      <c r="R71" s="1">
        <f xml:space="preserve"> MIN(   MAX(0,EXP((1/beta.p)*( R41 - R56 - beta.0 - beta.oil*price.oil.2040 - beta.eua*price.eua.2040 - parameters!$D81 ))), price.ceiling   )</f>
        <v>6.8669152269989135</v>
      </c>
      <c r="S71" s="1">
        <f xml:space="preserve"> MIN(   MAX(0,EXP((1/beta.p)*( S41 - S56 - beta.0 - beta.oil*price.oil.2040 - beta.eua*price.eua.2040 - parameters!$D81 ))), price.ceiling   )</f>
        <v>7.1809111588054293</v>
      </c>
      <c r="T71" s="1">
        <f xml:space="preserve"> MIN(   MAX(0,EXP((1/beta.p)*( T41 - T56 - beta.0 - beta.oil*price.oil.2040 - beta.eua*price.eua.2040 - parameters!$D81 ))), price.ceiling   )</f>
        <v>7.5092648396057564</v>
      </c>
      <c r="U71" s="1">
        <f xml:space="preserve"> MIN(   MAX(0,EXP((1/beta.p)*( U41 - U56 - beta.0 - beta.oil*price.oil.2040 - beta.eua*price.eua.2040 - parameters!$D81 ))), price.ceiling   )</f>
        <v>7.8526327905050683</v>
      </c>
      <c r="V71" s="1">
        <f xml:space="preserve"> MIN(   MAX(0,EXP((1/beta.p)*( V41 - V56 - beta.0 - beta.oil*price.oil.2040 - beta.eua*price.eua.2040 - parameters!$D81 ))), price.ceiling   )</f>
        <v>8.2117015526319914</v>
      </c>
      <c r="W71" s="1">
        <f xml:space="preserve"> MIN(   MAX(0,EXP((1/beta.p)*( W41 - W56 - beta.0 - beta.oil*price.oil.2040 - beta.eua*price.eua.2040 - parameters!$D81 ))), price.ceiling   )</f>
        <v>8.5871890598314327</v>
      </c>
      <c r="X71" s="1">
        <f xml:space="preserve"> MIN(   MAX(0,EXP((1/beta.p)*( X41 - X56 - beta.0 - beta.oil*price.oil.2040 - beta.eua*price.eua.2040 - parameters!$D81 ))), price.ceiling   )</f>
        <v>8.9798460741250068</v>
      </c>
      <c r="Y71" s="1">
        <f xml:space="preserve"> MIN(   MAX(0,EXP((1/beta.p)*( Y41 - Y56 - beta.0 - beta.oil*price.oil.2040 - beta.eua*price.eua.2040 - parameters!$D81 ))), price.ceiling   )</f>
        <v>9.3904576868092402</v>
      </c>
      <c r="Z71" s="1">
        <f xml:space="preserve"> MIN(   MAX(0,EXP((1/beta.p)*( Z41 - Z56 - beta.0 - beta.oil*price.oil.2040 - beta.eua*price.eua.2040 - parameters!$D81 ))), price.ceiling   )</f>
        <v>9.8198448881928151</v>
      </c>
      <c r="AA71" s="1">
        <f xml:space="preserve"> MIN(   MAX(0,EXP((1/beta.p)*( AA41 - AA56 - beta.0 - beta.oil*price.oil.2040 - beta.eua*price.eua.2040 - parameters!$D81 ))), price.ceiling   )</f>
        <v>10.268866209111478</v>
      </c>
      <c r="AB71" s="1">
        <f xml:space="preserve"> MIN(   MAX(0,EXP((1/beta.p)*( AB41 - AB56 - beta.0 - beta.oil*price.oil.2040 - beta.eua*price.eua.2040 - parameters!$D81 ))), price.ceiling   )</f>
        <v>10.738419437502733</v>
      </c>
      <c r="AC71" s="1">
        <f xml:space="preserve"> MIN(   MAX(0,EXP((1/beta.p)*( AC41 - AC56 - beta.0 - beta.oil*price.oil.2040 - beta.eua*price.eua.2040 - parameters!$D81 ))), price.ceiling   )</f>
        <v>11.229443413472429</v>
      </c>
      <c r="AD71" s="1">
        <f xml:space="preserve"> MIN(   MAX(0,EXP((1/beta.p)*( AD41 - AD56 - beta.0 - beta.oil*price.oil.2040 - beta.eua*price.eua.2040 - parameters!$D81 ))), price.ceiling   )</f>
        <v>11.742919906442449</v>
      </c>
      <c r="AE71" s="1">
        <f xml:space="preserve"> MIN(   MAX(0,EXP((1/beta.p)*( AE41 - AE56 - beta.0 - beta.oil*price.oil.2040 - beta.eua*price.eua.2040 - parameters!$D81 ))), price.ceiling   )</f>
        <v>12.27987557813262</v>
      </c>
      <c r="AF71" s="1">
        <f xml:space="preserve"> MIN(   MAX(0,EXP((1/beta.p)*( AF41 - AF56 - beta.0 - beta.oil*price.oil.2040 - beta.eua*price.eua.2040 - parameters!$D81 ))), price.ceiling   )</f>
        <v>12.841384035301813</v>
      </c>
      <c r="AG71" s="1">
        <f xml:space="preserve"> MIN(   MAX(0,EXP((1/beta.p)*( AG41 - AG56 - beta.0 - beta.oil*price.oil.2040 - beta.eua*price.eua.2040 - parameters!$D81 ))), price.ceiling   )</f>
        <v>13.428567976352456</v>
      </c>
      <c r="AH71" s="1">
        <f xml:space="preserve"> MIN(   MAX(0,EXP((1/beta.p)*( AH41 - AH56 - beta.0 - beta.oil*price.oil.2040 - beta.eua*price.eua.2040 - parameters!$D81 ))), price.ceiling   )</f>
        <v>14.042601436090491</v>
      </c>
      <c r="AI71" s="1">
        <f xml:space="preserve"> MIN(   MAX(0,EXP((1/beta.p)*( AI41 - AI56 - beta.0 - beta.oil*price.oil.2040 - beta.eua*price.eua.2040 - parameters!$D81 ))), price.ceiling   )</f>
        <v>14.684712133129022</v>
      </c>
      <c r="AJ71" s="1">
        <f xml:space="preserve"> MIN(   MAX(0,EXP((1/beta.p)*( AJ41 - AJ56 - beta.0 - beta.oil*price.oil.2040 - beta.eua*price.eua.2040 - parameters!$D81 ))), price.ceiling   )</f>
        <v>15.35618392462912</v>
      </c>
      <c r="AK71" s="1">
        <f xml:space="preserve"> MIN(   MAX(0,EXP((1/beta.p)*( AK41 - AK56 - beta.0 - beta.oil*price.oil.2040 - beta.eua*price.eua.2040 - parameters!$D81 ))), price.ceiling   )</f>
        <v>16.058359373285914</v>
      </c>
      <c r="AL71" s="1">
        <f xml:space="preserve"> MIN(   MAX(0,EXP((1/beta.p)*( AL41 - AL56 - beta.0 - beta.oil*price.oil.2040 - beta.eua*price.eua.2040 - parameters!$D81 ))), price.ceiling   )</f>
        <v>16.792642431692393</v>
      </c>
      <c r="AM71" s="1">
        <f xml:space="preserve"> MIN(   MAX(0,EXP((1/beta.p)*( AM41 - AM56 - beta.0 - beta.oil*price.oil.2040 - beta.eua*price.eua.2040 - parameters!$D81 ))), price.ceiling   )</f>
        <v>17.560501249448215</v>
      </c>
      <c r="AN71" s="1">
        <f xml:space="preserve"> MIN(   MAX(0,EXP((1/beta.p)*( AN41 - AN56 - beta.0 - beta.oil*price.oil.2040 - beta.eua*price.eua.2040 - parameters!$D81 ))), price.ceiling   )</f>
        <v>18.363471108626133</v>
      </c>
      <c r="AO71" s="1">
        <f xml:space="preserve"> MIN(   MAX(0,EXP((1/beta.p)*( AO41 - AO56 - beta.0 - beta.oil*price.oil.2040 - beta.eua*price.eua.2040 - parameters!$D81 ))), price.ceiling   )</f>
        <v>19.203157493465199</v>
      </c>
      <c r="AP71" s="1">
        <f xml:space="preserve"> MIN(   MAX(0,EXP((1/beta.p)*( AP41 - AP56 - beta.0 - beta.oil*price.oil.2040 - beta.eua*price.eua.2040 - parameters!$D81 ))), price.ceiling   )</f>
        <v>20.081239300428621</v>
      </c>
      <c r="AQ71" s="1">
        <f xml:space="preserve"> MIN(   MAX(0,EXP((1/beta.p)*( AQ41 - AQ56 - beta.0 - beta.oil*price.oil.2040 - beta.eua*price.eua.2040 - parameters!$D81 ))), price.ceiling   )</f>
        <v>20.999472195044298</v>
      </c>
      <c r="AR71" s="1">
        <f xml:space="preserve"> MIN(   MAX(0,EXP((1/beta.p)*( AR41 - AR56 - beta.0 - beta.oil*price.oil.2040 - beta.eua*price.eua.2040 - parameters!$D81 ))), price.ceiling   )</f>
        <v>21.959692122239993</v>
      </c>
      <c r="AS71" s="1">
        <f xml:space="preserve"> MIN(   MAX(0,EXP((1/beta.p)*( AS41 - AS56 - beta.0 - beta.oil*price.oil.2040 - beta.eua*price.eua.2040 - parameters!$D81 ))), price.ceiling   )</f>
        <v>22.963818977191782</v>
      </c>
      <c r="AT71" s="1">
        <f xml:space="preserve"> MIN(   MAX(0,EXP((1/beta.p)*( AT41 - AT56 - beta.0 - beta.oil*price.oil.2040 - beta.eua*price.eua.2040 - parameters!$D81 ))), price.ceiling   )</f>
        <v>24.013860444025322</v>
      </c>
      <c r="AU71" s="1">
        <f xml:space="preserve"> MIN(   MAX(0,EXP((1/beta.p)*( AU41 - AU56 - beta.0 - beta.oil*price.oil.2040 - beta.eua*price.eua.2040 - parameters!$D81 ))), price.ceiling   )</f>
        <v>25.111916010045274</v>
      </c>
      <c r="AV71" s="1">
        <f xml:space="preserve"> MIN(   MAX(0,EXP((1/beta.p)*( AV41 - AV56 - beta.0 - beta.oil*price.oil.2040 - beta.eua*price.eua.2040 - parameters!$D81 ))), price.ceiling   )</f>
        <v>26.260181163519018</v>
      </c>
      <c r="AW71" s="1">
        <f xml:space="preserve"> MIN(   MAX(0,EXP((1/beta.p)*( AW41 - AW56 - beta.0 - beta.oil*price.oil.2040 - beta.eua*price.eua.2040 - parameters!$D81 ))), price.ceiling   )</f>
        <v>27.460951783407772</v>
      </c>
      <c r="AX71" s="1">
        <f xml:space="preserve"> MIN(   MAX(0,EXP((1/beta.p)*( AX41 - AX56 - beta.0 - beta.oil*price.oil.2040 - beta.eua*price.eua.2040 - parameters!$D81 ))), price.ceiling   )</f>
        <v>28.716628729822222</v>
      </c>
      <c r="AY71" s="1">
        <f xml:space="preserve"> MIN(   MAX(0,EXP((1/beta.p)*( AY41 - AY56 - beta.0 - beta.oil*price.oil.2040 - beta.eua*price.eua.2040 - parameters!$D81 ))), price.ceiling   )</f>
        <v>30.029722644380858</v>
      </c>
      <c r="AZ71" s="1">
        <f xml:space="preserve"> MIN(   MAX(0,EXP((1/beta.p)*( AZ41 - AZ56 - beta.0 - beta.oil*price.oil.2040 - beta.eua*price.eua.2040 - parameters!$D81 ))), price.ceiling   )</f>
        <v>31.402858970069044</v>
      </c>
      <c r="BA71" s="1">
        <f xml:space="preserve"> MIN(   MAX(0,EXP((1/beta.p)*( BA41 - BA56 - beta.0 - beta.oil*price.oil.2040 - beta.eua*price.eua.2040 - parameters!$D81 ))), price.ceiling   )</f>
        <v>32.838783200635774</v>
      </c>
      <c r="BB71" s="1">
        <f xml:space="preserve"> MIN(   MAX(0,EXP((1/beta.p)*( BB41 - BB56 - beta.0 - beta.oil*price.oil.2040 - beta.eua*price.eua.2040 - parameters!$D81 ))), price.ceiling   )</f>
        <v>34.340366370023773</v>
      </c>
      <c r="BC71" s="1">
        <f xml:space="preserve"> MIN(   MAX(0,EXP((1/beta.p)*( BC41 - BC56 - beta.0 - beta.oil*price.oil.2040 - beta.eua*price.eua.2040 - parameters!$D81 ))), price.ceiling   )</f>
        <v>35.910610792808811</v>
      </c>
      <c r="BD71" s="1">
        <f xml:space="preserve"> MIN(   MAX(0,EXP((1/beta.p)*( BD41 - BD56 - beta.0 - beta.oil*price.oil.2040 - beta.eua*price.eua.2040 - parameters!$D81 ))), price.ceiling   )</f>
        <v>37.552656067125831</v>
      </c>
      <c r="BE71" s="1">
        <f xml:space="preserve"> MIN(   MAX(0,EXP((1/beta.p)*( BE41 - BE56 - beta.0 - beta.oil*price.oil.2040 - beta.eua*price.eua.2040 - parameters!$D81 ))), price.ceiling   )</f>
        <v>39.269785352084249</v>
      </c>
      <c r="BF71" s="1">
        <f xml:space="preserve"> MIN(   MAX(0,EXP((1/beta.p)*( BF41 - BF56 - beta.0 - beta.oil*price.oil.2040 - beta.eua*price.eua.2040 - parameters!$D81 ))), price.ceiling   )</f>
        <v>41.065431932223895</v>
      </c>
      <c r="BG71" s="1">
        <f xml:space="preserve"> MIN(   MAX(0,EXP((1/beta.p)*( BG41 - BG56 - beta.0 - beta.oil*price.oil.2040 - beta.eua*price.eua.2040 - parameters!$D81 ))), price.ceiling   )</f>
        <v>42.943186082136549</v>
      </c>
      <c r="BH71" s="1">
        <f xml:space="preserve"> MIN(   MAX(0,EXP((1/beta.p)*( BH41 - BH56 - beta.0 - beta.oil*price.oil.2040 - beta.eua*price.eua.2040 - parameters!$D81 ))), price.ceiling   )</f>
        <v>44.906802244978564</v>
      </c>
      <c r="BI71" s="1">
        <f xml:space="preserve"> MIN(   MAX(0,EXP((1/beta.p)*( BI41 - BI56 - beta.0 - beta.oil*price.oil.2040 - beta.eua*price.eua.2040 - parameters!$D81 ))), price.ceiling   )</f>
        <v>46.960206539227507</v>
      </c>
      <c r="BJ71" s="1">
        <f xml:space="preserve"> MIN(   MAX(0,EXP((1/beta.p)*( BJ41 - BJ56 - beta.0 - beta.oil*price.oil.2040 - beta.eua*price.eua.2040 - parameters!$D81 ))), price.ceiling   )</f>
        <v>49.107504608691954</v>
      </c>
      <c r="BK71" s="1">
        <f xml:space="preserve"> MIN(   MAX(0,EXP((1/beta.p)*( BK41 - BK56 - beta.0 - beta.oil*price.oil.2040 - beta.eua*price.eua.2040 - parameters!$D81 ))), price.ceiling   )</f>
        <v>51.352989831470531</v>
      </c>
      <c r="BL71" s="1">
        <f xml:space="preserve"> MIN(   MAX(0,EXP((1/beta.p)*( BL41 - BL56 - beta.0 - beta.oil*price.oil.2040 - beta.eua*price.eua.2040 - parameters!$D81 ))), price.ceiling   )</f>
        <v>53.701151904272137</v>
      </c>
      <c r="BM71" s="1">
        <f xml:space="preserve"> MIN(   MAX(0,EXP((1/beta.p)*( BM41 - BM56 - beta.0 - beta.oil*price.oil.2040 - beta.eua*price.eua.2040 - parameters!$D81 ))), price.ceiling   )</f>
        <v>56.156685819263373</v>
      </c>
      <c r="BN71" s="1">
        <f xml:space="preserve"> MIN(   MAX(0,EXP((1/beta.p)*( BN41 - BN56 - beta.0 - beta.oil*price.oil.2040 - beta.eua*price.eua.2040 - parameters!$D81 ))), price.ceiling   )</f>
        <v>58.724501251388801</v>
      </c>
      <c r="BO71" s="1">
        <f xml:space="preserve"> MIN(   MAX(0,EXP((1/beta.p)*( BO41 - BO56 - beta.0 - beta.oil*price.oil.2040 - beta.eua*price.eua.2040 - parameters!$D81 ))), price.ceiling   )</f>
        <v>61.409732374936773</v>
      </c>
      <c r="BP71" s="1">
        <f xml:space="preserve"> MIN(   MAX(0,EXP((1/beta.p)*( BP41 - BP56 - beta.0 - beta.oil*price.oil.2040 - beta.eua*price.eua.2040 - parameters!$D81 ))), price.ceiling   )</f>
        <v>64.217748128974918</v>
      </c>
      <c r="BQ71" s="1">
        <f xml:space="preserve"> MIN(   MAX(0,EXP((1/beta.p)*( BQ41 - BQ56 - beta.0 - beta.oil*price.oil.2040 - beta.eua*price.eua.2040 - parameters!$D81 ))), price.ceiling   )</f>
        <v>67.154162952183015</v>
      </c>
      <c r="BR71" s="1">
        <f xml:space="preserve"> MIN(   MAX(0,EXP((1/beta.p)*( BR41 - BR56 - beta.0 - beta.oil*price.oil.2040 - beta.eua*price.eua.2040 - parameters!$D81 ))), price.ceiling   )</f>
        <v>70.22484800854609</v>
      </c>
      <c r="BS71" s="1">
        <f xml:space="preserve"> MIN(   MAX(0,EXP((1/beta.p)*( BS41 - BS56 - beta.0 - beta.oil*price.oil.2040 - beta.eua*price.eua.2040 - parameters!$D81 ))), price.ceiling   )</f>
        <v>73.435942926351061</v>
      </c>
      <c r="BT71" s="1">
        <f xml:space="preserve"> MIN(   MAX(0,EXP((1/beta.p)*( BT41 - BT56 - beta.0 - beta.oil*price.oil.2040 - beta.eua*price.eua.2040 - parameters!$D81 ))), price.ceiling   )</f>
        <v>76.793868073961704</v>
      </c>
      <c r="BU71" s="1">
        <f xml:space="preserve"> MIN(   MAX(0,EXP((1/beta.p)*( BU41 - BU56 - beta.0 - beta.oil*price.oil.2040 - beta.eua*price.eua.2040 - parameters!$D81 ))), price.ceiling   )</f>
        <v>80.305337396912392</v>
      </c>
      <c r="BV71" s="1">
        <f xml:space="preserve"> MIN(   MAX(0,EXP((1/beta.p)*( BV41 - BV56 - beta.0 - beta.oil*price.oil.2040 - beta.eua*price.eua.2040 - parameters!$D81 ))), price.ceiling   )</f>
        <v>83.977371841991825</v>
      </c>
      <c r="BW71" s="1">
        <f xml:space="preserve"> MIN(   MAX(0,EXP((1/beta.p)*( BW41 - BW56 - beta.0 - beta.oil*price.oil.2040 - beta.eua*price.eua.2040 - parameters!$D81 ))), price.ceiling   )</f>
        <v>87.817313395152993</v>
      </c>
      <c r="BX71" s="1">
        <f xml:space="preserve"> MIN(   MAX(0,EXP((1/beta.p)*( BX41 - BX56 - beta.0 - beta.oil*price.oil.2040 - beta.eua*price.eua.2040 - parameters!$D81 ))), price.ceiling   )</f>
        <v>91.832839761321239</v>
      </c>
      <c r="BY71" s="1">
        <f xml:space="preserve"> MIN(   MAX(0,EXP((1/beta.p)*( BY41 - BY56 - beta.0 - beta.oil*price.oil.2040 - beta.eua*price.eua.2040 - parameters!$D81 ))), price.ceiling   )</f>
        <v>96.031979715448259</v>
      </c>
      <c r="BZ71" s="1">
        <f xml:space="preserve"> MIN(   MAX(0,EXP((1/beta.p)*( BZ41 - BZ56 - beta.0 - beta.oil*price.oil.2040 - beta.eua*price.eua.2040 - parameters!$D81 ))), price.ceiling   )</f>
        <v>100.42312915550835</v>
      </c>
      <c r="CA71" s="1">
        <f xml:space="preserve"> MIN(   MAX(0,EXP((1/beta.p)*( CA41 - CA56 - beta.0 - beta.oil*price.oil.2040 - beta.eua*price.eua.2040 - parameters!$D81 ))), price.ceiling   )</f>
        <v>105.01506788953151</v>
      </c>
      <c r="CB71" s="1">
        <f xml:space="preserve"> MIN(   MAX(0,EXP((1/beta.p)*( CB41 - CB56 - beta.0 - beta.oil*price.oil.2040 - beta.eua*price.eua.2040 - parameters!$D81 ))), price.ceiling   )</f>
        <v>109.81697719023926</v>
      </c>
      <c r="CC71" s="1">
        <f xml:space="preserve"> MIN(   MAX(0,EXP((1/beta.p)*( CC41 - CC56 - beta.0 - beta.oil*price.oil.2040 - beta.eua*price.eua.2040 - parameters!$D81 ))), price.ceiling   )</f>
        <v>114.8384581523821</v>
      </c>
      <c r="CD71" s="1">
        <f xml:space="preserve"> MIN(   MAX(0,EXP((1/beta.p)*( CD41 - CD56 - beta.0 - beta.oil*price.oil.2040 - beta.eua*price.eua.2040 - parameters!$D81 ))), price.ceiling   )</f>
        <v>120.08955088948296</v>
      </c>
      <c r="CE71" s="1">
        <f xml:space="preserve"> MIN(   MAX(0,EXP((1/beta.p)*( CE41 - CE56 - beta.0 - beta.oil*price.oil.2040 - beta.eua*price.eua.2040 - parameters!$D81 ))), price.ceiling   )</f>
        <v>125.58075460836851</v>
      </c>
      <c r="CF71" s="1">
        <f xml:space="preserve"> MIN(   MAX(0,EXP((1/beta.p)*( CF41 - CF56 - beta.0 - beta.oil*price.oil.2040 - beta.eua*price.eua.2040 - parameters!$D81 ))), price.ceiling   )</f>
        <v>131.32304860162839</v>
      </c>
      <c r="CG71" s="1">
        <f xml:space="preserve"> MIN(   MAX(0,EXP((1/beta.p)*( CG41 - CG56 - beta.0 - beta.oil*price.oil.2040 - beta.eua*price.eua.2040 - parameters!$D81 ))), price.ceiling   )</f>
        <v>137.32791419997093</v>
      </c>
      <c r="CH71" s="1">
        <f xml:space="preserve"> MIN(   MAX(0,EXP((1/beta.p)*( CH41 - CH56 - beta.0 - beta.oil*price.oil.2040 - beta.eua*price.eua.2040 - parameters!$D81 ))), price.ceiling   )</f>
        <v>143.60735772837313</v>
      </c>
      <c r="CI71" s="1">
        <f xml:space="preserve"> MIN(   MAX(0,EXP((1/beta.p)*( CI41 - CI56 - beta.0 - beta.oil*price.oil.2040 - beta.eua*price.eua.2040 - parameters!$D81 ))), price.ceiling   )</f>
        <v>150.17393451191961</v>
      </c>
      <c r="CJ71" s="1">
        <f xml:space="preserve"> MIN(   MAX(0,EXP((1/beta.p)*( CJ41 - CJ56 - beta.0 - beta.oil*price.oil.2040 - beta.eua*price.eua.2040 - parameters!$D81 ))), price.ceiling   )</f>
        <v>157.04077397933045</v>
      </c>
      <c r="CK71" s="1">
        <f xml:space="preserve"> MIN(   MAX(0,EXP((1/beta.p)*( CK41 - CK56 - beta.0 - beta.oil*price.oil.2040 - beta.eua*price.eua.2040 - parameters!$D81 ))), price.ceiling   )</f>
        <v>164.22160591437188</v>
      </c>
      <c r="CL71" s="1">
        <f xml:space="preserve"> MIN(   MAX(0,EXP((1/beta.p)*( CL41 - CL56 - beta.0 - beta.oil*price.oil.2040 - beta.eua*price.eua.2040 - parameters!$D81 ))), price.ceiling   )</f>
        <v>171.73078790763509</v>
      </c>
      <c r="CM71" s="1">
        <f xml:space="preserve"> MIN(   MAX(0,EXP((1/beta.p)*( CM41 - CM56 - beta.0 - beta.oil*price.oil.2040 - beta.eua*price.eua.2040 - parameters!$D81 ))), price.ceiling   )</f>
        <v>179.58333406357343</v>
      </c>
      <c r="CN71" s="1">
        <f xml:space="preserve"> MIN(   MAX(0,EXP((1/beta.p)*( CN41 - CN56 - beta.0 - beta.oil*price.oil.2040 - beta.eua*price.eua.2040 - parameters!$D81 ))), price.ceiling   )</f>
        <v>187.79494502019446</v>
      </c>
      <c r="CO71" s="1">
        <f xml:space="preserve"> MIN(   MAX(0,EXP((1/beta.p)*( CO41 - CO56 - beta.0 - beta.oil*price.oil.2040 - beta.eua*price.eua.2040 - parameters!$D81 ))), price.ceiling   )</f>
        <v>196.38203934143013</v>
      </c>
      <c r="CP71" s="1">
        <f xml:space="preserve"> MIN(   MAX(0,EXP((1/beta.p)*( CP41 - CP56 - beta.0 - beta.oil*price.oil.2040 - beta.eua*price.eua.2040 - parameters!$D81 ))), price.ceiling   )</f>
        <v>205.36178634495107</v>
      </c>
      <c r="CQ71" s="1">
        <f xml:space="preserve"> MIN(   MAX(0,EXP((1/beta.p)*( CQ41 - CQ56 - beta.0 - beta.oil*price.oil.2040 - beta.eua*price.eua.2040 - parameters!$D81 ))), price.ceiling   )</f>
        <v>214.75214043106294</v>
      </c>
      <c r="CR71" s="1">
        <f xml:space="preserve"> MIN(   MAX(0,EXP((1/beta.p)*( CR41 - CR56 - beta.0 - beta.oil*price.oil.2040 - beta.eua*price.eua.2040 - parameters!$D81 ))), price.ceiling   )</f>
        <v>224.57187698132248</v>
      </c>
      <c r="CS71" s="1">
        <f xml:space="preserve"> MIN(   MAX(0,EXP((1/beta.p)*( CS41 - CS56 - beta.0 - beta.oil*price.oil.2040 - beta.eua*price.eua.2040 - parameters!$D81 ))), price.ceiling   )</f>
        <v>234.84062989865032</v>
      </c>
      <c r="CT71" s="1">
        <f xml:space="preserve"> MIN(   MAX(0,EXP((1/beta.p)*( CT41 - CT56 - beta.0 - beta.oil*price.oil.2040 - beta.eua*price.eua.2040 - parameters!$D81 ))), price.ceiling   )</f>
        <v>245.578930864</v>
      </c>
      <c r="CU71" s="1">
        <f xml:space="preserve"> MIN(   MAX(0,EXP((1/beta.p)*( CU41 - CU56 - beta.0 - beta.oil*price.oil.2040 - beta.eua*price.eua.2040 - parameters!$D81 ))), price.ceiling   )</f>
        <v>256.80825038807222</v>
      </c>
      <c r="CV71" s="1">
        <f xml:space="preserve"> MIN(   MAX(0,EXP((1/beta.p)*( CV41 - CV56 - beta.0 - beta.oil*price.oil.2040 - beta.eua*price.eua.2040 - parameters!$D81 ))), price.ceiling   )</f>
        <v>268.55104074015935</v>
      </c>
      <c r="CW71" s="1">
        <f xml:space="preserve"> MIN(   MAX(0,EXP((1/beta.p)*( CW41 - CW56 - beta.0 - beta.oil*price.oil.2040 - beta.eua*price.eua.2040 - parameters!$D81 ))), price.ceiling   )</f>
        <v>280.83078083994621</v>
      </c>
      <c r="CX71" s="1">
        <f xml:space="preserve"> MIN(   MAX(0,EXP((1/beta.p)*( CX41 - CX56 - beta.0 - beta.oil*price.oil.2040 - beta.eua*price.eua.2040 - parameters!$D81 ))), price.ceiling   )</f>
        <v>293.67202320203165</v>
      </c>
      <c r="CY71" s="1">
        <f xml:space="preserve"> MIN(   MAX(0,EXP((1/beta.p)*( CY41 - CY56 - beta.0 - beta.oil*price.oil.2040 - beta.eua*price.eua.2040 - parameters!$D81 ))), price.ceiling   )</f>
        <v>307.10044302703187</v>
      </c>
      <c r="CZ71" s="1">
        <f xml:space="preserve"> MIN(   MAX(0,EXP((1/beta.p)*( CZ41 - CZ56 - beta.0 - beta.oil*price.oil.2040 - beta.eua*price.eua.2040 - parameters!$D81 ))), price.ceiling   )</f>
        <v>321.14288953741448</v>
      </c>
      <c r="DA71" s="1">
        <f xml:space="preserve"> MIN(   MAX(0,EXP((1/beta.p)*( DA41 - DA56 - beta.0 - beta.oil*price.oil.2040 - beta.eua*price.eua.2040 - parameters!$D81 ))), price.ceiling   )</f>
        <v>335.82743966071729</v>
      </c>
    </row>
    <row r="72" spans="1:105" x14ac:dyDescent="0.25">
      <c r="A72" t="s">
        <v>52</v>
      </c>
      <c r="B72" s="3">
        <f t="shared" si="8"/>
        <v>35.417184762947784</v>
      </c>
      <c r="D72" t="s">
        <v>52</v>
      </c>
      <c r="E72" s="1">
        <f xml:space="preserve"> MIN(   MAX(0,EXP((1/beta.p)*( E42 - E57 - beta.0 - beta.oil*price.oil.2040 - beta.eua*price.eua.2040 - parameters!$D82 ))), price.ceiling   )</f>
        <v>3.2746740408734816</v>
      </c>
      <c r="F72" s="1">
        <f xml:space="preserve"> MIN(   MAX(0,EXP((1/beta.p)*( F42 - F57 - beta.0 - beta.oil*price.oil.2040 - beta.eua*price.eua.2040 - parameters!$D82 ))), price.ceiling   )</f>
        <v>3.4272630590735162</v>
      </c>
      <c r="G72" s="1">
        <f xml:space="preserve"> MIN(   MAX(0,EXP((1/beta.p)*( G42 - G57 - beta.0 - beta.oil*price.oil.2040 - beta.eua*price.eua.2040 - parameters!$D82 ))), price.ceiling   )</f>
        <v>3.5869622226451612</v>
      </c>
      <c r="H72" s="1">
        <f xml:space="preserve"> MIN(   MAX(0,EXP((1/beta.p)*( H42 - H57 - beta.0 - beta.oil*price.oil.2040 - beta.eua*price.eua.2040 - parameters!$D82 ))), price.ceiling   )</f>
        <v>3.7541028409303463</v>
      </c>
      <c r="I72" s="1">
        <f xml:space="preserve"> MIN(   MAX(0,EXP((1/beta.p)*( I42 - I57 - beta.0 - beta.oil*price.oil.2040 - beta.eua*price.eua.2040 - parameters!$D82 ))), price.ceiling   )</f>
        <v>3.9290316611944629</v>
      </c>
      <c r="J72" s="1">
        <f xml:space="preserve"> MIN(   MAX(0,EXP((1/beta.p)*( J42 - J57 - beta.0 - beta.oil*price.oil.2040 - beta.eua*price.eua.2040 - parameters!$D82 ))), price.ceiling   )</f>
        <v>4.1121115879827181</v>
      </c>
      <c r="K72" s="1">
        <f xml:space="preserve"> MIN(   MAX(0,EXP((1/beta.p)*( K42 - K57 - beta.0 - beta.oil*price.oil.2040 - beta.eua*price.eua.2040 - parameters!$D82 ))), price.ceiling   )</f>
        <v>4.3037224359961277</v>
      </c>
      <c r="L72" s="1">
        <f xml:space="preserve"> MIN(   MAX(0,EXP((1/beta.p)*( L42 - L57 - beta.0 - beta.oil*price.oil.2040 - beta.eua*price.eua.2040 - parameters!$D82 ))), price.ceiling   )</f>
        <v>4.5042617180490501</v>
      </c>
      <c r="M72" s="1">
        <f xml:space="preserve"> MIN(   MAX(0,EXP((1/beta.p)*( M42 - M57 - beta.0 - beta.oil*price.oil.2040 - beta.eua*price.eua.2040 - parameters!$D82 ))), price.ceiling   )</f>
        <v>4.7141454697429364</v>
      </c>
      <c r="N72" s="1">
        <f xml:space="preserve"> MIN(   MAX(0,EXP((1/beta.p)*( N42 - N57 - beta.0 - beta.oil*price.oil.2040 - beta.eua*price.eua.2040 - parameters!$D82 ))), price.ceiling   )</f>
        <v>4.9338091125671673</v>
      </c>
      <c r="O72" s="1">
        <f xml:space="preserve"> MIN(   MAX(0,EXP((1/beta.p)*( O42 - O57 - beta.0 - beta.oil*price.oil.2040 - beta.eua*price.eua.2040 - parameters!$D82 ))), price.ceiling   )</f>
        <v>5.1637083572175442</v>
      </c>
      <c r="P72" s="1">
        <f xml:space="preserve"> MIN(   MAX(0,EXP((1/beta.p)*( P42 - P57 - beta.0 - beta.oil*price.oil.2040 - beta.eua*price.eua.2040 - parameters!$D82 ))), price.ceiling   )</f>
        <v>5.4043201490064359</v>
      </c>
      <c r="Q72" s="1">
        <f xml:space="preserve"> MIN(   MAX(0,EXP((1/beta.p)*( Q42 - Q57 - beta.0 - beta.oil*price.oil.2040 - beta.eua*price.eua.2040 - parameters!$D82 ))), price.ceiling   )</f>
        <v>5.6561436573259378</v>
      </c>
      <c r="R72" s="1">
        <f xml:space="preserve"> MIN(   MAX(0,EXP((1/beta.p)*( R42 - R57 - beta.0 - beta.oil*price.oil.2040 - beta.eua*price.eua.2040 - parameters!$D82 ))), price.ceiling   )</f>
        <v>5.9197013112167394</v>
      </c>
      <c r="S72" s="1">
        <f xml:space="preserve"> MIN(   MAX(0,EXP((1/beta.p)*( S42 - S57 - beta.0 - beta.oil*price.oil.2040 - beta.eua*price.eua.2040 - parameters!$D82 ))), price.ceiling   )</f>
        <v>6.1955398831910919</v>
      </c>
      <c r="T72" s="1">
        <f xml:space="preserve"> MIN(   MAX(0,EXP((1/beta.p)*( T42 - T57 - beta.0 - beta.oil*price.oil.2040 - beta.eua*price.eua.2040 - parameters!$D82 ))), price.ceiling   )</f>
        <v>6.4842316235583635</v>
      </c>
      <c r="U72" s="1">
        <f xml:space="preserve"> MIN(   MAX(0,EXP((1/beta.p)*( U42 - U57 - beta.0 - beta.oil*price.oil.2040 - beta.eua*price.eua.2040 - parameters!$D82 ))), price.ceiling   )</f>
        <v>6.7863754476064138</v>
      </c>
      <c r="V72" s="1">
        <f xml:space="preserve"> MIN(   MAX(0,EXP((1/beta.p)*( V42 - V57 - beta.0 - beta.oil*price.oil.2040 - beta.eua*price.eua.2040 - parameters!$D82 ))), price.ceiling   )</f>
        <v>7.1025981781017107</v>
      </c>
      <c r="W72" s="1">
        <f xml:space="preserve"> MIN(   MAX(0,EXP((1/beta.p)*( W42 - W57 - beta.0 - beta.oil*price.oil.2040 - beta.eua*price.eua.2040 - parameters!$D82 ))), price.ceiling   )</f>
        <v>7.433555845685877</v>
      </c>
      <c r="X72" s="1">
        <f xml:space="preserve"> MIN(   MAX(0,EXP((1/beta.p)*( X42 - X57 - beta.0 - beta.oil*price.oil.2040 - beta.eua*price.eua.2040 - parameters!$D82 ))), price.ceiling   )</f>
        <v>7.7799350498663875</v>
      </c>
      <c r="Y72" s="1">
        <f xml:space="preserve"> MIN(   MAX(0,EXP((1/beta.p)*( Y42 - Y57 - beta.0 - beta.oil*price.oil.2040 - beta.eua*price.eua.2040 - parameters!$D82 ))), price.ceiling   )</f>
        <v>8.1424543834250045</v>
      </c>
      <c r="Z72" s="1">
        <f xml:space="preserve"> MIN(   MAX(0,EXP((1/beta.p)*( Z42 - Z57 - beta.0 - beta.oil*price.oil.2040 - beta.eua*price.eua.2040 - parameters!$D82 ))), price.ceiling   )</f>
        <v>8.5218659231988969</v>
      </c>
      <c r="AA72" s="1">
        <f xml:space="preserve"> MIN(   MAX(0,EXP((1/beta.p)*( AA42 - AA57 - beta.0 - beta.oil*price.oil.2040 - beta.eua*price.eua.2040 - parameters!$D82 ))), price.ceiling   )</f>
        <v>8.9189567903272806</v>
      </c>
      <c r="AB72" s="1">
        <f xml:space="preserve"> MIN(   MAX(0,EXP((1/beta.p)*( AB42 - AB57 - beta.0 - beta.oil*price.oil.2040 - beta.eua*price.eua.2040 - parameters!$D82 ))), price.ceiling   )</f>
        <v>9.334550783200406</v>
      </c>
      <c r="AC72" s="1">
        <f xml:space="preserve"> MIN(   MAX(0,EXP((1/beta.p)*( AC42 - AC57 - beta.0 - beta.oil*price.oil.2040 - beta.eua*price.eua.2040 - parameters!$D82 ))), price.ceiling   )</f>
        <v>9.7695100864985687</v>
      </c>
      <c r="AD72" s="1">
        <f xml:space="preserve"> MIN(   MAX(0,EXP((1/beta.p)*( AD42 - AD57 - beta.0 - beta.oil*price.oil.2040 - beta.eua*price.eua.2040 - parameters!$D82 ))), price.ceiling   )</f>
        <v>10.224737059866744</v>
      </c>
      <c r="AE72" s="1">
        <f xml:space="preserve"> MIN(   MAX(0,EXP((1/beta.p)*( AE42 - AE57 - beta.0 - beta.oil*price.oil.2040 - beta.eua*price.eua.2040 - parameters!$D82 ))), price.ceiling   )</f>
        <v>10.701176109935497</v>
      </c>
      <c r="AF72" s="1">
        <f xml:space="preserve"> MIN(   MAX(0,EXP((1/beta.p)*( AF42 - AF57 - beta.0 - beta.oil*price.oil.2040 - beta.eua*price.eua.2040 - parameters!$D82 ))), price.ceiling   )</f>
        <v>11.199815649571994</v>
      </c>
      <c r="AG72" s="1">
        <f xml:space="preserve"> MIN(   MAX(0,EXP((1/beta.p)*( AG42 - AG57 - beta.0 - beta.oil*price.oil.2040 - beta.eua*price.eua.2040 - parameters!$D82 ))), price.ceiling   )</f>
        <v>11.721690148425546</v>
      </c>
      <c r="AH72" s="1">
        <f xml:space="preserve"> MIN(   MAX(0,EXP((1/beta.p)*( AH42 - AH57 - beta.0 - beta.oil*price.oil.2040 - beta.eua*price.eua.2040 - parameters!$D82 ))), price.ceiling   )</f>
        <v>12.267882279021903</v>
      </c>
      <c r="AI72" s="1">
        <f xml:space="preserve"> MIN(   MAX(0,EXP((1/beta.p)*( AI42 - AI57 - beta.0 - beta.oil*price.oil.2040 - beta.eua*price.eua.2040 - parameters!$D82 ))), price.ceiling   )</f>
        <v>12.839525162858441</v>
      </c>
      <c r="AJ72" s="1">
        <f xml:space="preserve"> MIN(   MAX(0,EXP((1/beta.p)*( AJ42 - AJ57 - beta.0 - beta.oil*price.oil.2040 - beta.eua*price.eua.2040 - parameters!$D82 ))), price.ceiling   )</f>
        <v>13.437804721159957</v>
      </c>
      <c r="AK72" s="1">
        <f xml:space="preserve"> MIN(   MAX(0,EXP((1/beta.p)*( AK42 - AK57 - beta.0 - beta.oil*price.oil.2040 - beta.eua*price.eua.2040 - parameters!$D82 ))), price.ceiling   )</f>
        <v>14.06396213517197</v>
      </c>
      <c r="AL72" s="1">
        <f xml:space="preserve"> MIN(   MAX(0,EXP((1/beta.p)*( AL42 - AL57 - beta.0 - beta.oil*price.oil.2040 - beta.eua*price.eua.2040 - parameters!$D82 ))), price.ceiling   )</f>
        <v>14.719296421095562</v>
      </c>
      <c r="AM72" s="1">
        <f xml:space="preserve"> MIN(   MAX(0,EXP((1/beta.p)*( AM42 - AM57 - beta.0 - beta.oil*price.oil.2040 - beta.eua*price.eua.2040 - parameters!$D82 ))), price.ceiling   )</f>
        <v>15.405167125005736</v>
      </c>
      <c r="AN72" s="1">
        <f xml:space="preserve"> MIN(   MAX(0,EXP((1/beta.p)*( AN42 - AN57 - beta.0 - beta.oil*price.oil.2040 - beta.eua*price.eua.2040 - parameters!$D82 ))), price.ceiling   )</f>
        <v>16.122997143344008</v>
      </c>
      <c r="AO72" s="1">
        <f xml:space="preserve"> MIN(   MAX(0,EXP((1/beta.p)*( AO42 - AO57 - beta.0 - beta.oil*price.oil.2040 - beta.eua*price.eua.2040 - parameters!$D82 ))), price.ceiling   )</f>
        <v>16.874275674836753</v>
      </c>
      <c r="AP72" s="1">
        <f xml:space="preserve"> MIN(   MAX(0,EXP((1/beta.p)*( AP42 - AP57 - beta.0 - beta.oil*price.oil.2040 - beta.eua*price.eua.2040 - parameters!$D82 ))), price.ceiling   )</f>
        <v>17.660561309963128</v>
      </c>
      <c r="AQ72" s="1">
        <f xml:space="preserve"> MIN(   MAX(0,EXP((1/beta.p)*( AQ42 - AQ57 - beta.0 - beta.oil*price.oil.2040 - beta.eua*price.eua.2040 - parameters!$D82 ))), price.ceiling   )</f>
        <v>18.483485264382114</v>
      </c>
      <c r="AR72" s="1">
        <f xml:space="preserve"> MIN(   MAX(0,EXP((1/beta.p)*( AR42 - AR57 - beta.0 - beta.oil*price.oil.2040 - beta.eua*price.eua.2040 - parameters!$D82 ))), price.ceiling   )</f>
        <v>19.344754763026504</v>
      </c>
      <c r="AS72" s="1">
        <f xml:space="preserve"> MIN(   MAX(0,EXP((1/beta.p)*( AS42 - AS57 - beta.0 - beta.oil*price.oil.2040 - beta.eua*price.eua.2040 - parameters!$D82 ))), price.ceiling   )</f>
        <v>20.246156581884581</v>
      </c>
      <c r="AT72" s="1">
        <f xml:space="preserve"> MIN(   MAX(0,EXP((1/beta.p)*( AT42 - AT57 - beta.0 - beta.oil*price.oil.2040 - beta.eua*price.eua.2040 - parameters!$D82 ))), price.ceiling   )</f>
        <v>21.189560754817137</v>
      </c>
      <c r="AU72" s="1">
        <f xml:space="preserve"> MIN(   MAX(0,EXP((1/beta.p)*( AU42 - AU57 - beta.0 - beta.oil*price.oil.2040 - beta.eua*price.eua.2040 - parameters!$D82 ))), price.ceiling   )</f>
        <v>22.176924453099936</v>
      </c>
      <c r="AV72" s="1">
        <f xml:space="preserve"> MIN(   MAX(0,EXP((1/beta.p)*( AV42 - AV57 - beta.0 - beta.oil*price.oil.2040 - beta.eua*price.eua.2040 - parameters!$D82 ))), price.ceiling   )</f>
        <v>23.210296045740119</v>
      </c>
      <c r="AW72" s="1">
        <f xml:space="preserve"> MIN(   MAX(0,EXP((1/beta.p)*( AW42 - AW57 - beta.0 - beta.oil*price.oil.2040 - beta.eua*price.eua.2040 - parameters!$D82 ))), price.ceiling   )</f>
        <v>24.291819348989844</v>
      </c>
      <c r="AX72" s="1">
        <f xml:space="preserve"> MIN(   MAX(0,EXP((1/beta.p)*( AX42 - AX57 - beta.0 - beta.oil*price.oil.2040 - beta.eua*price.eua.2040 - parameters!$D82 ))), price.ceiling   )</f>
        <v>25.423738073873452</v>
      </c>
      <c r="AY72" s="1">
        <f xml:space="preserve"> MIN(   MAX(0,EXP((1/beta.p)*( AY42 - AY57 - beta.0 - beta.oil*price.oil.2040 - beta.eua*price.eua.2040 - parameters!$D82 ))), price.ceiling   )</f>
        <v>26.608400480954565</v>
      </c>
      <c r="AZ72" s="1">
        <f xml:space="preserve"> MIN(   MAX(0,EXP((1/beta.p)*( AZ42 - AZ57 - beta.0 - beta.oil*price.oil.2040 - beta.eua*price.eua.2040 - parameters!$D82 ))), price.ceiling   )</f>
        <v>27.848264252000071</v>
      </c>
      <c r="BA72" s="1">
        <f xml:space="preserve"> MIN(   MAX(0,EXP((1/beta.p)*( BA42 - BA57 - beta.0 - beta.oil*price.oil.2040 - beta.eua*price.eua.2040 - parameters!$D82 ))), price.ceiling   )</f>
        <v>29.145901588647593</v>
      </c>
      <c r="BB72" s="1">
        <f xml:space="preserve"> MIN(   MAX(0,EXP((1/beta.p)*( BB42 - BB57 - beta.0 - beta.oil*price.oil.2040 - beta.eua*price.eua.2040 - parameters!$D82 ))), price.ceiling   )</f>
        <v>30.504004548654041</v>
      </c>
      <c r="BC72" s="1">
        <f xml:space="preserve"> MIN(   MAX(0,EXP((1/beta.p)*( BC42 - BC57 - beta.0 - beta.oil*price.oil.2040 - beta.eua*price.eua.2040 - parameters!$D82 ))), price.ceiling   )</f>
        <v>31.925390630795821</v>
      </c>
      <c r="BD72" s="1">
        <f xml:space="preserve"> MIN(   MAX(0,EXP((1/beta.p)*( BD42 - BD57 - beta.0 - beta.oil*price.oil.2040 - beta.eua*price.eua.2040 - parameters!$D82 ))), price.ceiling   )</f>
        <v>33.413008620006835</v>
      </c>
      <c r="BE72" s="1">
        <f xml:space="preserve"> MIN(   MAX(0,EXP((1/beta.p)*( BE42 - BE57 - beta.0 - beta.oil*price.oil.2040 - beta.eua*price.eua.2040 - parameters!$D82 ))), price.ceiling   )</f>
        <v>34.969944704880845</v>
      </c>
      <c r="BF72" s="1">
        <f xml:space="preserve"> MIN(   MAX(0,EXP((1/beta.p)*( BF42 - BF57 - beta.0 - beta.oil*price.oil.2040 - beta.eua*price.eua.2040 - parameters!$D82 ))), price.ceiling   )</f>
        <v>36.59942888022919</v>
      </c>
      <c r="BG72" s="1">
        <f xml:space="preserve"> MIN(   MAX(0,EXP((1/beta.p)*( BG42 - BG57 - beta.0 - beta.oil*price.oil.2040 - beta.eua*price.eua.2040 - parameters!$D82 ))), price.ceiling   )</f>
        <v>38.304841647976453</v>
      </c>
      <c r="BH72" s="1">
        <f xml:space="preserve"> MIN(   MAX(0,EXP((1/beta.p)*( BH42 - BH57 - beta.0 - beta.oil*price.oil.2040 - beta.eua*price.eua.2040 - parameters!$D82 ))), price.ceiling   )</f>
        <v>40.089721030296118</v>
      </c>
      <c r="BI72" s="1">
        <f xml:space="preserve"> MIN(   MAX(0,EXP((1/beta.p)*( BI42 - BI57 - beta.0 - beta.oil*price.oil.2040 - beta.eua*price.eua.2040 - parameters!$D82 ))), price.ceiling   )</f>
        <v>41.957769909534974</v>
      </c>
      <c r="BJ72" s="1">
        <f xml:space="preserve"> MIN(   MAX(0,EXP((1/beta.p)*( BJ42 - BJ57 - beta.0 - beta.oil*price.oil.2040 - beta.eua*price.eua.2040 - parameters!$D82 ))), price.ceiling   )</f>
        <v>43.912863710153701</v>
      </c>
      <c r="BK72" s="1">
        <f xml:space="preserve"> MIN(   MAX(0,EXP((1/beta.p)*( BK42 - BK57 - beta.0 - beta.oil*price.oil.2040 - beta.eua*price.eua.2040 - parameters!$D82 ))), price.ceiling   )</f>
        <v>45.959058438621113</v>
      </c>
      <c r="BL72" s="1">
        <f xml:space="preserve"> MIN(   MAX(0,EXP((1/beta.p)*( BL42 - BL57 - beta.0 - beta.oil*price.oil.2040 - beta.eua*price.eua.2040 - parameters!$D82 ))), price.ceiling   )</f>
        <v>48.100599097940169</v>
      </c>
      <c r="BM72" s="1">
        <f xml:space="preserve"> MIN(   MAX(0,EXP((1/beta.p)*( BM42 - BM57 - beta.0 - beta.oil*price.oil.2040 - beta.eua*price.eua.2040 - parameters!$D82 ))), price.ceiling   )</f>
        <v>50.341928494263961</v>
      </c>
      <c r="BN72" s="1">
        <f xml:space="preserve"> MIN(   MAX(0,EXP((1/beta.p)*( BN42 - BN57 - beta.0 - beta.oil*price.oil.2040 - beta.eua*price.eua.2040 - parameters!$D82 ))), price.ceiling   )</f>
        <v>52.68769645387048</v>
      </c>
      <c r="BO72" s="1">
        <f xml:space="preserve"> MIN(   MAX(0,EXP((1/beta.p)*( BO42 - BO57 - beta.0 - beta.oil*price.oil.2040 - beta.eua*price.eua.2040 - parameters!$D82 ))), price.ceiling   )</f>
        <v>55.142769469618017</v>
      </c>
      <c r="BP72" s="1">
        <f xml:space="preserve"> MIN(   MAX(0,EXP((1/beta.p)*( BP42 - BP57 - beta.0 - beta.oil*price.oil.2040 - beta.eua*price.eua.2040 - parameters!$D82 ))), price.ceiling   )</f>
        <v>57.712240796894193</v>
      </c>
      <c r="BQ72" s="1">
        <f xml:space="preserve"> MIN(   MAX(0,EXP((1/beta.p)*( BQ42 - BQ57 - beta.0 - beta.oil*price.oil.2040 - beta.eua*price.eua.2040 - parameters!$D82 ))), price.ceiling   )</f>
        <v>60.401441020001968</v>
      </c>
      <c r="BR72" s="1">
        <f xml:space="preserve"> MIN(   MAX(0,EXP((1/beta.p)*( BR42 - BR57 - beta.0 - beta.oil*price.oil.2040 - beta.eua*price.eua.2040 - parameters!$D82 ))), price.ceiling   )</f>
        <v>63.2159491109052</v>
      </c>
      <c r="BS72" s="1">
        <f xml:space="preserve"> MIN(   MAX(0,EXP((1/beta.p)*( BS42 - BS57 - beta.0 - beta.oil*price.oil.2040 - beta.eua*price.eua.2040 - parameters!$D82 ))), price.ceiling   )</f>
        <v>66.161604003275372</v>
      </c>
      <c r="BT72" s="1">
        <f xml:space="preserve"> MIN(   MAX(0,EXP((1/beta.p)*( BT42 - BT57 - beta.0 - beta.oil*price.oil.2040 - beta.eua*price.eua.2040 - parameters!$D82 ))), price.ceiling   )</f>
        <v>69.244516705849747</v>
      </c>
      <c r="BU72" s="1">
        <f xml:space="preserve"> MIN(   MAX(0,EXP((1/beta.p)*( BU42 - BU57 - beta.0 - beta.oil*price.oil.2040 - beta.eua*price.eua.2040 - parameters!$D82 ))), price.ceiling   )</f>
        <v>72.471082980233177</v>
      </c>
      <c r="BV72" s="1">
        <f xml:space="preserve"> MIN(   MAX(0,EXP((1/beta.p)*( BV42 - BV57 - beta.0 - beta.oil*price.oil.2040 - beta.eua*price.eua.2040 - parameters!$D82 ))), price.ceiling   )</f>
        <v>75.847996609443598</v>
      </c>
      <c r="BW72" s="1">
        <f xml:space="preserve"> MIN(   MAX(0,EXP((1/beta.p)*( BW42 - BW57 - beta.0 - beta.oil*price.oil.2040 - beta.eua*price.eua.2040 - parameters!$D82 ))), price.ceiling   )</f>
        <v>79.382263284726847</v>
      </c>
      <c r="BX72" s="1">
        <f xml:space="preserve"> MIN(   MAX(0,EXP((1/beta.p)*( BX42 - BX57 - beta.0 - beta.oil*price.oil.2040 - beta.eua*price.eua.2040 - parameters!$D82 ))), price.ceiling   )</f>
        <v>83.081215139453249</v>
      </c>
      <c r="BY72" s="1">
        <f xml:space="preserve"> MIN(   MAX(0,EXP((1/beta.p)*( BY42 - BY57 - beta.0 - beta.oil*price.oil.2040 - beta.eua*price.eua.2040 - parameters!$D82 ))), price.ceiling   )</f>
        <v>86.952525960243733</v>
      </c>
      <c r="BZ72" s="1">
        <f xml:space="preserve"> MIN(   MAX(0,EXP((1/beta.p)*( BZ42 - BZ57 - beta.0 - beta.oil*price.oil.2040 - beta.eua*price.eua.2040 - parameters!$D82 ))), price.ceiling   )</f>
        <v>91.004227106885878</v>
      </c>
      <c r="CA72" s="1">
        <f xml:space="preserve"> MIN(   MAX(0,EXP((1/beta.p)*( CA42 - CA57 - beta.0 - beta.oil*price.oil.2040 - beta.eua*price.eua.2040 - parameters!$D82 ))), price.ceiling   )</f>
        <v>95.244724174065396</v>
      </c>
      <c r="CB72" s="1">
        <f xml:space="preserve"> MIN(   MAX(0,EXP((1/beta.p)*( CB42 - CB57 - beta.0 - beta.oil*price.oil.2040 - beta.eua*price.eua.2040 - parameters!$D82 ))), price.ceiling   )</f>
        <v>99.682814429478242</v>
      </c>
      <c r="CC72" s="1">
        <f xml:space="preserve"> MIN(   MAX(0,EXP((1/beta.p)*( CC42 - CC57 - beta.0 - beta.oil*price.oil.2040 - beta.eua*price.eua.2040 - parameters!$D82 ))), price.ceiling   )</f>
        <v>104.32770506450251</v>
      </c>
      <c r="CD72" s="1">
        <f xml:space="preserve"> MIN(   MAX(0,EXP((1/beta.p)*( CD42 - CD57 - beta.0 - beta.oil*price.oil.2040 - beta.eua*price.eua.2040 - parameters!$D82 ))), price.ceiling   )</f>
        <v>109.18903229529123</v>
      </c>
      <c r="CE72" s="1">
        <f xml:space="preserve"> MIN(   MAX(0,EXP((1/beta.p)*( CE42 - CE57 - beta.0 - beta.oil*price.oil.2040 - beta.eua*price.eua.2040 - parameters!$D82 ))), price.ceiling   )</f>
        <v>114.2768813539128</v>
      </c>
      <c r="CF72" s="1">
        <f xml:space="preserve"> MIN(   MAX(0,EXP((1/beta.p)*( CF42 - CF57 - beta.0 - beta.oil*price.oil.2040 - beta.eua*price.eua.2040 - parameters!$D82 ))), price.ceiling   )</f>
        <v>119.60180741101256</v>
      </c>
      <c r="CG72" s="1">
        <f xml:space="preserve"> MIN(   MAX(0,EXP((1/beta.p)*( CG42 - CG57 - beta.0 - beta.oil*price.oil.2040 - beta.eua*price.eua.2040 - parameters!$D82 ))), price.ceiling   )</f>
        <v>125.1748574734024</v>
      </c>
      <c r="CH72" s="1">
        <f xml:space="preserve"> MIN(   MAX(0,EXP((1/beta.p)*( CH42 - CH57 - beta.0 - beta.oil*price.oil.2040 - beta.eua*price.eua.2040 - parameters!$D82 ))), price.ceiling   )</f>
        <v>131.00759330200452</v>
      </c>
      <c r="CI72" s="1">
        <f xml:space="preserve"> MIN(   MAX(0,EXP((1/beta.p)*( CI42 - CI57 - beta.0 - beta.oil*price.oil.2040 - beta.eua*price.eua.2040 - parameters!$D82 ))), price.ceiling   )</f>
        <v>137.11211539769673</v>
      </c>
      <c r="CJ72" s="1">
        <f xml:space="preserve"> MIN(   MAX(0,EXP((1/beta.p)*( CJ42 - CJ57 - beta.0 - beta.oil*price.oil.2040 - beta.eua*price.eua.2040 - parameters!$D82 ))), price.ceiling   )</f>
        <v>143.5010881048197</v>
      </c>
      <c r="CK72" s="1">
        <f xml:space="preserve"> MIN(   MAX(0,EXP((1/beta.p)*( CK42 - CK57 - beta.0 - beta.oil*price.oil.2040 - beta.eua*price.eua.2040 - parameters!$D82 ))), price.ceiling   )</f>
        <v>150.18776588442259</v>
      </c>
      <c r="CL72" s="1">
        <f xml:space="preserve"> MIN(   MAX(0,EXP((1/beta.p)*( CL42 - CL57 - beta.0 - beta.oil*price.oil.2040 - beta.eua*price.eua.2040 - parameters!$D82 ))), price.ceiling   )</f>
        <v>157.18602081175825</v>
      </c>
      <c r="CM72" s="1">
        <f xml:space="preserve"> MIN(   MAX(0,EXP((1/beta.p)*( CM42 - CM57 - beta.0 - beta.oil*price.oil.2040 - beta.eua*price.eua.2040 - parameters!$D82 ))), price.ceiling   )</f>
        <v>164.51037135506871</v>
      </c>
      <c r="CN72" s="1">
        <f xml:space="preserve"> MIN(   MAX(0,EXP((1/beta.p)*( CN42 - CN57 - beta.0 - beta.oil*price.oil.2040 - beta.eua*price.eua.2040 - parameters!$D82 ))), price.ceiling   )</f>
        <v>172.17601249536895</v>
      </c>
      <c r="CO72" s="1">
        <f xml:space="preserve"> MIN(   MAX(0,EXP((1/beta.p)*( CO42 - CO57 - beta.0 - beta.oil*price.oil.2040 - beta.eua*price.eua.2040 - parameters!$D82 ))), price.ceiling   )</f>
        <v>180.19884724971229</v>
      </c>
      <c r="CP72" s="1">
        <f xml:space="preserve"> MIN(   MAX(0,EXP((1/beta.p)*( CP42 - CP57 - beta.0 - beta.oil*price.oil.2040 - beta.eua*price.eua.2040 - parameters!$D82 ))), price.ceiling   )</f>
        <v>188.59551966333586</v>
      </c>
      <c r="CQ72" s="1">
        <f xml:space="preserve"> MIN(   MAX(0,EXP((1/beta.p)*( CQ42 - CQ57 - beta.0 - beta.oil*price.oil.2040 - beta.eua*price.eua.2040 - parameters!$D82 ))), price.ceiling   )</f>
        <v>197.38344933913271</v>
      </c>
      <c r="CR72" s="1">
        <f xml:space="preserve"> MIN(   MAX(0,EXP((1/beta.p)*( CR42 - CR57 - beta.0 - beta.oil*price.oil.2040 - beta.eua*price.eua.2040 - parameters!$D82 ))), price.ceiling   )</f>
        <v>206.58086757608208</v>
      </c>
      <c r="CS72" s="1">
        <f xml:space="preserve"> MIN(   MAX(0,EXP((1/beta.p)*( CS42 - CS57 - beta.0 - beta.oil*price.oil.2040 - beta.eua*price.eua.2040 - parameters!$D82 ))), price.ceiling   )</f>
        <v>216.20685519161208</v>
      </c>
      <c r="CT72" s="1">
        <f xml:space="preserve"> MIN(   MAX(0,EXP((1/beta.p)*( CT42 - CT57 - beta.0 - beta.oil*price.oil.2040 - beta.eua*price.eua.2040 - parameters!$D82 ))), price.ceiling   )</f>
        <v>226.28138210635964</v>
      </c>
      <c r="CU72" s="1">
        <f xml:space="preserve"> MIN(   MAX(0,EXP((1/beta.p)*( CU42 - CU57 - beta.0 - beta.oil*price.oil.2040 - beta.eua*price.eua.2040 - parameters!$D82 ))), price.ceiling   )</f>
        <v>236.82534877345026</v>
      </c>
      <c r="CV72" s="1">
        <f xml:space="preserve"> MIN(   MAX(0,EXP((1/beta.p)*( CV42 - CV57 - beta.0 - beta.oil*price.oil.2040 - beta.eua*price.eua.2040 - parameters!$D82 ))), price.ceiling   )</f>
        <v>247.86062953824427</v>
      </c>
      <c r="CW72" s="1">
        <f xml:space="preserve"> MIN(   MAX(0,EXP((1/beta.p)*( CW42 - CW57 - beta.0 - beta.oil*price.oil.2040 - beta.eua*price.eua.2040 - parameters!$D82 ))), price.ceiling   )</f>
        <v>259.41011801850681</v>
      </c>
      <c r="CX72" s="1">
        <f xml:space="preserve"> MIN(   MAX(0,EXP((1/beta.p)*( CX42 - CX57 - beta.0 - beta.oil*price.oil.2040 - beta.eua*price.eua.2040 - parameters!$D82 ))), price.ceiling   )</f>
        <v>271.49777459914185</v>
      </c>
      <c r="CY72" s="1">
        <f xml:space="preserve"> MIN(   MAX(0,EXP((1/beta.p)*( CY42 - CY57 - beta.0 - beta.oil*price.oil.2040 - beta.eua*price.eua.2040 - parameters!$D82 ))), price.ceiling   )</f>
        <v>284.14867614002526</v>
      </c>
      <c r="CZ72" s="1">
        <f xml:space="preserve"> MIN(   MAX(0,EXP((1/beta.p)*( CZ42 - CZ57 - beta.0 - beta.oil*price.oil.2040 - beta.eua*price.eua.2040 - parameters!$D82 ))), price.ceiling   )</f>
        <v>297.38906800005952</v>
      </c>
      <c r="DA72" s="1">
        <f xml:space="preserve"> MIN(   MAX(0,EXP((1/beta.p)*( DA42 - DA57 - beta.0 - beta.oil*price.oil.2040 - beta.eua*price.eua.2040 - parameters!$D82 ))), price.ceiling   )</f>
        <v>311.24641848537601</v>
      </c>
    </row>
    <row r="73" spans="1:105" x14ac:dyDescent="0.25">
      <c r="A73" t="s">
        <v>53</v>
      </c>
      <c r="B73" s="3">
        <f t="shared" si="8"/>
        <v>34.032132568069649</v>
      </c>
      <c r="D73" t="s">
        <v>53</v>
      </c>
      <c r="E73" s="1">
        <f xml:space="preserve"> MIN(   MAX(0,EXP((1/beta.p)*( E43 - E58 - beta.0 - beta.oil*price.oil.2040 - beta.eua*price.eua.2040 - parameters!$D83 ))), price.ceiling   )</f>
        <v>3.5279226200088796</v>
      </c>
      <c r="F73" s="1">
        <f xml:space="preserve"> MIN(   MAX(0,EXP((1/beta.p)*( F43 - F58 - beta.0 - beta.oil*price.oil.2040 - beta.eua*price.eua.2040 - parameters!$D83 ))), price.ceiling   )</f>
        <v>3.6845643243220496</v>
      </c>
      <c r="G73" s="1">
        <f xml:space="preserve"> MIN(   MAX(0,EXP((1/beta.p)*( G43 - G58 - beta.0 - beta.oil*price.oil.2040 - beta.eua*price.eua.2040 - parameters!$D83 ))), price.ceiling   )</f>
        <v>3.8481610064431147</v>
      </c>
      <c r="H73" s="1">
        <f xml:space="preserve"> MIN(   MAX(0,EXP((1/beta.p)*( H43 - H58 - beta.0 - beta.oil*price.oil.2040 - beta.eua*price.eua.2040 - parameters!$D83 ))), price.ceiling   )</f>
        <v>4.0190214712112491</v>
      </c>
      <c r="I73" s="1">
        <f xml:space="preserve"> MIN(   MAX(0,EXP((1/beta.p)*( I43 - I58 - beta.0 - beta.oil*price.oil.2040 - beta.eua*price.eua.2040 - parameters!$D83 ))), price.ceiling   )</f>
        <v>4.1974682345702954</v>
      </c>
      <c r="J73" s="1">
        <f xml:space="preserve"> MIN(   MAX(0,EXP((1/beta.p)*( J43 - J58 - beta.0 - beta.oil*price.oil.2040 - beta.eua*price.eua.2040 - parameters!$D83 ))), price.ceiling   )</f>
        <v>4.3838381323493545</v>
      </c>
      <c r="K73" s="1">
        <f xml:space="preserve"> MIN(   MAX(0,EXP((1/beta.p)*( K43 - K58 - beta.0 - beta.oil*price.oil.2040 - beta.eua*price.eua.2040 - parameters!$D83 ))), price.ceiling   )</f>
        <v>4.57848295607356</v>
      </c>
      <c r="L73" s="1">
        <f xml:space="preserve"> MIN(   MAX(0,EXP((1/beta.p)*( L43 - L58 - beta.0 - beta.oil*price.oil.2040 - beta.eua*price.eua.2040 - parameters!$D83 ))), price.ceiling   )</f>
        <v>4.7817701170052107</v>
      </c>
      <c r="M73" s="1">
        <f xml:space="preserve"> MIN(   MAX(0,EXP((1/beta.p)*( M43 - M58 - beta.0 - beta.oil*price.oil.2040 - beta.eua*price.eua.2040 - parameters!$D83 ))), price.ceiling   )</f>
        <v>4.9940833396686948</v>
      </c>
      <c r="N73" s="1">
        <f xml:space="preserve"> MIN(   MAX(0,EXP((1/beta.p)*( N43 - N58 - beta.0 - beta.oil*price.oil.2040 - beta.eua*price.eua.2040 - parameters!$D83 ))), price.ceiling   )</f>
        <v>5.2158233861682799</v>
      </c>
      <c r="O73" s="1">
        <f xml:space="preserve"> MIN(   MAX(0,EXP((1/beta.p)*( O43 - O58 - beta.0 - beta.oil*price.oil.2040 - beta.eua*price.eua.2040 - parameters!$D83 ))), price.ceiling   )</f>
        <v>5.4474088126660503</v>
      </c>
      <c r="P73" s="1">
        <f xml:space="preserve"> MIN(   MAX(0,EXP((1/beta.p)*( P43 - P58 - beta.0 - beta.oil*price.oil.2040 - beta.eua*price.eua.2040 - parameters!$D83 ))), price.ceiling   )</f>
        <v>5.6892767594478446</v>
      </c>
      <c r="Q73" s="1">
        <f xml:space="preserve"> MIN(   MAX(0,EXP((1/beta.p)*( Q43 - Q58 - beta.0 - beta.oil*price.oil.2040 - beta.eua*price.eua.2040 - parameters!$D83 ))), price.ceiling   )</f>
        <v>5.941883776068571</v>
      </c>
      <c r="R73" s="1">
        <f xml:space="preserve"> MIN(   MAX(0,EXP((1/beta.p)*( R43 - R58 - beta.0 - beta.oil*price.oil.2040 - beta.eua*price.eua.2040 - parameters!$D83 ))), price.ceiling   )</f>
        <v>6.2057066831344345</v>
      </c>
      <c r="S73" s="1">
        <f xml:space="preserve"> MIN(   MAX(0,EXP((1/beta.p)*( S43 - S58 - beta.0 - beta.oil*price.oil.2040 - beta.eua*price.eua.2040 - parameters!$D83 ))), price.ceiling   )</f>
        <v>6.4812434723487504</v>
      </c>
      <c r="T73" s="1">
        <f xml:space="preserve"> MIN(   MAX(0,EXP((1/beta.p)*( T43 - T58 - beta.0 - beta.oil*price.oil.2040 - beta.eua*price.eua.2040 - parameters!$D83 ))), price.ceiling   )</f>
        <v>6.7690142465203129</v>
      </c>
      <c r="U73" s="1">
        <f xml:space="preserve"> MIN(   MAX(0,EXP((1/beta.p)*( U43 - U58 - beta.0 - beta.oil*price.oil.2040 - beta.eua*price.eua.2040 - parameters!$D83 ))), price.ceiling   )</f>
        <v>7.069562201308619</v>
      </c>
      <c r="V73" s="1">
        <f xml:space="preserve"> MIN(   MAX(0,EXP((1/beta.p)*( V43 - V58 - beta.0 - beta.oil*price.oil.2040 - beta.eua*price.eua.2040 - parameters!$D83 ))), price.ceiling   )</f>
        <v>7.3834546505591545</v>
      </c>
      <c r="W73" s="1">
        <f xml:space="preserve"> MIN(   MAX(0,EXP((1/beta.p)*( W43 - W58 - beta.0 - beta.oil*price.oil.2040 - beta.eua*price.eua.2040 - parameters!$D83 ))), price.ceiling   )</f>
        <v>7.7112840971641026</v>
      </c>
      <c r="X73" s="1">
        <f xml:space="preserve"> MIN(   MAX(0,EXP((1/beta.p)*( X43 - X58 - beta.0 - beta.oil*price.oil.2040 - beta.eua*price.eua.2040 - parameters!$D83 ))), price.ceiling   )</f>
        <v>8.0536693514698765</v>
      </c>
      <c r="Y73" s="1">
        <f xml:space="preserve"> MIN(   MAX(0,EXP((1/beta.p)*( Y43 - Y58 - beta.0 - beta.oil*price.oil.2040 - beta.eua*price.eua.2040 - parameters!$D83 ))), price.ceiling   )</f>
        <v>8.4112566993425482</v>
      </c>
      <c r="Z73" s="1">
        <f xml:space="preserve"> MIN(   MAX(0,EXP((1/beta.p)*( Z43 - Z58 - beta.0 - beta.oil*price.oil.2040 - beta.eua*price.eua.2040 - parameters!$D83 ))), price.ceiling   )</f>
        <v>8.7847211220960357</v>
      </c>
      <c r="AA73" s="1">
        <f xml:space="preserve"> MIN(   MAX(0,EXP((1/beta.p)*( AA43 - AA58 - beta.0 - beta.oil*price.oil.2040 - beta.eua*price.eua.2040 - parameters!$D83 ))), price.ceiling   )</f>
        <v>9.1747675705857645</v>
      </c>
      <c r="AB73" s="1">
        <f xml:space="preserve"> MIN(   MAX(0,EXP((1/beta.p)*( AB43 - AB58 - beta.0 - beta.oil*price.oil.2040 - beta.eua*price.eua.2040 - parameters!$D83 ))), price.ceiling   )</f>
        <v>9.582132295872773</v>
      </c>
      <c r="AC73" s="1">
        <f xml:space="preserve"> MIN(   MAX(0,EXP((1/beta.p)*( AC43 - AC58 - beta.0 - beta.oil*price.oil.2040 - beta.eua*price.eua.2040 - parameters!$D83 ))), price.ceiling   )</f>
        <v>10.007584238970102</v>
      </c>
      <c r="AD73" s="1">
        <f xml:space="preserve"> MIN(   MAX(0,EXP((1/beta.p)*( AD43 - AD58 - beta.0 - beta.oil*price.oil.2040 - beta.eua*price.eua.2040 - parameters!$D83 ))), price.ceiling   )</f>
        <v>10.451926482294574</v>
      </c>
      <c r="AE73" s="1">
        <f xml:space="preserve"> MIN(   MAX(0,EXP((1/beta.p)*( AE43 - AE58 - beta.0 - beta.oil*price.oil.2040 - beta.eua*price.eua.2040 - parameters!$D83 ))), price.ceiling   )</f>
        <v>10.915997765563951</v>
      </c>
      <c r="AF73" s="1">
        <f xml:space="preserve"> MIN(   MAX(0,EXP((1/beta.p)*( AF43 - AF58 - beta.0 - beta.oil*price.oil.2040 - beta.eua*price.eua.2040 - parameters!$D83 ))), price.ceiling   )</f>
        <v>11.40067406900067</v>
      </c>
      <c r="AG73" s="1">
        <f xml:space="preserve"> MIN(   MAX(0,EXP((1/beta.p)*( AG43 - AG58 - beta.0 - beta.oil*price.oil.2040 - beta.eua*price.eua.2040 - parameters!$D83 ))), price.ceiling   )</f>
        <v>11.906870266830751</v>
      </c>
      <c r="AH73" s="1">
        <f xml:space="preserve"> MIN(   MAX(0,EXP((1/beta.p)*( AH43 - AH58 - beta.0 - beta.oil*price.oil.2040 - beta.eua*price.eua.2040 - parameters!$D83 ))), price.ceiling   )</f>
        <v>12.435541854198926</v>
      </c>
      <c r="AI73" s="1">
        <f xml:space="preserve"> MIN(   MAX(0,EXP((1/beta.p)*( AI43 - AI58 - beta.0 - beta.oil*price.oil.2040 - beta.eua*price.eua.2040 - parameters!$D83 ))), price.ceiling   )</f>
        <v>12.987686750759778</v>
      </c>
      <c r="AJ73" s="1">
        <f xml:space="preserve"> MIN(   MAX(0,EXP((1/beta.p)*( AJ43 - AJ58 - beta.0 - beta.oil*price.oil.2040 - beta.eua*price.eua.2040 - parameters!$D83 ))), price.ceiling   )</f>
        <v>13.564347184349291</v>
      </c>
      <c r="AK73" s="1">
        <f xml:space="preserve"> MIN(   MAX(0,EXP((1/beta.p)*( AK43 - AK58 - beta.0 - beta.oil*price.oil.2040 - beta.eua*price.eua.2040 - parameters!$D83 ))), price.ceiling   )</f>
        <v>14.166611658292508</v>
      </c>
      <c r="AL73" s="1">
        <f xml:space="preserve"> MIN(   MAX(0,EXP((1/beta.p)*( AL43 - AL58 - beta.0 - beta.oil*price.oil.2040 - beta.eua*price.eua.2040 - parameters!$D83 ))), price.ceiling   )</f>
        <v>14.795617006060652</v>
      </c>
      <c r="AM73" s="1">
        <f xml:space="preserve"> MIN(   MAX(0,EXP((1/beta.p)*( AM43 - AM58 - beta.0 - beta.oil*price.oil.2040 - beta.eua*price.eua.2040 - parameters!$D83 ))), price.ceiling   )</f>
        <v>15.452550537156194</v>
      </c>
      <c r="AN73" s="1">
        <f xml:space="preserve"> MIN(   MAX(0,EXP((1/beta.p)*( AN43 - AN58 - beta.0 - beta.oil*price.oil.2040 - beta.eua*price.eua.2040 - parameters!$D83 ))), price.ceiling   )</f>
        <v>16.138652278276425</v>
      </c>
      <c r="AO73" s="1">
        <f xml:space="preserve"> MIN(   MAX(0,EXP((1/beta.p)*( AO43 - AO58 - beta.0 - beta.oil*price.oil.2040 - beta.eua*price.eua.2040 - parameters!$D83 ))), price.ceiling   )</f>
        <v>16.855217313985875</v>
      </c>
      <c r="AP73" s="1">
        <f xml:space="preserve"> MIN(   MAX(0,EXP((1/beta.p)*( AP43 - AP58 - beta.0 - beta.oil*price.oil.2040 - beta.eua*price.eua.2040 - parameters!$D83 ))), price.ceiling   )</f>
        <v>17.603598231315903</v>
      </c>
      <c r="AQ73" s="1">
        <f xml:space="preserve"> MIN(   MAX(0,EXP((1/beta.p)*( AQ43 - AQ58 - beta.0 - beta.oil*price.oil.2040 - beta.eua*price.eua.2040 - parameters!$D83 ))), price.ceiling   )</f>
        <v>18.385207672905842</v>
      </c>
      <c r="AR73" s="1">
        <f xml:space="preserve"> MIN(   MAX(0,EXP((1/beta.p)*( AR43 - AR58 - beta.0 - beta.oil*price.oil.2040 - beta.eua*price.eua.2040 - parameters!$D83 ))), price.ceiling   )</f>
        <v>19.201521003504997</v>
      </c>
      <c r="AS73" s="1">
        <f xml:space="preserve"> MIN(   MAX(0,EXP((1/beta.p)*( AS43 - AS58 - beta.0 - beta.oil*price.oil.2040 - beta.eua*price.eua.2040 - parameters!$D83 ))), price.ceiling   )</f>
        <v>20.05407909486885</v>
      </c>
      <c r="AT73" s="1">
        <f xml:space="preserve"> MIN(   MAX(0,EXP((1/beta.p)*( AT43 - AT58 - beta.0 - beta.oil*price.oil.2040 - beta.eua*price.eua.2040 - parameters!$D83 ))), price.ceiling   )</f>
        <v>20.944491234306163</v>
      </c>
      <c r="AU73" s="1">
        <f xml:space="preserve"> MIN(   MAX(0,EXP((1/beta.p)*( AU43 - AU58 - beta.0 - beta.oil*price.oil.2040 - beta.eua*price.eua.2040 - parameters!$D83 ))), price.ceiling   )</f>
        <v>21.874438162367106</v>
      </c>
      <c r="AV73" s="1">
        <f xml:space="preserve"> MIN(   MAX(0,EXP((1/beta.p)*( AV43 - AV58 - beta.0 - beta.oil*price.oil.2040 - beta.eua*price.eua.2040 - parameters!$D83 ))), price.ceiling   )</f>
        <v>22.845675245406532</v>
      </c>
      <c r="AW73" s="1">
        <f xml:space="preserve"> MIN(   MAX(0,EXP((1/beta.p)*( AW43 - AW58 - beta.0 - beta.oil*price.oil.2040 - beta.eua*price.eua.2040 - parameters!$D83 ))), price.ceiling   )</f>
        <v>23.860035789010709</v>
      </c>
      <c r="AX73" s="1">
        <f xml:space="preserve"> MIN(   MAX(0,EXP((1/beta.p)*( AX43 - AX58 - beta.0 - beta.oil*price.oil.2040 - beta.eua*price.eua.2040 - parameters!$D83 ))), price.ceiling   )</f>
        <v>24.919434498542063</v>
      </c>
      <c r="AY73" s="1">
        <f xml:space="preserve"> MIN(   MAX(0,EXP((1/beta.p)*( AY43 - AY58 - beta.0 - beta.oil*price.oil.2040 - beta.eua*price.eua.2040 - parameters!$D83 ))), price.ceiling   )</f>
        <v>26.02587109333399</v>
      </c>
      <c r="AZ73" s="1">
        <f xml:space="preserve"> MIN(   MAX(0,EXP((1/beta.p)*( AZ43 - AZ58 - beta.0 - beta.oil*price.oil.2040 - beta.eua*price.eua.2040 - parameters!$D83 ))), price.ceiling   )</f>
        <v>27.181434081357928</v>
      </c>
      <c r="BA73" s="1">
        <f xml:space="preserve"> MIN(   MAX(0,EXP((1/beta.p)*( BA43 - BA58 - beta.0 - beta.oil*price.oil.2040 - beta.eua*price.eua.2040 - parameters!$D83 ))), price.ceiling   )</f>
        <v>28.388304701487709</v>
      </c>
      <c r="BB73" s="1">
        <f xml:space="preserve"> MIN(   MAX(0,EXP((1/beta.p)*( BB43 - BB58 - beta.0 - beta.oil*price.oil.2040 - beta.eua*price.eua.2040 - parameters!$D83 ))), price.ceiling   )</f>
        <v>29.648761040802604</v>
      </c>
      <c r="BC73" s="1">
        <f xml:space="preserve"> MIN(   MAX(0,EXP((1/beta.p)*( BC43 - BC58 - beta.0 - beta.oil*price.oil.2040 - beta.eua*price.eua.2040 - parameters!$D83 ))), price.ceiling   )</f>
        <v>30.965182334700927</v>
      </c>
      <c r="BD73" s="1">
        <f xml:space="preserve"> MIN(   MAX(0,EXP((1/beta.p)*( BD43 - BD58 - beta.0 - beta.oil*price.oil.2040 - beta.eua*price.eua.2040 - parameters!$D83 ))), price.ceiling   )</f>
        <v>32.340053457940982</v>
      </c>
      <c r="BE73" s="1">
        <f xml:space="preserve"> MIN(   MAX(0,EXP((1/beta.p)*( BE43 - BE58 - beta.0 - beta.oil*price.oil.2040 - beta.eua*price.eua.2040 - parameters!$D83 ))), price.ceiling   )</f>
        <v>33.775969615086787</v>
      </c>
      <c r="BF73" s="1">
        <f xml:space="preserve"> MIN(   MAX(0,EXP((1/beta.p)*( BF43 - BF58 - beta.0 - beta.oil*price.oil.2040 - beta.eua*price.eua.2040 - parameters!$D83 ))), price.ceiling   )</f>
        <v>35.275641239212071</v>
      </c>
      <c r="BG73" s="1">
        <f xml:space="preserve"> MIN(   MAX(0,EXP((1/beta.p)*( BG43 - BG58 - beta.0 - beta.oil*price.oil.2040 - beta.eua*price.eua.2040 - parameters!$D83 ))), price.ceiling   )</f>
        <v>36.841899108109516</v>
      </c>
      <c r="BH73" s="1">
        <f xml:space="preserve"> MIN(   MAX(0,EXP((1/beta.p)*( BH43 - BH58 - beta.0 - beta.oil*price.oil.2040 - beta.eua*price.eua.2040 - parameters!$D83 ))), price.ceiling   )</f>
        <v>38.477699687662366</v>
      </c>
      <c r="BI73" s="1">
        <f xml:space="preserve"> MIN(   MAX(0,EXP((1/beta.p)*( BI43 - BI58 - beta.0 - beta.oil*price.oil.2040 - beta.eua*price.eua.2040 - parameters!$D83 ))), price.ceiling   )</f>
        <v>40.186130712464866</v>
      </c>
      <c r="BJ73" s="1">
        <f xml:space="preserve"> MIN(   MAX(0,EXP((1/beta.p)*( BJ43 - BJ58 - beta.0 - beta.oil*price.oil.2040 - beta.eua*price.eua.2040 - parameters!$D83 ))), price.ceiling   )</f>
        <v>41.97041701422522</v>
      </c>
      <c r="BK73" s="1">
        <f xml:space="preserve"> MIN(   MAX(0,EXP((1/beta.p)*( BK43 - BK58 - beta.0 - beta.oil*price.oil.2040 - beta.eua*price.eua.2040 - parameters!$D83 ))), price.ceiling   )</f>
        <v>43.833926608952694</v>
      </c>
      <c r="BL73" s="1">
        <f xml:space="preserve"> MIN(   MAX(0,EXP((1/beta.p)*( BL43 - BL58 - beta.0 - beta.oil*price.oil.2040 - beta.eua*price.eua.2040 - parameters!$D83 ))), price.ceiling   )</f>
        <v>45.780177054419539</v>
      </c>
      <c r="BM73" s="1">
        <f xml:space="preserve"> MIN(   MAX(0,EXP((1/beta.p)*( BM43 - BM58 - beta.0 - beta.oil*price.oil.2040 - beta.eua*price.eua.2040 - parameters!$D83 ))), price.ceiling   )</f>
        <v>47.812842089897295</v>
      </c>
      <c r="BN73" s="1">
        <f xml:space="preserve"> MIN(   MAX(0,EXP((1/beta.p)*( BN43 - BN58 - beta.0 - beta.oil*price.oil.2040 - beta.eua*price.eua.2040 - parameters!$D83 ))), price.ceiling   )</f>
        <v>49.935758570701246</v>
      </c>
      <c r="BO73" s="1">
        <f xml:space="preserve"> MIN(   MAX(0,EXP((1/beta.p)*( BO43 - BO58 - beta.0 - beta.oil*price.oil.2040 - beta.eua*price.eua.2040 - parameters!$D83 ))), price.ceiling   )</f>
        <v>52.15293371063273</v>
      </c>
      <c r="BP73" s="1">
        <f xml:space="preserve"> MIN(   MAX(0,EXP((1/beta.p)*( BP43 - BP58 - beta.0 - beta.oil*price.oil.2040 - beta.eua*price.eua.2040 - parameters!$D83 ))), price.ceiling   )</f>
        <v>54.468552645989263</v>
      </c>
      <c r="BQ73" s="1">
        <f xml:space="preserve"> MIN(   MAX(0,EXP((1/beta.p)*( BQ43 - BQ58 - beta.0 - beta.oil*price.oil.2040 - beta.eua*price.eua.2040 - parameters!$D83 ))), price.ceiling   )</f>
        <v>56.886986335421469</v>
      </c>
      <c r="BR73" s="1">
        <f xml:space="preserve"> MIN(   MAX(0,EXP((1/beta.p)*( BR43 - BR58 - beta.0 - beta.oil*price.oil.2040 - beta.eua*price.eua.2040 - parameters!$D83 ))), price.ceiling   )</f>
        <v>59.412799810547597</v>
      </c>
      <c r="BS73" s="1">
        <f xml:space="preserve"> MIN(   MAX(0,EXP((1/beta.p)*( BS43 - BS58 - beta.0 - beta.oil*price.oil.2040 - beta.eua*price.eua.2040 - parameters!$D83 ))), price.ceiling   )</f>
        <v>62.05076079289983</v>
      </c>
      <c r="BT73" s="1">
        <f xml:space="preserve"> MIN(   MAX(0,EXP((1/beta.p)*( BT43 - BT58 - beta.0 - beta.oil*price.oil.2040 - beta.eua*price.eua.2040 - parameters!$D83 ))), price.ceiling   )</f>
        <v>64.805848693468377</v>
      </c>
      <c r="BU73" s="1">
        <f xml:space="preserve"> MIN(   MAX(0,EXP((1/beta.p)*( BU43 - BU58 - beta.0 - beta.oil*price.oil.2040 - beta.eua*price.eua.2040 - parameters!$D83 ))), price.ceiling   )</f>
        <v>67.683264011829493</v>
      </c>
      <c r="BV73" s="1">
        <f xml:space="preserve"> MIN(   MAX(0,EXP((1/beta.p)*( BV43 - BV58 - beta.0 - beta.oil*price.oil.2040 - beta.eua*price.eua.2040 - parameters!$D83 ))), price.ceiling   )</f>
        <v>70.688438152600369</v>
      </c>
      <c r="BW73" s="1">
        <f xml:space="preserve"> MIN(   MAX(0,EXP((1/beta.p)*( BW43 - BW58 - beta.0 - beta.oil*price.oil.2040 - beta.eua*price.eua.2040 - parameters!$D83 ))), price.ceiling   )</f>
        <v>73.827043677749813</v>
      </c>
      <c r="BX73" s="1">
        <f xml:space="preserve"> MIN(   MAX(0,EXP((1/beta.p)*( BX43 - BX58 - beta.0 - beta.oil*price.oil.2040 - beta.eua*price.eua.2040 - parameters!$D83 ))), price.ceiling   )</f>
        <v>77.105005014117381</v>
      </c>
      <c r="BY73" s="1">
        <f xml:space="preserve"> MIN(   MAX(0,EXP((1/beta.p)*( BY43 - BY58 - beta.0 - beta.oil*price.oil.2040 - beta.eua*price.eua.2040 - parameters!$D83 ))), price.ceiling   )</f>
        <v>80.528509636352084</v>
      </c>
      <c r="BZ73" s="1">
        <f xml:space="preserve"> MIN(   MAX(0,EXP((1/beta.p)*( BZ43 - BZ58 - beta.0 - beta.oil*price.oil.2040 - beta.eua*price.eua.2040 - parameters!$D83 ))), price.ceiling   )</f>
        <v>84.104019746379905</v>
      </c>
      <c r="CA73" s="1">
        <f xml:space="preserve"> MIN(   MAX(0,EXP((1/beta.p)*( CA43 - CA58 - beta.0 - beta.oil*price.oil.2040 - beta.eua*price.eua.2040 - parameters!$D83 ))), price.ceiling   )</f>
        <v>87.838284471445917</v>
      </c>
      <c r="CB73" s="1">
        <f xml:space="preserve"> MIN(   MAX(0,EXP((1/beta.p)*( CB43 - CB58 - beta.0 - beta.oil*price.oil.2040 - beta.eua*price.eua.2040 - parameters!$D83 ))), price.ceiling   )</f>
        <v>91.738352603755985</v>
      </c>
      <c r="CC73" s="1">
        <f xml:space="preserve"> MIN(   MAX(0,EXP((1/beta.p)*( CC43 - CC58 - beta.0 - beta.oil*price.oil.2040 - beta.eua*price.eua.2040 - parameters!$D83 ))), price.ceiling   )</f>
        <v>95.811585905766137</v>
      </c>
      <c r="CD73" s="1">
        <f xml:space="preserve"> MIN(   MAX(0,EXP((1/beta.p)*( CD43 - CD58 - beta.0 - beta.oil*price.oil.2040 - beta.eua*price.eua.2040 - parameters!$D83 ))), price.ceiling   )</f>
        <v>100.06567300623348</v>
      </c>
      <c r="CE73" s="1">
        <f xml:space="preserve"> MIN(   MAX(0,EXP((1/beta.p)*( CE43 - CE58 - beta.0 - beta.oil*price.oil.2040 - beta.eua*price.eua.2040 - parameters!$D83 ))), price.ceiling   )</f>
        <v>104.50864391326012</v>
      </c>
      <c r="CF73" s="1">
        <f xml:space="preserve"> MIN(   MAX(0,EXP((1/beta.p)*( CF43 - CF58 - beta.0 - beta.oil*price.oil.2040 - beta.eua*price.eua.2040 - parameters!$D83 ))), price.ceiling   )</f>
        <v>109.14888517172341</v>
      </c>
      <c r="CG73" s="1">
        <f xml:space="preserve"> MIN(   MAX(0,EXP((1/beta.p)*( CG43 - CG58 - beta.0 - beta.oil*price.oil.2040 - beta.eua*price.eua.2040 - parameters!$D83 ))), price.ceiling   )</f>
        <v>113.9951556937051</v>
      </c>
      <c r="CH73" s="1">
        <f xml:space="preserve"> MIN(   MAX(0,EXP((1/beta.p)*( CH43 - CH58 - beta.0 - beta.oil*price.oil.2040 - beta.eua*price.eua.2040 - parameters!$D83 ))), price.ceiling   )</f>
        <v>119.05660329179975</v>
      </c>
      <c r="CI73" s="1">
        <f xml:space="preserve"> MIN(   MAX(0,EXP((1/beta.p)*( CI43 - CI58 - beta.0 - beta.oil*price.oil.2040 - beta.eua*price.eua.2040 - parameters!$D83 ))), price.ceiling   )</f>
        <v>124.3427819465111</v>
      </c>
      <c r="CJ73" s="1">
        <f xml:space="preserve"> MIN(   MAX(0,EXP((1/beta.p)*( CJ43 - CJ58 - beta.0 - beta.oil*price.oil.2040 - beta.eua*price.eua.2040 - parameters!$D83 ))), price.ceiling   )</f>
        <v>129.86366984033151</v>
      </c>
      <c r="CK73" s="1">
        <f xml:space="preserve"> MIN(   MAX(0,EXP((1/beta.p)*( CK43 - CK58 - beta.0 - beta.oil*price.oil.2040 - beta.eua*price.eua.2040 - parameters!$D83 ))), price.ceiling   )</f>
        <v>135.62968819254269</v>
      </c>
      <c r="CL73" s="1">
        <f xml:space="preserve"> MIN(   MAX(0,EXP((1/beta.p)*( CL43 - CL58 - beta.0 - beta.oil*price.oil.2040 - beta.eua*price.eua.2040 - parameters!$D83 ))), price.ceiling   )</f>
        <v>141.65172093029318</v>
      </c>
      <c r="CM73" s="1">
        <f xml:space="preserve"> MIN(   MAX(0,EXP((1/beta.p)*( CM43 - CM58 - beta.0 - beta.oil*price.oil.2040 - beta.eua*price.eua.2040 - parameters!$D83 ))), price.ceiling   )</f>
        <v>147.94113523308178</v>
      </c>
      <c r="CN73" s="1">
        <f xml:space="preserve"> MIN(   MAX(0,EXP((1/beta.p)*( CN43 - CN58 - beta.0 - beta.oil*price.oil.2040 - beta.eua*price.eua.2040 - parameters!$D83 ))), price.ceiling   )</f>
        <v>154.50980298942747</v>
      </c>
      <c r="CO73" s="1">
        <f xml:space="preserve"> MIN(   MAX(0,EXP((1/beta.p)*( CO43 - CO58 - beta.0 - beta.oil*price.oil.2040 - beta.eua*price.eua.2040 - parameters!$D83 ))), price.ceiling   )</f>
        <v>161.37012320622827</v>
      </c>
      <c r="CP73" s="1">
        <f xml:space="preserve"> MIN(   MAX(0,EXP((1/beta.p)*( CP43 - CP58 - beta.0 - beta.oil*price.oil.2040 - beta.eua*price.eua.2040 - parameters!$D83 ))), price.ceiling   )</f>
        <v>168.5350454131065</v>
      </c>
      <c r="CQ73" s="1">
        <f xml:space="preserve"> MIN(   MAX(0,EXP((1/beta.p)*( CQ43 - CQ58 - beta.0 - beta.oil*price.oil.2040 - beta.eua*price.eua.2040 - parameters!$D83 ))), price.ceiling   )</f>
        <v>176.01809410592045</v>
      </c>
      <c r="CR73" s="1">
        <f xml:space="preserve"> MIN(   MAX(0,EXP((1/beta.p)*( CR43 - CR58 - beta.0 - beta.oil*price.oil.2040 - beta.eua*price.eua.2040 - parameters!$D83 ))), price.ceiling   )</f>
        <v>183.83339427558184</v>
      </c>
      <c r="CS73" s="1">
        <f xml:space="preserve"> MIN(   MAX(0,EXP((1/beta.p)*( CS43 - CS58 - beta.0 - beta.oil*price.oil.2040 - beta.eua*price.eua.2040 - parameters!$D83 ))), price.ceiling   )</f>
        <v>191.99569807036573</v>
      </c>
      <c r="CT73" s="1">
        <f xml:space="preserve"> MIN(   MAX(0,EXP((1/beta.p)*( CT43 - CT58 - beta.0 - beta.oil*price.oil.2040 - beta.eua*price.eua.2040 - parameters!$D83 ))), price.ceiling   )</f>
        <v>200.52041264204274</v>
      </c>
      <c r="CU73" s="1">
        <f xml:space="preserve"> MIN(   MAX(0,EXP((1/beta.p)*( CU43 - CU58 - beta.0 - beta.oil*price.oil.2040 - beta.eua*price.eua.2040 - parameters!$D83 ))), price.ceiling   )</f>
        <v>209.42362922839473</v>
      </c>
      <c r="CV73" s="1">
        <f xml:space="preserve"> MIN(   MAX(0,EXP((1/beta.p)*( CV43 - CV58 - beta.0 - beta.oil*price.oil.2040 - beta.eua*price.eua.2040 - parameters!$D83 ))), price.ceiling   )</f>
        <v>218.72215352700937</v>
      </c>
      <c r="CW73" s="1">
        <f xml:space="preserve"> MIN(   MAX(0,EXP((1/beta.p)*( CW43 - CW58 - beta.0 - beta.oil*price.oil.2040 - beta.eua*price.eua.2040 - parameters!$D83 ))), price.ceiling   )</f>
        <v>228.43353741768905</v>
      </c>
      <c r="CX73" s="1">
        <f xml:space="preserve"> MIN(   MAX(0,EXP((1/beta.p)*( CX43 - CX58 - beta.0 - beta.oil*price.oil.2040 - beta.eua*price.eua.2040 - parameters!$D83 ))), price.ceiling   )</f>
        <v>238.57611209334979</v>
      </c>
      <c r="CY73" s="1">
        <f xml:space="preserve"> MIN(   MAX(0,EXP((1/beta.p)*( CY43 - CY58 - beta.0 - beta.oil*price.oil.2040 - beta.eua*price.eua.2040 - parameters!$D83 ))), price.ceiling   )</f>
        <v>249.16902266195456</v>
      </c>
      <c r="CZ73" s="1">
        <f xml:space="preserve"> MIN(   MAX(0,EXP((1/beta.p)*( CZ43 - CZ58 - beta.0 - beta.oil*price.oil.2040 - beta.eua*price.eua.2040 - parameters!$D83 ))), price.ceiling   )</f>
        <v>260.23226428478745</v>
      </c>
      <c r="DA73" s="1">
        <f xml:space="preserve"> MIN(   MAX(0,EXP((1/beta.p)*( DA43 - DA58 - beta.0 - beta.oil*price.oil.2040 - beta.eua*price.eua.2040 - parameters!$D83 ))), price.ceiling   )</f>
        <v>271.78671991928809</v>
      </c>
    </row>
    <row r="74" spans="1:105" x14ac:dyDescent="0.25">
      <c r="A74" t="s">
        <v>54</v>
      </c>
      <c r="B74" s="3">
        <f t="shared" si="8"/>
        <v>34.133237992425933</v>
      </c>
      <c r="D74" t="s">
        <v>54</v>
      </c>
      <c r="E74" s="1">
        <f xml:space="preserve"> MIN(   MAX(0,EXP((1/beta.p)*( E44 - E59 - beta.0 - beta.oil*price.oil.2040 - beta.eua*price.eua.2040 - parameters!$D84 ))), price.ceiling   )</f>
        <v>3.5344344275707558</v>
      </c>
      <c r="F74" s="1">
        <f xml:space="preserve"> MIN(   MAX(0,EXP((1/beta.p)*( F44 - F59 - beta.0 - beta.oil*price.oil.2040 - beta.eua*price.eua.2040 - parameters!$D84 ))), price.ceiling   )</f>
        <v>3.6914414928522108</v>
      </c>
      <c r="G74" s="1">
        <f xml:space="preserve"> MIN(   MAX(0,EXP((1/beta.p)*( G44 - G59 - beta.0 - beta.oil*price.oil.2040 - beta.eua*price.eua.2040 - parameters!$D84 ))), price.ceiling   )</f>
        <v>3.8554231446066805</v>
      </c>
      <c r="H74" s="1">
        <f xml:space="preserve"> MIN(   MAX(0,EXP((1/beta.p)*( H44 - H59 - beta.0 - beta.oil*price.oil.2040 - beta.eua*price.eua.2040 - parameters!$D84 ))), price.ceiling   )</f>
        <v>4.02668920874157</v>
      </c>
      <c r="I74" s="1">
        <f xml:space="preserve"> MIN(   MAX(0,EXP((1/beta.p)*( I44 - I59 - beta.0 - beta.oil*price.oil.2040 - beta.eua*price.eua.2040 - parameters!$D84 ))), price.ceiling   )</f>
        <v>4.2055632742874796</v>
      </c>
      <c r="J74" s="1">
        <f xml:space="preserve"> MIN(   MAX(0,EXP((1/beta.p)*( J44 - J59 - beta.0 - beta.oil*price.oil.2040 - beta.eua*price.eua.2040 - parameters!$D84 ))), price.ceiling   )</f>
        <v>4.3923833047853096</v>
      </c>
      <c r="K74" s="1">
        <f xml:space="preserve"> MIN(   MAX(0,EXP((1/beta.p)*( K44 - K59 - beta.0 - beta.oil*price.oil.2040 - beta.eua*price.eua.2040 - parameters!$D84 ))), price.ceiling   )</f>
        <v>4.5875022768324394</v>
      </c>
      <c r="L74" s="1">
        <f xml:space="preserve"> MIN(   MAX(0,EXP((1/beta.p)*( L44 - L59 - beta.0 - beta.oil*price.oil.2040 - beta.eua*price.eua.2040 - parameters!$D84 ))), price.ceiling   )</f>
        <v>4.7912888469945303</v>
      </c>
      <c r="M74" s="1">
        <f xml:space="preserve"> MIN(   MAX(0,EXP((1/beta.p)*( M44 - M59 - beta.0 - beta.oil*price.oil.2040 - beta.eua*price.eua.2040 - parameters!$D84 ))), price.ceiling   )</f>
        <v>5.0041280483429089</v>
      </c>
      <c r="N74" s="1">
        <f xml:space="preserve"> MIN(   MAX(0,EXP((1/beta.p)*( N44 - N59 - beta.0 - beta.oil*price.oil.2040 - beta.eua*price.eua.2040 - parameters!$D84 ))), price.ceiling   )</f>
        <v>5.2264220179336647</v>
      </c>
      <c r="O74" s="1">
        <f xml:space="preserve"> MIN(   MAX(0,EXP((1/beta.p)*( O44 - O59 - beta.0 - beta.oil*price.oil.2040 - beta.eua*price.eua.2040 - parameters!$D84 ))), price.ceiling   )</f>
        <v>5.4585907566028773</v>
      </c>
      <c r="P74" s="1">
        <f xml:space="preserve"> MIN(   MAX(0,EXP((1/beta.p)*( P44 - P59 - beta.0 - beta.oil*price.oil.2040 - beta.eua*price.eua.2040 - parameters!$D84 ))), price.ceiling   )</f>
        <v>5.7010729225135757</v>
      </c>
      <c r="Q74" s="1">
        <f xml:space="preserve"> MIN(   MAX(0,EXP((1/beta.p)*( Q44 - Q59 - beta.0 - beta.oil*price.oil.2040 - beta.eua*price.eua.2040 - parameters!$D84 ))), price.ceiling   )</f>
        <v>5.9543266599537237</v>
      </c>
      <c r="R74" s="1">
        <f xml:space="preserve"> MIN(   MAX(0,EXP((1/beta.p)*( R44 - R59 - beta.0 - beta.oil*price.oil.2040 - beta.eua*price.eua.2040 - parameters!$D84 ))), price.ceiling   )</f>
        <v>6.2188304649511794</v>
      </c>
      <c r="S74" s="1">
        <f xml:space="preserve"> MIN(   MAX(0,EXP((1/beta.p)*( S44 - S59 - beta.0 - beta.oil*price.oil.2040 - beta.eua*price.eua.2040 - parameters!$D84 ))), price.ceiling   )</f>
        <v>6.4950840893410868</v>
      </c>
      <c r="T74" s="1">
        <f xml:space="preserve"> MIN(   MAX(0,EXP((1/beta.p)*( T44 - T59 - beta.0 - beta.oil*price.oil.2040 - beta.eua*price.eua.2040 - parameters!$D84 ))), price.ceiling   )</f>
        <v>6.7836094849938835</v>
      </c>
      <c r="U74" s="1">
        <f xml:space="preserve"> MIN(   MAX(0,EXP((1/beta.p)*( U44 - U59 - beta.0 - beta.oil*price.oil.2040 - beta.eua*price.eua.2040 - parameters!$D84 ))), price.ceiling   )</f>
        <v>7.0849517899878869</v>
      </c>
      <c r="V74" s="1">
        <f xml:space="preserve"> MIN(   MAX(0,EXP((1/beta.p)*( V44 - V59 - beta.0 - beta.oil*price.oil.2040 - beta.eua*price.eua.2040 - parameters!$D84 ))), price.ceiling   )</f>
        <v>7.3996803585897784</v>
      </c>
      <c r="W74" s="1">
        <f xml:space="preserve"> MIN(   MAX(0,EXP((1/beta.p)*( W44 - W59 - beta.0 - beta.oil*price.oil.2040 - beta.eua*price.eua.2040 - parameters!$D84 ))), price.ceiling   )</f>
        <v>7.7283898369889927</v>
      </c>
      <c r="X74" s="1">
        <f xml:space="preserve"> MIN(   MAX(0,EXP((1/beta.p)*( X44 - X59 - beta.0 - beta.oil*price.oil.2040 - beta.eua*price.eua.2040 - parameters!$D84 ))), price.ceiling   )</f>
        <v>8.0717012868185094</v>
      </c>
      <c r="Y74" s="1">
        <f xml:space="preserve"> MIN(   MAX(0,EXP((1/beta.p)*( Y44 - Y59 - beta.0 - beta.oil*price.oil.2040 - beta.eua*price.eua.2040 - parameters!$D84 ))), price.ceiling   )</f>
        <v>8.4302633585848135</v>
      </c>
      <c r="Z74" s="1">
        <f xml:space="preserve"> MIN(   MAX(0,EXP((1/beta.p)*( Z44 - Z59 - beta.0 - beta.oil*price.oil.2040 - beta.eua*price.eua.2040 - parameters!$D84 ))), price.ceiling   )</f>
        <v>8.8047535172241158</v>
      </c>
      <c r="AA74" s="1">
        <f xml:space="preserve"> MIN(   MAX(0,EXP((1/beta.p)*( AA44 - AA59 - beta.0 - beta.oil*price.oil.2040 - beta.eua*price.eua.2040 - parameters!$D84 ))), price.ceiling   )</f>
        <v>9.1958793221003639</v>
      </c>
      <c r="AB74" s="1">
        <f xml:space="preserve"> MIN(   MAX(0,EXP((1/beta.p)*( AB44 - AB59 - beta.0 - beta.oil*price.oil.2040 - beta.eua*price.eua.2040 - parameters!$D84 ))), price.ceiling   )</f>
        <v>9.6043797638634718</v>
      </c>
      <c r="AC74" s="1">
        <f xml:space="preserve"> MIN(   MAX(0,EXP((1/beta.p)*( AC44 - AC59 - beta.0 - beta.oil*price.oil.2040 - beta.eua*price.eua.2040 - parameters!$D84 ))), price.ceiling   )</f>
        <v>10.031026660693646</v>
      </c>
      <c r="AD74" s="1">
        <f xml:space="preserve"> MIN(   MAX(0,EXP((1/beta.p)*( AD44 - AD59 - beta.0 - beta.oil*price.oil.2040 - beta.eua*price.eua.2040 - parameters!$D84 ))), price.ceiling   )</f>
        <v>10.47662611656982</v>
      </c>
      <c r="AE74" s="1">
        <f xml:space="preserve"> MIN(   MAX(0,EXP((1/beta.p)*( AE44 - AE59 - beta.0 - beta.oil*price.oil.2040 - beta.eua*price.eua.2040 - parameters!$D84 ))), price.ceiling   )</f>
        <v>10.942020044317472</v>
      </c>
      <c r="AF74" s="1">
        <f xml:space="preserve"> MIN(   MAX(0,EXP((1/beta.p)*( AF44 - AF59 - beta.0 - beta.oil*price.oil.2040 - beta.eua*price.eua.2040 - parameters!$D84 ))), price.ceiling   )</f>
        <v>11.428087756313458</v>
      </c>
      <c r="AG74" s="1">
        <f xml:space="preserve"> MIN(   MAX(0,EXP((1/beta.p)*( AG44 - AG59 - beta.0 - beta.oil*price.oil.2040 - beta.eua*price.eua.2040 - parameters!$D84 ))), price.ceiling   )</f>
        <v>11.935747625853303</v>
      </c>
      <c r="AH74" s="1">
        <f xml:space="preserve"> MIN(   MAX(0,EXP((1/beta.p)*( AH44 - AH59 - beta.0 - beta.oil*price.oil.2040 - beta.eua*price.eua.2040 - parameters!$D84 ))), price.ceiling   )</f>
        <v>12.465958822319985</v>
      </c>
      <c r="AI74" s="1">
        <f xml:space="preserve"> MIN(   MAX(0,EXP((1/beta.p)*( AI44 - AI59 - beta.0 - beta.oil*price.oil.2040 - beta.eua*price.eua.2040 - parameters!$D84 ))), price.ceiling   )</f>
        <v>13.019723123432556</v>
      </c>
      <c r="AJ74" s="1">
        <f xml:space="preserve"> MIN(   MAX(0,EXP((1/beta.p)*( AJ44 - AJ59 - beta.0 - beta.oil*price.oil.2040 - beta.eua*price.eua.2040 - parameters!$D84 ))), price.ceiling   )</f>
        <v>13.598086807998698</v>
      </c>
      <c r="AK74" s="1">
        <f xml:space="preserve"> MIN(   MAX(0,EXP((1/beta.p)*( AK44 - AK59 - beta.0 - beta.oil*price.oil.2040 - beta.eua*price.eua.2040 - parameters!$D84 ))), price.ceiling   )</f>
        <v>14.202142632747368</v>
      </c>
      <c r="AL74" s="1">
        <f xml:space="preserve"> MIN(   MAX(0,EXP((1/beta.p)*( AL44 - AL59 - beta.0 - beta.oil*price.oil.2040 - beta.eua*price.eua.2040 - parameters!$D84 ))), price.ceiling   )</f>
        <v>14.83303189697652</v>
      </c>
      <c r="AM74" s="1">
        <f xml:space="preserve"> MIN(   MAX(0,EXP((1/beta.p)*( AM44 - AM59 - beta.0 - beta.oil*price.oil.2040 - beta.eua*price.eua.2040 - parameters!$D84 ))), price.ceiling   )</f>
        <v>15.491946598916877</v>
      </c>
      <c r="AN74" s="1">
        <f xml:space="preserve"> MIN(   MAX(0,EXP((1/beta.p)*( AN44 - AN59 - beta.0 - beta.oil*price.oil.2040 - beta.eua*price.eua.2040 - parameters!$D84 ))), price.ceiling   )</f>
        <v>16.180131687885901</v>
      </c>
      <c r="AO74" s="1">
        <f xml:space="preserve"> MIN(   MAX(0,EXP((1/beta.p)*( AO44 - AO59 - beta.0 - beta.oil*price.oil.2040 - beta.eua*price.eua.2040 - parameters!$D84 ))), price.ceiling   )</f>
        <v>16.898887416487288</v>
      </c>
      <c r="AP74" s="1">
        <f xml:space="preserve"> MIN(   MAX(0,EXP((1/beta.p)*( AP44 - AP59 - beta.0 - beta.oil*price.oil.2040 - beta.eua*price.eua.2040 - parameters!$D84 ))), price.ceiling   )</f>
        <v>17.649571797300084</v>
      </c>
      <c r="AQ74" s="1">
        <f xml:space="preserve"> MIN(   MAX(0,EXP((1/beta.p)*( AQ44 - AQ59 - beta.0 - beta.oil*price.oil.2040 - beta.eua*price.eua.2040 - parameters!$D84 ))), price.ceiling   )</f>
        <v>18.433603168699165</v>
      </c>
      <c r="AR74" s="1">
        <f xml:space="preserve"> MIN(   MAX(0,EXP((1/beta.p)*( AR44 - AR59 - beta.0 - beta.oil*price.oil.2040 - beta.eua*price.eua.2040 - parameters!$D84 ))), price.ceiling   )</f>
        <v>19.252462874654888</v>
      </c>
      <c r="AS74" s="1">
        <f xml:space="preserve"> MIN(   MAX(0,EXP((1/beta.p)*( AS44 - AS59 - beta.0 - beta.oil*price.oil.2040 - beta.eua*price.eua.2040 - parameters!$D84 ))), price.ceiling   )</f>
        <v>20.107698063575146</v>
      </c>
      <c r="AT74" s="1">
        <f xml:space="preserve"> MIN(   MAX(0,EXP((1/beta.p)*( AT44 - AT59 - beta.0 - beta.oil*price.oil.2040 - beta.eua*price.eua.2040 - parameters!$D84 ))), price.ceiling   )</f>
        <v>21.00092461147786</v>
      </c>
      <c r="AU74" s="1">
        <f xml:space="preserve"> MIN(   MAX(0,EXP((1/beta.p)*( AU44 - AU59 - beta.0 - beta.oil*price.oil.2040 - beta.eua*price.eua.2040 - parameters!$D84 ))), price.ceiling   )</f>
        <v>21.933830175017064</v>
      </c>
      <c r="AV74" s="1">
        <f xml:space="preserve"> MIN(   MAX(0,EXP((1/beta.p)*( AV44 - AV59 - beta.0 - beta.oil*price.oil.2040 - beta.eua*price.eua.2040 - parameters!$D84 ))), price.ceiling   )</f>
        <v>22.908177380130777</v>
      </c>
      <c r="AW74" s="1">
        <f xml:space="preserve"> MIN(   MAX(0,EXP((1/beta.p)*( AW44 - AW59 - beta.0 - beta.oil*price.oil.2040 - beta.eua*price.eua.2040 - parameters!$D84 ))), price.ceiling   )</f>
        <v>23.925807152335498</v>
      </c>
      <c r="AX74" s="1">
        <f xml:space="preserve"> MIN(   MAX(0,EXP((1/beta.p)*( AX44 - AX59 - beta.0 - beta.oil*price.oil.2040 - beta.eua*price.eua.2040 - parameters!$D84 ))), price.ceiling   )</f>
        <v>24.988642194959301</v>
      </c>
      <c r="AY74" s="1">
        <f xml:space="preserve"> MIN(   MAX(0,EXP((1/beta.p)*( AY44 - AY59 - beta.0 - beta.oil*price.oil.2040 - beta.eua*price.eua.2040 - parameters!$D84 ))), price.ceiling   )</f>
        <v>26.098690621885552</v>
      </c>
      <c r="AZ74" s="1">
        <f xml:space="preserve"> MIN(   MAX(0,EXP((1/beta.p)*( AZ44 - AZ59 - beta.0 - beta.oil*price.oil.2040 - beta.eua*price.eua.2040 - parameters!$D84 ))), price.ceiling   )</f>
        <v>27.25804975167064</v>
      </c>
      <c r="BA74" s="1">
        <f xml:space="preserve"> MIN(   MAX(0,EXP((1/beta.p)*( BA44 - BA59 - beta.0 - beta.oil*price.oil.2040 - beta.eua*price.eua.2040 - parameters!$D84 ))), price.ceiling   )</f>
        <v>28.468910070204608</v>
      </c>
      <c r="BB74" s="1">
        <f xml:space="preserve"> MIN(   MAX(0,EXP((1/beta.p)*( BB44 - BB59 - beta.0 - beta.oil*price.oil.2040 - beta.eua*price.eua.2040 - parameters!$D84 ))), price.ceiling   )</f>
        <v>29.733559369401434</v>
      </c>
      <c r="BC74" s="1">
        <f xml:space="preserve"> MIN(   MAX(0,EXP((1/beta.p)*( BC44 - BC59 - beta.0 - beta.oil*price.oil.2040 - beta.eua*price.eua.2040 - parameters!$D84 ))), price.ceiling   )</f>
        <v>31.054387069738837</v>
      </c>
      <c r="BD74" s="1">
        <f xml:space="preserve"> MIN(   MAX(0,EXP((1/beta.p)*( BD44 - BD59 - beta.0 - beta.oil*price.oil.2040 - beta.eua*price.eua.2040 - parameters!$D84 ))), price.ceiling   )</f>
        <v>32.433888734814346</v>
      </c>
      <c r="BE74" s="1">
        <f xml:space="preserve"> MIN(   MAX(0,EXP((1/beta.p)*( BE44 - BE59 - beta.0 - beta.oil*price.oil.2040 - beta.eua*price.eua.2040 - parameters!$D84 ))), price.ceiling   )</f>
        <v>33.87467078644756</v>
      </c>
      <c r="BF74" s="1">
        <f xml:space="preserve"> MIN(   MAX(0,EXP((1/beta.p)*( BF44 - BF59 - beta.0 - beta.oil*price.oil.2040 - beta.eua*price.eua.2040 - parameters!$D84 ))), price.ceiling   )</f>
        <v>35.379455429237225</v>
      </c>
      <c r="BG74" s="1">
        <f xml:space="preserve"> MIN(   MAX(0,EXP((1/beta.p)*( BG44 - BG59 - beta.0 - beta.oil*price.oil.2040 - beta.eua*price.eua.2040 - parameters!$D84 ))), price.ceiling   )</f>
        <v>36.951085793877617</v>
      </c>
      <c r="BH74" s="1">
        <f xml:space="preserve"> MIN(   MAX(0,EXP((1/beta.p)*( BH44 - BH59 - beta.0 - beta.oil*price.oil.2040 - beta.eua*price.eua.2040 - parameters!$D84 ))), price.ceiling   )</f>
        <v>38.592531308951855</v>
      </c>
      <c r="BI74" s="1">
        <f xml:space="preserve"> MIN(   MAX(0,EXP((1/beta.p)*( BI44 - BI59 - beta.0 - beta.oil*price.oil.2040 - beta.eua*price.eua.2040 - parameters!$D84 ))), price.ceiling   )</f>
        <v>40.306893311351736</v>
      </c>
      <c r="BJ74" s="1">
        <f xml:space="preserve"> MIN(   MAX(0,EXP((1/beta.p)*( BJ44 - BJ59 - beta.0 - beta.oil*price.oil.2040 - beta.eua*price.eua.2040 - parameters!$D84 ))), price.ceiling   )</f>
        <v>42.097410905924185</v>
      </c>
      <c r="BK74" s="1">
        <f xml:space="preserve"> MIN(   MAX(0,EXP((1/beta.p)*( BK44 - BK59 - beta.0 - beta.oil*price.oil.2040 - beta.eua*price.eua.2040 - parameters!$D84 ))), price.ceiling   )</f>
        <v>43.967467085415819</v>
      </c>
      <c r="BL74" s="1">
        <f xml:space="preserve"> MIN(   MAX(0,EXP((1/beta.p)*( BL44 - BL59 - beta.0 - beta.oil*price.oil.2040 - beta.eua*price.eua.2040 - parameters!$D84 ))), price.ceiling   )</f>
        <v>45.920595122278215</v>
      </c>
      <c r="BM74" s="1">
        <f xml:space="preserve"> MIN(   MAX(0,EXP((1/beta.p)*( BM44 - BM59 - beta.0 - beta.oil*price.oil.2040 - beta.eua*price.eua.2040 - parameters!$D84 ))), price.ceiling   )</f>
        <v>47.960485244410762</v>
      </c>
      <c r="BN74" s="1">
        <f xml:space="preserve"> MIN(   MAX(0,EXP((1/beta.p)*( BN44 - BN59 - beta.0 - beta.oil*price.oil.2040 - beta.eua*price.eua.2040 - parameters!$D84 ))), price.ceiling   )</f>
        <v>50.090991607454249</v>
      </c>
      <c r="BO74" s="1">
        <f xml:space="preserve"> MIN(   MAX(0,EXP((1/beta.p)*( BO44 - BO59 - beta.0 - beta.oil*price.oil.2040 - beta.eua*price.eua.2040 - parameters!$D84 ))), price.ceiling   )</f>
        <v>52.316139576808382</v>
      </c>
      <c r="BP74" s="1">
        <f xml:space="preserve"> MIN(   MAX(0,EXP((1/beta.p)*( BP44 - BP59 - beta.0 - beta.oil*price.oil.2040 - beta.eua*price.eua.2040 - parameters!$D84 ))), price.ceiling   )</f>
        <v>54.64013333313202</v>
      </c>
      <c r="BQ74" s="1">
        <f xml:space="preserve"> MIN(   MAX(0,EXP((1/beta.p)*( BQ44 - BQ59 - beta.0 - beta.oil*price.oil.2040 - beta.eua*price.eua.2040 - parameters!$D84 ))), price.ceiling   )</f>
        <v>57.067363815695742</v>
      </c>
      <c r="BR74" s="1">
        <f xml:space="preserve"> MIN(   MAX(0,EXP((1/beta.p)*( BR44 - BR59 - beta.0 - beta.oil*price.oil.2040 - beta.eua*price.eua.2040 - parameters!$D84 ))), price.ceiling   )</f>
        <v>59.602417018595261</v>
      </c>
      <c r="BS74" s="1">
        <f xml:space="preserve"> MIN(   MAX(0,EXP((1/beta.p)*( BS44 - BS59 - beta.0 - beta.oil*price.oil.2040 - beta.eua*price.eua.2040 - parameters!$D84 ))), price.ceiling   )</f>
        <v>62.250082655499675</v>
      </c>
      <c r="BT74" s="1">
        <f xml:space="preserve"> MIN(   MAX(0,EXP((1/beta.p)*( BT44 - BT59 - beta.0 - beta.oil*price.oil.2040 - beta.eua*price.eua.2040 - parameters!$D84 ))), price.ceiling   )</f>
        <v>65.015363209306884</v>
      </c>
      <c r="BU74" s="1">
        <f xml:space="preserve"> MIN(   MAX(0,EXP((1/beta.p)*( BU44 - BU59 - beta.0 - beta.oil*price.oil.2040 - beta.eua*price.eua.2040 - parameters!$D84 ))), price.ceiling   )</f>
        <v>67.903483383803149</v>
      </c>
      <c r="BV74" s="1">
        <f xml:space="preserve"> MIN(   MAX(0,EXP((1/beta.p)*( BV44 - BV59 - beta.0 - beta.oil*price.oil.2040 - beta.eua*price.eua.2040 - parameters!$D84 ))), price.ceiling   )</f>
        <v>70.919899975185913</v>
      </c>
      <c r="BW74" s="1">
        <f xml:space="preserve"> MIN(   MAX(0,EXP((1/beta.p)*( BW44 - BW59 - beta.0 - beta.oil*price.oil.2040 - beta.eua*price.eua.2040 - parameters!$D84 ))), price.ceiling   )</f>
        <v>74.070312182100594</v>
      </c>
      <c r="BX74" s="1">
        <f xml:space="preserve"> MIN(   MAX(0,EXP((1/beta.p)*( BX44 - BX59 - beta.0 - beta.oil*price.oil.2040 - beta.eua*price.eua.2040 - parameters!$D84 ))), price.ceiling   )</f>
        <v>77.360672373670411</v>
      </c>
      <c r="BY74" s="1">
        <f xml:space="preserve"> MIN(   MAX(0,EXP((1/beta.p)*( BY44 - BY59 - beta.0 - beta.oil*price.oil.2040 - beta.eua*price.eua.2040 - parameters!$D84 ))), price.ceiling   )</f>
        <v>80.797197335865974</v>
      </c>
      <c r="BZ74" s="1">
        <f xml:space="preserve"> MIN(   MAX(0,EXP((1/beta.p)*( BZ44 - BZ59 - beta.0 - beta.oil*price.oil.2040 - beta.eua*price.eua.2040 - parameters!$D84 ))), price.ceiling   )</f>
        <v>84.386380017461164</v>
      </c>
      <c r="CA74" s="1">
        <f xml:space="preserve"> MIN(   MAX(0,EXP((1/beta.p)*( CA44 - CA59 - beta.0 - beta.oil*price.oil.2040 - beta.eua*price.eua.2040 - parameters!$D84 ))), price.ceiling   )</f>
        <v>88.135001797770627</v>
      </c>
      <c r="CB74" s="1">
        <f xml:space="preserve"> MIN(   MAX(0,EXP((1/beta.p)*( CB44 - CB59 - beta.0 - beta.oil*price.oil.2040 - beta.eua*price.eua.2040 - parameters!$D84 ))), price.ceiling   )</f>
        <v>92.050145299344862</v>
      </c>
      <c r="CC74" s="1">
        <f xml:space="preserve"> MIN(   MAX(0,EXP((1/beta.p)*( CC44 - CC59 - beta.0 - beta.oil*price.oil.2040 - beta.eua*price.eua.2040 - parameters!$D84 ))), price.ceiling   )</f>
        <v>96.139207769833206</v>
      </c>
      <c r="CD74" s="1">
        <f xml:space="preserve"> MIN(   MAX(0,EXP((1/beta.p)*( CD44 - CD59 - beta.0 - beta.oil*price.oil.2040 - beta.eua*price.eua.2040 - parameters!$D84 ))), price.ceiling   )</f>
        <v>100.40991505829756</v>
      </c>
      <c r="CE74" s="1">
        <f xml:space="preserve"> MIN(   MAX(0,EXP((1/beta.p)*( CE44 - CE59 - beta.0 - beta.oil*price.oil.2040 - beta.eua*price.eua.2040 - parameters!$D84 ))), price.ceiling   )</f>
        <v>104.87033621238267</v>
      </c>
      <c r="CF74" s="1">
        <f xml:space="preserve"> MIN(   MAX(0,EXP((1/beta.p)*( CF44 - CF59 - beta.0 - beta.oil*price.oil.2040 - beta.eua*price.eua.2040 - parameters!$D84 ))), price.ceiling   )</f>
        <v>109.52889872392505</v>
      </c>
      <c r="CG74" s="1">
        <f xml:space="preserve"> MIN(   MAX(0,EXP((1/beta.p)*( CG44 - CG59 - beta.0 - beta.oil*price.oil.2040 - beta.eua*price.eua.2040 - parameters!$D84 ))), price.ceiling   )</f>
        <v>114.39440445180257</v>
      </c>
      <c r="CH74" s="1">
        <f xml:space="preserve"> MIN(   MAX(0,EXP((1/beta.p)*( CH44 - CH59 - beta.0 - beta.oil*price.oil.2040 - beta.eua*price.eua.2040 - parameters!$D84 ))), price.ceiling   )</f>
        <v>119.47604625211235</v>
      </c>
      <c r="CI74" s="1">
        <f xml:space="preserve"> MIN(   MAX(0,EXP((1/beta.p)*( CI44 - CI59 - beta.0 - beta.oil*price.oil.2040 - beta.eua*price.eua.2040 - parameters!$D84 ))), price.ceiling   )</f>
        <v>124.78342534709493</v>
      </c>
      <c r="CJ74" s="1">
        <f xml:space="preserve"> MIN(   MAX(0,EXP((1/beta.p)*( CJ44 - CJ59 - beta.0 - beta.oil*price.oil.2040 - beta.eua*price.eua.2040 - parameters!$D84 ))), price.ceiling   )</f>
        <v>130.32656946562378</v>
      </c>
      <c r="CK74" s="1">
        <f xml:space="preserve"> MIN(   MAX(0,EXP((1/beta.p)*( CK44 - CK59 - beta.0 - beta.oil*price.oil.2040 - beta.eua*price.eua.2040 - parameters!$D84 ))), price.ceiling   )</f>
        <v>136.11595178953391</v>
      </c>
      <c r="CL74" s="1">
        <f xml:space="preserve"> MIN(   MAX(0,EXP((1/beta.p)*( CL44 - CL59 - beta.0 - beta.oil*price.oil.2040 - beta.eua*price.eua.2040 - parameters!$D84 ))), price.ceiling   )</f>
        <v>142.16251074158527</v>
      </c>
      <c r="CM74" s="1">
        <f xml:space="preserve"> MIN(   MAX(0,EXP((1/beta.p)*( CM44 - CM59 - beta.0 - beta.oil*price.oil.2040 - beta.eua*price.eua.2040 - parameters!$D84 ))), price.ceiling   )</f>
        <v>148.47767065245139</v>
      </c>
      <c r="CN74" s="1">
        <f xml:space="preserve"> MIN(   MAX(0,EXP((1/beta.p)*( CN44 - CN59 - beta.0 - beta.oil*price.oil.2040 - beta.eua*price.eua.2040 - parameters!$D84 ))), price.ceiling   )</f>
        <v>155.07336334577718</v>
      </c>
      <c r="CO74" s="1">
        <f xml:space="preserve"> MIN(   MAX(0,EXP((1/beta.p)*( CO44 - CO59 - beta.0 - beta.oil*price.oil.2040 - beta.eua*price.eua.2040 - parameters!$D84 ))), price.ceiling   )</f>
        <v>161.96205068209306</v>
      </c>
      <c r="CP74" s="1">
        <f xml:space="preserve"> MIN(   MAX(0,EXP((1/beta.p)*( CP44 - CP59 - beta.0 - beta.oil*price.oil.2040 - beta.eua*price.eua.2040 - parameters!$D84 ))), price.ceiling   )</f>
        <v>169.15674810417514</v>
      </c>
      <c r="CQ74" s="1">
        <f xml:space="preserve"> MIN(   MAX(0,EXP((1/beta.p)*( CQ44 - CQ59 - beta.0 - beta.oil*price.oil.2040 - beta.eua*price.eua.2040 - parameters!$D84 ))), price.ceiling   )</f>
        <v>176.6710492283423</v>
      </c>
      <c r="CR74" s="1">
        <f xml:space="preserve"> MIN(   MAX(0,EXP((1/beta.p)*( CR44 - CR59 - beta.0 - beta.oil*price.oil.2040 - beta.eua*price.eua.2040 - parameters!$D84 ))), price.ceiling   )</f>
        <v>184.51915152815008</v>
      </c>
      <c r="CS74" s="1">
        <f xml:space="preserve"> MIN(   MAX(0,EXP((1/beta.p)*( CS44 - CS59 - beta.0 - beta.oil*price.oil.2040 - beta.eua*price.eua.2040 - parameters!$D84 ))), price.ceiling   )</f>
        <v>192.71588315900692</v>
      </c>
      <c r="CT74" s="1">
        <f xml:space="preserve"> MIN(   MAX(0,EXP((1/beta.p)*( CT44 - CT59 - beta.0 - beta.oil*price.oil.2040 - beta.eua*price.eua.2040 - parameters!$D84 ))), price.ceiling   )</f>
        <v>201.27673097440018</v>
      </c>
      <c r="CU74" s="1">
        <f xml:space="preserve"> MIN(   MAX(0,EXP((1/beta.p)*( CU44 - CU59 - beta.0 - beta.oil*price.oil.2040 - beta.eua*price.eua.2040 - parameters!$D84 ))), price.ceiling   )</f>
        <v>210.21786978665878</v>
      </c>
      <c r="CV74" s="1">
        <f xml:space="preserve"> MIN(   MAX(0,EXP((1/beta.p)*( CV44 - CV59 - beta.0 - beta.oil*price.oil.2040 - beta.eua*price.eua.2040 - parameters!$D84 ))), price.ceiling   )</f>
        <v>219.55619292754324</v>
      </c>
      <c r="CW74" s="1">
        <f xml:space="preserve"> MIN(   MAX(0,EXP((1/beta.p)*( CW44 - CW59 - beta.0 - beta.oil*price.oil.2040 - beta.eua*price.eua.2040 - parameters!$D84 ))), price.ceiling   )</f>
        <v>229.30934416640068</v>
      </c>
      <c r="CX74" s="1">
        <f xml:space="preserve"> MIN(   MAX(0,EXP((1/beta.p)*( CX44 - CX59 - beta.0 - beta.oil*price.oil.2040 - beta.eua*price.eua.2040 - parameters!$D84 ))), price.ceiling   )</f>
        <v>239.49575104619294</v>
      </c>
      <c r="CY74" s="1">
        <f xml:space="preserve"> MIN(   MAX(0,EXP((1/beta.p)*( CY44 - CY59 - beta.0 - beta.oil*price.oil.2040 - beta.eua*price.eua.2040 - parameters!$D84 ))), price.ceiling   )</f>
        <v>250.13465970038033</v>
      </c>
      <c r="CZ74" s="1">
        <f xml:space="preserve"> MIN(   MAX(0,EXP((1/beta.p)*( CZ44 - CZ59 - beta.0 - beta.oil*price.oil.2040 - beta.eua*price.eua.2040 - parameters!$D84 ))), price.ceiling   )</f>
        <v>261.2461712164461</v>
      </c>
      <c r="DA74" s="1">
        <f xml:space="preserve"> MIN(   MAX(0,EXP((1/beta.p)*( DA44 - DA59 - beta.0 - beta.oil*price.oil.2040 - beta.eua*price.eua.2040 - parameters!$D84 ))), price.ceiling   )</f>
        <v>272.85127961476564</v>
      </c>
    </row>
    <row r="75" spans="1:105" x14ac:dyDescent="0.25">
      <c r="A75" t="s">
        <v>55</v>
      </c>
      <c r="B75" s="3">
        <f t="shared" si="8"/>
        <v>32.413946907118735</v>
      </c>
      <c r="D75" t="s">
        <v>55</v>
      </c>
      <c r="E75" s="1">
        <f xml:space="preserve"> MIN(   MAX(0,EXP((1/beta.p)*( E45 - E60 - beta.0 - beta.oil*price.oil.2040 - beta.eua*price.eua.2040 - parameters!$D85 ))), price.ceiling   )</f>
        <v>3.2948833397095036</v>
      </c>
      <c r="F75" s="1">
        <f xml:space="preserve"> MIN(   MAX(0,EXP((1/beta.p)*( F45 - F60 - beta.0 - beta.oil*price.oil.2040 - beta.eua*price.eua.2040 - parameters!$D85 ))), price.ceiling   )</f>
        <v>3.2948833397095036</v>
      </c>
      <c r="G75" s="1">
        <f xml:space="preserve"> MIN(   MAX(0,EXP((1/beta.p)*( G45 - G60 - beta.0 - beta.oil*price.oil.2040 - beta.eua*price.eua.2040 - parameters!$D85 ))), price.ceiling   )</f>
        <v>3.2948833397095036</v>
      </c>
      <c r="H75" s="1">
        <f xml:space="preserve"> MIN(   MAX(0,EXP((1/beta.p)*( H45 - H60 - beta.0 - beta.oil*price.oil.2040 - beta.eua*price.eua.2040 - parameters!$D85 ))), price.ceiling   )</f>
        <v>3.3776558847918503</v>
      </c>
      <c r="I75" s="1">
        <f xml:space="preserve"> MIN(   MAX(0,EXP((1/beta.p)*( I45 - I60 - beta.0 - beta.oil*price.oil.2040 - beta.eua*price.eua.2040 - parameters!$D85 ))), price.ceiling   )</f>
        <v>3.5362129762963419</v>
      </c>
      <c r="J75" s="1">
        <f xml:space="preserve"> MIN(   MAX(0,EXP((1/beta.p)*( J45 - J60 - beta.0 - beta.oil*price.oil.2040 - beta.eua*price.eua.2040 - parameters!$D85 ))), price.ceiling   )</f>
        <v>3.7022132035505604</v>
      </c>
      <c r="K75" s="1">
        <f xml:space="preserve"> MIN(   MAX(0,EXP((1/beta.p)*( K45 - K60 - beta.0 - beta.oil*price.oil.2040 - beta.eua*price.eua.2040 - parameters!$D85 ))), price.ceiling   )</f>
        <v>3.8760059692161124</v>
      </c>
      <c r="L75" s="1">
        <f xml:space="preserve"> MIN(   MAX(0,EXP((1/beta.p)*( L45 - L60 - beta.0 - beta.oil*price.oil.2040 - beta.eua*price.eua.2040 - parameters!$D85 ))), price.ceiling   )</f>
        <v>4.0579570779421656</v>
      </c>
      <c r="M75" s="1">
        <f xml:space="preserve"> MIN(   MAX(0,EXP((1/beta.p)*( M45 - M60 - beta.0 - beta.oil*price.oil.2040 - beta.eua*price.eua.2040 - parameters!$D85 ))), price.ceiling   )</f>
        <v>4.2484495063229293</v>
      </c>
      <c r="N75" s="1">
        <f xml:space="preserve"> MIN(   MAX(0,EXP((1/beta.p)*( N45 - N60 - beta.0 - beta.oil*price.oil.2040 - beta.eua*price.eua.2040 - parameters!$D85 ))), price.ceiling   )</f>
        <v>4.447884208999211</v>
      </c>
      <c r="O75" s="1">
        <f xml:space="preserve"> MIN(   MAX(0,EXP((1/beta.p)*( O45 - O60 - beta.0 - beta.oil*price.oil.2040 - beta.eua*price.eua.2040 - parameters!$D85 ))), price.ceiling   )</f>
        <v>4.6566809626007499</v>
      </c>
      <c r="P75" s="1">
        <f xml:space="preserve"> MIN(   MAX(0,EXP((1/beta.p)*( P45 - P60 - beta.0 - beta.oil*price.oil.2040 - beta.eua*price.eua.2040 - parameters!$D85 ))), price.ceiling   )</f>
        <v>4.8752792493056765</v>
      </c>
      <c r="Q75" s="1">
        <f xml:space="preserve"> MIN(   MAX(0,EXP((1/beta.p)*( Q45 - Q60 - beta.0 - beta.oil*price.oil.2040 - beta.eua*price.eua.2040 - parameters!$D85 ))), price.ceiling   )</f>
        <v>5.1041391818768576</v>
      </c>
      <c r="R75" s="1">
        <f xml:space="preserve"> MIN(   MAX(0,EXP((1/beta.p)*( R45 - R60 - beta.0 - beta.oil*price.oil.2040 - beta.eua*price.eua.2040 - parameters!$D85 ))), price.ceiling   )</f>
        <v>5.3437424721221545</v>
      </c>
      <c r="S75" s="1">
        <f xml:space="preserve"> MIN(   MAX(0,EXP((1/beta.p)*( S45 - S60 - beta.0 - beta.oil*price.oil.2040 - beta.eua*price.eua.2040 - parameters!$D85 ))), price.ceiling   )</f>
        <v>5.5945934448170629</v>
      </c>
      <c r="T75" s="1">
        <f xml:space="preserve"> MIN(   MAX(0,EXP((1/beta.p)*( T45 - T60 - beta.0 - beta.oil*price.oil.2040 - beta.eua*price.eua.2040 - parameters!$D85 ))), price.ceiling   )</f>
        <v>5.8572200992238548</v>
      </c>
      <c r="U75" s="1">
        <f xml:space="preserve"> MIN(   MAX(0,EXP((1/beta.p)*( U45 - U60 - beta.0 - beta.oil*price.oil.2040 - beta.eua*price.eua.2040 - parameters!$D85 ))), price.ceiling   )</f>
        <v>6.1321752204415461</v>
      </c>
      <c r="V75" s="1">
        <f xml:space="preserve"> MIN(   MAX(0,EXP((1/beta.p)*( V45 - V60 - beta.0 - beta.oil*price.oil.2040 - beta.eua*price.eua.2040 - parameters!$D85 ))), price.ceiling   )</f>
        <v>6.4200375429258996</v>
      </c>
      <c r="W75" s="1">
        <f xml:space="preserve"> MIN(   MAX(0,EXP((1/beta.p)*( W45 - W60 - beta.0 - beta.oil*price.oil.2040 - beta.eua*price.eua.2040 - parameters!$D85 ))), price.ceiling   )</f>
        <v>6.721412968628484</v>
      </c>
      <c r="X75" s="1">
        <f xml:space="preserve"> MIN(   MAX(0,EXP((1/beta.p)*( X45 - X60 - beta.0 - beta.oil*price.oil.2040 - beta.eua*price.eua.2040 - parameters!$D85 ))), price.ceiling   )</f>
        <v>7.0369358423187318</v>
      </c>
      <c r="Y75" s="1">
        <f xml:space="preserve"> MIN(   MAX(0,EXP((1/beta.p)*( Y45 - Y60 - beta.0 - beta.oil*price.oil.2040 - beta.eua*price.eua.2040 - parameters!$D85 ))), price.ceiling   )</f>
        <v>7.3672702867734072</v>
      </c>
      <c r="Z75" s="1">
        <f xml:space="preserve"> MIN(   MAX(0,EXP((1/beta.p)*( Z45 - Z60 - beta.0 - beta.oil*price.oil.2040 - beta.eua*price.eua.2040 - parameters!$D85 ))), price.ceiling   )</f>
        <v>7.7131116006437344</v>
      </c>
      <c r="AA75" s="1">
        <f xml:space="preserve"> MIN(   MAX(0,EXP((1/beta.p)*( AA45 - AA60 - beta.0 - beta.oil*price.oil.2040 - beta.eua*price.eua.2040 - parameters!$D85 ))), price.ceiling   )</f>
        <v>8.0751877219425747</v>
      </c>
      <c r="AB75" s="1">
        <f xml:space="preserve"> MIN(   MAX(0,EXP((1/beta.p)*( AB45 - AB60 - beta.0 - beta.oil*price.oil.2040 - beta.eua*price.eua.2040 - parameters!$D85 ))), price.ceiling   )</f>
        <v>8.4542607602319428</v>
      </c>
      <c r="AC75" s="1">
        <f xml:space="preserve"> MIN(   MAX(0,EXP((1/beta.p)*( AC45 - AC60 - beta.0 - beta.oil*price.oil.2040 - beta.eua*price.eua.2040 - parameters!$D85 ))), price.ceiling   )</f>
        <v>8.8511286007359296</v>
      </c>
      <c r="AD75" s="1">
        <f xml:space="preserve"> MIN(   MAX(0,EXP((1/beta.p)*( AD45 - AD60 - beta.0 - beta.oil*price.oil.2040 - beta.eua*price.eua.2040 - parameters!$D85 ))), price.ceiling   )</f>
        <v>9.2666265837554196</v>
      </c>
      <c r="AE75" s="1">
        <f xml:space="preserve"> MIN(   MAX(0,EXP((1/beta.p)*( AE45 - AE60 - beta.0 - beta.oil*price.oil.2040 - beta.eua*price.eua.2040 - parameters!$D85 ))), price.ceiling   )</f>
        <v>9.7016292629194076</v>
      </c>
      <c r="AF75" s="1">
        <f xml:space="preserve"> MIN(   MAX(0,EXP((1/beta.p)*( AF45 - AF60 - beta.0 - beta.oil*price.oil.2040 - beta.eua*price.eua.2040 - parameters!$D85 ))), price.ceiling   )</f>
        <v>10.157052245973874</v>
      </c>
      <c r="AG75" s="1">
        <f xml:space="preserve"> MIN(   MAX(0,EXP((1/beta.p)*( AG45 - AG60 - beta.0 - beta.oil*price.oil.2040 - beta.eua*price.eua.2040 - parameters!$D85 ))), price.ceiling   )</f>
        <v>10.633854121982639</v>
      </c>
      <c r="AH75" s="1">
        <f xml:space="preserve"> MIN(   MAX(0,EXP((1/beta.p)*( AH45 - AH60 - beta.0 - beta.oil*price.oil.2040 - beta.eua*price.eua.2040 - parameters!$D85 ))), price.ceiling   )</f>
        <v>11.13303847899671</v>
      </c>
      <c r="AI75" s="1">
        <f xml:space="preserve"> MIN(   MAX(0,EXP((1/beta.p)*( AI45 - AI60 - beta.0 - beta.oil*price.oil.2040 - beta.eua*price.eua.2040 - parameters!$D85 ))), price.ceiling   )</f>
        <v>11.655656016438986</v>
      </c>
      <c r="AJ75" s="1">
        <f xml:space="preserve"> MIN(   MAX(0,EXP((1/beta.p)*( AJ45 - AJ60 - beta.0 - beta.oil*price.oil.2040 - beta.eua*price.eua.2040 - parameters!$D85 ))), price.ceiling   )</f>
        <v>12.202806756650427</v>
      </c>
      <c r="AK75" s="1">
        <f xml:space="preserve"> MIN(   MAX(0,EXP((1/beta.p)*( AK45 - AK60 - beta.0 - beta.oil*price.oil.2040 - beta.eua*price.eua.2040 - parameters!$D85 ))), price.ceiling   )</f>
        <v>12.775642360252807</v>
      </c>
      <c r="AL75" s="1">
        <f xml:space="preserve"> MIN(   MAX(0,EXP((1/beta.p)*( AL45 - AL60 - beta.0 - beta.oil*price.oil.2040 - beta.eua*price.eua.2040 - parameters!$D85 ))), price.ceiling   )</f>
        <v>13.375368550201282</v>
      </c>
      <c r="AM75" s="1">
        <f xml:space="preserve"> MIN(   MAX(0,EXP((1/beta.p)*( AM45 - AM60 - beta.0 - beta.oil*price.oil.2040 - beta.eua*price.eua.2040 - parameters!$D85 ))), price.ceiling   )</f>
        <v>14.00324764962922</v>
      </c>
      <c r="AN75" s="1">
        <f xml:space="preserve"> MIN(   MAX(0,EXP((1/beta.p)*( AN45 - AN60 - beta.0 - beta.oil*price.oil.2040 - beta.eua*price.eua.2040 - parameters!$D85 ))), price.ceiling   )</f>
        <v>14.660601238826827</v>
      </c>
      <c r="AO75" s="1">
        <f xml:space="preserve"> MIN(   MAX(0,EXP((1/beta.p)*( AO45 - AO60 - beta.0 - beta.oil*price.oil.2040 - beta.eua*price.eua.2040 - parameters!$D85 ))), price.ceiling   )</f>
        <v>15.348812936946215</v>
      </c>
      <c r="AP75" s="1">
        <f xml:space="preserve"> MIN(   MAX(0,EXP((1/beta.p)*( AP45 - AP60 - beta.0 - beta.oil*price.oil.2040 - beta.eua*price.eua.2040 - parameters!$D85 ))), price.ceiling   )</f>
        <v>16.069331314287876</v>
      </c>
      <c r="AQ75" s="1">
        <f xml:space="preserve"> MIN(   MAX(0,EXP((1/beta.p)*( AQ45 - AQ60 - beta.0 - beta.oil*price.oil.2040 - beta.eua*price.eua.2040 - parameters!$D85 ))), price.ceiling   )</f>
        <v>16.823672941298394</v>
      </c>
      <c r="AR75" s="1">
        <f xml:space="preserve"> MIN(   MAX(0,EXP((1/beta.p)*( AR45 - AR60 - beta.0 - beta.oil*price.oil.2040 - beta.eua*price.eua.2040 - parameters!$D85 ))), price.ceiling   )</f>
        <v>17.61342558069715</v>
      </c>
      <c r="AS75" s="1">
        <f xml:space="preserve"> MIN(   MAX(0,EXP((1/beta.p)*( AS45 - AS60 - beta.0 - beta.oil*price.oil.2040 - beta.eua*price.eua.2040 - parameters!$D85 ))), price.ceiling   )</f>
        <v>18.440251529450737</v>
      </c>
      <c r="AT75" s="1">
        <f xml:space="preserve"> MIN(   MAX(0,EXP((1/beta.p)*( AT45 - AT60 - beta.0 - beta.oil*price.oil.2040 - beta.eua*price.eua.2040 - parameters!$D85 ))), price.ceiling   )</f>
        <v>19.305891117629557</v>
      </c>
      <c r="AU75" s="1">
        <f xml:space="preserve"> MIN(   MAX(0,EXP((1/beta.p)*( AU45 - AU60 - beta.0 - beta.oil*price.oil.2040 - beta.eua*price.eua.2040 - parameters!$D85 ))), price.ceiling   )</f>
        <v>20.212166371510957</v>
      </c>
      <c r="AV75" s="1">
        <f xml:space="preserve"> MIN(   MAX(0,EXP((1/beta.p)*( AV45 - AV60 - beta.0 - beta.oil*price.oil.2040 - beta.eua*price.eua.2040 - parameters!$D85 ))), price.ceiling   )</f>
        <v>21.160984848639266</v>
      </c>
      <c r="AW75" s="1">
        <f xml:space="preserve"> MIN(   MAX(0,EXP((1/beta.p)*( AW45 - AW60 - beta.0 - beta.oil*price.oil.2040 - beta.eua*price.eua.2040 - parameters!$D85 ))), price.ceiling   )</f>
        <v>22.154343652914751</v>
      </c>
      <c r="AX75" s="1">
        <f xml:space="preserve"> MIN(   MAX(0,EXP((1/beta.p)*( AX45 - AX60 - beta.0 - beta.oil*price.oil.2040 - beta.eua*price.eua.2040 - parameters!$D85 ))), price.ceiling   )</f>
        <v>23.194333638162661</v>
      </c>
      <c r="AY75" s="1">
        <f xml:space="preserve"> MIN(   MAX(0,EXP((1/beta.p)*( AY45 - AY60 - beta.0 - beta.oil*price.oil.2040 - beta.eua*price.eua.2040 - parameters!$D85 ))), price.ceiling   )</f>
        <v>24.283143809030168</v>
      </c>
      <c r="AZ75" s="1">
        <f xml:space="preserve"> MIN(   MAX(0,EXP((1/beta.p)*( AZ45 - AZ60 - beta.0 - beta.oil*price.oil.2040 - beta.eua*price.eua.2040 - parameters!$D85 ))), price.ceiling   )</f>
        <v>25.423065928474376</v>
      </c>
      <c r="BA75" s="1">
        <f xml:space="preserve"> MIN(   MAX(0,EXP((1/beta.p)*( BA45 - BA60 - beta.0 - beta.oil*price.oil.2040 - beta.eua*price.eua.2040 - parameters!$D85 ))), price.ceiling   )</f>
        <v>26.616499341539274</v>
      </c>
      <c r="BB75" s="1">
        <f xml:space="preserve"> MIN(   MAX(0,EXP((1/beta.p)*( BB45 - BB60 - beta.0 - beta.oil*price.oil.2040 - beta.eua*price.eua.2040 - parameters!$D85 ))), price.ceiling   )</f>
        <v>27.86595602557497</v>
      </c>
      <c r="BC75" s="1">
        <f xml:space="preserve"> MIN(   MAX(0,EXP((1/beta.p)*( BC45 - BC60 - beta.0 - beta.oil*price.oil.2040 - beta.eua*price.eua.2040 - parameters!$D85 ))), price.ceiling   )</f>
        <v>29.174065877529163</v>
      </c>
      <c r="BD75" s="1">
        <f xml:space="preserve"> MIN(   MAX(0,EXP((1/beta.p)*( BD45 - BD60 - beta.0 - beta.oil*price.oil.2040 - beta.eua*price.eua.2040 - parameters!$D85 ))), price.ceiling   )</f>
        <v>30.543582249439428</v>
      </c>
      <c r="BE75" s="1">
        <f xml:space="preserve"> MIN(   MAX(0,EXP((1/beta.p)*( BE45 - BE60 - beta.0 - beta.oil*price.oil.2040 - beta.eua*price.eua.2040 - parameters!$D85 ))), price.ceiling   )</f>
        <v>31.977387743777946</v>
      </c>
      <c r="BF75" s="1">
        <f xml:space="preserve"> MIN(   MAX(0,EXP((1/beta.p)*( BF45 - BF60 - beta.0 - beta.oil*price.oil.2040 - beta.eua*price.eua.2040 - parameters!$D85 ))), price.ceiling   )</f>
        <v>33.47850028084661</v>
      </c>
      <c r="BG75" s="1">
        <f xml:space="preserve"> MIN(   MAX(0,EXP((1/beta.p)*( BG45 - BG60 - beta.0 - beta.oil*price.oil.2040 - beta.eua*price.eua.2040 - parameters!$D85 ))), price.ceiling   )</f>
        <v>35.050079450993636</v>
      </c>
      <c r="BH75" s="1">
        <f xml:space="preserve"> MIN(   MAX(0,EXP((1/beta.p)*( BH45 - BH60 - beta.0 - beta.oil*price.oil.2040 - beta.eua*price.eua.2040 - parameters!$D85 ))), price.ceiling   )</f>
        <v>36.695433165021683</v>
      </c>
      <c r="BI75" s="1">
        <f xml:space="preserve"> MIN(   MAX(0,EXP((1/beta.p)*( BI45 - BI60 - beta.0 - beta.oil*price.oil.2040 - beta.eua*price.eua.2040 - parameters!$D85 ))), price.ceiling   )</f>
        <v>38.418024616785807</v>
      </c>
      <c r="BJ75" s="1">
        <f xml:space="preserve"> MIN(   MAX(0,EXP((1/beta.p)*( BJ45 - BJ60 - beta.0 - beta.oil*price.oil.2040 - beta.eua*price.eua.2040 - parameters!$D85 ))), price.ceiling   )</f>
        <v>40.221479572636341</v>
      </c>
      <c r="BK75" s="1">
        <f xml:space="preserve"> MIN(   MAX(0,EXP((1/beta.p)*( BK45 - BK60 - beta.0 - beta.oil*price.oil.2040 - beta.eua*price.eua.2040 - parameters!$D85 ))), price.ceiling   )</f>
        <v>42.10959400304926</v>
      </c>
      <c r="BL75" s="1">
        <f xml:space="preserve"> MIN(   MAX(0,EXP((1/beta.p)*( BL45 - BL60 - beta.0 - beta.oil*price.oil.2040 - beta.eua*price.eua.2040 - parameters!$D85 ))), price.ceiling   )</f>
        <v>44.086342072508046</v>
      </c>
      <c r="BM75" s="1">
        <f xml:space="preserve"> MIN(   MAX(0,EXP((1/beta.p)*( BM45 - BM60 - beta.0 - beta.oil*price.oil.2040 - beta.eua*price.eua.2040 - parameters!$D85 ))), price.ceiling   )</f>
        <v>46.155884504454143</v>
      </c>
      <c r="BN75" s="1">
        <f xml:space="preserve"> MIN(   MAX(0,EXP((1/beta.p)*( BN45 - BN60 - beta.0 - beta.oil*price.oil.2040 - beta.eua*price.eua.2040 - parameters!$D85 ))), price.ceiling   )</f>
        <v>48.322577338912147</v>
      </c>
      <c r="BO75" s="1">
        <f xml:space="preserve"> MIN(   MAX(0,EXP((1/beta.p)*( BO45 - BO60 - beta.0 - beta.oil*price.oil.2040 - beta.eua*price.eua.2040 - parameters!$D85 ))), price.ceiling   )</f>
        <v>50.590981101224621</v>
      </c>
      <c r="BP75" s="1">
        <f xml:space="preserve"> MIN(   MAX(0,EXP((1/beta.p)*( BP45 - BP60 - beta.0 - beta.oil*price.oil.2040 - beta.eua*price.eua.2040 - parameters!$D85 ))), price.ceiling   )</f>
        <v>52.965870401193506</v>
      </c>
      <c r="BQ75" s="1">
        <f xml:space="preserve"> MIN(   MAX(0,EXP((1/beta.p)*( BQ45 - BQ60 - beta.0 - beta.oil*price.oil.2040 - beta.eua*price.eua.2040 - parameters!$D85 ))), price.ceiling   )</f>
        <v>55.45224398283343</v>
      </c>
      <c r="BR75" s="1">
        <f xml:space="preserve"> MIN(   MAX(0,EXP((1/beta.p)*( BR45 - BR60 - beta.0 - beta.oil*price.oil.2040 - beta.eua*price.eua.2040 - parameters!$D85 ))), price.ceiling   )</f>
        <v>58.055335245890689</v>
      </c>
      <c r="BS75" s="1">
        <f xml:space="preserve"> MIN(   MAX(0,EXP((1/beta.p)*( BS45 - BS60 - beta.0 - beta.oil*price.oil.2040 - beta.eua*price.eua.2040 - parameters!$D85 ))), price.ceiling   )</f>
        <v>60.780623261272389</v>
      </c>
      <c r="BT75" s="1">
        <f xml:space="preserve"> MIN(   MAX(0,EXP((1/beta.p)*( BT45 - BT60 - beta.0 - beta.oil*price.oil.2040 - beta.eua*price.eua.2040 - parameters!$D85 ))), price.ceiling   )</f>
        <v>63.63384430357268</v>
      </c>
      <c r="BU75" s="1">
        <f xml:space="preserve"> MIN(   MAX(0,EXP((1/beta.p)*( BU45 - BU60 - beta.0 - beta.oil*price.oil.2040 - beta.eua*price.eua.2040 - parameters!$D85 ))), price.ceiling   )</f>
        <v>66.621003924969756</v>
      </c>
      <c r="BV75" s="1">
        <f xml:space="preserve"> MIN(   MAX(0,EXP((1/beta.p)*( BV45 - BV60 - beta.0 - beta.oil*price.oil.2040 - beta.eua*price.eua.2040 - parameters!$D85 ))), price.ceiling   )</f>
        <v>69.748389595906275</v>
      </c>
      <c r="BW75" s="1">
        <f xml:space="preserve"> MIN(   MAX(0,EXP((1/beta.p)*( BW45 - BW60 - beta.0 - beta.oil*price.oil.2040 - beta.eua*price.eua.2040 - parameters!$D85 ))), price.ceiling   )</f>
        <v>73.022583939161777</v>
      </c>
      <c r="BX75" s="1">
        <f xml:space="preserve"> MIN(   MAX(0,EXP((1/beta.p)*( BX45 - BX60 - beta.0 - beta.oil*price.oil.2040 - beta.eua*price.eua.2040 - parameters!$D85 ))), price.ceiling   )</f>
        <v>76.450478585170018</v>
      </c>
      <c r="BY75" s="1">
        <f xml:space="preserve"> MIN(   MAX(0,EXP((1/beta.p)*( BY45 - BY60 - beta.0 - beta.oil*price.oil.2040 - beta.eua*price.eua.2040 - parameters!$D85 ))), price.ceiling   )</f>
        <v>80.039288677746356</v>
      </c>
      <c r="BZ75" s="1">
        <f xml:space="preserve"> MIN(   MAX(0,EXP((1/beta.p)*( BZ45 - BZ60 - beta.0 - beta.oil*price.oil.2040 - beta.eua*price.eua.2040 - parameters!$D85 ))), price.ceiling   )</f>
        <v>83.796568060756769</v>
      </c>
      <c r="CA75" s="1">
        <f xml:space="preserve"> MIN(   MAX(0,EXP((1/beta.p)*( CA45 - CA60 - beta.0 - beta.oil*price.oil.2040 - beta.eua*price.eua.2040 - parameters!$D85 ))), price.ceiling   )</f>
        <v>87.730225177692589</v>
      </c>
      <c r="CB75" s="1">
        <f xml:space="preserve"> MIN(   MAX(0,EXP((1/beta.p)*( CB45 - CB60 - beta.0 - beta.oil*price.oil.2040 - beta.eua*price.eua.2040 - parameters!$D85 ))), price.ceiling   )</f>
        <v>91.848539717619857</v>
      </c>
      <c r="CC75" s="1">
        <f xml:space="preserve"> MIN(   MAX(0,EXP((1/beta.p)*( CC45 - CC60 - beta.0 - beta.oil*price.oil.2040 - beta.eua*price.eua.2040 - parameters!$D85 ))), price.ceiling   )</f>
        <v>96.160180042536552</v>
      </c>
      <c r="CD75" s="1">
        <f xml:space="preserve"> MIN(   MAX(0,EXP((1/beta.p)*( CD45 - CD60 - beta.0 - beta.oil*price.oil.2040 - beta.eua*price.eua.2040 - parameters!$D85 ))), price.ceiling   )</f>
        <v>100.67422143282232</v>
      </c>
      <c r="CE75" s="1">
        <f xml:space="preserve"> MIN(   MAX(0,EXP((1/beta.p)*( CE45 - CE60 - beta.0 - beta.oil*price.oil.2040 - beta.eua*price.eua.2040 - parameters!$D85 ))), price.ceiling   )</f>
        <v>105.40016518918328</v>
      </c>
      <c r="CF75" s="1">
        <f xml:space="preserve"> MIN(   MAX(0,EXP((1/beta.p)*( CF45 - CF60 - beta.0 - beta.oil*price.oil.2040 - beta.eua*price.eua.2040 - parameters!$D85 ))), price.ceiling   )</f>
        <v>110.34795863129693</v>
      </c>
      <c r="CG75" s="1">
        <f xml:space="preserve"> MIN(   MAX(0,EXP((1/beta.p)*( CG45 - CG60 - beta.0 - beta.oil*price.oil.2040 - beta.eua*price.eua.2040 - parameters!$D85 ))), price.ceiling   )</f>
        <v>115.52801603525431</v>
      </c>
      <c r="CH75" s="1">
        <f xml:space="preserve"> MIN(   MAX(0,EXP((1/beta.p)*( CH45 - CH60 - beta.0 - beta.oil*price.oil.2040 - beta.eua*price.eua.2040 - parameters!$D85 ))), price.ceiling   )</f>
        <v>120.95124055386556</v>
      </c>
      <c r="CI75" s="1">
        <f xml:space="preserve"> MIN(   MAX(0,EXP((1/beta.p)*( CI45 - CI60 - beta.0 - beta.oil*price.oil.2040 - beta.eua*price.eua.2040 - parameters!$D85 ))), price.ceiling   )</f>
        <v>126.62904716596887</v>
      </c>
      <c r="CJ75" s="1">
        <f xml:space="preserve"> MIN(   MAX(0,EXP((1/beta.p)*( CJ45 - CJ60 - beta.0 - beta.oil*price.oil.2040 - beta.eua*price.eua.2040 - parameters!$D85 ))), price.ceiling   )</f>
        <v>132.57338670304964</v>
      </c>
      <c r="CK75" s="1">
        <f xml:space="preserve"> MIN(   MAX(0,EXP((1/beta.p)*( CK45 - CK60 - beta.0 - beta.oil*price.oil.2040 - beta.eua*price.eua.2040 - parameters!$D85 ))), price.ceiling   )</f>
        <v>138.79677100373632</v>
      </c>
      <c r="CL75" s="1">
        <f xml:space="preserve"> MIN(   MAX(0,EXP((1/beta.p)*( CL45 - CL60 - beta.0 - beta.oil*price.oil.2040 - beta.eua*price.eua.2040 - parameters!$D85 ))), price.ceiling   )</f>
        <v>145.31229924912574</v>
      </c>
      <c r="CM75" s="1">
        <f xml:space="preserve"> MIN(   MAX(0,EXP((1/beta.p)*( CM45 - CM60 - beta.0 - beta.oil*price.oil.2040 - beta.eua*price.eua.2040 - parameters!$D85 ))), price.ceiling   )</f>
        <v>152.13368553436371</v>
      </c>
      <c r="CN75" s="1">
        <f xml:space="preserve"> MIN(   MAX(0,EXP((1/beta.p)*( CN45 - CN60 - beta.0 - beta.oil*price.oil.2040 - beta.eua*price.eua.2040 - parameters!$D85 ))), price.ceiling   )</f>
        <v>159.27528773451618</v>
      </c>
      <c r="CO75" s="1">
        <f xml:space="preserve"> MIN(   MAX(0,EXP((1/beta.p)*( CO45 - CO60 - beta.0 - beta.oil*price.oil.2040 - beta.eua*price.eua.2040 - parameters!$D85 ))), price.ceiling   )</f>
        <v>166.75213772549236</v>
      </c>
      <c r="CP75" s="1">
        <f xml:space="preserve"> MIN(   MAX(0,EXP((1/beta.p)*( CP45 - CP60 - beta.0 - beta.oil*price.oil.2040 - beta.eua*price.eua.2040 - parameters!$D85 ))), price.ceiling   )</f>
        <v>174.57997302362239</v>
      </c>
      <c r="CQ75" s="1">
        <f xml:space="preserve"> MIN(   MAX(0,EXP((1/beta.p)*( CQ45 - CQ60 - beta.0 - beta.oil*price.oil.2040 - beta.eua*price.eua.2040 - parameters!$D85 ))), price.ceiling   )</f>
        <v>182.7752699104939</v>
      </c>
      <c r="CR75" s="1">
        <f xml:space="preserve"> MIN(   MAX(0,EXP((1/beta.p)*( CR45 - CR60 - beta.0 - beta.oil*price.oil.2040 - beta.eua*price.eua.2040 - parameters!$D85 ))), price.ceiling   )</f>
        <v>191.35527811276302</v>
      </c>
      <c r="CS75" s="1">
        <f xml:space="preserve"> MIN(   MAX(0,EXP((1/beta.p)*( CS45 - CS60 - beta.0 - beta.oil*price.oil.2040 - beta.eua*price.eua.2040 - parameters!$D85 ))), price.ceiling   )</f>
        <v>200.33805710993809</v>
      </c>
      <c r="CT75" s="1">
        <f xml:space="preserve"> MIN(   MAX(0,EXP((1/beta.p)*( CT45 - CT60 - beta.0 - beta.oil*price.oil.2040 - beta.eua*price.eua.2040 - parameters!$D85 ))), price.ceiling   )</f>
        <v>209.74251414655845</v>
      </c>
      <c r="CU75" s="1">
        <f xml:space="preserve"> MIN(   MAX(0,EXP((1/beta.p)*( CU45 - CU60 - beta.0 - beta.oil*price.oil.2040 - beta.eua*price.eua.2040 - parameters!$D85 ))), price.ceiling   )</f>
        <v>219.58844402877548</v>
      </c>
      <c r="CV75" s="1">
        <f xml:space="preserve"> MIN(   MAX(0,EXP((1/beta.p)*( CV45 - CV60 - beta.0 - beta.oil*price.oil.2040 - beta.eua*price.eua.2040 - parameters!$D85 ))), price.ceiling   )</f>
        <v>229.89657078910255</v>
      </c>
      <c r="CW75" s="1">
        <f xml:space="preserve"> MIN(   MAX(0,EXP((1/beta.p)*( CW45 - CW60 - beta.0 - beta.oil*price.oil.2040 - beta.eua*price.eua.2040 - parameters!$D85 ))), price.ceiling   )</f>
        <v>240.68859130703146</v>
      </c>
      <c r="CX75" s="1">
        <f xml:space="preserve"> MIN(   MAX(0,EXP((1/beta.p)*( CX45 - CX60 - beta.0 - beta.oil*price.oil.2040 - beta.eua*price.eua.2040 - parameters!$D85 ))), price.ceiling   )</f>
        <v>251.9872209773267</v>
      </c>
      <c r="CY75" s="1">
        <f xml:space="preserve"> MIN(   MAX(0,EXP((1/beta.p)*( CY45 - CY60 - beta.0 - beta.oil*price.oil.2040 - beta.eua*price.eua.2040 - parameters!$D85 ))), price.ceiling   )</f>
        <v>263.81624152212572</v>
      </c>
      <c r="CZ75" s="1">
        <f xml:space="preserve"> MIN(   MAX(0,EXP((1/beta.p)*( CZ45 - CZ60 - beta.0 - beta.oil*price.oil.2040 - beta.eua*price.eua.2040 - parameters!$D85 ))), price.ceiling   )</f>
        <v>276.20055104747956</v>
      </c>
      <c r="DA75" s="1">
        <f xml:space="preserve"> MIN(   MAX(0,EXP((1/beta.p)*( DA45 - DA60 - beta.0 - beta.oil*price.oil.2040 - beta.eua*price.eua.2040 - parameters!$D85 ))), price.ceiling   )</f>
        <v>289.16621644969251</v>
      </c>
    </row>
    <row r="76" spans="1:105" x14ac:dyDescent="0.25">
      <c r="A76" t="s">
        <v>56</v>
      </c>
      <c r="B76" s="3">
        <f t="shared" si="8"/>
        <v>35.031657169801221</v>
      </c>
      <c r="D76" t="s">
        <v>56</v>
      </c>
      <c r="E76" s="1">
        <f xml:space="preserve"> MIN(   MAX(0,EXP((1/beta.p)*( E46 - E61 - beta.0 - beta.oil*price.oil.2040 - beta.eua*price.eua.2040 - parameters!$D86 ))), price.ceiling   )</f>
        <v>4.9544665999348405</v>
      </c>
      <c r="F76" s="1">
        <f xml:space="preserve"> MIN(   MAX(0,EXP((1/beta.p)*( F46 - F61 - beta.0 - beta.oil*price.oil.2040 - beta.eua*price.eua.2040 - parameters!$D86 ))), price.ceiling   )</f>
        <v>5.1448002558636849</v>
      </c>
      <c r="G76" s="1">
        <f xml:space="preserve"> MIN(   MAX(0,EXP((1/beta.p)*( G46 - G61 - beta.0 - beta.oil*price.oil.2040 - beta.eua*price.eua.2040 - parameters!$D86 ))), price.ceiling   )</f>
        <v>5.3424458796600156</v>
      </c>
      <c r="H76" s="1">
        <f xml:space="preserve"> MIN(   MAX(0,EXP((1/beta.p)*( H46 - H61 - beta.0 - beta.oil*price.oil.2040 - beta.eua*price.eua.2040 - parameters!$D86 ))), price.ceiling   )</f>
        <v>5.5476843721126778</v>
      </c>
      <c r="I76" s="1">
        <f xml:space="preserve"> MIN(   MAX(0,EXP((1/beta.p)*( I46 - I61 - beta.0 - beta.oil*price.oil.2040 - beta.eua*price.eua.2040 - parameters!$D86 ))), price.ceiling   )</f>
        <v>5.7608074252577781</v>
      </c>
      <c r="J76" s="1">
        <f xml:space="preserve"> MIN(   MAX(0,EXP((1/beta.p)*( J46 - J61 - beta.0 - beta.oil*price.oil.2040 - beta.eua*price.eua.2040 - parameters!$D86 ))), price.ceiling   )</f>
        <v>5.9821179369414734</v>
      </c>
      <c r="K76" s="1">
        <f xml:space="preserve"> MIN(   MAX(0,EXP((1/beta.p)*( K46 - K61 - beta.0 - beta.oil*price.oil.2040 - beta.eua*price.eua.2040 - parameters!$D86 ))), price.ceiling   )</f>
        <v>6.2119304413088585</v>
      </c>
      <c r="L76" s="1">
        <f xml:space="preserve"> MIN(   MAX(0,EXP((1/beta.p)*( L46 - L61 - beta.0 - beta.oil*price.oil.2040 - beta.eua*price.eua.2040 - parameters!$D86 ))), price.ceiling   )</f>
        <v>6.4505715558307655</v>
      </c>
      <c r="M76" s="1">
        <f xml:space="preserve"> MIN(   MAX(0,EXP((1/beta.p)*( M46 - M61 - beta.0 - beta.oil*price.oil.2040 - beta.eua*price.eua.2040 - parameters!$D86 ))), price.ceiling   )</f>
        <v>6.6983804455037825</v>
      </c>
      <c r="N76" s="1">
        <f xml:space="preserve"> MIN(   MAX(0,EXP((1/beta.p)*( N46 - N61 - beta.0 - beta.oil*price.oil.2040 - beta.eua*price.eua.2040 - parameters!$D86 ))), price.ceiling   )</f>
        <v>6.9557093048832765</v>
      </c>
      <c r="O76" s="1">
        <f xml:space="preserve"> MIN(   MAX(0,EXP((1/beta.p)*( O46 - O61 - beta.0 - beta.oil*price.oil.2040 - beta.eua*price.eua.2040 - parameters!$D86 ))), price.ceiling   )</f>
        <v>7.2229238586344575</v>
      </c>
      <c r="P76" s="1">
        <f xml:space="preserve"> MIN(   MAX(0,EXP((1/beta.p)*( P46 - P61 - beta.0 - beta.oil*price.oil.2040 - beta.eua*price.eua.2040 - parameters!$D86 ))), price.ceiling   )</f>
        <v>7.500403881312919</v>
      </c>
      <c r="Q76" s="1">
        <f xml:space="preserve"> MIN(   MAX(0,EXP((1/beta.p)*( Q46 - Q61 - beta.0 - beta.oil*price.oil.2040 - beta.eua*price.eua.2040 - parameters!$D86 ))), price.ceiling   )</f>
        <v>7.7885437371133346</v>
      </c>
      <c r="R76" s="1">
        <f xml:space="preserve"> MIN(   MAX(0,EXP((1/beta.p)*( R46 - R61 - beta.0 - beta.oil*price.oil.2040 - beta.eua*price.eua.2040 - parameters!$D86 ))), price.ceiling   )</f>
        <v>8.0877529403534982</v>
      </c>
      <c r="S76" s="1">
        <f xml:space="preserve"> MIN(   MAX(0,EXP((1/beta.p)*( S46 - S61 - beta.0 - beta.oil*price.oil.2040 - beta.eua*price.eua.2040 - parameters!$D86 ))), price.ceiling   )</f>
        <v>8.3984567374902088</v>
      </c>
      <c r="T76" s="1">
        <f xml:space="preserve"> MIN(   MAX(0,EXP((1/beta.p)*( T46 - T61 - beta.0 - beta.oil*price.oil.2040 - beta.eua*price.eua.2040 - parameters!$D86 ))), price.ceiling   )</f>
        <v>8.7210967114942299</v>
      </c>
      <c r="U76" s="1">
        <f xml:space="preserve"> MIN(   MAX(0,EXP((1/beta.p)*( U46 - U61 - beta.0 - beta.oil*price.oil.2040 - beta.eua*price.eua.2040 - parameters!$D86 ))), price.ceiling   )</f>
        <v>9.0561314094432639</v>
      </c>
      <c r="V76" s="1">
        <f xml:space="preserve"> MIN(   MAX(0,EXP((1/beta.p)*( V46 - V61 - beta.0 - beta.oil*price.oil.2040 - beta.eua*price.eua.2040 - parameters!$D86 ))), price.ceiling   )</f>
        <v>9.4040369942249011</v>
      </c>
      <c r="W76" s="1">
        <f xml:space="preserve"> MIN(   MAX(0,EXP((1/beta.p)*( W46 - W61 - beta.0 - beta.oil*price.oil.2040 - beta.eua*price.eua.2040 - parameters!$D86 ))), price.ceiling   )</f>
        <v>9.7653079212757543</v>
      </c>
      <c r="X76" s="1">
        <f xml:space="preserve"> MIN(   MAX(0,EXP((1/beta.p)*( X46 - X61 - beta.0 - beta.oil*price.oil.2040 - beta.eua*price.eua.2040 - parameters!$D86 ))), price.ceiling   )</f>
        <v>10.140457641318632</v>
      </c>
      <c r="Y76" s="1">
        <f xml:space="preserve"> MIN(   MAX(0,EXP((1/beta.p)*( Y46 - Y61 - beta.0 - beta.oil*price.oil.2040 - beta.eua*price.eua.2040 - parameters!$D86 ))), price.ceiling   )</f>
        <v>10.530019330096424</v>
      </c>
      <c r="Z76" s="1">
        <f xml:space="preserve"> MIN(   MAX(0,EXP((1/beta.p)*( Z46 - Z61 - beta.0 - beta.oil*price.oil.2040 - beta.eua*price.eua.2040 - parameters!$D86 ))), price.ceiling   )</f>
        <v>10.9345466461399</v>
      </c>
      <c r="AA76" s="1">
        <f xml:space="preserve"> MIN(   MAX(0,EXP((1/beta.p)*( AA46 - AA61 - beta.0 - beta.oil*price.oil.2040 - beta.eua*price.eua.2040 - parameters!$D86 ))), price.ceiling   )</f>
        <v>11.354614517646329</v>
      </c>
      <c r="AB76" s="1">
        <f xml:space="preserve"> MIN(   MAX(0,EXP((1/beta.p)*( AB46 - AB61 - beta.0 - beta.oil*price.oil.2040 - beta.eua*price.eua.2040 - parameters!$D86 ))), price.ceiling   )</f>
        <v>11.79081995958731</v>
      </c>
      <c r="AC76" s="1">
        <f xml:space="preserve"> MIN(   MAX(0,EXP((1/beta.p)*( AC46 - AC61 - beta.0 - beta.oil*price.oil.2040 - beta.eua*price.eua.2040 - parameters!$D86 ))), price.ceiling   )</f>
        <v>12.243782922207059</v>
      </c>
      <c r="AD76" s="1">
        <f xml:space="preserve"> MIN(   MAX(0,EXP((1/beta.p)*( AD46 - AD61 - beta.0 - beta.oil*price.oil.2040 - beta.eua*price.eua.2040 - parameters!$D86 ))), price.ceiling   )</f>
        <v>12.71414717211713</v>
      </c>
      <c r="AE76" s="1">
        <f xml:space="preserve"> MIN(   MAX(0,EXP((1/beta.p)*( AE46 - AE61 - beta.0 - beta.oil*price.oil.2040 - beta.eua*price.eua.2040 - parameters!$D86 ))), price.ceiling   )</f>
        <v>13.202581207239753</v>
      </c>
      <c r="AF76" s="1">
        <f xml:space="preserve"> MIN(   MAX(0,EXP((1/beta.p)*( AF46 - AF61 - beta.0 - beta.oil*price.oil.2040 - beta.eua*price.eua.2040 - parameters!$D86 ))), price.ceiling   )</f>
        <v>13.709779206900196</v>
      </c>
      <c r="AG76" s="1">
        <f xml:space="preserve"> MIN(   MAX(0,EXP((1/beta.p)*( AG46 - AG61 - beta.0 - beta.oil*price.oil.2040 - beta.eua*price.eua.2040 - parameters!$D86 ))), price.ceiling   )</f>
        <v>14.236462018418377</v>
      </c>
      <c r="AH76" s="1">
        <f xml:space="preserve"> MIN(   MAX(0,EXP((1/beta.p)*( AH46 - AH61 - beta.0 - beta.oil*price.oil.2040 - beta.eua*price.eua.2040 - parameters!$D86 ))), price.ceiling   )</f>
        <v>14.783378181601995</v>
      </c>
      <c r="AI76" s="1">
        <f xml:space="preserve"> MIN(   MAX(0,EXP((1/beta.p)*( AI46 - AI61 - beta.0 - beta.oil*price.oil.2040 - beta.eua*price.eua.2040 - parameters!$D86 ))), price.ceiling   )</f>
        <v>15.351304992597168</v>
      </c>
      <c r="AJ76" s="1">
        <f xml:space="preserve"> MIN(   MAX(0,EXP((1/beta.p)*( AJ46 - AJ61 - beta.0 - beta.oil*price.oil.2040 - beta.eua*price.eua.2040 - parameters!$D86 ))), price.ceiling   )</f>
        <v>15.941049608608548</v>
      </c>
      <c r="AK76" s="1">
        <f xml:space="preserve"> MIN(   MAX(0,EXP((1/beta.p)*( AK46 - AK61 - beta.0 - beta.oil*price.oil.2040 - beta.eua*price.eua.2040 - parameters!$D86 ))), price.ceiling   )</f>
        <v>16.55345019505906</v>
      </c>
      <c r="AL76" s="1">
        <f xml:space="preserve"> MIN(   MAX(0,EXP((1/beta.p)*( AL46 - AL61 - beta.0 - beta.oil*price.oil.2040 - beta.eua*price.eua.2040 - parameters!$D86 ))), price.ceiling   )</f>
        <v>17.189377116819543</v>
      </c>
      <c r="AM76" s="1">
        <f xml:space="preserve"> MIN(   MAX(0,EXP((1/beta.p)*( AM46 - AM61 - beta.0 - beta.oil*price.oil.2040 - beta.eua*price.eua.2040 - parameters!$D86 ))), price.ceiling   )</f>
        <v>17.849734175201359</v>
      </c>
      <c r="AN76" s="1">
        <f xml:space="preserve"> MIN(   MAX(0,EXP((1/beta.p)*( AN46 - AN61 - beta.0 - beta.oil*price.oil.2040 - beta.eua*price.eua.2040 - parameters!$D86 ))), price.ceiling   )</f>
        <v>18.535459892470062</v>
      </c>
      <c r="AO76" s="1">
        <f xml:space="preserve"> MIN(   MAX(0,EXP((1/beta.p)*( AO46 - AO61 - beta.0 - beta.oil*price.oil.2040 - beta.eua*price.eua.2040 - parameters!$D86 ))), price.ceiling   )</f>
        <v>19.24752884570567</v>
      </c>
      <c r="AP76" s="1">
        <f xml:space="preserve"> MIN(   MAX(0,EXP((1/beta.p)*( AP46 - AP61 - beta.0 - beta.oil*price.oil.2040 - beta.eua*price.eua.2040 - parameters!$D86 ))), price.ceiling   )</f>
        <v>19.986953051905239</v>
      </c>
      <c r="AQ76" s="1">
        <f xml:space="preserve"> MIN(   MAX(0,EXP((1/beta.p)*( AQ46 - AQ61 - beta.0 - beta.oil*price.oil.2040 - beta.eua*price.eua.2040 - parameters!$D86 ))), price.ceiling   )</f>
        <v>20.754783406296443</v>
      </c>
      <c r="AR76" s="1">
        <f xml:space="preserve"> MIN(   MAX(0,EXP((1/beta.p)*( AR46 - AR61 - beta.0 - beta.oil*price.oil.2040 - beta.eua*price.eua.2040 - parameters!$D86 ))), price.ceiling   )</f>
        <v>21.552111175906138</v>
      </c>
      <c r="AS76" s="1">
        <f xml:space="preserve"> MIN(   MAX(0,EXP((1/beta.p)*( AS46 - AS61 - beta.0 - beta.oil*price.oil.2040 - beta.eua*price.eua.2040 - parameters!$D86 ))), price.ceiling   )</f>
        <v>22.380069550506771</v>
      </c>
      <c r="AT76" s="1">
        <f xml:space="preserve"> MIN(   MAX(0,EXP((1/beta.p)*( AT46 - AT61 - beta.0 - beta.oil*price.oil.2040 - beta.eua*price.eua.2040 - parameters!$D86 ))), price.ceiling   )</f>
        <v>23.23983525314484</v>
      </c>
      <c r="AU76" s="1">
        <f xml:space="preserve"> MIN(   MAX(0,EXP((1/beta.p)*( AU46 - AU61 - beta.0 - beta.oil*price.oil.2040 - beta.eua*price.eua.2040 - parameters!$D86 ))), price.ceiling   )</f>
        <v>24.132630212540334</v>
      </c>
      <c r="AV76" s="1">
        <f xml:space="preserve"> MIN(   MAX(0,EXP((1/beta.p)*( AV46 - AV61 - beta.0 - beta.oil*price.oil.2040 - beta.eua*price.eua.2040 - parameters!$D86 ))), price.ceiling   )</f>
        <v>25.059723299734063</v>
      </c>
      <c r="AW76" s="1">
        <f xml:space="preserve"> MIN(   MAX(0,EXP((1/beta.p)*( AW46 - AW61 - beta.0 - beta.oil*price.oil.2040 - beta.eua*price.eua.2040 - parameters!$D86 ))), price.ceiling   )</f>
        <v>26.022432131450955</v>
      </c>
      <c r="AX76" s="1">
        <f xml:space="preserve"> MIN(   MAX(0,EXP((1/beta.p)*( AX46 - AX61 - beta.0 - beta.oil*price.oil.2040 - beta.eua*price.eua.2040 - parameters!$D86 ))), price.ceiling   )</f>
        <v>27.0221249427426</v>
      </c>
      <c r="AY76" s="1">
        <f xml:space="preserve"> MIN(   MAX(0,EXP((1/beta.p)*( AY46 - AY61 - beta.0 - beta.oil*price.oil.2040 - beta.eua*price.eua.2040 - parameters!$D86 ))), price.ceiling   )</f>
        <v>28.060222531569995</v>
      </c>
      <c r="AZ76" s="1">
        <f xml:space="preserve"> MIN(   MAX(0,EXP((1/beta.p)*( AZ46 - AZ61 - beta.0 - beta.oil*price.oil.2040 - beta.eua*price.eua.2040 - parameters!$D86 ))), price.ceiling   )</f>
        <v>29.138200278090878</v>
      </c>
      <c r="BA76" s="1">
        <f xml:space="preserve"> MIN(   MAX(0,EXP((1/beta.p)*( BA46 - BA61 - beta.0 - beta.oil*price.oil.2040 - beta.eua*price.eua.2040 - parameters!$D86 ))), price.ceiling   )</f>
        <v>30.25759024152083</v>
      </c>
      <c r="BB76" s="1">
        <f xml:space="preserve"> MIN(   MAX(0,EXP((1/beta.p)*( BB46 - BB61 - beta.0 - beta.oil*price.oil.2040 - beta.eua*price.eua.2040 - parameters!$D86 ))), price.ceiling   )</f>
        <v>31.419983337548846</v>
      </c>
      <c r="BC76" s="1">
        <f xml:space="preserve"> MIN(   MAX(0,EXP((1/beta.p)*( BC46 - BC61 - beta.0 - beta.oil*price.oil.2040 - beta.eua*price.eua.2040 - parameters!$D86 ))), price.ceiling   )</f>
        <v>32.627031599401654</v>
      </c>
      <c r="BD76" s="1">
        <f xml:space="preserve"> MIN(   MAX(0,EXP((1/beta.p)*( BD46 - BD61 - beta.0 - beta.oil*price.oil.2040 - beta.eua*price.eua.2040 - parameters!$D86 ))), price.ceiling   )</f>
        <v>33.880450525770399</v>
      </c>
      <c r="BE76" s="1">
        <f xml:space="preserve"> MIN(   MAX(0,EXP((1/beta.p)*( BE46 - BE61 - beta.0 - beta.oil*price.oil.2040 - beta.eua*price.eua.2040 - parameters!$D86 ))), price.ceiling   )</f>
        <v>35.182021518936665</v>
      </c>
      <c r="BF76" s="1">
        <f xml:space="preserve"> MIN(   MAX(0,EXP((1/beta.p)*( BF46 - BF61 - beta.0 - beta.oil*price.oil.2040 - beta.eua*price.eua.2040 - parameters!$D86 ))), price.ceiling   )</f>
        <v>36.53359441656297</v>
      </c>
      <c r="BG76" s="1">
        <f xml:space="preserve"> MIN(   MAX(0,EXP((1/beta.p)*( BG46 - BG61 - beta.0 - beta.oil*price.oil.2040 - beta.eua*price.eua.2040 - parameters!$D86 ))), price.ceiling   )</f>
        <v>37.937090120745843</v>
      </c>
      <c r="BH76" s="1">
        <f xml:space="preserve"> MIN(   MAX(0,EXP((1/beta.p)*( BH46 - BH61 - beta.0 - beta.oil*price.oil.2040 - beta.eua*price.eua.2040 - parameters!$D86 ))), price.ceiling   )</f>
        <v>39.394503328068417</v>
      </c>
      <c r="BI76" s="1">
        <f xml:space="preserve"> MIN(   MAX(0,EXP((1/beta.p)*( BI46 - BI61 - beta.0 - beta.oil*price.oil.2040 - beta.eua*price.eua.2040 - parameters!$D86 ))), price.ceiling   )</f>
        <v>40.907905364532091</v>
      </c>
      <c r="BJ76" s="1">
        <f xml:space="preserve"> MIN(   MAX(0,EXP((1/beta.p)*( BJ46 - BJ61 - beta.0 - beta.oil*price.oil.2040 - beta.eua*price.eua.2040 - parameters!$D86 ))), price.ceiling   )</f>
        <v>42.479447129396348</v>
      </c>
      <c r="BK76" s="1">
        <f xml:space="preserve"> MIN(   MAX(0,EXP((1/beta.p)*( BK46 - BK61 - beta.0 - beta.oil*price.oil.2040 - beta.eua*price.eua.2040 - parameters!$D86 ))), price.ceiling   )</f>
        <v>44.111362152111489</v>
      </c>
      <c r="BL76" s="1">
        <f xml:space="preserve"> MIN(   MAX(0,EXP((1/beta.p)*( BL46 - BL61 - beta.0 - beta.oil*price.oil.2040 - beta.eua*price.eua.2040 - parameters!$D86 ))), price.ceiling   )</f>
        <v>45.805969766687653</v>
      </c>
      <c r="BM76" s="1">
        <f xml:space="preserve"> MIN(   MAX(0,EXP((1/beta.p)*( BM46 - BM61 - beta.0 - beta.oil*price.oil.2040 - beta.eua*price.eua.2040 - parameters!$D86 ))), price.ceiling   )</f>
        <v>47.56567840801236</v>
      </c>
      <c r="BN76" s="1">
        <f xml:space="preserve"> MIN(   MAX(0,EXP((1/beta.p)*( BN46 - BN61 - beta.0 - beta.oil*price.oil.2040 - beta.eua*price.eua.2040 - parameters!$D86 ))), price.ceiling   )</f>
        <v>49.392989034801488</v>
      </c>
      <c r="BO76" s="1">
        <f xml:space="preserve"> MIN(   MAX(0,EXP((1/beta.p)*( BO46 - BO61 - beta.0 - beta.oil*price.oil.2040 - beta.eua*price.eua.2040 - parameters!$D86 ))), price.ceiling   )</f>
        <v>51.290498684048238</v>
      </c>
      <c r="BP76" s="1">
        <f xml:space="preserve"> MIN(   MAX(0,EXP((1/beta.p)*( BP46 - BP61 - beta.0 - beta.oil*price.oil.2040 - beta.eua*price.eua.2040 - parameters!$D86 ))), price.ceiling   )</f>
        <v>53.260904162021816</v>
      </c>
      <c r="BQ76" s="1">
        <f xml:space="preserve"> MIN(   MAX(0,EXP((1/beta.p)*( BQ46 - BQ61 - beta.0 - beta.oil*price.oil.2040 - beta.eua*price.eua.2040 - parameters!$D86 ))), price.ceiling   )</f>
        <v>55.307005877061506</v>
      </c>
      <c r="BR76" s="1">
        <f xml:space="preserve"> MIN(   MAX(0,EXP((1/beta.p)*( BR46 - BR61 - beta.0 - beta.oil*price.oil.2040 - beta.eua*price.eua.2040 - parameters!$D86 ))), price.ceiling   )</f>
        <v>57.431711819613987</v>
      </c>
      <c r="BS76" s="1">
        <f xml:space="preserve"> MIN(   MAX(0,EXP((1/beta.p)*( BS46 - BS61 - beta.0 - beta.oil*price.oil.2040 - beta.eua*price.eua.2040 - parameters!$D86 ))), price.ceiling   )</f>
        <v>59.63804169516969</v>
      </c>
      <c r="BT76" s="1">
        <f xml:space="preserve"> MIN(   MAX(0,EXP((1/beta.p)*( BT46 - BT61 - beta.0 - beta.oil*price.oil.2040 - beta.eua*price.eua.2040 - parameters!$D86 ))), price.ceiling   )</f>
        <v>61.929131215972639</v>
      </c>
      <c r="BU76" s="1">
        <f xml:space="preserve"> MIN(   MAX(0,EXP((1/beta.p)*( BU46 - BU61 - beta.0 - beta.oil*price.oil.2040 - beta.eua*price.eua.2040 - parameters!$D86 ))), price.ceiling   )</f>
        <v>64.308236557602768</v>
      </c>
      <c r="BV76" s="1">
        <f xml:space="preserve"> MIN(   MAX(0,EXP((1/beta.p)*( BV46 - BV61 - beta.0 - beta.oil*price.oil.2040 - beta.eua*price.eua.2040 - parameters!$D86 ))), price.ceiling   )</f>
        <v>66.778738986765717</v>
      </c>
      <c r="BW76" s="1">
        <f xml:space="preserve"> MIN(   MAX(0,EXP((1/beta.p)*( BW46 - BW61 - beta.0 - beta.oil*price.oil.2040 - beta.eua*price.eua.2040 - parameters!$D86 ))), price.ceiling   )</f>
        <v>69.34414966686532</v>
      </c>
      <c r="BX76" s="1">
        <f xml:space="preserve"> MIN(   MAX(0,EXP((1/beta.p)*( BX46 - BX61 - beta.0 - beta.oil*price.oil.2040 - beta.eua*price.eua.2040 - parameters!$D86 ))), price.ceiling   )</f>
        <v>72.008114648190499</v>
      </c>
      <c r="BY76" s="1">
        <f xml:space="preserve"> MIN(   MAX(0,EXP((1/beta.p)*( BY46 - BY61 - beta.0 - beta.oil*price.oil.2040 - beta.eua*price.eua.2040 - parameters!$D86 ))), price.ceiling   )</f>
        <v>74.774420049808015</v>
      </c>
      <c r="BZ76" s="1">
        <f xml:space="preserve"> MIN(   MAX(0,EXP((1/beta.p)*( BZ46 - BZ61 - beta.0 - beta.oil*price.oil.2040 - beta.eua*price.eua.2040 - parameters!$D86 ))), price.ceiling   )</f>
        <v>77.64699744052588</v>
      </c>
      <c r="CA76" s="1">
        <f xml:space="preserve"> MIN(   MAX(0,EXP((1/beta.p)*( CA46 - CA61 - beta.0 - beta.oil*price.oil.2040 - beta.eua*price.eua.2040 - parameters!$D86 ))), price.ceiling   )</f>
        <v>80.62992942657408</v>
      </c>
      <c r="CB76" s="1">
        <f xml:space="preserve"> MIN(   MAX(0,EXP((1/beta.p)*( CB46 - CB61 - beta.0 - beta.oil*price.oil.2040 - beta.eua*price.eua.2040 - parameters!$D86 ))), price.ceiling   )</f>
        <v>83.727455453946348</v>
      </c>
      <c r="CC76" s="1">
        <f xml:space="preserve"> MIN(   MAX(0,EXP((1/beta.p)*( CC46 - CC61 - beta.0 - beta.oil*price.oil.2040 - beta.eua*price.eua.2040 - parameters!$D86 ))), price.ceiling   )</f>
        <v>86.943977833646812</v>
      </c>
      <c r="CD76" s="1">
        <f xml:space="preserve"> MIN(   MAX(0,EXP((1/beta.p)*( CD46 - CD61 - beta.0 - beta.oil*price.oil.2040 - beta.eua*price.eua.2040 - parameters!$D86 ))), price.ceiling   )</f>
        <v>90.284067998406968</v>
      </c>
      <c r="CE76" s="1">
        <f xml:space="preserve"> MIN(   MAX(0,EXP((1/beta.p)*( CE46 - CE61 - beta.0 - beta.oil*price.oil.2040 - beta.eua*price.eua.2040 - parameters!$D86 ))), price.ceiling   )</f>
        <v>93.752472999763</v>
      </c>
      <c r="CF76" s="1">
        <f xml:space="preserve"> MIN(   MAX(0,EXP((1/beta.p)*( CF46 - CF61 - beta.0 - beta.oil*price.oil.2040 - beta.eua*price.eua.2040 - parameters!$D86 ))), price.ceiling   )</f>
        <v>97.354122254730243</v>
      </c>
      <c r="CG76" s="1">
        <f xml:space="preserve"> MIN(   MAX(0,EXP((1/beta.p)*( CG46 - CG61 - beta.0 - beta.oil*price.oil.2040 - beta.eua*price.eua.2040 - parameters!$D86 ))), price.ceiling   )</f>
        <v>101.09413455166045</v>
      </c>
      <c r="CH76" s="1">
        <f xml:space="preserve"> MIN(   MAX(0,EXP((1/beta.p)*( CH46 - CH61 - beta.0 - beta.oil*price.oil.2040 - beta.eua*price.eua.2040 - parameters!$D86 ))), price.ceiling   )</f>
        <v>104.97782532524117</v>
      </c>
      <c r="CI76" s="1">
        <f xml:space="preserve"> MIN(   MAX(0,EXP((1/beta.p)*( CI46 - CI61 - beta.0 - beta.oil*price.oil.2040 - beta.eua*price.eua.2040 - parameters!$D86 ))), price.ceiling   )</f>
        <v>109.01071421097427</v>
      </c>
      <c r="CJ76" s="1">
        <f xml:space="preserve"> MIN(   MAX(0,EXP((1/beta.p)*( CJ46 - CJ61 - beta.0 - beta.oil*price.oil.2040 - beta.eua*price.eua.2040 - parameters!$D86 ))), price.ceiling   )</f>
        <v>113.19853288987339</v>
      </c>
      <c r="CK76" s="1">
        <f xml:space="preserve"> MIN(   MAX(0,EXP((1/beta.p)*( CK46 - CK61 - beta.0 - beta.oil*price.oil.2040 - beta.eua*price.eua.2040 - parameters!$D86 ))), price.ceiling   )</f>
        <v>117.54723323452721</v>
      </c>
      <c r="CL76" s="1">
        <f xml:space="preserve"> MIN(   MAX(0,EXP((1/beta.p)*( CL46 - CL61 - beta.0 - beta.oil*price.oil.2040 - beta.eua*price.eua.2040 - parameters!$D86 ))), price.ceiling   )</f>
        <v>122.06299576810491</v>
      </c>
      <c r="CM76" s="1">
        <f xml:space="preserve"> MIN(   MAX(0,EXP((1/beta.p)*( CM46 - CM61 - beta.0 - beta.oil*price.oil.2040 - beta.eua*price.eua.2040 - parameters!$D86 ))), price.ceiling   )</f>
        <v>126.75223844833135</v>
      </c>
      <c r="CN76" s="1">
        <f xml:space="preserve"> MIN(   MAX(0,EXP((1/beta.p)*( CN46 - CN61 - beta.0 - beta.oil*price.oil.2040 - beta.eua*price.eua.2040 - parameters!$D86 ))), price.ceiling   )</f>
        <v>131.62162578890877</v>
      </c>
      <c r="CO76" s="1">
        <f xml:space="preserve"> MIN(   MAX(0,EXP((1/beta.p)*( CO46 - CO61 - beta.0 - beta.oil*price.oil.2040 - beta.eua*price.eua.2040 - parameters!$D86 ))), price.ceiling   )</f>
        <v>136.67807833135424</v>
      </c>
      <c r="CP76" s="1">
        <f xml:space="preserve"> MIN(   MAX(0,EXP((1/beta.p)*( CP46 - CP61 - beta.0 - beta.oil*price.oil.2040 - beta.eua*price.eua.2040 - parameters!$D86 ))), price.ceiling   )</f>
        <v>141.92878248071261</v>
      </c>
      <c r="CQ76" s="1">
        <f xml:space="preserve"> MIN(   MAX(0,EXP((1/beta.p)*( CQ46 - CQ61 - beta.0 - beta.oil*price.oil.2040 - beta.eua*price.eua.2040 - parameters!$D86 ))), price.ceiling   )</f>
        <v>147.38120071912388</v>
      </c>
      <c r="CR76" s="1">
        <f xml:space="preserve"> MIN(   MAX(0,EXP((1/beta.p)*( CR46 - CR61 - beta.0 - beta.oil*price.oil.2040 - beta.eua*price.eua.2040 - parameters!$D86 ))), price.ceiling   )</f>
        <v>153.0430822117597</v>
      </c>
      <c r="CS76" s="1">
        <f xml:space="preserve"> MIN(   MAX(0,EXP((1/beta.p)*( CS46 - CS61 - beta.0 - beta.oil*price.oil.2040 - beta.eua*price.eua.2040 - parameters!$D86 ))), price.ceiling   )</f>
        <v>158.92247382020608</v>
      </c>
      <c r="CT76" s="1">
        <f xml:space="preserve"> MIN(   MAX(0,EXP((1/beta.p)*( CT46 - CT61 - beta.0 - beta.oil*price.oil.2040 - beta.eua*price.eua.2040 - parameters!$D86 ))), price.ceiling   )</f>
        <v>165.02773153893878</v>
      </c>
      <c r="CU76" s="1">
        <f xml:space="preserve"> MIN(   MAX(0,EXP((1/beta.p)*( CU46 - CU61 - beta.0 - beta.oil*price.oil.2040 - beta.eua*price.eua.2040 - parameters!$D86 ))), price.ceiling   )</f>
        <v>171.36753237115423</v>
      </c>
      <c r="CV76" s="1">
        <f xml:space="preserve"> MIN(   MAX(0,EXP((1/beta.p)*( CV46 - CV61 - beta.0 - beta.oil*price.oil.2040 - beta.eua*price.eua.2040 - parameters!$D86 ))), price.ceiling   )</f>
        <v>177.95088666082387</v>
      </c>
      <c r="CW76" s="1">
        <f xml:space="preserve"> MIN(   MAX(0,EXP((1/beta.p)*( CW46 - CW61 - beta.0 - beta.oil*price.oil.2040 - beta.eua*price.eua.2040 - parameters!$D86 ))), price.ceiling   )</f>
        <v>184.78715089850789</v>
      </c>
      <c r="CX76" s="1">
        <f xml:space="preserve"> MIN(   MAX(0,EXP((1/beta.p)*( CX46 - CX61 - beta.0 - beta.oil*price.oil.2040 - beta.eua*price.eua.2040 - parameters!$D86 ))), price.ceiling   )</f>
        <v>191.88604101912188</v>
      </c>
      <c r="CY76" s="1">
        <f xml:space="preserve"> MIN(   MAX(0,EXP((1/beta.p)*( CY46 - CY61 - beta.0 - beta.oil*price.oil.2040 - beta.eua*price.eua.2040 - parameters!$D86 ))), price.ceiling   )</f>
        <v>199.25764621055913</v>
      </c>
      <c r="CZ76" s="1">
        <f xml:space="preserve"> MIN(   MAX(0,EXP((1/beta.p)*( CZ46 - CZ61 - beta.0 - beta.oil*price.oil.2040 - beta.eua*price.eua.2040 - parameters!$D86 ))), price.ceiling   )</f>
        <v>206.91244325279396</v>
      </c>
      <c r="DA76" s="1">
        <f xml:space="preserve"> MIN(   MAX(0,EXP((1/beta.p)*( DA46 - DA61 - beta.0 - beta.oil*price.oil.2040 - beta.eua*price.eua.2040 - parameters!$D86 ))), price.ceiling   )</f>
        <v>214.86131140784263</v>
      </c>
    </row>
    <row r="77" spans="1:105" x14ac:dyDescent="0.25">
      <c r="A77" t="s">
        <v>57</v>
      </c>
      <c r="B77" s="3">
        <f t="shared" si="8"/>
        <v>35.510407394727096</v>
      </c>
      <c r="D77" t="s">
        <v>57</v>
      </c>
      <c r="E77" s="1">
        <f xml:space="preserve"> MIN(   MAX(0,EXP((1/beta.p)*( E47 - E62 - beta.0 - beta.oil*price.oil.2040 - beta.eua*price.eua.2040 - parameters!$D87 ))), price.ceiling   )</f>
        <v>9.017651533298304</v>
      </c>
      <c r="F77" s="1">
        <f xml:space="preserve"> MIN(   MAX(0,EXP((1/beta.p)*( F47 - F62 - beta.0 - beta.oil*price.oil.2040 - beta.eua*price.eua.2040 - parameters!$D87 ))), price.ceiling   )</f>
        <v>9.2616604031449103</v>
      </c>
      <c r="G77" s="1">
        <f xml:space="preserve"> MIN(   MAX(0,EXP((1/beta.p)*( G47 - G62 - beta.0 - beta.oil*price.oil.2040 - beta.eua*price.eua.2040 - parameters!$D87 ))), price.ceiling   )</f>
        <v>9.5122719154138817</v>
      </c>
      <c r="H77" s="1">
        <f xml:space="preserve"> MIN(   MAX(0,EXP((1/beta.p)*( H47 - H62 - beta.0 - beta.oil*price.oil.2040 - beta.eua*price.eua.2040 - parameters!$D87 ))), price.ceiling   )</f>
        <v>9.7696647311800486</v>
      </c>
      <c r="I77" s="1">
        <f xml:space="preserve"> MIN(   MAX(0,EXP((1/beta.p)*( I47 - I62 - beta.0 - beta.oil*price.oil.2040 - beta.eua*price.eua.2040 - parameters!$D87 ))), price.ceiling   )</f>
        <v>10.03402234591298</v>
      </c>
      <c r="J77" s="1">
        <f xml:space="preserve"> MIN(   MAX(0,EXP((1/beta.p)*( J47 - J62 - beta.0 - beta.oil*price.oil.2040 - beta.eua*price.eua.2040 - parameters!$D87 ))), price.ceiling   )</f>
        <v>10.305533220290966</v>
      </c>
      <c r="K77" s="1">
        <f xml:space="preserve"> MIN(   MAX(0,EXP((1/beta.p)*( K47 - K62 - beta.0 - beta.oil*price.oil.2040 - beta.eua*price.eua.2040 - parameters!$D87 ))), price.ceiling   )</f>
        <v>10.584390914554762</v>
      </c>
      <c r="L77" s="1">
        <f xml:space="preserve"> MIN(   MAX(0,EXP((1/beta.p)*( L47 - L62 - beta.0 - beta.oil*price.oil.2040 - beta.eua*price.eua.2040 - parameters!$D87 ))), price.ceiling   )</f>
        <v>10.870794226496729</v>
      </c>
      <c r="M77" s="1">
        <f xml:space="preserve"> MIN(   MAX(0,EXP((1/beta.p)*( M47 - M62 - beta.0 - beta.oil*price.oil.2040 - beta.eua*price.eua.2040 - parameters!$D87 ))), price.ceiling   )</f>
        <v>11.164947333183949</v>
      </c>
      <c r="N77" s="1">
        <f xml:space="preserve"> MIN(   MAX(0,EXP((1/beta.p)*( N47 - N62 - beta.0 - beta.oil*price.oil.2040 - beta.eua*price.eua.2040 - parameters!$D87 ))), price.ceiling   )</f>
        <v>11.467059936516122</v>
      </c>
      <c r="O77" s="1">
        <f xml:space="preserve"> MIN(   MAX(0,EXP((1/beta.p)*( O47 - O62 - beta.0 - beta.oil*price.oil.2040 - beta.eua*price.eua.2040 - parameters!$D87 ))), price.ceiling   )</f>
        <v>11.777347412722159</v>
      </c>
      <c r="P77" s="1">
        <f xml:space="preserve"> MIN(   MAX(0,EXP((1/beta.p)*( P47 - P62 - beta.0 - beta.oil*price.oil.2040 - beta.eua*price.eua.2040 - parameters!$D87 ))), price.ceiling   )</f>
        <v>12.096030965902006</v>
      </c>
      <c r="Q77" s="1">
        <f xml:space="preserve"> MIN(   MAX(0,EXP((1/beta.p)*( Q47 - Q62 - beta.0 - beta.oil*price.oil.2040 - beta.eua*price.eua.2040 - parameters!$D87 ))), price.ceiling   )</f>
        <v>12.423337785723174</v>
      </c>
      <c r="R77" s="1">
        <f xml:space="preserve"> MIN(   MAX(0,EXP((1/beta.p)*( R47 - R62 - beta.0 - beta.oil*price.oil.2040 - beta.eua*price.eua.2040 - parameters!$D87 ))), price.ceiling   )</f>
        <v>12.759501209384343</v>
      </c>
      <c r="S77" s="1">
        <f xml:space="preserve"> MIN(   MAX(0,EXP((1/beta.p)*( S47 - S62 - beta.0 - beta.oil*price.oil.2040 - beta.eua*price.eua.2040 - parameters!$D87 ))), price.ceiling   )</f>
        <v>13.104760887961607</v>
      </c>
      <c r="T77" s="1">
        <f xml:space="preserve"> MIN(   MAX(0,EXP((1/beta.p)*( T47 - T62 - beta.0 - beta.oil*price.oil.2040 - beta.eua*price.eua.2040 - parameters!$D87 ))), price.ceiling   )</f>
        <v>13.459362957255804</v>
      </c>
      <c r="U77" s="1">
        <f xml:space="preserve"> MIN(   MAX(0,EXP((1/beta.p)*( U47 - U62 - beta.0 - beta.oil*price.oil.2040 - beta.eua*price.eua.2040 - parameters!$D87 ))), price.ceiling   )</f>
        <v>13.823560213262883</v>
      </c>
      <c r="V77" s="1">
        <f xml:space="preserve"> MIN(   MAX(0,EXP((1/beta.p)*( V47 - V62 - beta.0 - beta.oil*price.oil.2040 - beta.eua*price.eua.2040 - parameters!$D87 ))), price.ceiling   )</f>
        <v>14.197612292392298</v>
      </c>
      <c r="W77" s="1">
        <f xml:space="preserve"> MIN(   MAX(0,EXP((1/beta.p)*( W47 - W62 - beta.0 - beta.oil*price.oil.2040 - beta.eua*price.eua.2040 - parameters!$D87 ))), price.ceiling   )</f>
        <v>14.581785856561932</v>
      </c>
      <c r="X77" s="1">
        <f xml:space="preserve"> MIN(   MAX(0,EXP((1/beta.p)*( X47 - X62 - beta.0 - beta.oil*price.oil.2040 - beta.eua*price.eua.2040 - parameters!$D87 ))), price.ceiling   )</f>
        <v>14.976354783301504</v>
      </c>
      <c r="Y77" s="1">
        <f xml:space="preserve"> MIN(   MAX(0,EXP((1/beta.p)*( Y47 - Y62 - beta.0 - beta.oil*price.oil.2040 - beta.eua*price.eua.2040 - parameters!$D87 ))), price.ceiling   )</f>
        <v>15.381600361000002</v>
      </c>
      <c r="Z77" s="1">
        <f xml:space="preserve"> MIN(   MAX(0,EXP((1/beta.p)*( Z47 - Z62 - beta.0 - beta.oil*price.oil.2040 - beta.eua*price.eua.2040 - parameters!$D87 ))), price.ceiling   )</f>
        <v>15.797811489436349</v>
      </c>
      <c r="AA77" s="1">
        <f xml:space="preserve"> MIN(   MAX(0,EXP((1/beta.p)*( AA47 - AA62 - beta.0 - beta.oil*price.oil.2040 - beta.eua*price.eua.2040 - parameters!$D87 ))), price.ceiling   )</f>
        <v>16.225284885736144</v>
      </c>
      <c r="AB77" s="1">
        <f xml:space="preserve"> MIN(   MAX(0,EXP((1/beta.p)*( AB47 - AB62 - beta.0 - beta.oil*price.oil.2040 - beta.eua*price.eua.2040 - parameters!$D87 ))), price.ceiling   )</f>
        <v>16.66432529590152</v>
      </c>
      <c r="AC77" s="1">
        <f xml:space="preserve"> MIN(   MAX(0,EXP((1/beta.p)*( AC47 - AC62 - beta.0 - beta.oil*price.oil.2040 - beta.eua*price.eua.2040 - parameters!$D87 ))), price.ceiling   )</f>
        <v>17.115245712064684</v>
      </c>
      <c r="AD77" s="1">
        <f xml:space="preserve"> MIN(   MAX(0,EXP((1/beta.p)*( AD47 - AD62 - beta.0 - beta.oil*price.oil.2040 - beta.eua*price.eua.2040 - parameters!$D87 ))), price.ceiling   )</f>
        <v>17.578367595620144</v>
      </c>
      <c r="AE77" s="1">
        <f xml:space="preserve"> MIN(   MAX(0,EXP((1/beta.p)*( AE47 - AE62 - beta.0 - beta.oil*price.oil.2040 - beta.eua*price.eua.2040 - parameters!$D87 ))), price.ceiling   )</f>
        <v>18.054021106394771</v>
      </c>
      <c r="AF77" s="1">
        <f xml:space="preserve"> MIN(   MAX(0,EXP((1/beta.p)*( AF47 - AF62 - beta.0 - beta.oil*price.oil.2040 - beta.eua*price.eua.2040 - parameters!$D87 ))), price.ceiling   )</f>
        <v>18.54254533801884</v>
      </c>
      <c r="AG77" s="1">
        <f xml:space="preserve"> MIN(   MAX(0,EXP((1/beta.p)*( AG47 - AG62 - beta.0 - beta.oil*price.oil.2040 - beta.eua*price.eua.2040 - parameters!$D87 ))), price.ceiling   )</f>
        <v>19.044288559666107</v>
      </c>
      <c r="AH77" s="1">
        <f xml:space="preserve"> MIN(   MAX(0,EXP((1/beta.p)*( AH47 - AH62 - beta.0 - beta.oil*price.oil.2040 - beta.eua*price.eua.2040 - parameters!$D87 ))), price.ceiling   )</f>
        <v>19.559608464335032</v>
      </c>
      <c r="AI77" s="1">
        <f xml:space="preserve"> MIN(   MAX(0,EXP((1/beta.p)*( AI47 - AI62 - beta.0 - beta.oil*price.oil.2040 - beta.eua*price.eua.2040 - parameters!$D87 ))), price.ceiling   )</f>
        <v>20.088872423848319</v>
      </c>
      <c r="AJ77" s="1">
        <f xml:space="preserve"> MIN(   MAX(0,EXP((1/beta.p)*( AJ47 - AJ62 - beta.0 - beta.oil*price.oil.2040 - beta.eua*price.eua.2040 - parameters!$D87 ))), price.ceiling   )</f>
        <v>20.632457750752501</v>
      </c>
      <c r="AK77" s="1">
        <f xml:space="preserve"> MIN(   MAX(0,EXP((1/beta.p)*( AK47 - AK62 - beta.0 - beta.oil*price.oil.2040 - beta.eua*price.eua.2040 - parameters!$D87 ))), price.ceiling   )</f>
        <v>21.190751967304195</v>
      </c>
      <c r="AL77" s="1">
        <f xml:space="preserve"> MIN(   MAX(0,EXP((1/beta.p)*( AL47 - AL62 - beta.0 - beta.oil*price.oil.2040 - beta.eua*price.eua.2040 - parameters!$D87 ))), price.ceiling   )</f>
        <v>21.764153081734982</v>
      </c>
      <c r="AM77" s="1">
        <f xml:space="preserve"> MIN(   MAX(0,EXP((1/beta.p)*( AM47 - AM62 - beta.0 - beta.oil*price.oil.2040 - beta.eua*price.eua.2040 - parameters!$D87 ))), price.ceiling   )</f>
        <v>22.353069871991607</v>
      </c>
      <c r="AN77" s="1">
        <f xml:space="preserve"> MIN(   MAX(0,EXP((1/beta.p)*( AN47 - AN62 - beta.0 - beta.oil*price.oil.2040 - beta.eua*price.eua.2040 - parameters!$D87 ))), price.ceiling   )</f>
        <v>22.957922177154025</v>
      </c>
      <c r="AO77" s="1">
        <f xml:space="preserve"> MIN(   MAX(0,EXP((1/beta.p)*( AO47 - AO62 - beta.0 - beta.oil*price.oil.2040 - beta.eua*price.eua.2040 - parameters!$D87 ))), price.ceiling   )</f>
        <v>23.57914119673892</v>
      </c>
      <c r="AP77" s="1">
        <f xml:space="preserve"> MIN(   MAX(0,EXP((1/beta.p)*( AP47 - AP62 - beta.0 - beta.oil*price.oil.2040 - beta.eua*price.eua.2040 - parameters!$D87 ))), price.ceiling   )</f>
        <v>24.217169798101985</v>
      </c>
      <c r="AQ77" s="1">
        <f xml:space="preserve"> MIN(   MAX(0,EXP((1/beta.p)*( AQ47 - AQ62 - beta.0 - beta.oil*price.oil.2040 - beta.eua*price.eua.2040 - parameters!$D87 ))), price.ceiling   )</f>
        <v>24.872462832158377</v>
      </c>
      <c r="AR77" s="1">
        <f xml:space="preserve"> MIN(   MAX(0,EXP((1/beta.p)*( AR47 - AR62 - beta.0 - beta.oil*price.oil.2040 - beta.eua*price.eua.2040 - parameters!$D87 ))), price.ceiling   )</f>
        <v>25.54548745764609</v>
      </c>
      <c r="AS77" s="1">
        <f xml:space="preserve"> MIN(   MAX(0,EXP((1/beta.p)*( AS47 - AS62 - beta.0 - beta.oil*price.oil.2040 - beta.eua*price.eua.2040 - parameters!$D87 ))), price.ceiling   )</f>
        <v>26.236723474163682</v>
      </c>
      <c r="AT77" s="1">
        <f xml:space="preserve"> MIN(   MAX(0,EXP((1/beta.p)*( AT47 - AT62 - beta.0 - beta.oil*price.oil.2040 - beta.eua*price.eua.2040 - parameters!$D87 ))), price.ceiling   )</f>
        <v>26.946663664219699</v>
      </c>
      <c r="AU77" s="1">
        <f xml:space="preserve"> MIN(   MAX(0,EXP((1/beta.p)*( AU47 - AU62 - beta.0 - beta.oil*price.oil.2040 - beta.eua*price.eua.2040 - parameters!$D87 ))), price.ceiling   )</f>
        <v>27.675814144537483</v>
      </c>
      <c r="AV77" s="1">
        <f xml:space="preserve"> MIN(   MAX(0,EXP((1/beta.p)*( AV47 - AV62 - beta.0 - beta.oil*price.oil.2040 - beta.eua*price.eua.2040 - parameters!$D87 ))), price.ceiling   )</f>
        <v>28.42469472686615</v>
      </c>
      <c r="AW77" s="1">
        <f xml:space="preserve"> MIN(   MAX(0,EXP((1/beta.p)*( AW47 - AW62 - beta.0 - beta.oil*price.oil.2040 - beta.eua*price.eua.2040 - parameters!$D87 ))), price.ceiling   )</f>
        <v>29.193839288554543</v>
      </c>
      <c r="AX77" s="1">
        <f xml:space="preserve"> MIN(   MAX(0,EXP((1/beta.p)*( AX47 - AX62 - beta.0 - beta.oil*price.oil.2040 - beta.eua*price.eua.2040 - parameters!$D87 ))), price.ceiling   )</f>
        <v>29.983796153152774</v>
      </c>
      <c r="AY77" s="1">
        <f xml:space="preserve"> MIN(   MAX(0,EXP((1/beta.p)*( AY47 - AY62 - beta.0 - beta.oil*price.oil.2040 - beta.eua*price.eua.2040 - parameters!$D87 ))), price.ceiling   )</f>
        <v>30.795128481312254</v>
      </c>
      <c r="AZ77" s="1">
        <f xml:space="preserve"> MIN(   MAX(0,EXP((1/beta.p)*( AZ47 - AZ62 - beta.0 - beta.oil*price.oil.2040 - beta.eua*price.eua.2040 - parameters!$D87 ))), price.ceiling   )</f>
        <v>31.628414672263322</v>
      </c>
      <c r="BA77" s="1">
        <f xml:space="preserve"> MIN(   MAX(0,EXP((1/beta.p)*( BA47 - BA62 - beta.0 - beta.oil*price.oil.2040 - beta.eua*price.eua.2040 - parameters!$D87 ))), price.ceiling   )</f>
        <v>32.484248776156235</v>
      </c>
      <c r="BB77" s="1">
        <f xml:space="preserve"> MIN(   MAX(0,EXP((1/beta.p)*( BB47 - BB62 - beta.0 - beta.oil*price.oil.2040 - beta.eua*price.eua.2040 - parameters!$D87 ))), price.ceiling   )</f>
        <v>33.363240917559899</v>
      </c>
      <c r="BC77" s="1">
        <f xml:space="preserve"> MIN(   MAX(0,EXP((1/beta.p)*( BC47 - BC62 - beta.0 - beta.oil*price.oil.2040 - beta.eua*price.eua.2040 - parameters!$D87 ))), price.ceiling   )</f>
        <v>34.266017730419975</v>
      </c>
      <c r="BD77" s="1">
        <f xml:space="preserve"> MIN(   MAX(0,EXP((1/beta.p)*( BD47 - BD62 - beta.0 - beta.oil*price.oil.2040 - beta.eua*price.eua.2040 - parameters!$D87 ))), price.ceiling   )</f>
        <v>35.193222804786551</v>
      </c>
      <c r="BE77" s="1">
        <f xml:space="preserve"> MIN(   MAX(0,EXP((1/beta.p)*( BE47 - BE62 - beta.0 - beta.oil*price.oil.2040 - beta.eua*price.eua.2040 - parameters!$D87 ))), price.ceiling   )</f>
        <v>36.145517145629739</v>
      </c>
      <c r="BF77" s="1">
        <f xml:space="preserve"> MIN(   MAX(0,EXP((1/beta.p)*( BF47 - BF62 - beta.0 - beta.oil*price.oil.2040 - beta.eua*price.eua.2040 - parameters!$D87 ))), price.ceiling   )</f>
        <v>37.123579644070539</v>
      </c>
      <c r="BG77" s="1">
        <f xml:space="preserve"> MIN(   MAX(0,EXP((1/beta.p)*( BG47 - BG62 - beta.0 - beta.oil*price.oil.2040 - beta.eua*price.eua.2040 - parameters!$D87 ))), price.ceiling   )</f>
        <v>38.128107561362668</v>
      </c>
      <c r="BH77" s="1">
        <f xml:space="preserve"> MIN(   MAX(0,EXP((1/beta.p)*( BH47 - BH62 - beta.0 - beta.oil*price.oil.2040 - beta.eua*price.eua.2040 - parameters!$D87 ))), price.ceiling   )</f>
        <v>39.159817025970376</v>
      </c>
      <c r="BI77" s="1">
        <f xml:space="preserve"> MIN(   MAX(0,EXP((1/beta.p)*( BI47 - BI62 - beta.0 - beta.oil*price.oil.2040 - beta.eua*price.eua.2040 - parameters!$D87 ))), price.ceiling   )</f>
        <v>40.219443544096855</v>
      </c>
      <c r="BJ77" s="1">
        <f xml:space="preserve"> MIN(   MAX(0,EXP((1/beta.p)*( BJ47 - BJ62 - beta.0 - beta.oil*price.oil.2040 - beta.eua*price.eua.2040 - parameters!$D87 ))), price.ceiling   )</f>
        <v>41.307742524027077</v>
      </c>
      <c r="BK77" s="1">
        <f xml:space="preserve"> MIN(   MAX(0,EXP((1/beta.p)*( BK47 - BK62 - beta.0 - beta.oil*price.oil.2040 - beta.eua*price.eua.2040 - parameters!$D87 ))), price.ceiling   )</f>
        <v>42.425489814658519</v>
      </c>
      <c r="BL77" s="1">
        <f xml:space="preserve"> MIN(   MAX(0,EXP((1/beta.p)*( BL47 - BL62 - beta.0 - beta.oil*price.oil.2040 - beta.eua*price.eua.2040 - parameters!$D87 ))), price.ceiling   )</f>
        <v>43.573482258604393</v>
      </c>
      <c r="BM77" s="1">
        <f xml:space="preserve"> MIN(   MAX(0,EXP((1/beta.p)*( BM47 - BM62 - beta.0 - beta.oil*price.oil.2040 - beta.eua*price.eua.2040 - parameters!$D87 ))), price.ceiling   )</f>
        <v>44.752538260263186</v>
      </c>
      <c r="BN77" s="1">
        <f xml:space="preserve"> MIN(   MAX(0,EXP((1/beta.p)*( BN47 - BN62 - beta.0 - beta.oil*price.oil.2040 - beta.eua*price.eua.2040 - parameters!$D87 ))), price.ceiling   )</f>
        <v>45.963498369259582</v>
      </c>
      <c r="BO77" s="1">
        <f xml:space="preserve"> MIN(   MAX(0,EXP((1/beta.p)*( BO47 - BO62 - beta.0 - beta.oil*price.oil.2040 - beta.eua*price.eua.2040 - parameters!$D87 ))), price.ceiling   )</f>
        <v>47.207225879672393</v>
      </c>
      <c r="BP77" s="1">
        <f xml:space="preserve"> MIN(   MAX(0,EXP((1/beta.p)*( BP47 - BP62 - beta.0 - beta.oil*price.oil.2040 - beta.eua*price.eua.2040 - parameters!$D87 ))), price.ceiling   )</f>
        <v>48.484607445477842</v>
      </c>
      <c r="BQ77" s="1">
        <f xml:space="preserve"> MIN(   MAX(0,EXP((1/beta.p)*( BQ47 - BQ62 - beta.0 - beta.oil*price.oil.2040 - beta.eua*price.eua.2040 - parameters!$D87 ))), price.ceiling   )</f>
        <v>49.796553712645299</v>
      </c>
      <c r="BR77" s="1">
        <f xml:space="preserve"> MIN(   MAX(0,EXP((1/beta.p)*( BR47 - BR62 - beta.0 - beta.oil*price.oil.2040 - beta.eua*price.eua.2040 - parameters!$D87 ))), price.ceiling   )</f>
        <v>51.143999968337319</v>
      </c>
      <c r="BS77" s="1">
        <f xml:space="preserve"> MIN(   MAX(0,EXP((1/beta.p)*( BS47 - BS62 - beta.0 - beta.oil*price.oil.2040 - beta.eua*price.eua.2040 - parameters!$D87 ))), price.ceiling   )</f>
        <v>52.52790680767653</v>
      </c>
      <c r="BT77" s="1">
        <f xml:space="preserve"> MIN(   MAX(0,EXP((1/beta.p)*( BT47 - BT62 - beta.0 - beta.oil*price.oil.2040 - beta.eua*price.eua.2040 - parameters!$D87 ))), price.ceiling   )</f>
        <v>53.949260818554038</v>
      </c>
      <c r="BU77" s="1">
        <f xml:space="preserve"> MIN(   MAX(0,EXP((1/beta.p)*( BU47 - BU62 - beta.0 - beta.oil*price.oil.2040 - beta.eua*price.eua.2040 - parameters!$D87 ))), price.ceiling   )</f>
        <v>55.409075284968672</v>
      </c>
      <c r="BV77" s="1">
        <f xml:space="preserve"> MIN(   MAX(0,EXP((1/beta.p)*( BV47 - BV62 - beta.0 - beta.oil*price.oil.2040 - beta.eua*price.eua.2040 - parameters!$D87 ))), price.ceiling   )</f>
        <v>56.908390909397767</v>
      </c>
      <c r="BW77" s="1">
        <f xml:space="preserve"> MIN(   MAX(0,EXP((1/beta.p)*( BW47 - BW62 - beta.0 - beta.oil*price.oil.2040 - beta.eua*price.eua.2040 - parameters!$D87 ))), price.ceiling   )</f>
        <v>58.44827655471412</v>
      </c>
      <c r="BX77" s="1">
        <f xml:space="preserve"> MIN(   MAX(0,EXP((1/beta.p)*( BX47 - BX62 - beta.0 - beta.oil*price.oil.2040 - beta.eua*price.eua.2040 - parameters!$D87 ))), price.ceiling   )</f>
        <v>60.029830006179246</v>
      </c>
      <c r="BY77" s="1">
        <f xml:space="preserve"> MIN(   MAX(0,EXP((1/beta.p)*( BY47 - BY62 - beta.0 - beta.oil*price.oil.2040 - beta.eua*price.eua.2040 - parameters!$D87 ))), price.ceiling   )</f>
        <v>61.654178754054854</v>
      </c>
      <c r="BZ77" s="1">
        <f xml:space="preserve"> MIN(   MAX(0,EXP((1/beta.p)*( BZ47 - BZ62 - beta.0 - beta.oil*price.oil.2040 - beta.eua*price.eua.2040 - parameters!$D87 ))), price.ceiling   )</f>
        <v>63.322480797391357</v>
      </c>
      <c r="CA77" s="1">
        <f xml:space="preserve"> MIN(   MAX(0,EXP((1/beta.p)*( CA47 - CA62 - beta.0 - beta.oil*price.oil.2040 - beta.eua*price.eua.2040 - parameters!$D87 ))), price.ceiling   )</f>
        <v>65.035925469565711</v>
      </c>
      <c r="CB77" s="1">
        <f xml:space="preserve"> MIN(   MAX(0,EXP((1/beta.p)*( CB47 - CB62 - beta.0 - beta.oil*price.oil.2040 - beta.eua*price.eua.2040 - parameters!$D87 ))), price.ceiling   )</f>
        <v>66.795734286158165</v>
      </c>
      <c r="CC77" s="1">
        <f xml:space="preserve"> MIN(   MAX(0,EXP((1/beta.p)*( CC47 - CC62 - beta.0 - beta.oil*price.oil.2040 - beta.eua*price.eua.2040 - parameters!$D87 ))), price.ceiling   )</f>
        <v>68.603161815771159</v>
      </c>
      <c r="CD77" s="1">
        <f xml:space="preserve"> MIN(   MAX(0,EXP((1/beta.p)*( CD47 - CD62 - beta.0 - beta.oil*price.oil.2040 - beta.eua*price.eua.2040 - parameters!$D87 ))), price.ceiling   )</f>
        <v>70.459496574411745</v>
      </c>
      <c r="CE77" s="1">
        <f xml:space="preserve"> MIN(   MAX(0,EXP((1/beta.p)*( CE47 - CE62 - beta.0 - beta.oil*price.oil.2040 - beta.eua*price.eua.2040 - parameters!$D87 ))), price.ceiling   )</f>
        <v>72.366061944075639</v>
      </c>
      <c r="CF77" s="1">
        <f xml:space="preserve"> MIN(   MAX(0,EXP((1/beta.p)*( CF47 - CF62 - beta.0 - beta.oil*price.oil.2040 - beta.eua*price.eua.2040 - parameters!$D87 ))), price.ceiling   )</f>
        <v>74.324217116186773</v>
      </c>
      <c r="CG77" s="1">
        <f xml:space="preserve"> MIN(   MAX(0,EXP((1/beta.p)*( CG47 - CG62 - beta.0 - beta.oil*price.oil.2040 - beta.eua*price.eua.2040 - parameters!$D87 ))), price.ceiling   )</f>
        <v>76.335358060565284</v>
      </c>
      <c r="CH77" s="1">
        <f xml:space="preserve"> MIN(   MAX(0,EXP((1/beta.p)*( CH47 - CH62 - beta.0 - beta.oil*price.oil.2040 - beta.eua*price.eua.2040 - parameters!$D87 ))), price.ceiling   )</f>
        <v>78.400918520615917</v>
      </c>
      <c r="CI77" s="1">
        <f xml:space="preserve"> MIN(   MAX(0,EXP((1/beta.p)*( CI47 - CI62 - beta.0 - beta.oil*price.oil.2040 - beta.eua*price.eua.2040 - parameters!$D87 ))), price.ceiling   )</f>
        <v>80.522371035443072</v>
      </c>
      <c r="CJ77" s="1">
        <f xml:space="preserve"> MIN(   MAX(0,EXP((1/beta.p)*( CJ47 - CJ62 - beta.0 - beta.oil*price.oil.2040 - beta.eua*price.eua.2040 - parameters!$D87 ))), price.ceiling   )</f>
        <v>82.701227989626247</v>
      </c>
      <c r="CK77" s="1">
        <f xml:space="preserve"> MIN(   MAX(0,EXP((1/beta.p)*( CK47 - CK62 - beta.0 - beta.oil*price.oil.2040 - beta.eua*price.eua.2040 - parameters!$D87 ))), price.ceiling   )</f>
        <v>84.939042691398782</v>
      </c>
      <c r="CL77" s="1">
        <f xml:space="preserve"> MIN(   MAX(0,EXP((1/beta.p)*( CL47 - CL62 - beta.0 - beta.oil*price.oil.2040 - beta.eua*price.eua.2040 - parameters!$D87 ))), price.ceiling   )</f>
        <v>87.237410480001884</v>
      </c>
      <c r="CM77" s="1">
        <f xml:space="preserve"> MIN(   MAX(0,EXP((1/beta.p)*( CM47 - CM62 - beta.0 - beta.oil*price.oil.2040 - beta.eua*price.eua.2040 - parameters!$D87 ))), price.ceiling   )</f>
        <v>89.597969863003883</v>
      </c>
      <c r="CN77" s="1">
        <f xml:space="preserve"> MIN(   MAX(0,EXP((1/beta.p)*( CN47 - CN62 - beta.0 - beta.oil*price.oil.2040 - beta.eua*price.eua.2040 - parameters!$D87 ))), price.ceiling   )</f>
        <v>92.022403684392202</v>
      </c>
      <c r="CO77" s="1">
        <f xml:space="preserve"> MIN(   MAX(0,EXP((1/beta.p)*( CO47 - CO62 - beta.0 - beta.oil*price.oil.2040 - beta.eua*price.eua.2040 - parameters!$D87 ))), price.ceiling   )</f>
        <v>94.51244032427374</v>
      </c>
      <c r="CP77" s="1">
        <f xml:space="preserve"> MIN(   MAX(0,EXP((1/beta.p)*( CP47 - CP62 - beta.0 - beta.oil*price.oil.2040 - beta.eua*price.eua.2040 - parameters!$D87 ))), price.ceiling   )</f>
        <v>97.069854931038407</v>
      </c>
      <c r="CQ77" s="1">
        <f xml:space="preserve"> MIN(   MAX(0,EXP((1/beta.p)*( CQ47 - CQ62 - beta.0 - beta.oil*price.oil.2040 - beta.eua*price.eua.2040 - parameters!$D87 ))), price.ceiling   )</f>
        <v>99.696470686863037</v>
      </c>
      <c r="CR77" s="1">
        <f xml:space="preserve"> MIN(   MAX(0,EXP((1/beta.p)*( CR47 - CR62 - beta.0 - beta.oil*price.oil.2040 - beta.eua*price.eua.2040 - parameters!$D87 ))), price.ceiling   )</f>
        <v>102.39416010745867</v>
      </c>
      <c r="CS77" s="1">
        <f xml:space="preserve"> MIN(   MAX(0,EXP((1/beta.p)*( CS47 - CS62 - beta.0 - beta.oil*price.oil.2040 - beta.eua*price.eua.2040 - parameters!$D87 ))), price.ceiling   )</f>
        <v>105.16484637698841</v>
      </c>
      <c r="CT77" s="1">
        <f xml:space="preserve"> MIN(   MAX(0,EXP((1/beta.p)*( CT47 - CT62 - beta.0 - beta.oil*price.oil.2040 - beta.eua*price.eua.2040 - parameters!$D87 ))), price.ceiling   )</f>
        <v>108.01050471910602</v>
      </c>
      <c r="CU77" s="1">
        <f xml:space="preserve"> MIN(   MAX(0,EXP((1/beta.p)*( CU47 - CU62 - beta.0 - beta.oil*price.oil.2040 - beta.eua*price.eua.2040 - parameters!$D87 ))), price.ceiling   )</f>
        <v>110.93316380509452</v>
      </c>
      <c r="CV77" s="1">
        <f xml:space="preserve"> MIN(   MAX(0,EXP((1/beta.p)*( CV47 - CV62 - beta.0 - beta.oil*price.oil.2040 - beta.eua*price.eua.2040 - parameters!$D87 ))), price.ceiling   )</f>
        <v>113.93490720010549</v>
      </c>
      <c r="CW77" s="1">
        <f xml:space="preserve"> MIN(   MAX(0,EXP((1/beta.p)*( CW47 - CW62 - beta.0 - beta.oil*price.oil.2040 - beta.eua*price.eua.2040 - parameters!$D87 ))), price.ceiling   )</f>
        <v>117.0178748485357</v>
      </c>
      <c r="CX77" s="1">
        <f xml:space="preserve"> MIN(   MAX(0,EXP((1/beta.p)*( CX47 - CX62 - beta.0 - beta.oil*price.oil.2040 - beta.eua*price.eua.2040 - parameters!$D87 ))), price.ceiling   )</f>
        <v>120.18426459959309</v>
      </c>
      <c r="CY77" s="1">
        <f xml:space="preserve"> MIN(   MAX(0,EXP((1/beta.p)*( CY47 - CY62 - beta.0 - beta.oil*price.oil.2040 - beta.eua*price.eua.2040 - parameters!$D87 ))), price.ceiling   )</f>
        <v>123.43633377414534</v>
      </c>
      <c r="CZ77" s="1">
        <f xml:space="preserve"> MIN(   MAX(0,EXP((1/beta.p)*( CZ47 - CZ62 - beta.0 - beta.oil*price.oil.2040 - beta.eua*price.eua.2040 - parameters!$D87 ))), price.ceiling   )</f>
        <v>126.77640077396443</v>
      </c>
      <c r="DA77" s="1">
        <f xml:space="preserve"> MIN(   MAX(0,EXP((1/beta.p)*( DA47 - DA62 - beta.0 - beta.oil*price.oil.2040 - beta.eua*price.eua.2040 - parameters!$D87 ))), price.ceiling   )</f>
        <v>130.20684673451717</v>
      </c>
    </row>
    <row r="78" spans="1:105" x14ac:dyDescent="0.25">
      <c r="A78" t="s">
        <v>58</v>
      </c>
      <c r="B78" s="3">
        <f t="shared" si="8"/>
        <v>40.71850057453446</v>
      </c>
      <c r="D78" t="s">
        <v>58</v>
      </c>
      <c r="E78" s="1">
        <f xml:space="preserve"> MIN(   MAX(0,EXP((1/beta.p)*( E48 - E63 - beta.0 - beta.oil*price.oil.2040 - beta.eua*price.eua.2040 - parameters!$D88 ))), price.ceiling   )</f>
        <v>6.5000249404980366</v>
      </c>
      <c r="F78" s="1">
        <f xml:space="preserve"> MIN(   MAX(0,EXP((1/beta.p)*( F48 - F63 - beta.0 - beta.oil*price.oil.2040 - beta.eua*price.eua.2040 - parameters!$D88 ))), price.ceiling   )</f>
        <v>6.7345197271338151</v>
      </c>
      <c r="G78" s="1">
        <f xml:space="preserve"> MIN(   MAX(0,EXP((1/beta.p)*( G48 - G63 - beta.0 - beta.oil*price.oil.2040 - beta.eua*price.eua.2040 - parameters!$D88 ))), price.ceiling   )</f>
        <v>6.9774741436114356</v>
      </c>
      <c r="H78" s="1">
        <f xml:space="preserve"> MIN(   MAX(0,EXP((1/beta.p)*( H48 - H63 - beta.0 - beta.oil*price.oil.2040 - beta.eua*price.eua.2040 - parameters!$D88 ))), price.ceiling   )</f>
        <v>7.2291933793898542</v>
      </c>
      <c r="I78" s="1">
        <f xml:space="preserve"> MIN(   MAX(0,EXP((1/beta.p)*( I48 - I63 - beta.0 - beta.oil*price.oil.2040 - beta.eua*price.eua.2040 - parameters!$D88 ))), price.ceiling   )</f>
        <v>7.4899936339376332</v>
      </c>
      <c r="J78" s="1">
        <f xml:space="preserve"> MIN(   MAX(0,EXP((1/beta.p)*( J48 - J63 - beta.0 - beta.oil*price.oil.2040 - beta.eua*price.eua.2040 - parameters!$D88 ))), price.ceiling   )</f>
        <v>7.7602025139298636</v>
      </c>
      <c r="K78" s="1">
        <f xml:space="preserve"> MIN(   MAX(0,EXP((1/beta.p)*( K48 - K63 - beta.0 - beta.oil*price.oil.2040 - beta.eua*price.eua.2040 - parameters!$D88 ))), price.ceiling   )</f>
        <v>8.0401594447743445</v>
      </c>
      <c r="L78" s="1">
        <f xml:space="preserve"> MIN(   MAX(0,EXP((1/beta.p)*( L48 - L63 - beta.0 - beta.oil*price.oil.2040 - beta.eua*price.eua.2040 - parameters!$D88 ))), price.ceiling   )</f>
        <v>8.3302160969839782</v>
      </c>
      <c r="M78" s="1">
        <f xml:space="preserve"> MIN(   MAX(0,EXP((1/beta.p)*( M48 - M63 - beta.0 - beta.oil*price.oil.2040 - beta.eua*price.eua.2040 - parameters!$D88 ))), price.ceiling   )</f>
        <v>8.6307368279309795</v>
      </c>
      <c r="N78" s="1">
        <f xml:space="preserve"> MIN(   MAX(0,EXP((1/beta.p)*( N48 - N63 - beta.0 - beta.oil*price.oil.2040 - beta.eua*price.eua.2040 - parameters!$D88 ))), price.ceiling   )</f>
        <v>8.9420991395377598</v>
      </c>
      <c r="O78" s="1">
        <f xml:space="preserve"> MIN(   MAX(0,EXP((1/beta.p)*( O48 - O63 - beta.0 - beta.oil*price.oil.2040 - beta.eua*price.eua.2040 - parameters!$D88 ))), price.ceiling   )</f>
        <v>9.2646941524795476</v>
      </c>
      <c r="P78" s="1">
        <f xml:space="preserve"> MIN(   MAX(0,EXP((1/beta.p)*( P48 - P63 - beta.0 - beta.oil*price.oil.2040 - beta.eua*price.eua.2040 - parameters!$D88 ))), price.ceiling   )</f>
        <v>9.5989270974942116</v>
      </c>
      <c r="Q78" s="1">
        <f xml:space="preserve"> MIN(   MAX(0,EXP((1/beta.p)*( Q48 - Q63 - beta.0 - beta.oil*price.oil.2040 - beta.eua*price.eua.2040 - parameters!$D88 ))), price.ceiling   )</f>
        <v>9.9452178244166873</v>
      </c>
      <c r="R78" s="1">
        <f xml:space="preserve"> MIN(   MAX(0,EXP((1/beta.p)*( R48 - R63 - beta.0 - beta.oil*price.oil.2040 - beta.eua*price.eua.2040 - parameters!$D88 ))), price.ceiling   )</f>
        <v>10.304001329577249</v>
      </c>
      <c r="S78" s="1">
        <f xml:space="preserve"> MIN(   MAX(0,EXP((1/beta.p)*( S48 - S63 - beta.0 - beta.oil*price.oil.2040 - beta.eua*price.eua.2040 - parameters!$D88 ))), price.ceiling   )</f>
        <v>10.675728302226199</v>
      </c>
      <c r="T78" s="1">
        <f xml:space="preserve"> MIN(   MAX(0,EXP((1/beta.p)*( T48 - T63 - beta.0 - beta.oil*price.oil.2040 - beta.eua*price.eua.2040 - parameters!$D88 ))), price.ceiling   )</f>
        <v>11.060865690671397</v>
      </c>
      <c r="U78" s="1">
        <f xml:space="preserve"> MIN(   MAX(0,EXP((1/beta.p)*( U48 - U63 - beta.0 - beta.oil*price.oil.2040 - beta.eua*price.eua.2040 - parameters!$D88 ))), price.ceiling   )</f>
        <v>11.459897288839734</v>
      </c>
      <c r="V78" s="1">
        <f xml:space="preserve"> MIN(   MAX(0,EXP((1/beta.p)*( V48 - V63 - beta.0 - beta.oil*price.oil.2040 - beta.eua*price.eua.2040 - parameters!$D88 ))), price.ceiling   )</f>
        <v>11.873324343999391</v>
      </c>
      <c r="W78" s="1">
        <f xml:space="preserve"> MIN(   MAX(0,EXP((1/beta.p)*( W48 - W63 - beta.0 - beta.oil*price.oil.2040 - beta.eua*price.eua.2040 - parameters!$D88 ))), price.ceiling   )</f>
        <v>12.301666186406258</v>
      </c>
      <c r="X78" s="1">
        <f xml:space="preserve"> MIN(   MAX(0,EXP((1/beta.p)*( X48 - X63 - beta.0 - beta.oil*price.oil.2040 - beta.eua*price.eua.2040 - parameters!$D88 ))), price.ceiling   )</f>
        <v>12.745460881665515</v>
      </c>
      <c r="Y78" s="1">
        <f xml:space="preserve"> MIN(   MAX(0,EXP((1/beta.p)*( Y48 - Y63 - beta.0 - beta.oil*price.oil.2040 - beta.eua*price.eua.2040 - parameters!$D88 ))), price.ceiling   )</f>
        <v>13.20526590662775</v>
      </c>
      <c r="Z78" s="1">
        <f xml:space="preserve"> MIN(   MAX(0,EXP((1/beta.p)*( Z48 - Z63 - beta.0 - beta.oil*price.oil.2040 - beta.eua*price.eua.2040 - parameters!$D88 ))), price.ceiling   )</f>
        <v>13.68165884966869</v>
      </c>
      <c r="AA78" s="1">
        <f xml:space="preserve"> MIN(   MAX(0,EXP((1/beta.p)*( AA48 - AA63 - beta.0 - beta.oil*price.oil.2040 - beta.eua*price.eua.2040 - parameters!$D88 ))), price.ceiling   )</f>
        <v>14.175238136232286</v>
      </c>
      <c r="AB78" s="1">
        <f xml:space="preserve"> MIN(   MAX(0,EXP((1/beta.p)*( AB48 - AB63 - beta.0 - beta.oil*price.oil.2040 - beta.eua*price.eua.2040 - parameters!$D88 ))), price.ceiling   )</f>
        <v>14.686623780548357</v>
      </c>
      <c r="AC78" s="1">
        <f xml:space="preserve"> MIN(   MAX(0,EXP((1/beta.p)*( AC48 - AC63 - beta.0 - beta.oil*price.oil.2040 - beta.eua*price.eua.2040 - parameters!$D88 ))), price.ceiling   )</f>
        <v>15.216458164469319</v>
      </c>
      <c r="AD78" s="1">
        <f xml:space="preserve"> MIN(   MAX(0,EXP((1/beta.p)*( AD48 - AD63 - beta.0 - beta.oil*price.oil.2040 - beta.eua*price.eua.2040 - parameters!$D88 ))), price.ceiling   )</f>
        <v>15.765406844404096</v>
      </c>
      <c r="AE78" s="1">
        <f xml:space="preserve"> MIN(   MAX(0,EXP((1/beta.p)*( AE48 - AE63 - beta.0 - beta.oil*price.oil.2040 - beta.eua*price.eua.2040 - parameters!$D88 ))), price.ceiling   )</f>
        <v>16.33415938736303</v>
      </c>
      <c r="AF78" s="1">
        <f xml:space="preserve"> MIN(   MAX(0,EXP((1/beta.p)*( AF48 - AF63 - beta.0 - beta.oil*price.oil.2040 - beta.eua*price.eua.2040 - parameters!$D88 ))), price.ceiling   )</f>
        <v>16.923430237163956</v>
      </c>
      <c r="AG78" s="1">
        <f xml:space="preserve"> MIN(   MAX(0,EXP((1/beta.p)*( AG48 - AG63 - beta.0 - beta.oil*price.oil.2040 - beta.eua*price.eua.2040 - parameters!$D88 ))), price.ceiling   )</f>
        <v>17.533959611887433</v>
      </c>
      <c r="AH78" s="1">
        <f xml:space="preserve"> MIN(   MAX(0,EXP((1/beta.p)*( AH48 - AH63 - beta.0 - beta.oil*price.oil.2040 - beta.eua*price.eua.2040 - parameters!$D88 ))), price.ceiling   )</f>
        <v>18.166514433708599</v>
      </c>
      <c r="AI78" s="1">
        <f xml:space="preserve"> MIN(   MAX(0,EXP((1/beta.p)*( AI48 - AI63 - beta.0 - beta.oil*price.oil.2040 - beta.eua*price.eua.2040 - parameters!$D88 ))), price.ceiling   )</f>
        <v>18.821889292273671</v>
      </c>
      <c r="AJ78" s="1">
        <f xml:space="preserve"> MIN(   MAX(0,EXP((1/beta.p)*( AJ48 - AJ63 - beta.0 - beta.oil*price.oil.2040 - beta.eua*price.eua.2040 - parameters!$D88 ))), price.ceiling   )</f>
        <v>19.500907442831068</v>
      </c>
      <c r="AK78" s="1">
        <f xml:space="preserve"> MIN(   MAX(0,EXP((1/beta.p)*( AK48 - AK63 - beta.0 - beta.oil*price.oil.2040 - beta.eua*price.eua.2040 - parameters!$D88 ))), price.ceiling   )</f>
        <v>20.204421840371261</v>
      </c>
      <c r="AL78" s="1">
        <f xml:space="preserve"> MIN(   MAX(0,EXP((1/beta.p)*( AL48 - AL63 - beta.0 - beta.oil*price.oil.2040 - beta.eua*price.eua.2040 - parameters!$D88 ))), price.ceiling   )</f>
        <v>20.933316211074114</v>
      </c>
      <c r="AM78" s="1">
        <f xml:space="preserve"> MIN(   MAX(0,EXP((1/beta.p)*( AM48 - AM63 - beta.0 - beta.oil*price.oil.2040 - beta.eua*price.eua.2040 - parameters!$D88 ))), price.ceiling   )</f>
        <v>21.688506162409752</v>
      </c>
      <c r="AN78" s="1">
        <f xml:space="preserve"> MIN(   MAX(0,EXP((1/beta.p)*( AN48 - AN63 - beta.0 - beta.oil*price.oil.2040 - beta.eua*price.eua.2040 - parameters!$D88 ))), price.ceiling   )</f>
        <v>22.470940333287462</v>
      </c>
      <c r="AO78" s="1">
        <f xml:space="preserve"> MIN(   MAX(0,EXP((1/beta.p)*( AO48 - AO63 - beta.0 - beta.oil*price.oil.2040 - beta.eua*price.eua.2040 - parameters!$D88 ))), price.ceiling   )</f>
        <v>23.281601585697345</v>
      </c>
      <c r="AP78" s="1">
        <f xml:space="preserve"> MIN(   MAX(0,EXP((1/beta.p)*( AP48 - AP63 - beta.0 - beta.oil*price.oil.2040 - beta.eua*price.eua.2040 - parameters!$D88 ))), price.ceiling   )</f>
        <v>24.121508239341502</v>
      </c>
      <c r="AQ78" s="1">
        <f xml:space="preserve"> MIN(   MAX(0,EXP((1/beta.p)*( AQ48 - AQ63 - beta.0 - beta.oil*price.oil.2040 - beta.eua*price.eua.2040 - parameters!$D88 ))), price.ceiling   )</f>
        <v>24.991715350805929</v>
      </c>
      <c r="AR78" s="1">
        <f xml:space="preserve"> MIN(   MAX(0,EXP((1/beta.p)*( AR48 - AR63 - beta.0 - beta.oil*price.oil.2040 - beta.eua*price.eua.2040 - parameters!$D88 ))), price.ceiling   )</f>
        <v>25.893316038879654</v>
      </c>
      <c r="AS78" s="1">
        <f xml:space="preserve"> MIN(   MAX(0,EXP((1/beta.p)*( AS48 - AS63 - beta.0 - beta.oil*price.oil.2040 - beta.eua*price.eua.2040 - parameters!$D88 ))), price.ceiling   )</f>
        <v>26.827442857686076</v>
      </c>
      <c r="AT78" s="1">
        <f xml:space="preserve"> MIN(   MAX(0,EXP((1/beta.p)*( AT48 - AT63 - beta.0 - beta.oil*price.oil.2040 - beta.eua*price.eua.2040 - parameters!$D88 ))), price.ceiling   )</f>
        <v>27.795269219351482</v>
      </c>
      <c r="AU78" s="1">
        <f xml:space="preserve"> MIN(   MAX(0,EXP((1/beta.p)*( AU48 - AU63 - beta.0 - beta.oil*price.oil.2040 - beta.eua*price.eua.2040 - parameters!$D88 ))), price.ceiling   )</f>
        <v>28.798010867997604</v>
      </c>
      <c r="AV78" s="1">
        <f xml:space="preserve"> MIN(   MAX(0,EXP((1/beta.p)*( AV48 - AV63 - beta.0 - beta.oil*price.oil.2040 - beta.eua*price.eua.2040 - parameters!$D88 ))), price.ceiling   )</f>
        <v>29.836927406909911</v>
      </c>
      <c r="AW78" s="1">
        <f xml:space="preserve"> MIN(   MAX(0,EXP((1/beta.p)*( AW48 - AW63 - beta.0 - beta.oil*price.oil.2040 - beta.eua*price.eua.2040 - parameters!$D88 ))), price.ceiling   )</f>
        <v>30.913323880800135</v>
      </c>
      <c r="AX78" s="1">
        <f xml:space="preserve"> MIN(   MAX(0,EXP((1/beta.p)*( AX48 - AX63 - beta.0 - beta.oil*price.oil.2040 - beta.eua*price.eua.2040 - parameters!$D88 ))), price.ceiling   )</f>
        <v>32.028552415150266</v>
      </c>
      <c r="AY78" s="1">
        <f xml:space="preserve"> MIN(   MAX(0,EXP((1/beta.p)*( AY48 - AY63 - beta.0 - beta.oil*price.oil.2040 - beta.eua*price.eua.2040 - parameters!$D88 ))), price.ceiling   )</f>
        <v>33.18401391469768</v>
      </c>
      <c r="AZ78" s="1">
        <f xml:space="preserve"> MIN(   MAX(0,EXP((1/beta.p)*( AZ48 - AZ63 - beta.0 - beta.oil*price.oil.2040 - beta.eua*price.eua.2040 - parameters!$D88 ))), price.ceiling   )</f>
        <v>34.3811598231947</v>
      </c>
      <c r="BA78" s="1">
        <f xml:space="preserve"> MIN(   MAX(0,EXP((1/beta.p)*( BA48 - BA63 - beta.0 - beta.oil*price.oil.2040 - beta.eua*price.eua.2040 - parameters!$D88 ))), price.ceiling   )</f>
        <v>35.621493946653153</v>
      </c>
      <c r="BB78" s="1">
        <f xml:space="preserve"> MIN(   MAX(0,EXP((1/beta.p)*( BB48 - BB63 - beta.0 - beta.oil*price.oil.2040 - beta.eua*price.eua.2040 - parameters!$D88 ))), price.ceiling   )</f>
        <v>36.906574342364351</v>
      </c>
      <c r="BC78" s="1">
        <f xml:space="preserve"> MIN(   MAX(0,EXP((1/beta.p)*( BC48 - BC63 - beta.0 - beta.oil*price.oil.2040 - beta.eua*price.eua.2040 - parameters!$D88 ))), price.ceiling   )</f>
        <v>38.238015276067507</v>
      </c>
      <c r="BD78" s="1">
        <f xml:space="preserve"> MIN(   MAX(0,EXP((1/beta.p)*( BD48 - BD63 - beta.0 - beta.oil*price.oil.2040 - beta.eua*price.eua.2040 - parameters!$D88 ))), price.ceiling   )</f>
        <v>39.617489249724279</v>
      </c>
      <c r="BE78" s="1">
        <f xml:space="preserve"> MIN(   MAX(0,EXP((1/beta.p)*( BE48 - BE63 - beta.0 - beta.oil*price.oil.2040 - beta.eua*price.eua.2040 - parameters!$D88 ))), price.ceiling   )</f>
        <v>41.046729102448246</v>
      </c>
      <c r="BF78" s="1">
        <f xml:space="preserve"> MIN(   MAX(0,EXP((1/beta.p)*( BF48 - BF63 - beta.0 - beta.oil*price.oil.2040 - beta.eua*price.eua.2040 - parameters!$D88 ))), price.ceiling   )</f>
        <v>42.527530187226475</v>
      </c>
      <c r="BG78" s="1">
        <f xml:space="preserve"> MIN(   MAX(0,EXP((1/beta.p)*( BG48 - BG63 - beta.0 - beta.oil*price.oil.2040 - beta.eua*price.eua.2040 - parameters!$D88 ))), price.ceiling   )</f>
        <v>44.061752626169344</v>
      </c>
      <c r="BH78" s="1">
        <f xml:space="preserve"> MIN(   MAX(0,EXP((1/beta.p)*( BH48 - BH63 - beta.0 - beta.oil*price.oil.2040 - beta.eua*price.eua.2040 - parameters!$D88 ))), price.ceiling   )</f>
        <v>45.651323647119973</v>
      </c>
      <c r="BI78" s="1">
        <f xml:space="preserve"> MIN(   MAX(0,EXP((1/beta.p)*( BI48 - BI63 - beta.0 - beta.oil*price.oil.2040 - beta.eua*price.eua.2040 - parameters!$D88 ))), price.ceiling   )</f>
        <v>47.298240004559645</v>
      </c>
      <c r="BJ78" s="1">
        <f xml:space="preserve"> MIN(   MAX(0,EXP((1/beta.p)*( BJ48 - BJ63 - beta.0 - beta.oil*price.oil.2040 - beta.eua*price.eua.2040 - parameters!$D88 ))), price.ceiling   )</f>
        <v>49.004570487849684</v>
      </c>
      <c r="BK78" s="1">
        <f xml:space="preserve"> MIN(   MAX(0,EXP((1/beta.p)*( BK48 - BK63 - beta.0 - beta.oil*price.oil.2040 - beta.eua*price.eua.2040 - parameters!$D88 ))), price.ceiling   )</f>
        <v>50.772458519960153</v>
      </c>
      <c r="BL78" s="1">
        <f xml:space="preserve"> MIN(   MAX(0,EXP((1/beta.p)*( BL48 - BL63 - beta.0 - beta.oil*price.oil.2040 - beta.eua*price.eua.2040 - parameters!$D88 ))), price.ceiling   )</f>
        <v>52.604124849951212</v>
      </c>
      <c r="BM78" s="1">
        <f xml:space="preserve"> MIN(   MAX(0,EXP((1/beta.p)*( BM48 - BM63 - beta.0 - beta.oil*price.oil.2040 - beta.eua*price.eua.2040 - parameters!$D88 ))), price.ceiling   )</f>
        <v>54.501870342587097</v>
      </c>
      <c r="BN78" s="1">
        <f xml:space="preserve"> MIN(   MAX(0,EXP((1/beta.p)*( BN48 - BN63 - beta.0 - beta.oil*price.oil.2040 - beta.eua*price.eua.2040 - parameters!$D88 ))), price.ceiling   )</f>
        <v>56.468078868589565</v>
      </c>
      <c r="BO78" s="1">
        <f xml:space="preserve"> MIN(   MAX(0,EXP((1/beta.p)*( BO48 - BO63 - beta.0 - beta.oil*price.oil.2040 - beta.eua*price.eua.2040 - parameters!$D88 ))), price.ceiling   )</f>
        <v>58.505220299158843</v>
      </c>
      <c r="BP78" s="1">
        <f xml:space="preserve"> MIN(   MAX(0,EXP((1/beta.p)*( BP48 - BP63 - beta.0 - beta.oil*price.oil.2040 - beta.eua*price.eua.2040 - parameters!$D88 ))), price.ceiling   )</f>
        <v>60.615853608525633</v>
      </c>
      <c r="BQ78" s="1">
        <f xml:space="preserve"> MIN(   MAX(0,EXP((1/beta.p)*( BQ48 - BQ63 - beta.0 - beta.oil*price.oil.2040 - beta.eua*price.eua.2040 - parameters!$D88 ))), price.ceiling   )</f>
        <v>62.802630088430703</v>
      </c>
      <c r="BR78" s="1">
        <f xml:space="preserve"> MIN(   MAX(0,EXP((1/beta.p)*( BR48 - BR63 - beta.0 - beta.oil*price.oil.2040 - beta.eua*price.eua.2040 - parameters!$D88 ))), price.ceiling   )</f>
        <v>65.06829667856897</v>
      </c>
      <c r="BS78" s="1">
        <f xml:space="preserve"> MIN(   MAX(0,EXP((1/beta.p)*( BS48 - BS63 - beta.0 - beta.oil*price.oil.2040 - beta.eua*price.eua.2040 - parameters!$D88 ))), price.ceiling   )</f>
        <v>67.415699417184584</v>
      </c>
      <c r="BT78" s="1">
        <f xml:space="preserve"> MIN(   MAX(0,EXP((1/beta.p)*( BT48 - BT63 - beta.0 - beta.oil*price.oil.2040 - beta.eua*price.eua.2040 - parameters!$D88 ))), price.ceiling   )</f>
        <v>69.847787016147407</v>
      </c>
      <c r="BU78" s="1">
        <f xml:space="preserve"> MIN(   MAX(0,EXP((1/beta.p)*( BU48 - BU63 - beta.0 - beta.oil*price.oil.2040 - beta.eua*price.eua.2040 - parameters!$D88 ))), price.ceiling   )</f>
        <v>72.367614565005738</v>
      </c>
      <c r="BV78" s="1">
        <f xml:space="preserve"> MIN(   MAX(0,EXP((1/beta.p)*( BV48 - BV63 - beta.0 - beta.oil*price.oil.2040 - beta.eua*price.eua.2040 - parameters!$D88 ))), price.ceiling   )</f>
        <v>74.97834736866487</v>
      </c>
      <c r="BW78" s="1">
        <f xml:space="preserve"> MIN(   MAX(0,EXP((1/beta.p)*( BW48 - BW63 - beta.0 - beta.oil*price.oil.2040 - beta.eua*price.eua.2040 - parameters!$D88 ))), price.ceiling   )</f>
        <v>77.683264923515296</v>
      </c>
      <c r="BX78" s="1">
        <f xml:space="preserve"> MIN(   MAX(0,EXP((1/beta.p)*( BX48 - BX63 - beta.0 - beta.oil*price.oil.2040 - beta.eua*price.eua.2040 - parameters!$D88 ))), price.ceiling   )</f>
        <v>80.485765037001713</v>
      </c>
      <c r="BY78" s="1">
        <f xml:space="preserve"> MIN(   MAX(0,EXP((1/beta.p)*( BY48 - BY63 - beta.0 - beta.oil*price.oil.2040 - beta.eua*price.eua.2040 - parameters!$D88 ))), price.ceiling   )</f>
        <v>83.389368095811278</v>
      </c>
      <c r="BZ78" s="1">
        <f xml:space="preserve"> MIN(   MAX(0,EXP((1/beta.p)*( BZ48 - BZ63 - beta.0 - beta.oil*price.oil.2040 - beta.eua*price.eua.2040 - parameters!$D88 ))), price.ceiling   )</f>
        <v>86.397721488040233</v>
      </c>
      <c r="CA78" s="1">
        <f xml:space="preserve"> MIN(   MAX(0,EXP((1/beta.p)*( CA48 - CA63 - beta.0 - beta.oil*price.oil.2040 - beta.eua*price.eua.2040 - parameters!$D88 ))), price.ceiling   )</f>
        <v>89.514604184893855</v>
      </c>
      <c r="CB78" s="1">
        <f xml:space="preserve"> MIN(   MAX(0,EXP((1/beta.p)*( CB48 - CB63 - beta.0 - beta.oil*price.oil.2040 - beta.eua*price.eua.2040 - parameters!$D88 ))), price.ceiling   )</f>
        <v>92.743931487677244</v>
      </c>
      <c r="CC78" s="1">
        <f xml:space="preserve"> MIN(   MAX(0,EXP((1/beta.p)*( CC48 - CC63 - beta.0 - beta.oil*price.oil.2040 - beta.eua*price.eua.2040 - parameters!$D88 ))), price.ceiling   )</f>
        <v>96.089759946036935</v>
      </c>
      <c r="CD78" s="1">
        <f xml:space="preserve"> MIN(   MAX(0,EXP((1/beta.p)*( CD48 - CD63 - beta.0 - beta.oil*price.oil.2040 - beta.eua*price.eua.2040 - parameters!$D88 ))), price.ceiling   )</f>
        <v>99.556292453634228</v>
      </c>
      <c r="CE78" s="1">
        <f xml:space="preserve"> MIN(   MAX(0,EXP((1/beta.p)*( CE48 - CE63 - beta.0 - beta.oil*price.oil.2040 - beta.eua*price.eua.2040 - parameters!$D88 ))), price.ceiling   )</f>
        <v>103.14788352764857</v>
      </c>
      <c r="CF78" s="1">
        <f xml:space="preserve"> MIN(   MAX(0,EXP((1/beta.p)*( CF48 - CF63 - beta.0 - beta.oil*price.oil.2040 - beta.eua*price.eua.2040 - parameters!$D88 ))), price.ceiling   )</f>
        <v>106.86904477874607</v>
      </c>
      <c r="CG78" s="1">
        <f xml:space="preserve"> MIN(   MAX(0,EXP((1/beta.p)*( CG48 - CG63 - beta.0 - beta.oil*price.oil.2040 - beta.eua*price.eua.2040 - parameters!$D88 ))), price.ceiling   )</f>
        <v>110.72445057838011</v>
      </c>
      <c r="CH78" s="1">
        <f xml:space="preserve"> MIN(   MAX(0,EXP((1/beta.p)*( CH48 - CH63 - beta.0 - beta.oil*price.oil.2040 - beta.eua*price.eua.2040 - parameters!$D88 ))), price.ceiling   )</f>
        <v>114.7189439305474</v>
      </c>
      <c r="CI78" s="1">
        <f xml:space="preserve"> MIN(   MAX(0,EXP((1/beta.p)*( CI48 - CI63 - beta.0 - beta.oil*price.oil.2040 - beta.eua*price.eua.2040 - parameters!$D88 ))), price.ceiling   )</f>
        <v>118.8575425553727</v>
      </c>
      <c r="CJ78" s="1">
        <f xml:space="preserve"> MIN(   MAX(0,EXP((1/beta.p)*( CJ48 - CJ63 - beta.0 - beta.oil*price.oil.2040 - beta.eua*price.eua.2040 - parameters!$D88 ))), price.ceiling   )</f>
        <v>123.14544519216466</v>
      </c>
      <c r="CK78" s="1">
        <f xml:space="preserve"> MIN(   MAX(0,EXP((1/beta.p)*( CK48 - CK63 - beta.0 - beta.oil*price.oil.2040 - beta.eua*price.eua.2040 - parameters!$D88 ))), price.ceiling   )</f>
        <v>127.58803812986078</v>
      </c>
      <c r="CL78" s="1">
        <f xml:space="preserve"> MIN(   MAX(0,EXP((1/beta.p)*( CL48 - CL63 - beta.0 - beta.oil*price.oil.2040 - beta.eua*price.eua.2040 - parameters!$D88 ))), price.ceiling   )</f>
        <v>132.19090197306411</v>
      </c>
      <c r="CM78" s="1">
        <f xml:space="preserve"> MIN(   MAX(0,EXP((1/beta.p)*( CM48 - CM63 - beta.0 - beta.oil*price.oil.2040 - beta.eua*price.eua.2040 - parameters!$D88 ))), price.ceiling   )</f>
        <v>136.95981865217311</v>
      </c>
      <c r="CN78" s="1">
        <f xml:space="preserve"> MIN(   MAX(0,EXP((1/beta.p)*( CN48 - CN63 - beta.0 - beta.oil*price.oil.2040 - beta.eua*price.eua.2040 - parameters!$D88 ))), price.ceiling   )</f>
        <v>141.90077868640572</v>
      </c>
      <c r="CO78" s="1">
        <f xml:space="preserve"> MIN(   MAX(0,EXP((1/beta.p)*( CO48 - CO63 - beta.0 - beta.oil*price.oil.2040 - beta.eua*price.eua.2040 - parameters!$D88 ))), price.ceiling   )</f>
        <v>147.01998870884756</v>
      </c>
      <c r="CP78" s="1">
        <f xml:space="preserve"> MIN(   MAX(0,EXP((1/beta.p)*( CP48 - CP63 - beta.0 - beta.oil*price.oil.2040 - beta.eua*price.eua.2040 - parameters!$D88 ))), price.ceiling   )</f>
        <v>152.32387926297133</v>
      </c>
      <c r="CQ78" s="1">
        <f xml:space="preserve"> MIN(   MAX(0,EXP((1/beta.p)*( CQ48 - CQ63 - beta.0 - beta.oil*price.oil.2040 - beta.eua*price.eua.2040 - parameters!$D88 ))), price.ceiling   )</f>
        <v>157.8191128804238</v>
      </c>
      <c r="CR78" s="1">
        <f xml:space="preserve"> MIN(   MAX(0,EXP((1/beta.p)*( CR48 - CR63 - beta.0 - beta.oil*price.oil.2040 - beta.eua*price.eua.2040 - parameters!$D88 ))), price.ceiling   )</f>
        <v>163.51259245022777</v>
      </c>
      <c r="CS78" s="1">
        <f xml:space="preserve"> MIN(   MAX(0,EXP((1/beta.p)*( CS48 - CS63 - beta.0 - beta.oil*price.oil.2040 - beta.eua*price.eua.2040 - parameters!$D88 ))), price.ceiling   )</f>
        <v>169.41146988991065</v>
      </c>
      <c r="CT78" s="1">
        <f xml:space="preserve"> MIN(   MAX(0,EXP((1/beta.p)*( CT48 - CT63 - beta.0 - beta.oil*price.oil.2040 - beta.eua*price.eua.2040 - parameters!$D88 ))), price.ceiling   )</f>
        <v>175.52315512945131</v>
      </c>
      <c r="CU78" s="1">
        <f xml:space="preserve"> MIN(   MAX(0,EXP((1/beta.p)*( CU48 - CU63 - beta.0 - beta.oil*price.oil.2040 - beta.eua*price.eua.2040 - parameters!$D88 ))), price.ceiling   )</f>
        <v>181.85532541933415</v>
      </c>
      <c r="CV78" s="1">
        <f xml:space="preserve"> MIN(   MAX(0,EXP((1/beta.p)*( CV48 - CV63 - beta.0 - beta.oil*price.oil.2040 - beta.eua*price.eua.2040 - parameters!$D88 ))), price.ceiling   )</f>
        <v>188.41593497439831</v>
      </c>
      <c r="CW78" s="1">
        <f xml:space="preserve"> MIN(   MAX(0,EXP((1/beta.p)*( CW48 - CW63 - beta.0 - beta.oil*price.oil.2040 - beta.eua*price.eua.2040 - parameters!$D88 ))), price.ceiling   )</f>
        <v>195.21322496559898</v>
      </c>
      <c r="CX78" s="1">
        <f xml:space="preserve"> MIN(   MAX(0,EXP((1/beta.p)*( CX48 - CX63 - beta.0 - beta.oil*price.oil.2040 - beta.eua*price.eua.2040 - parameters!$D88 ))), price.ceiling   )</f>
        <v>202.25573387223136</v>
      </c>
      <c r="CY78" s="1">
        <f xml:space="preserve"> MIN(   MAX(0,EXP((1/beta.p)*( CY48 - CY63 - beta.0 - beta.oil*price.oil.2040 - beta.eua*price.eua.2040 - parameters!$D88 ))), price.ceiling   )</f>
        <v>209.55230820762117</v>
      </c>
      <c r="CZ78" s="1">
        <f xml:space="preserve"> MIN(   MAX(0,EXP((1/beta.p)*( CZ48 - CZ63 - beta.0 - beta.oil*price.oil.2040 - beta.eua*price.eua.2040 - parameters!$D88 ))), price.ceiling   )</f>
        <v>217.11211363175477</v>
      </c>
      <c r="DA78" s="1">
        <f xml:space="preserve"> MIN(   MAX(0,EXP((1/beta.p)*( DA48 - DA63 - beta.0 - beta.oil*price.oil.2040 - beta.eua*price.eua.2040 - parameters!$D88 ))), price.ceiling   )</f>
        <v>224.94464646480881</v>
      </c>
    </row>
    <row r="79" spans="1:105" x14ac:dyDescent="0.25">
      <c r="A79" t="s">
        <v>59</v>
      </c>
      <c r="B79" s="3">
        <f t="shared" si="8"/>
        <v>46.989504967103734</v>
      </c>
      <c r="D79" t="s">
        <v>59</v>
      </c>
      <c r="E79" s="1">
        <f xml:space="preserve"> MIN(   MAX(0,EXP((1/beta.p)*( E49 - E64 - beta.0 - beta.oil*price.oil.2040 - beta.eua*price.eua.2040 - parameters!$D89 ))), price.ceiling   )</f>
        <v>5.5248209549494307</v>
      </c>
      <c r="F79" s="1">
        <f xml:space="preserve"> MIN(   MAX(0,EXP((1/beta.p)*( F49 - F64 - beta.0 - beta.oil*price.oil.2040 - beta.eua*price.eua.2040 - parameters!$D89 ))), price.ceiling   )</f>
        <v>5.756743711974198</v>
      </c>
      <c r="G79" s="1">
        <f xml:space="preserve"> MIN(   MAX(0,EXP((1/beta.p)*( G49 - G64 - beta.0 - beta.oil*price.oil.2040 - beta.eua*price.eua.2040 - parameters!$D89 ))), price.ceiling   )</f>
        <v>5.9984021990189182</v>
      </c>
      <c r="H79" s="1">
        <f xml:space="preserve"> MIN(   MAX(0,EXP((1/beta.p)*( H49 - H64 - beta.0 - beta.oil*price.oil.2040 - beta.eua*price.eua.2040 - parameters!$D89 ))), price.ceiling   )</f>
        <v>6.2502051057707861</v>
      </c>
      <c r="I79" s="1">
        <f xml:space="preserve"> MIN(   MAX(0,EXP((1/beta.p)*( I49 - I64 - beta.0 - beta.oil*price.oil.2040 - beta.eua*price.eua.2040 - parameters!$D89 ))), price.ceiling   )</f>
        <v>6.512578278027533</v>
      </c>
      <c r="J79" s="1">
        <f xml:space="preserve"> MIN(   MAX(0,EXP((1/beta.p)*( J49 - J64 - beta.0 - beta.oil*price.oil.2040 - beta.eua*price.eua.2040 - parameters!$D89 ))), price.ceiling   )</f>
        <v>6.7859654378823073</v>
      </c>
      <c r="K79" s="1">
        <f xml:space="preserve"> MIN(   MAX(0,EXP((1/beta.p)*( K49 - K64 - beta.0 - beta.oil*price.oil.2040 - beta.eua*price.eua.2040 - parameters!$D89 ))), price.ceiling   )</f>
        <v>7.0708289341406845</v>
      </c>
      <c r="L79" s="1">
        <f xml:space="preserve"> MIN(   MAX(0,EXP((1/beta.p)*( L49 - L64 - beta.0 - beta.oil*price.oil.2040 - beta.eua*price.eua.2040 - parameters!$D89 ))), price.ceiling   )</f>
        <v>7.367650524238968</v>
      </c>
      <c r="M79" s="1">
        <f xml:space="preserve"> MIN(   MAX(0,EXP((1/beta.p)*( M49 - M64 - beta.0 - beta.oil*price.oil.2040 - beta.eua*price.eua.2040 - parameters!$D89 ))), price.ceiling   )</f>
        <v>7.6769321889860764</v>
      </c>
      <c r="N79" s="1">
        <f xml:space="preserve"> MIN(   MAX(0,EXP((1/beta.p)*( N49 - N64 - beta.0 - beta.oil*price.oil.2040 - beta.eua*price.eua.2040 - parameters!$D89 ))), price.ceiling   )</f>
        <v>7.9991969815069668</v>
      </c>
      <c r="O79" s="1">
        <f xml:space="preserve"> MIN(   MAX(0,EXP((1/beta.p)*( O49 - O64 - beta.0 - beta.oil*price.oil.2040 - beta.eua*price.eua.2040 - parameters!$D89 ))), price.ceiling   )</f>
        <v>8.3349899118232518</v>
      </c>
      <c r="P79" s="1">
        <f xml:space="preserve"> MIN(   MAX(0,EXP((1/beta.p)*( P49 - P64 - beta.0 - beta.oil*price.oil.2040 - beta.eua*price.eua.2040 - parameters!$D89 ))), price.ceiling   )</f>
        <v>8.6848788685670737</v>
      </c>
      <c r="Q79" s="1">
        <f xml:space="preserve"> MIN(   MAX(0,EXP((1/beta.p)*( Q49 - Q64 - beta.0 - beta.oil*price.oil.2040 - beta.eua*price.eua.2040 - parameters!$D89 ))), price.ceiling   )</f>
        <v>9.049455579386958</v>
      </c>
      <c r="R79" s="1">
        <f xml:space="preserve"> MIN(   MAX(0,EXP((1/beta.p)*( R49 - R64 - beta.0 - beta.oil*price.oil.2040 - beta.eua*price.eua.2040 - parameters!$D89 ))), price.ceiling   )</f>
        <v>9.4293366116698962</v>
      </c>
      <c r="S79" s="1">
        <f xml:space="preserve"> MIN(   MAX(0,EXP((1/beta.p)*( S49 - S64 - beta.0 - beta.oil*price.oil.2040 - beta.eua*price.eua.2040 - parameters!$D89 ))), price.ceiling   )</f>
        <v>9.825164415272102</v>
      </c>
      <c r="T79" s="1">
        <f xml:space="preserve"> MIN(   MAX(0,EXP((1/beta.p)*( T49 - T64 - beta.0 - beta.oil*price.oil.2040 - beta.eua*price.eua.2040 - parameters!$D89 ))), price.ceiling   )</f>
        <v>10.237608409021831</v>
      </c>
      <c r="U79" s="1">
        <f xml:space="preserve"> MIN(   MAX(0,EXP((1/beta.p)*( U49 - U64 - beta.0 - beta.oil*price.oil.2040 - beta.eua*price.eua.2040 - parameters!$D89 ))), price.ceiling   )</f>
        <v>10.667366112831806</v>
      </c>
      <c r="V79" s="1">
        <f xml:space="preserve"> MIN(   MAX(0,EXP((1/beta.p)*( V49 - V64 - beta.0 - beta.oil*price.oil.2040 - beta.eua*price.eua.2040 - parameters!$D89 ))), price.ceiling   )</f>
        <v>11.115164327335789</v>
      </c>
      <c r="W79" s="1">
        <f xml:space="preserve"> MIN(   MAX(0,EXP((1/beta.p)*( W49 - W64 - beta.0 - beta.oil*price.oil.2040 - beta.eua*price.eua.2040 - parameters!$D89 ))), price.ceiling   )</f>
        <v>11.581760363044365</v>
      </c>
      <c r="X79" s="1">
        <f xml:space="preserve"> MIN(   MAX(0,EXP((1/beta.p)*( X49 - X64 - beta.0 - beta.oil*price.oil.2040 - beta.eua*price.eua.2040 - parameters!$D89 ))), price.ceiling   )</f>
        <v>12.067943321098619</v>
      </c>
      <c r="Y79" s="1">
        <f xml:space="preserve"> MIN(   MAX(0,EXP((1/beta.p)*( Y49 - Y64 - beta.0 - beta.oil*price.oil.2040 - beta.eua*price.eua.2040 - parameters!$D89 ))), price.ceiling   )</f>
        <v>12.5745354277877</v>
      </c>
      <c r="Z79" s="1">
        <f xml:space="preserve"> MIN(   MAX(0,EXP((1/beta.p)*( Z49 - Z64 - beta.0 - beta.oil*price.oil.2040 - beta.eua*price.eua.2040 - parameters!$D89 ))), price.ceiling   )</f>
        <v>13.102393425087243</v>
      </c>
      <c r="AA79" s="1">
        <f xml:space="preserve"> MIN(   MAX(0,EXP((1/beta.p)*( AA49 - AA64 - beta.0 - beta.oil*price.oil.2040 - beta.eua*price.eua.2040 - parameters!$D89 ))), price.ceiling   )</f>
        <v>13.652410019570214</v>
      </c>
      <c r="AB79" s="1">
        <f xml:space="preserve"> MIN(   MAX(0,EXP((1/beta.p)*( AB49 - AB64 - beta.0 - beta.oil*price.oil.2040 - beta.eua*price.eua.2040 - parameters!$D89 ))), price.ceiling   )</f>
        <v>14.225515392140659</v>
      </c>
      <c r="AC79" s="1">
        <f xml:space="preserve"> MIN(   MAX(0,EXP((1/beta.p)*( AC49 - AC64 - beta.0 - beta.oil*price.oil.2040 - beta.eua*price.eua.2040 - parameters!$D89 ))), price.ceiling   )</f>
        <v>14.822678771143538</v>
      </c>
      <c r="AD79" s="1">
        <f xml:space="preserve"> MIN(   MAX(0,EXP((1/beta.p)*( AD49 - AD64 - beta.0 - beta.oil*price.oil.2040 - beta.eua*price.eua.2040 - parameters!$D89 ))), price.ceiling   )</f>
        <v>15.444910071511098</v>
      </c>
      <c r="AE79" s="1">
        <f xml:space="preserve"> MIN(   MAX(0,EXP((1/beta.p)*( AE49 - AE64 - beta.0 - beta.oil*price.oil.2040 - beta.eua*price.eua.2040 - parameters!$D89 ))), price.ceiling   )</f>
        <v>16.093261602717824</v>
      </c>
      <c r="AF79" s="1">
        <f xml:space="preserve"> MIN(   MAX(0,EXP((1/beta.p)*( AF49 - AF64 - beta.0 - beta.oil*price.oil.2040 - beta.eua*price.eua.2040 - parameters!$D89 ))), price.ceiling   )</f>
        <v>16.768829848432556</v>
      </c>
      <c r="AG79" s="1">
        <f xml:space="preserve"> MIN(   MAX(0,EXP((1/beta.p)*( AG49 - AG64 - beta.0 - beta.oil*price.oil.2040 - beta.eua*price.eua.2040 - parameters!$D89 ))), price.ceiling   )</f>
        <v>17.472757320877367</v>
      </c>
      <c r="AH79" s="1">
        <f xml:space="preserve"> MIN(   MAX(0,EXP((1/beta.p)*( AH49 - AH64 - beta.0 - beta.oil*price.oil.2040 - beta.eua*price.eua.2040 - parameters!$D89 ))), price.ceiling   )</f>
        <v>18.206234493029399</v>
      </c>
      <c r="AI79" s="1">
        <f xml:space="preserve"> MIN(   MAX(0,EXP((1/beta.p)*( AI49 - AI64 - beta.0 - beta.oil*price.oil.2040 - beta.eua*price.eua.2040 - parameters!$D89 ))), price.ceiling   )</f>
        <v>18.970501811933214</v>
      </c>
      <c r="AJ79" s="1">
        <f xml:space="preserve"> MIN(   MAX(0,EXP((1/beta.p)*( AJ49 - AJ64 - beta.0 - beta.oil*price.oil.2040 - beta.eua*price.eua.2040 - parameters!$D89 ))), price.ceiling   )</f>
        <v>19.766851796528723</v>
      </c>
      <c r="AK79" s="1">
        <f xml:space="preserve"> MIN(   MAX(0,EXP((1/beta.p)*( AK49 - AK64 - beta.0 - beta.oil*price.oil.2040 - beta.eua*price.eua.2040 - parameters!$D89 ))), price.ceiling   )</f>
        <v>20.596631223542374</v>
      </c>
      <c r="AL79" s="1">
        <f xml:space="preserve"> MIN(   MAX(0,EXP((1/beta.p)*( AL49 - AL64 - beta.0 - beta.oil*price.oil.2040 - beta.eua*price.eua.2040 - parameters!$D89 ))), price.ceiling   )</f>
        <v>21.461243405138411</v>
      </c>
      <c r="AM79" s="1">
        <f xml:space="preserve"> MIN(   MAX(0,EXP((1/beta.p)*( AM49 - AM64 - beta.0 - beta.oil*price.oil.2040 - beta.eua*price.eua.2040 - parameters!$D89 ))), price.ceiling   )</f>
        <v>22.362150562182183</v>
      </c>
      <c r="AN79" s="1">
        <f xml:space="preserve"> MIN(   MAX(0,EXP((1/beta.p)*( AN49 - AN64 - beta.0 - beta.oil*price.oil.2040 - beta.eua*price.eua.2040 - parameters!$D89 ))), price.ceiling   )</f>
        <v>23.300876297128966</v>
      </c>
      <c r="AO79" s="1">
        <f xml:space="preserve"> MIN(   MAX(0,EXP((1/beta.p)*( AO49 - AO64 - beta.0 - beta.oil*price.oil.2040 - beta.eua*price.eua.2040 - parameters!$D89 ))), price.ceiling   )</f>
        <v>24.27900817072064</v>
      </c>
      <c r="AP79" s="1">
        <f xml:space="preserve"> MIN(   MAX(0,EXP((1/beta.p)*( AP49 - AP64 - beta.0 - beta.oil*price.oil.2040 - beta.eua*price.eua.2040 - parameters!$D89 ))), price.ceiling   )</f>
        <v>25.298200386847743</v>
      </c>
      <c r="AQ79" s="1">
        <f xml:space="preserve"> MIN(   MAX(0,EXP((1/beta.p)*( AQ49 - AQ64 - beta.0 - beta.oil*price.oil.2040 - beta.eua*price.eua.2040 - parameters!$D89 ))), price.ceiling   )</f>
        <v>26.360176590117575</v>
      </c>
      <c r="AR79" s="1">
        <f xml:space="preserve"> MIN(   MAX(0,EXP((1/beta.p)*( AR49 - AR64 - beta.0 - beta.oil*price.oil.2040 - beta.eua*price.eua.2040 - parameters!$D89 ))), price.ceiling   )</f>
        <v>27.46673278085947</v>
      </c>
      <c r="AS79" s="1">
        <f xml:space="preserve"> MIN(   MAX(0,EXP((1/beta.p)*( AS49 - AS64 - beta.0 - beta.oil*price.oil.2040 - beta.eua*price.eua.2040 - parameters!$D89 ))), price.ceiling   )</f>
        <v>28.619740352497196</v>
      </c>
      <c r="AT79" s="1">
        <f xml:space="preserve"> MIN(   MAX(0,EXP((1/beta.p)*( AT49 - AT64 - beta.0 - beta.oil*price.oil.2040 - beta.eua*price.eua.2040 - parameters!$D89 ))), price.ceiling   )</f>
        <v>29.821149256425198</v>
      </c>
      <c r="AU79" s="1">
        <f xml:space="preserve"> MIN(   MAX(0,EXP((1/beta.p)*( AU49 - AU64 - beta.0 - beta.oil*price.oil.2040 - beta.eua*price.eua.2040 - parameters!$D89 ))), price.ceiling   )</f>
        <v>31.072991299740867</v>
      </c>
      <c r="AV79" s="1">
        <f xml:space="preserve"> MIN(   MAX(0,EXP((1/beta.p)*( AV49 - AV64 - beta.0 - beta.oil*price.oil.2040 - beta.eua*price.eua.2040 - parameters!$D89 ))), price.ceiling   )</f>
        <v>32.377383581410506</v>
      </c>
      <c r="AW79" s="1">
        <f xml:space="preserve"> MIN(   MAX(0,EXP((1/beta.p)*( AW49 - AW64 - beta.0 - beta.oil*price.oil.2040 - beta.eua*price.eua.2040 - parameters!$D89 ))), price.ceiling   )</f>
        <v>33.736532072679175</v>
      </c>
      <c r="AX79" s="1">
        <f xml:space="preserve"> MIN(   MAX(0,EXP((1/beta.p)*( AX49 - AX64 - beta.0 - beta.oil*price.oil.2040 - beta.eua*price.eua.2040 - parameters!$D89 ))), price.ceiling   )</f>
        <v>35.152735347780947</v>
      </c>
      <c r="AY79" s="1">
        <f xml:space="preserve"> MIN(   MAX(0,EXP((1/beta.p)*( AY49 - AY64 - beta.0 - beta.oil*price.oil.2040 - beta.eua*price.eua.2040 - parameters!$D89 ))), price.ceiling   )</f>
        <v>36.628388471257409</v>
      </c>
      <c r="AZ79" s="1">
        <f xml:space="preserve"> MIN(   MAX(0,EXP((1/beta.p)*( AZ49 - AZ64 - beta.0 - beta.oil*price.oil.2040 - beta.eua*price.eua.2040 - parameters!$D89 ))), price.ceiling   )</f>
        <v>38.165987048459812</v>
      </c>
      <c r="BA79" s="1">
        <f xml:space="preserve"> MIN(   MAX(0,EXP((1/beta.p)*( BA49 - BA64 - beta.0 - beta.oil*price.oil.2040 - beta.eua*price.eua.2040 - parameters!$D89 ))), price.ceiling   )</f>
        <v>39.768131446084269</v>
      </c>
      <c r="BB79" s="1">
        <f xml:space="preserve"> MIN(   MAX(0,EXP((1/beta.p)*( BB49 - BB64 - beta.0 - beta.oil*price.oil.2040 - beta.eua*price.eua.2040 - parameters!$D89 ))), price.ceiling   )</f>
        <v>41.437531189878086</v>
      </c>
      <c r="BC79" s="1">
        <f xml:space="preserve"> MIN(   MAX(0,EXP((1/beta.p)*( BC49 - BC64 - beta.0 - beta.oil*price.oil.2040 - beta.eua*price.eua.2040 - parameters!$D89 ))), price.ceiling   )</f>
        <v>43.177009546954423</v>
      </c>
      <c r="BD79" s="1">
        <f xml:space="preserve"> MIN(   MAX(0,EXP((1/beta.p)*( BD49 - BD64 - beta.0 - beta.oil*price.oil.2040 - beta.eua*price.eua.2040 - parameters!$D89 ))), price.ceiling   )</f>
        <v>44.989508300464891</v>
      </c>
      <c r="BE79" s="1">
        <f xml:space="preserve"> MIN(   MAX(0,EXP((1/beta.p)*( BE49 - BE64 - beta.0 - beta.oil*price.oil.2040 - beta.eua*price.eua.2040 - parameters!$D89 ))), price.ceiling   )</f>
        <v>46.878092724704942</v>
      </c>
      <c r="BF79" s="1">
        <f xml:space="preserve"> MIN(   MAX(0,EXP((1/beta.p)*( BF49 - BF64 - beta.0 - beta.oil*price.oil.2040 - beta.eua*price.eua.2040 - parameters!$D89 ))), price.ceiling   )</f>
        <v>48.845956769065744</v>
      </c>
      <c r="BG79" s="1">
        <f xml:space="preserve"> MIN(   MAX(0,EXP((1/beta.p)*( BG49 - BG64 - beta.0 - beta.oil*price.oil.2040 - beta.eua*price.eua.2040 - parameters!$D89 ))), price.ceiling   )</f>
        <v>50.896428459600074</v>
      </c>
      <c r="BH79" s="1">
        <f xml:space="preserve"> MIN(   MAX(0,EXP((1/beta.p)*( BH49 - BH64 - beta.0 - beta.oil*price.oil.2040 - beta.eua*price.eua.2040 - parameters!$D89 ))), price.ceiling   )</f>
        <v>53.032975527336163</v>
      </c>
      <c r="BI79" s="1">
        <f xml:space="preserve"> MIN(   MAX(0,EXP((1/beta.p)*( BI49 - BI64 - beta.0 - beta.oil*price.oil.2040 - beta.eua*price.eua.2040 - parameters!$D89 ))), price.ceiling   )</f>
        <v>55.259211272859929</v>
      </c>
      <c r="BJ79" s="1">
        <f xml:space="preserve"> MIN(   MAX(0,EXP((1/beta.p)*( BJ49 - BJ64 - beta.0 - beta.oil*price.oil.2040 - beta.eua*price.eua.2040 - parameters!$D89 ))), price.ceiling   )</f>
        <v>57.57890067708113</v>
      </c>
      <c r="BK79" s="1">
        <f xml:space="preserve"> MIN(   MAX(0,EXP((1/beta.p)*( BK49 - BK64 - beta.0 - beta.oil*price.oil.2040 - beta.eua*price.eua.2040 - parameters!$D89 ))), price.ceiling   )</f>
        <v>59.995966768520901</v>
      </c>
      <c r="BL79" s="1">
        <f xml:space="preserve"> MIN(   MAX(0,EXP((1/beta.p)*( BL49 - BL64 - beta.0 - beta.oil*price.oil.2040 - beta.eua*price.eua.2040 - parameters!$D89 ))), price.ceiling   )</f>
        <v>62.514497257885687</v>
      </c>
      <c r="BM79" s="1">
        <f xml:space="preserve"> MIN(   MAX(0,EXP((1/beta.p)*( BM49 - BM64 - beta.0 - beta.oil*price.oil.2040 - beta.eua*price.eua.2040 - parameters!$D89 ))), price.ceiling   )</f>
        <v>65.138751451151052</v>
      </c>
      <c r="BN79" s="1">
        <f xml:space="preserve"> MIN(   MAX(0,EXP((1/beta.p)*( BN49 - BN64 - beta.0 - beta.oil*price.oil.2040 - beta.eua*price.eua.2040 - parameters!$D89 ))), price.ceiling   )</f>
        <v>67.873167452843944</v>
      </c>
      <c r="BO79" s="1">
        <f xml:space="preserve"> MIN(   MAX(0,EXP((1/beta.p)*( BO49 - BO64 - beta.0 - beta.oil*price.oil.2040 - beta.eua*price.eua.2040 - parameters!$D89 ))), price.ceiling   )</f>
        <v>70.722369671707824</v>
      </c>
      <c r="BP79" s="1">
        <f xml:space="preserve"> MIN(   MAX(0,EXP((1/beta.p)*( BP49 - BP64 - beta.0 - beta.oil*price.oil.2040 - beta.eua*price.eua.2040 - parameters!$D89 ))), price.ceiling   )</f>
        <v>73.691176641441913</v>
      </c>
      <c r="BQ79" s="1">
        <f xml:space="preserve"> MIN(   MAX(0,EXP((1/beta.p)*( BQ49 - BQ64 - beta.0 - beta.oil*price.oil.2040 - beta.eua*price.eua.2040 - parameters!$D89 ))), price.ceiling   )</f>
        <v>76.784609169743547</v>
      </c>
      <c r="BR79" s="1">
        <f xml:space="preserve"> MIN(   MAX(0,EXP((1/beta.p)*( BR49 - BR64 - beta.0 - beta.oil*price.oil.2040 - beta.eua*price.eua.2040 - parameters!$D89 ))), price.ceiling   )</f>
        <v>80.007898829431468</v>
      </c>
      <c r="BS79" s="1">
        <f xml:space="preserve"> MIN(   MAX(0,EXP((1/beta.p)*( BS49 - BS64 - beta.0 - beta.oil*price.oil.2040 - beta.eua*price.eua.2040 - parameters!$D89 ))), price.ceiling   )</f>
        <v>83.366496806015235</v>
      </c>
      <c r="BT79" s="1">
        <f xml:space="preserve"> MIN(   MAX(0,EXP((1/beta.p)*( BT49 - BT64 - beta.0 - beta.oil*price.oil.2040 - beta.eua*price.eua.2040 - parameters!$D89 ))), price.ceiling   )</f>
        <v>86.866083116667795</v>
      </c>
      <c r="BU79" s="1">
        <f xml:space="preserve"> MIN(   MAX(0,EXP((1/beta.p)*( BU49 - BU64 - beta.0 - beta.oil*price.oil.2040 - beta.eua*price.eua.2040 - parameters!$D89 ))), price.ceiling   )</f>
        <v>90.512576216197573</v>
      </c>
      <c r="BV79" s="1">
        <f xml:space="preserve"> MIN(   MAX(0,EXP((1/beta.p)*( BV49 - BV64 - beta.0 - beta.oil*price.oil.2040 - beta.eua*price.eua.2040 - parameters!$D89 ))), price.ceiling   )</f>
        <v>94.312143006261522</v>
      </c>
      <c r="BW79" s="1">
        <f xml:space="preserve"> MIN(   MAX(0,EXP((1/beta.p)*( BW49 - BW64 - beta.0 - beta.oil*price.oil.2040 - beta.eua*price.eua.2040 - parameters!$D89 ))), price.ceiling   )</f>
        <v>98.271209264749245</v>
      </c>
      <c r="BX79" s="1">
        <f xml:space="preserve"> MIN(   MAX(0,EXP((1/beta.p)*( BX49 - BX64 - beta.0 - beta.oil*price.oil.2040 - beta.eua*price.eua.2040 - parameters!$D89 ))), price.ceiling   )</f>
        <v>102.39647051297499</v>
      </c>
      <c r="BY79" s="1">
        <f xml:space="preserve"> MIN(   MAX(0,EXP((1/beta.p)*( BY49 - BY64 - beta.0 - beta.oil*price.oil.2040 - beta.eua*price.eua.2040 - parameters!$D89 ))), price.ceiling   )</f>
        <v>106.694903339056</v>
      </c>
      <c r="BZ79" s="1">
        <f xml:space="preserve"> MIN(   MAX(0,EXP((1/beta.p)*( BZ49 - BZ64 - beta.0 - beta.oil*price.oil.2040 - beta.eua*price.eua.2040 - parameters!$D89 ))), price.ceiling   )</f>
        <v>111.17377719662726</v>
      </c>
      <c r="CA79" s="1">
        <f xml:space="preserve"> MIN(   MAX(0,EXP((1/beta.p)*( CA49 - CA64 - beta.0 - beta.oil*price.oil.2040 - beta.eua*price.eua.2040 - parameters!$D89 ))), price.ceiling   )</f>
        <v>115.84066669884741</v>
      </c>
      <c r="CB79" s="1">
        <f xml:space="preserve"> MIN(   MAX(0,EXP((1/beta.p)*( CB49 - CB64 - beta.0 - beta.oil*price.oil.2040 - beta.eua*price.eua.2040 - parameters!$D89 ))), price.ceiling   )</f>
        <v>120.70346442848528</v>
      </c>
      <c r="CC79" s="1">
        <f xml:space="preserve"> MIN(   MAX(0,EXP((1/beta.p)*( CC49 - CC64 - beta.0 - beta.oil*price.oil.2040 - beta.eua*price.eua.2040 - parameters!$D89 ))), price.ceiling   )</f>
        <v>125.77039428575362</v>
      </c>
      <c r="CD79" s="1">
        <f xml:space="preserve"> MIN(   MAX(0,EXP((1/beta.p)*( CD49 - CD64 - beta.0 - beta.oil*price.oil.2040 - beta.eua*price.eua.2040 - parameters!$D89 ))), price.ceiling   )</f>
        <v>131.05002539646199</v>
      </c>
      <c r="CE79" s="1">
        <f xml:space="preserve"> MIN(   MAX(0,EXP((1/beta.p)*( CE49 - CE64 - beta.0 - beta.oil*price.oil.2040 - beta.eua*price.eua.2040 - parameters!$D89 ))), price.ceiling   )</f>
        <v>136.55128660401027</v>
      </c>
      <c r="CF79" s="1">
        <f xml:space="preserve"> MIN(   MAX(0,EXP((1/beta.p)*( CF49 - CF64 - beta.0 - beta.oil*price.oil.2040 - beta.eua*price.eua.2040 - parameters!$D89 ))), price.ceiling   )</f>
        <v>142.28348156973311</v>
      </c>
      <c r="CG79" s="1">
        <f xml:space="preserve"> MIN(   MAX(0,EXP((1/beta.p)*( CG49 - CG64 - beta.0 - beta.oil*price.oil.2040 - beta.eua*price.eua.2040 - parameters!$D89 ))), price.ceiling   )</f>
        <v>148.25630450713049</v>
      </c>
      <c r="CH79" s="1">
        <f xml:space="preserve"> MIN(   MAX(0,EXP((1/beta.p)*( CH49 - CH64 - beta.0 - beta.oil*price.oil.2040 - beta.eua*price.eua.2040 - parameters!$D89 ))), price.ceiling   )</f>
        <v>154.47985657659513</v>
      </c>
      <c r="CI79" s="1">
        <f xml:space="preserve"> MIN(   MAX(0,EXP((1/beta.p)*( CI49 - CI64 - beta.0 - beta.oil*price.oil.2040 - beta.eua*price.eua.2040 - parameters!$D89 ))), price.ceiling   )</f>
        <v>160.96466296836408</v>
      </c>
      <c r="CJ79" s="1">
        <f xml:space="preserve"> MIN(   MAX(0,EXP((1/beta.p)*( CJ49 - CJ64 - beta.0 - beta.oil*price.oil.2040 - beta.eua*price.eua.2040 - parameters!$D89 ))), price.ceiling   )</f>
        <v>167.72169070258269</v>
      </c>
      <c r="CK79" s="1">
        <f xml:space="preserve"> MIN(   MAX(0,EXP((1/beta.p)*( CK49 - CK64 - beta.0 - beta.oil*price.oil.2040 - beta.eua*price.eua.2040 - parameters!$D89 ))), price.ceiling   )</f>
        <v>174.76236717658693</v>
      </c>
      <c r="CL79" s="1">
        <f xml:space="preserve"> MIN(   MAX(0,EXP((1/beta.p)*( CL49 - CL64 - beta.0 - beta.oil*price.oil.2040 - beta.eua*price.eua.2040 - parameters!$D89 ))), price.ceiling   )</f>
        <v>182.09859949076886</v>
      </c>
      <c r="CM79" s="1">
        <f xml:space="preserve"> MIN(   MAX(0,EXP((1/beta.p)*( CM49 - CM64 - beta.0 - beta.oil*price.oil.2040 - beta.eua*price.eua.2040 - parameters!$D89 ))), price.ceiling   )</f>
        <v>189.74279458570916</v>
      </c>
      <c r="CN79" s="1">
        <f xml:space="preserve"> MIN(   MAX(0,EXP((1/beta.p)*( CN49 - CN64 - beta.0 - beta.oil*price.oil.2040 - beta.eua*price.eua.2040 - parameters!$D89 ))), price.ceiling   )</f>
        <v>197.70788022463469</v>
      </c>
      <c r="CO79" s="1">
        <f xml:space="preserve"> MIN(   MAX(0,EXP((1/beta.p)*( CO49 - CO64 - beta.0 - beta.oil*price.oil.2040 - beta.eua*price.eua.2040 - parameters!$D89 ))), price.ceiling   )</f>
        <v>206.00732685668203</v>
      </c>
      <c r="CP79" s="1">
        <f xml:space="preserve"> MIN(   MAX(0,EXP((1/beta.p)*( CP49 - CP64 - beta.0 - beta.oil*price.oil.2040 - beta.eua*price.eua.2040 - parameters!$D89 ))), price.ceiling   )</f>
        <v>214.65517039794682</v>
      </c>
      <c r="CQ79" s="1">
        <f xml:space="preserve"> MIN(   MAX(0,EXP((1/beta.p)*( CQ49 - CQ64 - beta.0 - beta.oil*price.oil.2040 - beta.eua*price.eua.2040 - parameters!$D89 ))), price.ceiling   )</f>
        <v>223.66603596884178</v>
      </c>
      <c r="CR79" s="1">
        <f xml:space="preserve"> MIN(   MAX(0,EXP((1/beta.p)*( CR49 - CR64 - beta.0 - beta.oil*price.oil.2040 - beta.eua*price.eua.2040 - parameters!$D89 ))), price.ceiling   )</f>
        <v>233.05516262790999</v>
      </c>
      <c r="CS79" s="1">
        <f xml:space="preserve"> MIN(   MAX(0,EXP((1/beta.p)*( CS49 - CS64 - beta.0 - beta.oil*price.oil.2040 - beta.eua*price.eua.2040 - parameters!$D89 ))), price.ceiling   )</f>
        <v>242.83842914392258</v>
      </c>
      <c r="CT79" s="1">
        <f xml:space="preserve"> MIN(   MAX(0,EXP((1/beta.p)*( CT49 - CT64 - beta.0 - beta.oil*price.oil.2040 - beta.eua*price.eua.2040 - parameters!$D89 ))), price.ceiling   )</f>
        <v>253.03238084984486</v>
      </c>
      <c r="CU79" s="1">
        <f xml:space="preserve"> MIN(   MAX(0,EXP((1/beta.p)*( CU49 - CU64 - beta.0 - beta.oil*price.oil.2040 - beta.eua*price.eua.2040 - parameters!$D89 ))), price.ceiling   )</f>
        <v>263.65425762408938</v>
      </c>
      <c r="CV79" s="1">
        <f xml:space="preserve"> MIN(   MAX(0,EXP((1/beta.p)*( CV49 - CV64 - beta.0 - beta.oil*price.oil.2040 - beta.eua*price.eua.2040 - parameters!$D89 ))), price.ceiling   )</f>
        <v>274.7220230463729</v>
      </c>
      <c r="CW79" s="1">
        <f xml:space="preserve"> MIN(   MAX(0,EXP((1/beta.p)*( CW49 - CW64 - beta.0 - beta.oil*price.oil.2040 - beta.eua*price.eua.2040 - parameters!$D89 ))), price.ceiling   )</f>
        <v>286.25439477748893</v>
      </c>
      <c r="CX79" s="1">
        <f xml:space="preserve"> MIN(   MAX(0,EXP((1/beta.p)*( CX49 - CX64 - beta.0 - beta.oil*price.oil.2040 - beta.eua*price.eua.2040 - parameters!$D89 ))), price.ceiling   )</f>
        <v>298.27087621437204</v>
      </c>
      <c r="CY79" s="1">
        <f xml:space="preserve"> MIN(   MAX(0,EXP((1/beta.p)*( CY49 - CY64 - beta.0 - beta.oil*price.oil.2040 - beta.eua*price.eua.2040 - parameters!$D89 ))), price.ceiling   )</f>
        <v>310.79178947398765</v>
      </c>
      <c r="CZ79" s="1">
        <f xml:space="preserve"> MIN(   MAX(0,EXP((1/beta.p)*( CZ49 - CZ64 - beta.0 - beta.oil*price.oil.2040 - beta.eua*price.eua.2040 - parameters!$D89 ))), price.ceiling   )</f>
        <v>323.83830976183458</v>
      </c>
      <c r="DA79" s="1">
        <f xml:space="preserve"> MIN(   MAX(0,EXP((1/beta.p)*( DA49 - DA64 - beta.0 - beta.oil*price.oil.2040 - beta.eua*price.eua.2040 - parameters!$D89 ))), price.ceiling   )</f>
        <v>337.43250118317314</v>
      </c>
    </row>
    <row r="80" spans="1:105" x14ac:dyDescent="0.25">
      <c r="A80" t="s">
        <v>60</v>
      </c>
      <c r="B80" s="3">
        <f t="shared" si="8"/>
        <v>48.263882830498908</v>
      </c>
      <c r="D80" t="s">
        <v>60</v>
      </c>
      <c r="E80" s="1">
        <f xml:space="preserve"> MIN(   MAX(0,EXP((1/beta.p)*( E50 - E65 - beta.0 - beta.oil*price.oil.2040 - beta.eua*price.eua.2040 - parameters!$D90 ))), price.ceiling   )</f>
        <v>5.6084587557990551</v>
      </c>
      <c r="F80" s="1">
        <f xml:space="preserve"> MIN(   MAX(0,EXP((1/beta.p)*( F50 - F65 - beta.0 - beta.oil*price.oil.2040 - beta.eua*price.eua.2040 - parameters!$D90 ))), price.ceiling   )</f>
        <v>5.8451595318562681</v>
      </c>
      <c r="G80" s="1">
        <f xml:space="preserve"> MIN(   MAX(0,EXP((1/beta.p)*( G50 - G65 - beta.0 - beta.oil*price.oil.2040 - beta.eua*price.eua.2040 - parameters!$D90 ))), price.ceiling   )</f>
        <v>6.0918500858231734</v>
      </c>
      <c r="H80" s="1">
        <f xml:space="preserve"> MIN(   MAX(0,EXP((1/beta.p)*( H50 - H65 - beta.0 - beta.oil*price.oil.2040 - beta.eua*price.eua.2040 - parameters!$D90 ))), price.ceiling   )</f>
        <v>6.3489520287495811</v>
      </c>
      <c r="I80" s="1">
        <f xml:space="preserve"> MIN(   MAX(0,EXP((1/beta.p)*( I50 - I65 - beta.0 - beta.oil*price.oil.2040 - beta.eua*price.eua.2040 - parameters!$D90 ))), price.ceiling   )</f>
        <v>6.6169047654619924</v>
      </c>
      <c r="J80" s="1">
        <f xml:space="preserve"> MIN(   MAX(0,EXP((1/beta.p)*( J50 - J65 - beta.0 - beta.oil*price.oil.2040 - beta.eua*price.eua.2040 - parameters!$D90 ))), price.ceiling   )</f>
        <v>6.8961662455365476</v>
      </c>
      <c r="K80" s="1">
        <f xml:space="preserve"> MIN(   MAX(0,EXP((1/beta.p)*( K50 - K65 - beta.0 - beta.oil*price.oil.2040 - beta.eua*price.eua.2040 - parameters!$D90 ))), price.ceiling   )</f>
        <v>7.1872137459661927</v>
      </c>
      <c r="L80" s="1">
        <f xml:space="preserve"> MIN(   MAX(0,EXP((1/beta.p)*( L50 - L65 - beta.0 - beta.oil*price.oil.2040 - beta.eua*price.eua.2040 - parameters!$D90 ))), price.ceiling   )</f>
        <v>7.4905446868597574</v>
      </c>
      <c r="M80" s="1">
        <f xml:space="preserve"> MIN(   MAX(0,EXP((1/beta.p)*( M50 - M65 - beta.0 - beta.oil*price.oil.2040 - beta.eua*price.eua.2040 - parameters!$D90 ))), price.ceiling   )</f>
        <v>7.8066774815669833</v>
      </c>
      <c r="N80" s="1">
        <f xml:space="preserve"> MIN(   MAX(0,EXP((1/beta.p)*( N50 - N65 - beta.0 - beta.oil*price.oil.2040 - beta.eua*price.eua.2040 - parameters!$D90 ))), price.ceiling   )</f>
        <v>8.1361524226824233</v>
      </c>
      <c r="O80" s="1">
        <f xml:space="preserve"> MIN(   MAX(0,EXP((1/beta.p)*( O50 - O65 - beta.0 - beta.oil*price.oil.2040 - beta.eua*price.eua.2040 - parameters!$D90 ))), price.ceiling   )</f>
        <v>8.4795326054425182</v>
      </c>
      <c r="P80" s="1">
        <f xml:space="preserve"> MIN(   MAX(0,EXP((1/beta.p)*( P50 - P65 - beta.0 - beta.oil*price.oil.2040 - beta.eua*price.eua.2040 - parameters!$D90 ))), price.ceiling   )</f>
        <v>8.8374048900938718</v>
      </c>
      <c r="Q80" s="1">
        <f xml:space="preserve"> MIN(   MAX(0,EXP((1/beta.p)*( Q50 - Q65 - beta.0 - beta.oil*price.oil.2040 - beta.eua*price.eua.2040 - parameters!$D90 ))), price.ceiling   )</f>
        <v>9.2103809048776402</v>
      </c>
      <c r="R80" s="1">
        <f xml:space="preserve"> MIN(   MAX(0,EXP((1/beta.p)*( R50 - R65 - beta.0 - beta.oil*price.oil.2040 - beta.eua*price.eua.2040 - parameters!$D90 ))), price.ceiling   )</f>
        <v>9.5990980913440485</v>
      </c>
      <c r="S80" s="1">
        <f xml:space="preserve"> MIN(   MAX(0,EXP((1/beta.p)*( S50 - S65 - beta.0 - beta.oil*price.oil.2040 - beta.eua*price.eua.2040 - parameters!$D90 ))), price.ceiling   )</f>
        <v>10.004220793783668</v>
      </c>
      <c r="T80" s="1">
        <f xml:space="preserve"> MIN(   MAX(0,EXP((1/beta.p)*( T50 - T65 - beta.0 - beta.oil*price.oil.2040 - beta.eua*price.eua.2040 - parameters!$D90 ))), price.ceiling   )</f>
        <v>10.42644139463731</v>
      </c>
      <c r="U80" s="1">
        <f xml:space="preserve"> MIN(   MAX(0,EXP((1/beta.p)*( U50 - U65 - beta.0 - beta.oil*price.oil.2040 - beta.eua*price.eua.2040 - parameters!$D90 ))), price.ceiling   )</f>
        <v>10.866481497824999</v>
      </c>
      <c r="V80" s="1">
        <f xml:space="preserve"> MIN(   MAX(0,EXP((1/beta.p)*( V50 - V65 - beta.0 - beta.oil*price.oil.2040 - beta.eua*price.eua.2040 - parameters!$D90 ))), price.ceiling   )</f>
        <v>11.325093162016531</v>
      </c>
      <c r="W80" s="1">
        <f xml:space="preserve"> MIN(   MAX(0,EXP((1/beta.p)*( W50 - W65 - beta.0 - beta.oil*price.oil.2040 - beta.eua*price.eua.2040 - parameters!$D90 ))), price.ceiling   )</f>
        <v>11.803060185951191</v>
      </c>
      <c r="X80" s="1">
        <f xml:space="preserve"> MIN(   MAX(0,EXP((1/beta.p)*( X50 - X65 - beta.0 - beta.oil*price.oil.2040 - beta.eua*price.eua.2040 - parameters!$D90 ))), price.ceiling   )</f>
        <v>12.301199448003523</v>
      </c>
      <c r="Y80" s="1">
        <f xml:space="preserve"> MIN(   MAX(0,EXP((1/beta.p)*( Y50 - Y65 - beta.0 - beta.oil*price.oil.2040 - beta.eua*price.eua.2040 - parameters!$D90 ))), price.ceiling   )</f>
        <v>12.820362302284364</v>
      </c>
      <c r="Z80" s="1">
        <f xml:space="preserve"> MIN(   MAX(0,EXP((1/beta.p)*( Z50 - Z65 - beta.0 - beta.oil*price.oil.2040 - beta.eua*price.eua.2040 - parameters!$D90 ))), price.ceiling   )</f>
        <v>13.36143603366336</v>
      </c>
      <c r="AA80" s="1">
        <f xml:space="preserve"> MIN(   MAX(0,EXP((1/beta.p)*( AA50 - AA65 - beta.0 - beta.oil*price.oil.2040 - beta.eua*price.eua.2040 - parameters!$D90 ))), price.ceiling   )</f>
        <v>13.925345374199535</v>
      </c>
      <c r="AB80" s="1">
        <f xml:space="preserve"> MIN(   MAX(0,EXP((1/beta.p)*( AB50 - AB65 - beta.0 - beta.oil*price.oil.2040 - beta.eua*price.eua.2040 - parameters!$D90 ))), price.ceiling   )</f>
        <v>14.513054083571715</v>
      </c>
      <c r="AC80" s="1">
        <f xml:space="preserve"> MIN(   MAX(0,EXP((1/beta.p)*( AC50 - AC65 - beta.0 - beta.oil*price.oil.2040 - beta.eua*price.eua.2040 - parameters!$D90 ))), price.ceiling   )</f>
        <v>15.12556659620985</v>
      </c>
      <c r="AD80" s="1">
        <f xml:space="preserve"> MIN(   MAX(0,EXP((1/beta.p)*( AD50 - AD65 - beta.0 - beta.oil*price.oil.2040 - beta.eua*price.eua.2040 - parameters!$D90 ))), price.ceiling   )</f>
        <v>15.763929737942156</v>
      </c>
      <c r="AE80" s="1">
        <f xml:space="preserve"> MIN(   MAX(0,EXP((1/beta.p)*( AE50 - AE65 - beta.0 - beta.oil*price.oil.2040 - beta.eua*price.eua.2040 - parameters!$D90 ))), price.ceiling   )</f>
        <v>16.429234515092244</v>
      </c>
      <c r="AF80" s="1">
        <f xml:space="preserve"> MIN(   MAX(0,EXP((1/beta.p)*( AF50 - AF65 - beta.0 - beta.oil*price.oil.2040 - beta.eua*price.eua.2040 - parameters!$D90 ))), price.ceiling   )</f>
        <v>17.122617979083547</v>
      </c>
      <c r="AG80" s="1">
        <f xml:space="preserve"> MIN(   MAX(0,EXP((1/beta.p)*( AG50 - AG65 - beta.0 - beta.oil*price.oil.2040 - beta.eua*price.eua.2040 - parameters!$D90 ))), price.ceiling   )</f>
        <v>17.845265169738131</v>
      </c>
      <c r="AH80" s="1">
        <f xml:space="preserve"> MIN(   MAX(0,EXP((1/beta.p)*( AH50 - AH65 - beta.0 - beta.oil*price.oil.2040 - beta.eua*price.eua.2040 - parameters!$D90 ))), price.ceiling   )</f>
        <v>18.598411140590873</v>
      </c>
      <c r="AI80" s="1">
        <f xml:space="preserve"> MIN(   MAX(0,EXP((1/beta.p)*( AI50 - AI65 - beta.0 - beta.oil*price.oil.2040 - beta.eua*price.eua.2040 - parameters!$D90 ))), price.ceiling   )</f>
        <v>19.383343069680507</v>
      </c>
      <c r="AJ80" s="1">
        <f xml:space="preserve"> MIN(   MAX(0,EXP((1/beta.p)*( AJ50 - AJ65 - beta.0 - beta.oil*price.oil.2040 - beta.eua*price.eua.2040 - parameters!$D90 ))), price.ceiling   )</f>
        <v>20.20140245942509</v>
      </c>
      <c r="AK80" s="1">
        <f xml:space="preserve"> MIN(   MAX(0,EXP((1/beta.p)*( AK50 - AK65 - beta.0 - beta.oil*price.oil.2040 - beta.eua*price.eua.2040 - parameters!$D90 ))), price.ceiling   )</f>
        <v>21.053987429341451</v>
      </c>
      <c r="AL80" s="1">
        <f xml:space="preserve"> MIN(   MAX(0,EXP((1/beta.p)*( AL50 - AL65 - beta.0 - beta.oil*price.oil.2040 - beta.eua*price.eua.2040 - parameters!$D90 ))), price.ceiling   )</f>
        <v>21.942555105527205</v>
      </c>
      <c r="AM80" s="1">
        <f xml:space="preserve"> MIN(   MAX(0,EXP((1/beta.p)*( AM50 - AM65 - beta.0 - beta.oil*price.oil.2040 - beta.eua*price.eua.2040 - parameters!$D90 ))), price.ceiling   )</f>
        <v>22.868624110989028</v>
      </c>
      <c r="AN80" s="1">
        <f xml:space="preserve"> MIN(   MAX(0,EXP((1/beta.p)*( AN50 - AN65 - beta.0 - beta.oil*price.oil.2040 - beta.eua*price.eua.2040 - parameters!$D90 ))), price.ceiling   )</f>
        <v>23.833777161073403</v>
      </c>
      <c r="AO80" s="1">
        <f xml:space="preserve"> MIN(   MAX(0,EXP((1/beta.p)*( AO50 - AO65 - beta.0 - beta.oil*price.oil.2040 - beta.eua*price.eua.2040 - parameters!$D90 ))), price.ceiling   )</f>
        <v>24.839663768435482</v>
      </c>
      <c r="AP80" s="1">
        <f xml:space="preserve"> MIN(   MAX(0,EXP((1/beta.p)*( AP50 - AP65 - beta.0 - beta.oil*price.oil.2040 - beta.eua*price.eua.2040 - parameters!$D90 ))), price.ceiling   )</f>
        <v>25.888003062169179</v>
      </c>
      <c r="AQ80" s="1">
        <f xml:space="preserve"> MIN(   MAX(0,EXP((1/beta.p)*( AQ50 - AQ65 - beta.0 - beta.oil*price.oil.2040 - beta.eua*price.eua.2040 - parameters!$D90 ))), price.ceiling   )</f>
        <v>26.980586725916577</v>
      </c>
      <c r="AR80" s="1">
        <f xml:space="preserve"> MIN(   MAX(0,EXP((1/beta.p)*( AR50 - AR65 - beta.0 - beta.oil*price.oil.2040 - beta.eua*price.eua.2040 - parameters!$D90 ))), price.ceiling   )</f>
        <v>28.119282059977817</v>
      </c>
      <c r="AS80" s="1">
        <f xml:space="preserve"> MIN(   MAX(0,EXP((1/beta.p)*( AS50 - AS65 - beta.0 - beta.oil*price.oil.2040 - beta.eua*price.eua.2040 - parameters!$D90 ))), price.ceiling   )</f>
        <v>29.306035172655456</v>
      </c>
      <c r="AT80" s="1">
        <f xml:space="preserve"> MIN(   MAX(0,EXP((1/beta.p)*( AT50 - AT65 - beta.0 - beta.oil*price.oil.2040 - beta.eua*price.eua.2040 - parameters!$D90 ))), price.ceiling   )</f>
        <v>30.542874306286404</v>
      </c>
      <c r="AU80" s="1">
        <f xml:space="preserve"> MIN(   MAX(0,EXP((1/beta.p)*( AU50 - AU65 - beta.0 - beta.oil*price.oil.2040 - beta.eua*price.eua.2040 - parameters!$D90 ))), price.ceiling   )</f>
        <v>31.831913303647468</v>
      </c>
      <c r="AV80" s="1">
        <f xml:space="preserve"> MIN(   MAX(0,EXP((1/beta.p)*( AV50 - AV65 - beta.0 - beta.oil*price.oil.2040 - beta.eua*price.eua.2040 - parameters!$D90 ))), price.ceiling   )</f>
        <v>33.17535522065694</v>
      </c>
      <c r="AW80" s="1">
        <f xml:space="preserve"> MIN(   MAX(0,EXP((1/beta.p)*( AW50 - AW65 - beta.0 - beta.oil*price.oil.2040 - beta.eua*price.eua.2040 - parameters!$D90 ))), price.ceiling   )</f>
        <v>34.575496091548416</v>
      </c>
      <c r="AX80" s="1">
        <f xml:space="preserve"> MIN(   MAX(0,EXP((1/beta.p)*( AX50 - AX65 - beta.0 - beta.oil*price.oil.2040 - beta.eua*price.eua.2040 - parameters!$D90 ))), price.ceiling   )</f>
        <v>36.034728852950188</v>
      </c>
      <c r="AY80" s="1">
        <f xml:space="preserve"> MIN(   MAX(0,EXP((1/beta.p)*( AY50 - AY65 - beta.0 - beta.oil*price.oil.2040 - beta.eua*price.eua.2040 - parameters!$D90 ))), price.ceiling   )</f>
        <v>37.555547433578155</v>
      </c>
      <c r="AZ80" s="1">
        <f xml:space="preserve"> MIN(   MAX(0,EXP((1/beta.p)*( AZ50 - AZ65 - beta.0 - beta.oil*price.oil.2040 - beta.eua*price.eua.2040 - parameters!$D90 ))), price.ceiling   )</f>
        <v>39.140551016530431</v>
      </c>
      <c r="BA80" s="1">
        <f xml:space="preserve"> MIN(   MAX(0,EXP((1/beta.p)*( BA50 - BA65 - beta.0 - beta.oil*price.oil.2040 - beta.eua*price.eua.2040 - parameters!$D90 ))), price.ceiling   )</f>
        <v>40.792448481469492</v>
      </c>
      <c r="BB80" s="1">
        <f xml:space="preserve"> MIN(   MAX(0,EXP((1/beta.p)*( BB50 - BB65 - beta.0 - beta.oil*price.oil.2040 - beta.eua*price.eua.2040 - parameters!$D90 ))), price.ceiling   )</f>
        <v>42.514063034282977</v>
      </c>
      <c r="BC80" s="1">
        <f xml:space="preserve"> MIN(   MAX(0,EXP((1/beta.p)*( BC50 - BC65 - beta.0 - beta.oil*price.oil.2040 - beta.eua*price.eua.2040 - parameters!$D90 ))), price.ceiling   )</f>
        <v>44.308337032135775</v>
      </c>
      <c r="BD80" s="1">
        <f xml:space="preserve"> MIN(   MAX(0,EXP((1/beta.p)*( BD50 - BD65 - beta.0 - beta.oil*price.oil.2040 - beta.eua*price.eua.2040 - parameters!$D90 ))), price.ceiling   )</f>
        <v>46.178337012160078</v>
      </c>
      <c r="BE80" s="1">
        <f xml:space="preserve"> MIN(   MAX(0,EXP((1/beta.p)*( BE50 - BE65 - beta.0 - beta.oil*price.oil.2040 - beta.eua*price.eua.2040 - parameters!$D90 ))), price.ceiling   )</f>
        <v>48.127258932377082</v>
      </c>
      <c r="BF80" s="1">
        <f xml:space="preserve"> MIN(   MAX(0,EXP((1/beta.p)*( BF50 - BF65 - beta.0 - beta.oil*price.oil.2040 - beta.eua*price.eua.2040 - parameters!$D90 ))), price.ceiling   )</f>
        <v>50.158433633808471</v>
      </c>
      <c r="BG80" s="1">
        <f xml:space="preserve"> MIN(   MAX(0,EXP((1/beta.p)*( BG50 - BG65 - beta.0 - beta.oil*price.oil.2040 - beta.eua*price.eua.2040 - parameters!$D90 ))), price.ceiling   )</f>
        <v>52.275332533111353</v>
      </c>
      <c r="BH80" s="1">
        <f xml:space="preserve"> MIN(   MAX(0,EXP((1/beta.p)*( BH50 - BH65 - beta.0 - beta.oil*price.oil.2040 - beta.eua*price.eua.2040 - parameters!$D90 ))), price.ceiling   )</f>
        <v>54.481573555467548</v>
      </c>
      <c r="BI80" s="1">
        <f xml:space="preserve"> MIN(   MAX(0,EXP((1/beta.p)*( BI50 - BI65 - beta.0 - beta.oil*price.oil.2040 - beta.eua*price.eua.2040 - parameters!$D90 ))), price.ceiling   )</f>
        <v>56.780927317864929</v>
      </c>
      <c r="BJ80" s="1">
        <f xml:space="preserve"> MIN(   MAX(0,EXP((1/beta.p)*( BJ50 - BJ65 - beta.0 - beta.oil*price.oil.2040 - beta.eua*price.eua.2040 - parameters!$D90 ))), price.ceiling   )</f>
        <v>59.177323573340736</v>
      </c>
      <c r="BK80" s="1">
        <f xml:space="preserve"> MIN(   MAX(0,EXP((1/beta.p)*( BK50 - BK65 - beta.0 - beta.oil*price.oil.2040 - beta.eua*price.eua.2040 - parameters!$D90 ))), price.ceiling   )</f>
        <v>61.674857927197777</v>
      </c>
      <c r="BL80" s="1">
        <f xml:space="preserve"> MIN(   MAX(0,EXP((1/beta.p)*( BL50 - BL65 - beta.0 - beta.oil*price.oil.2040 - beta.eua*price.eua.2040 - parameters!$D90 ))), price.ceiling   )</f>
        <v>64.277798836675217</v>
      </c>
      <c r="BM80" s="1">
        <f xml:space="preserve"> MIN(   MAX(0,EXP((1/beta.p)*( BM50 - BM65 - beta.0 - beta.oil*price.oil.2040 - beta.eua*price.eua.2040 - parameters!$D90 ))), price.ceiling   )</f>
        <v>66.990594906033621</v>
      </c>
      <c r="BN80" s="1">
        <f xml:space="preserve"> MIN(   MAX(0,EXP((1/beta.p)*( BN50 - BN65 - beta.0 - beta.oil*price.oil.2040 - beta.eua*price.eua.2040 - parameters!$D90 ))), price.ceiling   )</f>
        <v>69.817882489524806</v>
      </c>
      <c r="BO80" s="1">
        <f xml:space="preserve"> MIN(   MAX(0,EXP((1/beta.p)*( BO50 - BO65 - beta.0 - beta.oil*price.oil.2040 - beta.eua*price.eua.2040 - parameters!$D90 ))), price.ceiling   )</f>
        <v>72.764493615238123</v>
      </c>
      <c r="BP80" s="1">
        <f xml:space="preserve"> MIN(   MAX(0,EXP((1/beta.p)*( BP50 - BP65 - beta.0 - beta.oil*price.oil.2040 - beta.eua*price.eua.2040 - parameters!$D90 ))), price.ceiling   )</f>
        <v>75.835464243368094</v>
      </c>
      <c r="BQ80" s="1">
        <f xml:space="preserve"> MIN(   MAX(0,EXP((1/beta.p)*( BQ50 - BQ65 - beta.0 - beta.oil*price.oil.2040 - beta.eua*price.eua.2040 - parameters!$D90 ))), price.ceiling   )</f>
        <v>79.03604287301458</v>
      </c>
      <c r="BR80" s="1">
        <f xml:space="preserve"> MIN(   MAX(0,EXP((1/beta.p)*( BR50 - BR65 - beta.0 - beta.oil*price.oil.2040 - beta.eua*price.eua.2040 - parameters!$D90 ))), price.ceiling   )</f>
        <v>82.371699512227764</v>
      </c>
      <c r="BS80" s="1">
        <f xml:space="preserve"> MIN(   MAX(0,EXP((1/beta.p)*( BS50 - BS65 - beta.0 - beta.oil*price.oil.2040 - beta.eua*price.eua.2040 - parameters!$D90 ))), price.ceiling   )</f>
        <v>85.848135026625755</v>
      </c>
      <c r="BT80" s="1">
        <f xml:space="preserve"> MIN(   MAX(0,EXP((1/beta.p)*( BT50 - BT65 - beta.0 - beta.oil*price.oil.2040 - beta.eua*price.eua.2040 - parameters!$D90 ))), price.ceiling   )</f>
        <v>89.471290882564986</v>
      </c>
      <c r="BU80" s="1">
        <f xml:space="preserve"> MIN(   MAX(0,EXP((1/beta.p)*( BU50 - BU65 - beta.0 - beta.oil*price.oil.2040 - beta.eua*price.eua.2040 - parameters!$D90 ))), price.ceiling   )</f>
        <v>93.247359301512802</v>
      </c>
      <c r="BV80" s="1">
        <f xml:space="preserve"> MIN(   MAX(0,EXP((1/beta.p)*( BV50 - BV65 - beta.0 - beta.oil*price.oil.2040 - beta.eua*price.eua.2040 - parameters!$D90 ))), price.ceiling   )</f>
        <v>97.182793842977944</v>
      </c>
      <c r="BW80" s="1">
        <f xml:space="preserve"> MIN(   MAX(0,EXP((1/beta.p)*( BW50 - BW65 - beta.0 - beta.oil*price.oil.2040 - beta.eua*price.eua.2040 - parameters!$D90 ))), price.ceiling   )</f>
        <v>101.28432043408569</v>
      </c>
      <c r="BX80" s="1">
        <f xml:space="preserve"> MIN(   MAX(0,EXP((1/beta.p)*( BX50 - BX65 - beta.0 - beta.oil*price.oil.2040 - beta.eua*price.eua.2040 - parameters!$D90 ))), price.ceiling   )</f>
        <v>105.5589488646482</v>
      </c>
      <c r="BY80" s="1">
        <f xml:space="preserve"> MIN(   MAX(0,EXP((1/beta.p)*( BY50 - BY65 - beta.0 - beta.oil*price.oil.2040 - beta.eua*price.eua.2040 - parameters!$D90 ))), price.ceiling   )</f>
        <v>110.01398476737484</v>
      </c>
      <c r="BZ80" s="1">
        <f xml:space="preserve"> MIN(   MAX(0,EXP((1/beta.p)*( BZ50 - BZ65 - beta.0 - beta.oil*price.oil.2040 - beta.eua*price.eua.2040 - parameters!$D90 ))), price.ceiling   )</f>
        <v>114.65704210369893</v>
      </c>
      <c r="CA80" s="1">
        <f xml:space="preserve"> MIN(   MAX(0,EXP((1/beta.p)*( CA50 - CA65 - beta.0 - beta.oil*price.oil.2040 - beta.eua*price.eua.2040 - parameters!$D90 ))), price.ceiling   )</f>
        <v>119.49605617655963</v>
      </c>
      <c r="CB80" s="1">
        <f xml:space="preserve"> MIN(   MAX(0,EXP((1/beta.p)*( CB50 - CB65 - beta.0 - beta.oil*price.oil.2040 - beta.eua*price.eua.2040 - parameters!$D90 ))), price.ceiling   )</f>
        <v>124.53929719237748</v>
      </c>
      <c r="CC80" s="1">
        <f xml:space="preserve"> MIN(   MAX(0,EXP((1/beta.p)*( CC50 - CC65 - beta.0 - beta.oil*price.oil.2040 - beta.eua*price.eua.2040 - parameters!$D90 ))), price.ceiling   )</f>
        <v>129.79538439540374</v>
      </c>
      <c r="CD80" s="1">
        <f xml:space="preserve"> MIN(   MAX(0,EXP((1/beta.p)*( CD50 - CD65 - beta.0 - beta.oil*price.oil.2040 - beta.eua*price.eua.2040 - parameters!$D90 ))), price.ceiling   )</f>
        <v>135.27330079859911</v>
      </c>
      <c r="CE80" s="1">
        <f xml:space="preserve"> MIN(   MAX(0,EXP((1/beta.p)*( CE50 - CE65 - beta.0 - beta.oil*price.oil.2040 - beta.eua*price.eua.2040 - parameters!$D90 ))), price.ceiling   )</f>
        <v>140.98240853621814</v>
      </c>
      <c r="CF80" s="1">
        <f xml:space="preserve"> MIN(   MAX(0,EXP((1/beta.p)*( CF50 - CF65 - beta.0 - beta.oil*price.oil.2040 - beta.eua*price.eua.2040 - parameters!$D90 ))), price.ceiling   )</f>
        <v>146.93246486433748</v>
      </c>
      <c r="CG80" s="1">
        <f xml:space="preserve"> MIN(   MAX(0,EXP((1/beta.p)*( CG50 - CG65 - beta.0 - beta.oil*price.oil.2040 - beta.eua*price.eua.2040 - parameters!$D90 ))), price.ceiling   )</f>
        <v>153.13363883667481</v>
      </c>
      <c r="CH80" s="1">
        <f xml:space="preserve"> MIN(   MAX(0,EXP((1/beta.p)*( CH50 - CH65 - beta.0 - beta.oil*price.oil.2040 - beta.eua*price.eua.2040 - parameters!$D90 ))), price.ceiling   )</f>
        <v>159.59652868419803</v>
      </c>
      <c r="CI80" s="1">
        <f xml:space="preserve"> MIN(   MAX(0,EXP((1/beta.p)*( CI50 - CI65 - beta.0 - beta.oil*price.oil.2040 - beta.eua*price.eua.2040 - parameters!$D90 ))), price.ceiling   )</f>
        <v>166.33217992822782</v>
      </c>
      <c r="CJ80" s="1">
        <f xml:space="preserve"> MIN(   MAX(0,EXP((1/beta.p)*( CJ50 - CJ65 - beta.0 - beta.oil*price.oil.2040 - beta.eua*price.eua.2040 - parameters!$D90 ))), price.ceiling   )</f>
        <v>173.35210425798974</v>
      </c>
      <c r="CK80" s="1">
        <f xml:space="preserve"> MIN(   MAX(0,EXP((1/beta.p)*( CK50 - CK65 - beta.0 - beta.oil*price.oil.2040 - beta.eua*price.eua.2040 - parameters!$D90 ))), price.ceiling   )</f>
        <v>180.66829920487953</v>
      </c>
      <c r="CL80" s="1">
        <f xml:space="preserve"> MIN(   MAX(0,EXP((1/beta.p)*( CL50 - CL65 - beta.0 - beta.oil*price.oil.2040 - beta.eua*price.eua.2040 - parameters!$D90 ))), price.ceiling   )</f>
        <v>188.29326864706627</v>
      </c>
      <c r="CM80" s="1">
        <f xml:space="preserve"> MIN(   MAX(0,EXP((1/beta.p)*( CM50 - CM65 - beta.0 - beta.oil*price.oil.2040 - beta.eua*price.eua.2040 - parameters!$D90 ))), price.ceiling   )</f>
        <v>196.24004417947557</v>
      </c>
      <c r="CN80" s="1">
        <f xml:space="preserve"> MIN(   MAX(0,EXP((1/beta.p)*( CN50 - CN65 - beta.0 - beta.oil*price.oil.2040 - beta.eua*price.eua.2040 - parameters!$D90 ))), price.ceiling   )</f>
        <v>204.52220738567829</v>
      </c>
      <c r="CO80" s="1">
        <f xml:space="preserve"> MIN(   MAX(0,EXP((1/beta.p)*( CO50 - CO65 - beta.0 - beta.oil*price.oil.2040 - beta.eua*price.eua.2040 - parameters!$D90 ))), price.ceiling   )</f>
        <v>213.15391304974656</v>
      </c>
      <c r="CP80" s="1">
        <f xml:space="preserve"> MIN(   MAX(0,EXP((1/beta.p)*( CP50 - CP65 - beta.0 - beta.oil*price.oil.2040 - beta.eua*price.eua.2040 - parameters!$D90 ))), price.ceiling   )</f>
        <v>222.14991334774987</v>
      </c>
      <c r="CQ80" s="1">
        <f xml:space="preserve"> MIN(   MAX(0,EXP((1/beta.p)*( CQ50 - CQ65 - beta.0 - beta.oil*price.oil.2040 - beta.eua*price.eua.2040 - parameters!$D90 ))), price.ceiling   )</f>
        <v>231.52558306023298</v>
      </c>
      <c r="CR80" s="1">
        <f xml:space="preserve"> MIN(   MAX(0,EXP((1/beta.p)*( CR50 - CR65 - beta.0 - beta.oil*price.oil.2040 - beta.eua*price.eua.2040 - parameters!$D90 ))), price.ceiling   )</f>
        <v>241.2969458487693</v>
      </c>
      <c r="CS80" s="1">
        <f xml:space="preserve"> MIN(   MAX(0,EXP((1/beta.p)*( CS50 - CS65 - beta.0 - beta.oil*price.oil.2040 - beta.eua*price.eua.2040 - parameters!$D90 ))), price.ceiling   )</f>
        <v>251.48070164149644</v>
      </c>
      <c r="CT80" s="1">
        <f xml:space="preserve"> MIN(   MAX(0,EXP((1/beta.p)*( CT50 - CT65 - beta.0 - beta.oil*price.oil.2040 - beta.eua*price.eua.2040 - parameters!$D90 ))), price.ceiling   )</f>
        <v>262.09425517443577</v>
      </c>
      <c r="CU80" s="1">
        <f xml:space="preserve"> MIN(   MAX(0,EXP((1/beta.p)*( CU50 - CU65 - beta.0 - beta.oil*price.oil.2040 - beta.eua*price.eua.2040 - parameters!$D90 ))), price.ceiling   )</f>
        <v>273.15574573737894</v>
      </c>
      <c r="CV80" s="1">
        <f xml:space="preserve"> MIN(   MAX(0,EXP((1/beta.p)*( CV50 - CV65 - beta.0 - beta.oil*price.oil.2040 - beta.eua*price.eua.2040 - parameters!$D90 ))), price.ceiling   )</f>
        <v>284.6840781751755</v>
      </c>
      <c r="CW80" s="1">
        <f xml:space="preserve"> MIN(   MAX(0,EXP((1/beta.p)*( CW50 - CW65 - beta.0 - beta.oil*price.oil.2040 - beta.eua*price.eua.2040 - parameters!$D90 ))), price.ceiling   )</f>
        <v>296.69895519740982</v>
      </c>
      <c r="CX80" s="1">
        <f xml:space="preserve"> MIN(   MAX(0,EXP((1/beta.p)*( CX50 - CX65 - beta.0 - beta.oil*price.oil.2040 - beta.eua*price.eua.2040 - parameters!$D90 ))), price.ceiling   )</f>
        <v>309.22091105167647</v>
      </c>
      <c r="CY80" s="1">
        <f xml:space="preserve"> MIN(   MAX(0,EXP((1/beta.p)*( CY50 - CY65 - beta.0 - beta.oil*price.oil.2040 - beta.eua*price.eua.2040 - parameters!$D90 ))), price.ceiling   )</f>
        <v>322.27134661802012</v>
      </c>
      <c r="CZ80" s="1">
        <f xml:space="preserve"> MIN(   MAX(0,EXP((1/beta.p)*( CZ50 - CZ65 - beta.0 - beta.oil*price.oil.2040 - beta.eua*price.eua.2040 - parameters!$D90 ))), price.ceiling   )</f>
        <v>335.87256598450182</v>
      </c>
      <c r="DA80" s="1">
        <f xml:space="preserve"> MIN(   MAX(0,EXP((1/beta.p)*( DA50 - DA65 - beta.0 - beta.oil*price.oil.2040 - beta.eua*price.eua.2040 - parameters!$D90 ))), price.ceiling   )</f>
        <v>350.04781456641524</v>
      </c>
    </row>
    <row r="82" spans="1:105" x14ac:dyDescent="0.25">
      <c r="A82" s="4" t="s">
        <v>18</v>
      </c>
      <c r="D82" s="4" t="s">
        <v>13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5">
      <c r="A83" t="s">
        <v>48</v>
      </c>
      <c r="B83" s="1">
        <f>SUMPRODUCT(E83:DA83,E$5:DA$5)  /  10^6</f>
        <v>655.90994226192595</v>
      </c>
      <c r="D83" t="s">
        <v>48</v>
      </c>
      <c r="E83" s="1">
        <f t="array" ref="E83:E95" xml:space="preserve">   IF(E53:E65&lt;E38:E50,     E68:E80   *   4   *   (E38:E50-E53:E65),   0  )</f>
        <v>32535375.197934754</v>
      </c>
      <c r="F83" s="1">
        <f t="array" ref="F83:F95" xml:space="preserve">   IF(F53:F65&lt;F38:F50,     F68:F80   *   4   *   (F38:F50-F53:F65),   0  )</f>
        <v>34939774.376254313</v>
      </c>
      <c r="G83" s="1">
        <f t="array" ref="G83:G95" xml:space="preserve">   IF(G53:G65&lt;G38:G50,     G68:G80   *   4   *   (G38:G50-G53:G65),   0  )</f>
        <v>37481219.624930546</v>
      </c>
      <c r="H83" s="1">
        <f t="array" ref="H83:H95" xml:space="preserve">   IF(H53:H65&lt;H38:H50,     H68:H80   *   4   *   (H38:H50-H53:H65),   0  )</f>
        <v>40166704.698605306</v>
      </c>
      <c r="I83" s="1">
        <f t="array" ref="I83:I95" xml:space="preserve">   IF(I53:I65&lt;I38:I50,     I68:I80   *   4   *   (I38:I50-I53:I65),   0  )</f>
        <v>43003558.932358451</v>
      </c>
      <c r="J83" s="1">
        <f t="array" ref="J83:J95" xml:space="preserve">   IF(J53:J65&lt;J38:J50,     J68:J80   *   4   *   (J38:J50-J53:J65),   0  )</f>
        <v>45999462.722543597</v>
      </c>
      <c r="K83" s="1">
        <f t="array" ref="K83:K95" xml:space="preserve">   IF(K53:K65&lt;K38:K50,     K68:K80   *   4   *   (K38:K50-K53:K65),   0  )</f>
        <v>49162463.70252908</v>
      </c>
      <c r="L83" s="1">
        <f t="array" ref="L83:L95" xml:space="preserve">   IF(L53:L65&lt;L38:L50,     L68:L80   *   4   *   (L38:L50-L53:L65),   0  )</f>
        <v>52500993.643916264</v>
      </c>
      <c r="M83" s="1">
        <f t="array" ref="M83:M95" xml:space="preserve">   IF(M53:M65&lt;M38:M50,     M68:M80   *   4   *   (M38:M50-M53:M65),   0  )</f>
        <v>56023886.115132257</v>
      </c>
      <c r="N83" s="1">
        <f t="array" ref="N83:N95" xml:space="preserve">   IF(N53:N65&lt;N38:N50,     N68:N80   *   4   *   (N38:N50-N53:N65),   0  )</f>
        <v>59740394.930675432</v>
      </c>
      <c r="O83" s="1">
        <f t="array" ref="O83:O95" xml:space="preserve">   IF(O53:O65&lt;O38:O50,     O68:O80   *   4   *   (O38:O50-O53:O65),   0  )</f>
        <v>63660213.425732665</v>
      </c>
      <c r="P83" s="1">
        <f t="array" ref="P83:P95" xml:space="preserve">   IF(P53:P65&lt;P38:P50,     P68:P80   *   4   *   (P38:P50-P53:P65),   0  )</f>
        <v>67793494.592387855</v>
      </c>
      <c r="Q83" s="1">
        <f t="array" ref="Q83:Q95" xml:space="preserve">   IF(Q53:Q65&lt;Q38:Q50,     Q68:Q80   *   4   *   (Q38:Q50-Q53:Q65),   0  )</f>
        <v>72150872.11520876</v>
      </c>
      <c r="R83" s="1">
        <f t="array" ref="R83:R95" xml:space="preserve">   IF(R53:R65&lt;R38:R50,     R68:R80   *   4   *   (R38:R50-R53:R65),   0  )</f>
        <v>76743482.345632195</v>
      </c>
      <c r="S83" s="1">
        <f t="array" ref="S83:S95" xml:space="preserve">   IF(S53:S65&lt;S38:S50,     S68:S80   *   4   *   (S38:S50-S53:S65),   0  )</f>
        <v>81582987.256268367</v>
      </c>
      <c r="T83" s="1">
        <f t="array" ref="T83:T95" xml:space="preserve">   IF(T53:T65&lt;T38:T50,     T68:T80   *   4   *   (T38:T50-T53:T65),   0  )</f>
        <v>86681598.418023914</v>
      </c>
      <c r="U83" s="1">
        <f t="array" ref="U83:U95" xml:space="preserve">   IF(U53:U65&lt;U38:U50,     U68:U80   *   4   *   (U38:U50-U53:U65),   0  )</f>
        <v>92052102.044790536</v>
      </c>
      <c r="V83" s="1">
        <f t="array" ref="V83:V95" xml:space="preserve">   IF(V53:V65&lt;V38:V50,     V68:V80   *   4   *   (V38:V50-V53:V65),   0  )</f>
        <v>97707885.152380347</v>
      </c>
      <c r="W83" s="1">
        <f t="array" ref="W83:W95" xml:space="preserve">   IF(W53:W65&lt;W38:W50,     W68:W80   *   4   *   (W38:W50-W53:W65),   0  )</f>
        <v>103662962.88039832</v>
      </c>
      <c r="X83" s="1">
        <f t="array" ref="X83:X95" xml:space="preserve">   IF(X53:X65&lt;X38:X50,     X68:X80   *   4   *   (X38:X50-X53:X65),   0  )</f>
        <v>109932007.02784188</v>
      </c>
      <c r="Y83" s="1">
        <f t="array" ref="Y83:Y95" xml:space="preserve">   IF(Y53:Y65&lt;Y38:Y50,     Y68:Y80   *   4   *   (Y38:Y50-Y53:Y65),   0  )</f>
        <v>116530375.85540658</v>
      </c>
      <c r="Z83" s="1">
        <f t="array" ref="Z83:Z95" xml:space="preserve">   IF(Z53:Z65&lt;Z38:Z50,     Z68:Z80   *   4   *   (Z38:Z50-Z53:Z65),   0  )</f>
        <v>123474145.20975477</v>
      </c>
      <c r="AA83" s="1">
        <f t="array" ref="AA83:AA95" xml:space="preserve">   IF(AA53:AA65&lt;AA38:AA50,     AA68:AA80   *   4   *   (AA38:AA50-AA53:AA65),   0  )</f>
        <v>130780141.02738595</v>
      </c>
      <c r="AB83" s="1">
        <f t="array" ref="AB83:AB95" xml:space="preserve">   IF(AB53:AB65&lt;AB38:AB50,     AB68:AB80   *   4   *   (AB38:AB50-AB53:AB65),   0  )</f>
        <v>138465973.27822331</v>
      </c>
      <c r="AC83" s="1">
        <f t="array" ref="AC83:AC95" xml:space="preserve">   IF(AC53:AC65&lt;AC38:AC50,     AC68:AC80   *   4   *   (AC38:AC50-AC53:AC65),   0  )</f>
        <v>146550071.41161895</v>
      </c>
      <c r="AD83" s="1">
        <f t="array" ref="AD83:AD95" xml:space="preserve">   IF(AD53:AD65&lt;AD38:AD50,     AD68:AD80   *   4   *   (AD38:AD50-AD53:AD65),   0  )</f>
        <v>155051721.37017187</v>
      </c>
      <c r="AE83" s="1">
        <f t="array" ref="AE83:AE95" xml:space="preserve">   IF(AE53:AE65&lt;AE38:AE50,     AE68:AE80   *   4   *   (AE38:AE50-AE53:AE65),   0  )</f>
        <v>163991104.23956591</v>
      </c>
      <c r="AF83" s="1">
        <f t="array" ref="AF83:AF95" xml:space="preserve">   IF(AF53:AF65&lt;AF38:AF50,     AF68:AF80   *   4   *   (AF38:AF50-AF53:AF65),   0  )</f>
        <v>173389336.60555932</v>
      </c>
      <c r="AG83" s="1">
        <f t="array" ref="AG83:AG95" xml:space="preserve">   IF(AG53:AG65&lt;AG38:AG50,     AG68:AG80   *   4   *   (AG38:AG50-AG53:AG65),   0  )</f>
        <v>183268512.69231555</v>
      </c>
      <c r="AH83" s="1">
        <f t="array" ref="AH83:AH95" xml:space="preserve">   IF(AH53:AH65&lt;AH38:AH50,     AH68:AH80   *   4   *   (AH38:AH50-AH53:AH65),   0  )</f>
        <v>193651748.35944289</v>
      </c>
      <c r="AI83" s="1">
        <f t="array" ref="AI83:AI95" xml:space="preserve">   IF(AI53:AI65&lt;AI38:AI50,     AI68:AI80   *   4   *   (AI38:AI50-AI53:AI65),   0  )</f>
        <v>204563227.03843433</v>
      </c>
      <c r="AJ83" s="1">
        <f t="array" ref="AJ83:AJ95" xml:space="preserve">   IF(AJ53:AJ65&lt;AJ38:AJ50,     AJ68:AJ80   *   4   *   (AJ38:AJ50-AJ53:AJ65),   0  )</f>
        <v>216028247.69265121</v>
      </c>
      <c r="AK83" s="1">
        <f t="array" ref="AK83:AK95" xml:space="preserve">   IF(AK53:AK65&lt;AK38:AK50,     AK68:AK80   *   4   *   (AK38:AK50-AK53:AK65),   0  )</f>
        <v>228073274.88860762</v>
      </c>
      <c r="AL83" s="1">
        <f t="array" ref="AL83:AL95" xml:space="preserve">   IF(AL53:AL65&lt;AL38:AL50,     AL68:AL80   *   4   *   (AL38:AL50-AL53:AL65),   0  )</f>
        <v>240725991.07006365</v>
      </c>
      <c r="AM83" s="1">
        <f t="array" ref="AM83:AM95" xml:space="preserve">   IF(AM53:AM65&lt;AM38:AM50,     AM68:AM80   *   4   *   (AM38:AM50-AM53:AM65),   0  )</f>
        <v>254015351.13036087</v>
      </c>
      <c r="AN83" s="1">
        <f t="array" ref="AN83:AN95" xml:space="preserve">   IF(AN53:AN65&lt;AN38:AN50,     AN68:AN80   *   4   *   (AN38:AN50-AN53:AN65),   0  )</f>
        <v>267971639.38250944</v>
      </c>
      <c r="AO83" s="1">
        <f t="array" ref="AO83:AO95" xml:space="preserve">   IF(AO53:AO65&lt;AO38:AO50,     AO68:AO80   *   4   *   (AO38:AO50-AO53:AO65),   0  )</f>
        <v>282626529.03080571</v>
      </c>
      <c r="AP83" s="1">
        <f t="array" ref="AP83:AP95" xml:space="preserve">   IF(AP53:AP65&lt;AP38:AP50,     AP68:AP80   *   4   *   (AP38:AP50-AP53:AP65),   0  )</f>
        <v>298013144.25217795</v>
      </c>
      <c r="AQ83" s="1">
        <f t="array" ref="AQ83:AQ95" xml:space="preserve">   IF(AQ53:AQ65&lt;AQ38:AQ50,     AQ68:AQ80   *   4   *   (AQ38:AQ50-AQ53:AQ65),   0  )</f>
        <v>314166125.00010884</v>
      </c>
      <c r="AR83" s="1">
        <f t="array" ref="AR83:AR95" xml:space="preserve">   IF(AR53:AR65&lt;AR38:AR50,     AR68:AR80   *   4   *   (AR38:AR50-AR53:AR65),   0  )</f>
        <v>331121694.64877701</v>
      </c>
      <c r="AS83" s="1">
        <f t="array" ref="AS83:AS95" xml:space="preserve">   IF(AS53:AS65&lt;AS38:AS50,     AS68:AS80   *   4   *   (AS38:AS50-AS53:AS65),   0  )</f>
        <v>348917730.60010844</v>
      </c>
      <c r="AT83" s="1">
        <f t="array" ref="AT83:AT95" xml:space="preserve">   IF(AT53:AT65&lt;AT38:AT50,     AT68:AT80   *   4   *   (AT38:AT50-AT53:AT65),   0  )</f>
        <v>367593837.98165256</v>
      </c>
      <c r="AU83" s="1">
        <f t="array" ref="AU83:AU95" xml:space="preserve">   IF(AU53:AU65&lt;AU38:AU50,     AU68:AU80   *   4   *   (AU38:AU50-AU53:AU65),   0  )</f>
        <v>387191426.56866562</v>
      </c>
      <c r="AV83" s="1">
        <f t="array" ref="AV83:AV95" xml:space="preserve">   IF(AV53:AV65&lt;AV38:AV50,     AV68:AV80   *   4   *   (AV38:AV50-AV53:AV65),   0  )</f>
        <v>407753791.06946564</v>
      </c>
      <c r="AW83" s="1">
        <f t="array" ref="AW83:AW95" xml:space="preserve">   IF(AW53:AW65&lt;AW38:AW50,     AW68:AW80   *   4   *   (AW38:AW50-AW53:AW65),   0  )</f>
        <v>429326194.91906536</v>
      </c>
      <c r="AX83" s="1">
        <f t="array" ref="AX83:AX95" xml:space="preserve">   IF(AX53:AX65&lt;AX38:AX50,     AX68:AX80   *   4   *   (AX38:AX50-AX53:AX65),   0  )</f>
        <v>451955957.73226035</v>
      </c>
      <c r="AY83" s="1">
        <f t="array" ref="AY83:AY95" xml:space="preserve">   IF(AY53:AY65&lt;AY38:AY50,     AY68:AY80   *   4   *   (AY38:AY50-AY53:AY65),   0  )</f>
        <v>475692546.57380098</v>
      </c>
      <c r="AZ83" s="1">
        <f t="array" ref="AZ83:AZ95" xml:space="preserve">   IF(AZ53:AZ65&lt;AZ38:AZ50,     AZ68:AZ80   *   4   *   (AZ38:AZ50-AZ53:AZ65),   0  )</f>
        <v>500587671.20998639</v>
      </c>
      <c r="BA83" s="1">
        <f t="array" ref="BA83:BA95" xml:space="preserve">   IF(BA53:BA65&lt;BA38:BA50,     BA68:BA80   *   4   *   (BA38:BA50-BA53:BA65),   0  )</f>
        <v>526695383.51301771</v>
      </c>
      <c r="BB83" s="1">
        <f t="array" ref="BB83:BB95" xml:space="preserve">   IF(BB53:BB65&lt;BB38:BB50,     BB68:BB80   *   4   *   (BB38:BB50-BB53:BB65),   0  )</f>
        <v>554072181.19674015</v>
      </c>
      <c r="BC83" s="1">
        <f t="array" ref="BC83:BC95" xml:space="preserve">   IF(BC53:BC65&lt;BC38:BC50,     BC68:BC80   *   4   *   (BC38:BC50-BC53:BC65),   0  )</f>
        <v>582777116.0700171</v>
      </c>
      <c r="BD83" s="1">
        <f t="array" ref="BD83:BD95" xml:space="preserve">   IF(BD53:BD65&lt;BD38:BD50,     BD68:BD80   *   4   *   (BD38:BD50-BD53:BD65),   0  )</f>
        <v>612871907.0018748</v>
      </c>
      <c r="BE83" s="1">
        <f t="array" ref="BE83:BE95" xml:space="preserve">   IF(BE53:BE65&lt;BE38:BE50,     BE68:BE80   *   4   *   (BE38:BE50-BE53:BE65),   0  )</f>
        <v>644421057.8008424</v>
      </c>
      <c r="BF83" s="1">
        <f t="array" ref="BF83:BF95" xml:space="preserve">   IF(BF53:BF65&lt;BF38:BF50,     BF68:BF80   *   4   *   (BF38:BF50-BF53:BF65),   0  )</f>
        <v>677491980.21949828</v>
      </c>
      <c r="BG83" s="1">
        <f t="array" ref="BG83:BG95" xml:space="preserve">   IF(BG53:BG65&lt;BG38:BG50,     BG68:BG80   *   4   *   (BG38:BG50-BG53:BG65),   0  )</f>
        <v>712155122.30419421</v>
      </c>
      <c r="BH83" s="1">
        <f t="array" ref="BH83:BH95" xml:space="preserve">   IF(BH53:BH65&lt;BH38:BH50,     BH68:BH80   *   4   *   (BH38:BH50-BH53:BH65),   0  )</f>
        <v>748484102.31930709</v>
      </c>
      <c r="BI83" s="1">
        <f t="array" ref="BI83:BI95" xml:space="preserve">   IF(BI53:BI65&lt;BI38:BI50,     BI68:BI80   *   4   *   (BI38:BI50-BI53:BI65),   0  )</f>
        <v>786555848.48505259</v>
      </c>
      <c r="BJ83" s="1">
        <f t="array" ref="BJ83:BJ95" xml:space="preserve">   IF(BJ53:BJ65&lt;BJ38:BJ50,     BJ68:BJ80   *   4   *   (BJ38:BJ50-BJ53:BJ65),   0  )</f>
        <v>826450744.77809775</v>
      </c>
      <c r="BK83" s="1">
        <f t="array" ref="BK83:BK95" xml:space="preserve">   IF(BK53:BK65&lt;BK38:BK50,     BK68:BK80   *   4   *   (BK38:BK50-BK53:BK65),   0  )</f>
        <v>868252783.05473578</v>
      </c>
      <c r="BL83" s="1">
        <f t="array" ref="BL83:BL95" xml:space="preserve">   IF(BL53:BL65&lt;BL38:BL50,     BL68:BL80   *   4   *   (BL38:BL50-BL53:BL65),   0  )</f>
        <v>912049721.76745844</v>
      </c>
      <c r="BM83" s="1">
        <f t="array" ref="BM83:BM95" xml:space="preserve">   IF(BM53:BM65&lt;BM38:BM50,     BM68:BM80   *   4   *   (BM38:BM50-BM53:BM65),   0  )</f>
        <v>957933251.55718601</v>
      </c>
      <c r="BN83" s="1">
        <f t="array" ref="BN83:BN95" xml:space="preserve">   IF(BN53:BN65&lt;BN38:BN50,     BN68:BN80   *   4   *   (BN38:BN50-BN53:BN65),   0  )</f>
        <v>1005999168.0154347</v>
      </c>
      <c r="BO83" s="1">
        <f t="array" ref="BO83:BO95" xml:space="preserve">   IF(BO53:BO65&lt;BO38:BO50,     BO68:BO80   *   4   *   (BO38:BO50-BO53:BO65),   0  )</f>
        <v>1056347551.9231306</v>
      </c>
      <c r="BP83" s="1">
        <f t="array" ref="BP83:BP95" xml:space="preserve">   IF(BP53:BP65&lt;BP38:BP50,     BP68:BP80   *   4   *   (BP38:BP50-BP53:BP65),   0  )</f>
        <v>1109082957.2858117</v>
      </c>
      <c r="BQ83" s="1">
        <f t="array" ref="BQ83:BQ95" xml:space="preserve">   IF(BQ53:BQ65&lt;BQ38:BQ50,     BQ68:BQ80   *   4   *   (BQ38:BQ50-BQ53:BQ65),   0  )</f>
        <v>1164314607.4984539</v>
      </c>
      <c r="BR83" s="1">
        <f t="array" ref="BR83:BR95" xml:space="preserve">   IF(BR53:BR65&lt;BR38:BR50,     BR68:BR80   *   4   *   (BR38:BR50-BR53:BR65),   0  )</f>
        <v>1222156599.9873109</v>
      </c>
      <c r="BS83" s="1">
        <f t="array" ref="BS83:BS95" xml:space="preserve">   IF(BS53:BS65&lt;BS38:BS50,     BS68:BS80   *   4   *   (BS38:BS50-BS53:BS65),   0  )</f>
        <v>1282728119.690819</v>
      </c>
      <c r="BT83" s="1">
        <f t="array" ref="BT83:BT95" xml:space="preserve">   IF(BT53:BT65&lt;BT38:BT50,     BT68:BT80   *   4   *   (BT38:BT50-BT53:BT65),   0  )</f>
        <v>1346153661.7569821</v>
      </c>
      <c r="BU83" s="1">
        <f t="array" ref="BU83:BU95" xml:space="preserve">   IF(BU53:BU65&lt;BU38:BU50,     BU68:BU80   *   4   *   (BU38:BU50-BU53:BU65),   0  )</f>
        <v>1412563263.8505487</v>
      </c>
      <c r="BV83" s="1">
        <f t="array" ref="BV83:BV95" xml:space="preserve">   IF(BV53:BV65&lt;BV38:BV50,     BV68:BV80   *   4   *   (BV38:BV50-BV53:BV65),   0  )</f>
        <v>1482092748.4800119</v>
      </c>
      <c r="BW83" s="1">
        <f t="array" ref="BW83:BW95" xml:space="preserve">   IF(BW53:BW65&lt;BW38:BW50,     BW68:BW80   *   4   *   (BW38:BW50-BW53:BW65),   0  )</f>
        <v>1554883975.7716811</v>
      </c>
      <c r="BX83" s="1">
        <f t="array" ref="BX83:BX95" xml:space="preserve">   IF(BX53:BX65&lt;BX38:BX50,     BX68:BX80   *   4   *   (BX38:BX50-BX53:BX65),   0  )</f>
        <v>1631085107.1362617</v>
      </c>
      <c r="BY83" s="1">
        <f t="array" ref="BY83:BY95" xml:space="preserve">   IF(BY53:BY65&lt;BY38:BY50,     BY68:BY80   *   4   *   (BY38:BY50-BY53:BY65),   0  )</f>
        <v>1710850880.2920506</v>
      </c>
      <c r="BZ83" s="1">
        <f t="array" ref="BZ83:BZ95" xml:space="preserve">   IF(BZ53:BZ65&lt;BZ38:BZ50,     BZ68:BZ80   *   4   *   (BZ38:BZ50-BZ53:BZ65),   0  )</f>
        <v>1794342896.128603</v>
      </c>
      <c r="CA83" s="1">
        <f t="array" ref="CA83:CA95" xml:space="preserve">   IF(CA53:CA65&lt;CA38:CA50,     CA68:CA80   *   4   *   (CA38:CA50-CA53:CA65),   0  )</f>
        <v>1881729917.9149876</v>
      </c>
      <c r="CB83" s="1">
        <f t="array" ref="CB83:CB95" xml:space="preserve">   IF(CB53:CB65&lt;CB38:CB50,     CB68:CB80   *   4   *   (CB38:CB50-CB53:CB65),   0  )</f>
        <v>1973188183.378207</v>
      </c>
      <c r="CC83" s="1">
        <f t="array" ref="CC83:CC95" xml:space="preserve">   IF(CC53:CC65&lt;CC38:CC50,     CC68:CC80   *   4   *   (CC38:CC50-CC53:CC65),   0  )</f>
        <v>2068901730.1993473</v>
      </c>
      <c r="CD83" s="1">
        <f t="array" ref="CD83:CD95" xml:space="preserve">   IF(CD53:CD65&lt;CD38:CD50,     CD68:CD80   *   4   *   (CD38:CD50-CD53:CD65),   0  )</f>
        <v>2169062735.4982915</v>
      </c>
      <c r="CE83" s="1">
        <f t="array" ref="CE83:CE95" xml:space="preserve">   IF(CE53:CE65&lt;CE38:CE50,     CE68:CE80   *   4   *   (CE38:CE50-CE53:CE65),   0  )</f>
        <v>2273871869.9017229</v>
      </c>
      <c r="CF83" s="1">
        <f t="array" ref="CF83:CF95" xml:space="preserve">   IF(CF53:CF65&lt;CF38:CF50,     CF68:CF80   *   4   *   (CF38:CF50-CF53:CF65),   0  )</f>
        <v>2383538666.8143964</v>
      </c>
      <c r="CG83" s="1">
        <f t="array" ref="CG83:CG95" xml:space="preserve">   IF(CG53:CG65&lt;CG38:CG50,     CG68:CG80   *   4   *   (CG38:CG50-CG53:CG65),   0  )</f>
        <v>2498281907.5396323</v>
      </c>
      <c r="CH83" s="1">
        <f t="array" ref="CH83:CH95" xml:space="preserve">   IF(CH53:CH65&lt;CH38:CH50,     CH68:CH80   *   4   *   (CH38:CH50-CH53:CH65),   0  )</f>
        <v>2618330022.9222836</v>
      </c>
      <c r="CI83" s="1">
        <f t="array" ref="CI83:CI95" xml:space="preserve">   IF(CI53:CI65&lt;CI38:CI50,     CI68:CI80   *   4   *   (CI38:CI50-CI53:CI65),   0  )</f>
        <v>2743921512.215724</v>
      </c>
      <c r="CJ83" s="1">
        <f t="array" ref="CJ83:CJ95" xml:space="preserve">   IF(CJ53:CJ65&lt;CJ38:CJ50,     CJ68:CJ80   *   4   *   (CJ38:CJ50-CJ53:CJ65),   0  )</f>
        <v>2875305379.9040303</v>
      </c>
      <c r="CK83" s="1">
        <f t="array" ref="CK83:CK95" xml:space="preserve">   IF(CK53:CK65&lt;CK38:CK50,     CK68:CK80   *   4   *   (CK38:CK50-CK53:CK65),   0  )</f>
        <v>3012741591.2412057</v>
      </c>
      <c r="CL83" s="1">
        <f t="array" ref="CL83:CL95" xml:space="preserve">   IF(CL53:CL65&lt;CL38:CL50,     CL68:CL80   *   4   *   (CL38:CL50-CL53:CL65),   0  )</f>
        <v>3156501547.3014216</v>
      </c>
      <c r="CM83" s="1">
        <f t="array" ref="CM83:CM95" xml:space="preserve">   IF(CM53:CM65&lt;CM38:CM50,     CM68:CM80   *   4   *   (CM38:CM50-CM53:CM65),   0  )</f>
        <v>3306868580.3675761</v>
      </c>
      <c r="CN83" s="1">
        <f t="array" ref="CN83:CN95" xml:space="preserve">   IF(CN53:CN65&lt;CN38:CN50,     CN68:CN80   *   4   *   (CN38:CN50-CN53:CN65),   0  )</f>
        <v>3464138470.5204067</v>
      </c>
      <c r="CO83" s="1">
        <f t="array" ref="CO83:CO95" xml:space="preserve">   IF(CO53:CO65&lt;CO38:CO50,     CO68:CO80   *   4   *   (CO38:CO50-CO53:CO65),   0  )</f>
        <v>3628619984.3264728</v>
      </c>
      <c r="CP83" s="1">
        <f t="array" ref="CP83:CP95" xml:space="preserve">   IF(CP53:CP65&lt;CP38:CP50,     CP68:CP80   *   4   *   (CP38:CP50-CP53:CP65),   0  )</f>
        <v>3800635436.561202</v>
      </c>
      <c r="CQ83" s="1">
        <f t="array" ref="CQ83:CQ95" xml:space="preserve">   IF(CQ53:CQ65&lt;CQ38:CQ50,     CQ68:CQ80   *   4   *   (CQ38:CQ50-CQ53:CQ65),   0  )</f>
        <v>3980521275.9424367</v>
      </c>
      <c r="CR83" s="1">
        <f t="array" ref="CR83:CR95" xml:space="preserve">   IF(CR53:CR65&lt;CR38:CR50,     CR68:CR80   *   4   *   (CR38:CR50-CR53:CR65),   0  )</f>
        <v>4168628695.8910456</v>
      </c>
      <c r="CS83" s="1">
        <f t="array" ref="CS83:CS95" xml:space="preserve">   IF(CS53:CS65&lt;CS38:CS50,     CS68:CS80   *   4   *   (CS38:CS50-CS53:CS65),   0  )</f>
        <v>4365324271.3776894</v>
      </c>
      <c r="CT83" s="1">
        <f t="array" ref="CT83:CT95" xml:space="preserve">   IF(CT53:CT65&lt;CT38:CT50,     CT68:CT80   *   4   *   (CT38:CT50-CT53:CT65),   0  )</f>
        <v>4570990622.9593878</v>
      </c>
      <c r="CU83" s="1">
        <f t="array" ref="CU83:CU95" xml:space="preserve">   IF(CU53:CU65&lt;CU38:CU50,     CU68:CU80   *   4   *   (CU38:CU50-CU53:CU65),   0  )</f>
        <v>4786027109.1558352</v>
      </c>
      <c r="CV83" s="1">
        <f t="array" ref="CV83:CV95" xml:space="preserve">   IF(CV53:CV65&lt;CV38:CV50,     CV68:CV80   *   4   *   (CV38:CV50-CV53:CV65),   0  )</f>
        <v>5010850548.3636885</v>
      </c>
      <c r="CW83" s="1">
        <f t="array" ref="CW83:CW95" xml:space="preserve">   IF(CW53:CW65&lt;CW38:CW50,     CW68:CW80   *   4   *   (CW38:CW50-CW53:CW65),   0  )</f>
        <v>5245895971.5573387</v>
      </c>
      <c r="CX83" s="1">
        <f t="array" ref="CX83:CX95" xml:space="preserve">   IF(CX53:CX65&lt;CX38:CX50,     CX68:CX80   *   4   *   (CX38:CX50-CX53:CX65),   0  )</f>
        <v>5491617407.07693</v>
      </c>
      <c r="CY83" s="1">
        <f t="array" ref="CY83:CY95" xml:space="preserve">   IF(CY53:CY65&lt;CY38:CY50,     CY68:CY80   *   4   *   (CY38:CY50-CY53:CY65),   0  )</f>
        <v>5748488698.8590736</v>
      </c>
      <c r="CZ83" s="1">
        <f t="array" ref="CZ83:CZ95" xml:space="preserve">   IF(CZ53:CZ65&lt;CZ38:CZ50,     CZ68:CZ80   *   4   *   (CZ38:CZ50-CZ53:CZ65),   0  )</f>
        <v>6017004359.5224552</v>
      </c>
      <c r="DA83" s="1">
        <f t="array" ref="DA83:DA95" xml:space="preserve">   IF(DA53:DA65&lt;DA38:DA50,     DA68:DA80   *   4   *   (DA38:DA50-DA53:DA65),   0  )</f>
        <v>6297680459.7796984</v>
      </c>
    </row>
    <row r="84" spans="1:105" x14ac:dyDescent="0.25">
      <c r="A84" t="s">
        <v>49</v>
      </c>
      <c r="B84" s="1">
        <f t="shared" ref="B84:B95" si="9">SUMPRODUCT(E84:DA84,E$5:DA$5)  /  10^6</f>
        <v>566.83002993360947</v>
      </c>
      <c r="D84" t="s">
        <v>49</v>
      </c>
      <c r="E84" s="1">
        <v>51480061.250905029</v>
      </c>
      <c r="F84" s="1">
        <v>54302130.449476205</v>
      </c>
      <c r="G84" s="1">
        <v>57251858.231133915</v>
      </c>
      <c r="H84" s="1">
        <v>60334517.358114682</v>
      </c>
      <c r="I84" s="1">
        <v>63555587.085379258</v>
      </c>
      <c r="J84" s="1">
        <v>66920760.969141692</v>
      </c>
      <c r="K84" s="1">
        <v>70435954.963450685</v>
      </c>
      <c r="L84" s="1">
        <v>74107315.815254837</v>
      </c>
      <c r="M84" s="1">
        <v>77941229.768755153</v>
      </c>
      <c r="N84" s="1">
        <v>81944331.590235889</v>
      </c>
      <c r="O84" s="1">
        <v>86123513.924960449</v>
      </c>
      <c r="P84" s="1">
        <v>90485936.998135924</v>
      </c>
      <c r="Q84" s="1">
        <v>95039038.672375292</v>
      </c>
      <c r="R84" s="1">
        <v>99790544.874530062</v>
      </c>
      <c r="S84" s="1">
        <v>104748480.40522423</v>
      </c>
      <c r="T84" s="1">
        <v>109921180.14489628</v>
      </c>
      <c r="U84" s="1">
        <v>115317300.67064492</v>
      </c>
      <c r="V84" s="1">
        <v>120945832.29868579</v>
      </c>
      <c r="W84" s="1">
        <v>126816111.56775033</v>
      </c>
      <c r="X84" s="1">
        <v>132937834.17930581</v>
      </c>
      <c r="Y84" s="1">
        <v>139321068.41103625</v>
      </c>
      <c r="Z84" s="1">
        <v>145976269.02061206</v>
      </c>
      <c r="AA84" s="1">
        <v>152914291.65737748</v>
      </c>
      <c r="AB84" s="1">
        <v>160146407.80021358</v>
      </c>
      <c r="AC84" s="1">
        <v>167684320.24047917</v>
      </c>
      <c r="AD84" s="1">
        <v>175540179.12960759</v>
      </c>
      <c r="AE84" s="1">
        <v>183726598.61162496</v>
      </c>
      <c r="AF84" s="1">
        <v>192256674.0615806</v>
      </c>
      <c r="AG84" s="1">
        <v>201143999.95161965</v>
      </c>
      <c r="AH84" s="1">
        <v>210402688.36719966</v>
      </c>
      <c r="AI84" s="1">
        <v>220047388.19674903</v>
      </c>
      <c r="AJ84" s="1">
        <v>230093305.01889175</v>
      </c>
      <c r="AK84" s="1">
        <v>240556221.71221364</v>
      </c>
      <c r="AL84" s="1">
        <v>251452519.81343105</v>
      </c>
      <c r="AM84" s="1">
        <v>262799201.65073979</v>
      </c>
      <c r="AN84" s="1">
        <v>274613913.28005952</v>
      </c>
      <c r="AO84" s="1">
        <v>286914968.25288528</v>
      </c>
      <c r="AP84" s="1">
        <v>299721372.24545044</v>
      </c>
      <c r="AQ84" s="1">
        <v>313052848.57997769</v>
      </c>
      <c r="AR84" s="1">
        <v>326929864.66986072</v>
      </c>
      <c r="AS84" s="1">
        <v>341373659.42175746</v>
      </c>
      <c r="AT84" s="1">
        <v>356406271.62873459</v>
      </c>
      <c r="AU84" s="1">
        <v>372050569.3898046</v>
      </c>
      <c r="AV84" s="1">
        <v>388330280.59244919</v>
      </c>
      <c r="AW84" s="1">
        <v>405270024.49600667</v>
      </c>
      <c r="AX84" s="1">
        <v>422895344.45514178</v>
      </c>
      <c r="AY84" s="1">
        <v>441232741.82399267</v>
      </c>
      <c r="AZ84" s="1">
        <v>460309711.08302319</v>
      </c>
      <c r="BA84" s="1">
        <v>480154776.23208869</v>
      </c>
      <c r="BB84" s="1">
        <v>500797528.49475187</v>
      </c>
      <c r="BC84" s="1">
        <v>522268665.38047248</v>
      </c>
      <c r="BD84" s="1">
        <v>544600031.15293944</v>
      </c>
      <c r="BE84" s="1">
        <v>567824658.75449598</v>
      </c>
      <c r="BF84" s="1">
        <v>591976813.23838878</v>
      </c>
      <c r="BG84" s="1">
        <v>617092036.76236212</v>
      </c>
      <c r="BH84" s="1">
        <v>643207195.19903362</v>
      </c>
      <c r="BI84" s="1">
        <v>670360526.42038643</v>
      </c>
      <c r="BJ84" s="1">
        <v>698591690.31579244</v>
      </c>
      <c r="BK84" s="1">
        <v>727941820.60498965</v>
      </c>
      <c r="BL84" s="1">
        <v>758453578.50967181</v>
      </c>
      <c r="BM84" s="1">
        <v>790171208.34950817</v>
      </c>
      <c r="BN84" s="1">
        <v>823140595.13078892</v>
      </c>
      <c r="BO84" s="1">
        <v>857409324.19821382</v>
      </c>
      <c r="BP84" s="1">
        <v>893026743.02288985</v>
      </c>
      <c r="BQ84" s="1">
        <v>930044025.20207918</v>
      </c>
      <c r="BR84" s="1">
        <v>968514236.74898386</v>
      </c>
      <c r="BS84" s="1">
        <v>1008492404.753484</v>
      </c>
      <c r="BT84" s="1">
        <v>1050035588.4977014</v>
      </c>
      <c r="BU84" s="1">
        <v>1093202953.1130753</v>
      </c>
      <c r="BV84" s="1">
        <v>1138055845.8687823</v>
      </c>
      <c r="BW84" s="1">
        <v>1184657875.1843896</v>
      </c>
      <c r="BX84" s="1">
        <v>1233074992.4629331</v>
      </c>
      <c r="BY84" s="1">
        <v>1283375576.8439507</v>
      </c>
      <c r="BZ84" s="1">
        <v>1335630522.9794953</v>
      </c>
      <c r="CA84" s="1">
        <v>1389913331.9397388</v>
      </c>
      <c r="CB84" s="1">
        <v>1446300205.3585253</v>
      </c>
      <c r="CC84" s="1">
        <v>1504870142.9330587</v>
      </c>
      <c r="CD84" s="1">
        <v>1565705043.395927</v>
      </c>
      <c r="CE84" s="1">
        <v>1628889809.0817792</v>
      </c>
      <c r="CF84" s="1">
        <v>1694512454.2152381</v>
      </c>
      <c r="CG84" s="1">
        <v>1762664217.0510449</v>
      </c>
      <c r="CH84" s="1">
        <v>1833439676.0020573</v>
      </c>
      <c r="CI84" s="1">
        <v>1906936869.8953276</v>
      </c>
      <c r="CJ84" s="1">
        <v>1983257422.5015559</v>
      </c>
      <c r="CK84" s="1">
        <v>2062506671.4881065</v>
      </c>
      <c r="CL84" s="1">
        <v>2144793801.9511275</v>
      </c>
      <c r="CM84" s="1">
        <v>2230231984.687686</v>
      </c>
      <c r="CN84" s="1">
        <v>2318938519.3744431</v>
      </c>
      <c r="CO84" s="1">
        <v>2411034982.8252053</v>
      </c>
      <c r="CP84" s="1">
        <v>2506647382.5056763</v>
      </c>
      <c r="CQ84" s="1">
        <v>2605906315.4899511</v>
      </c>
      <c r="CR84" s="1">
        <v>2708947133.0497217</v>
      </c>
      <c r="CS84" s="1">
        <v>2815910111.0737844</v>
      </c>
      <c r="CT84" s="1">
        <v>2926940626.5223866</v>
      </c>
      <c r="CU84" s="1">
        <v>3042189340.1279058</v>
      </c>
      <c r="CV84" s="1">
        <v>3161812385.5609756</v>
      </c>
      <c r="CW84" s="1">
        <v>3285971565.2884493</v>
      </c>
      <c r="CX84" s="1">
        <v>3414834553.3577995</v>
      </c>
      <c r="CY84" s="1">
        <v>3548575105.3504601</v>
      </c>
      <c r="CZ84" s="1">
        <v>3687373275.755157</v>
      </c>
      <c r="DA84" s="1">
        <v>3831415643.0209861</v>
      </c>
    </row>
    <row r="85" spans="1:105" x14ac:dyDescent="0.25">
      <c r="A85" t="s">
        <v>50</v>
      </c>
      <c r="B85" s="1">
        <f t="shared" si="9"/>
        <v>554.55184263157184</v>
      </c>
      <c r="D85" t="s">
        <v>50</v>
      </c>
      <c r="E85" s="1">
        <v>30634832.938186273</v>
      </c>
      <c r="F85" s="1">
        <v>32805232.217871241</v>
      </c>
      <c r="G85" s="1">
        <v>35094396.591667034</v>
      </c>
      <c r="H85" s="1">
        <v>37508146.907851569</v>
      </c>
      <c r="I85" s="1">
        <v>40052572.298095055</v>
      </c>
      <c r="J85" s="1">
        <v>42734042.066509716</v>
      </c>
      <c r="K85" s="1">
        <v>45559218.091388144</v>
      </c>
      <c r="L85" s="1">
        <v>48535067.761299513</v>
      </c>
      <c r="M85" s="1">
        <v>51668877.468114801</v>
      </c>
      <c r="N85" s="1">
        <v>54968266.680471711</v>
      </c>
      <c r="O85" s="1">
        <v>58441202.622167498</v>
      </c>
      <c r="P85" s="1">
        <v>62096015.580984466</v>
      </c>
      <c r="Q85" s="1">
        <v>65941414.874514371</v>
      </c>
      <c r="R85" s="1">
        <v>69986505.500649989</v>
      </c>
      <c r="S85" s="1">
        <v>74240805.501559764</v>
      </c>
      <c r="T85" s="1">
        <v>78714264.071158856</v>
      </c>
      <c r="U85" s="1">
        <v>83417280.437331766</v>
      </c>
      <c r="V85" s="1">
        <v>88360723.551460132</v>
      </c>
      <c r="W85" s="1">
        <v>93555952.61915496</v>
      </c>
      <c r="X85" s="1">
        <v>99014838.507498965</v>
      </c>
      <c r="Y85" s="1">
        <v>104749786.06556353</v>
      </c>
      <c r="Z85" s="1">
        <v>110773757.39648841</v>
      </c>
      <c r="AA85" s="1">
        <v>117100296.12099379</v>
      </c>
      <c r="AB85" s="1">
        <v>123743552.67384259</v>
      </c>
      <c r="AC85" s="1">
        <v>130718310.67648832</v>
      </c>
      <c r="AD85" s="1">
        <v>138040014.43092638</v>
      </c>
      <c r="AE85" s="1">
        <v>145724797.58162835</v>
      </c>
      <c r="AF85" s="1">
        <v>153789512.9943715</v>
      </c>
      <c r="AG85" s="1">
        <v>162251763.90278912</v>
      </c>
      <c r="AH85" s="1">
        <v>171129936.37556532</v>
      </c>
      <c r="AI85" s="1">
        <v>180443233.15937564</v>
      </c>
      <c r="AJ85" s="1">
        <v>190211708.95494872</v>
      </c>
      <c r="AK85" s="1">
        <v>200456307.18598431</v>
      </c>
      <c r="AL85" s="1">
        <v>211198898.32312319</v>
      </c>
      <c r="AM85" s="1">
        <v>222462319.82772547</v>
      </c>
      <c r="AN85" s="1">
        <v>234270417.7828722</v>
      </c>
      <c r="AO85" s="1">
        <v>246648090.28178719</v>
      </c>
      <c r="AP85" s="1">
        <v>259621332.64674526</v>
      </c>
      <c r="AQ85" s="1">
        <v>273217284.55455792</v>
      </c>
      <c r="AR85" s="1">
        <v>287464279.1478253</v>
      </c>
      <c r="AS85" s="1">
        <v>302391894.21441925</v>
      </c>
      <c r="AT85" s="1">
        <v>318031005.52103162</v>
      </c>
      <c r="AU85" s="1">
        <v>334413842.39014769</v>
      </c>
      <c r="AV85" s="1">
        <v>351574045.61346972</v>
      </c>
      <c r="AW85" s="1">
        <v>369546727.79862863</v>
      </c>
      <c r="AX85" s="1">
        <v>388368536.24998856</v>
      </c>
      <c r="AY85" s="1">
        <v>408077718.48848349</v>
      </c>
      <c r="AZ85" s="1">
        <v>428714190.51971507</v>
      </c>
      <c r="BA85" s="1">
        <v>450319607.96401811</v>
      </c>
      <c r="BB85" s="1">
        <v>472937440.16684741</v>
      </c>
      <c r="BC85" s="1">
        <v>496613047.41269118</v>
      </c>
      <c r="BD85" s="1">
        <v>521393761.37074095</v>
      </c>
      <c r="BE85" s="1">
        <v>547328968.90579867</v>
      </c>
      <c r="BF85" s="1">
        <v>574470199.39335668</v>
      </c>
      <c r="BG85" s="1">
        <v>602871215.68344724</v>
      </c>
      <c r="BH85" s="1">
        <v>632588108.86379886</v>
      </c>
      <c r="BI85" s="1">
        <v>663679396.97892606</v>
      </c>
      <c r="BJ85" s="1">
        <v>696206127.86822844</v>
      </c>
      <c r="BK85" s="1">
        <v>730231986.29278219</v>
      </c>
      <c r="BL85" s="1">
        <v>765823405.52746749</v>
      </c>
      <c r="BM85" s="1">
        <v>803049683.60223019</v>
      </c>
      <c r="BN85" s="1">
        <v>841983104.38381279</v>
      </c>
      <c r="BO85" s="1">
        <v>882699063.69704676</v>
      </c>
      <c r="BP85" s="1">
        <v>925276200.69294596</v>
      </c>
      <c r="BQ85" s="1">
        <v>969796534.67923069</v>
      </c>
      <c r="BR85" s="1">
        <v>1016345607.6377348</v>
      </c>
      <c r="BS85" s="1">
        <v>1065012632.6622458</v>
      </c>
      <c r="BT85" s="1">
        <v>1115890648.5598629</v>
      </c>
      <c r="BU85" s="1">
        <v>1169076680.8687918</v>
      </c>
      <c r="BV85" s="1">
        <v>1224671909.5558431</v>
      </c>
      <c r="BW85" s="1">
        <v>1282781843.667532</v>
      </c>
      <c r="BX85" s="1">
        <v>1343516503.2198582</v>
      </c>
      <c r="BY85" s="1">
        <v>1406990608.6233857</v>
      </c>
      <c r="BZ85" s="1">
        <v>1473323777.9523227</v>
      </c>
      <c r="CA85" s="1">
        <v>1542640732.3787739</v>
      </c>
      <c r="CB85" s="1">
        <v>1615071510.1064601</v>
      </c>
      <c r="CC85" s="1">
        <v>1690751689.1516323</v>
      </c>
      <c r="CD85" s="1">
        <v>1769822619.3331716</v>
      </c>
      <c r="CE85" s="1">
        <v>1852431663.8483679</v>
      </c>
      <c r="CF85" s="1">
        <v>1938732450.8262887</v>
      </c>
      <c r="CG85" s="1">
        <v>2028885135.2664006</v>
      </c>
      <c r="CH85" s="1">
        <v>2123056671.7867084</v>
      </c>
      <c r="CI85" s="1">
        <v>2221421098.6228004</v>
      </c>
      <c r="CJ85" s="1">
        <v>2324159833.3371015</v>
      </c>
      <c r="CK85" s="1">
        <v>2431461980.7162042</v>
      </c>
      <c r="CL85" s="1">
        <v>2543524653.3534403</v>
      </c>
      <c r="CM85" s="1">
        <v>2660553305.4340615</v>
      </c>
      <c r="CN85" s="1">
        <v>2782762080.2612414</v>
      </c>
      <c r="CO85" s="1">
        <v>2910374172.0828991</v>
      </c>
      <c r="CP85" s="1">
        <v>3043622202.8019691</v>
      </c>
      <c r="CQ85" s="1">
        <v>3182748614.1762624</v>
      </c>
      <c r="CR85" s="1">
        <v>3328006076.1386423</v>
      </c>
      <c r="CS85" s="1">
        <v>3479657911.8935804</v>
      </c>
      <c r="CT85" s="1">
        <v>3637978540.4727144</v>
      </c>
      <c r="CU85" s="1">
        <v>3803253937.4596109</v>
      </c>
      <c r="CV85" s="1">
        <v>3975782114.6224899</v>
      </c>
      <c r="CW85" s="1">
        <v>4155873619.2236352</v>
      </c>
      <c r="CX85" s="1">
        <v>4343852053.8050337</v>
      </c>
      <c r="CY85" s="1">
        <v>4540054617.2821274</v>
      </c>
      <c r="CZ85" s="1">
        <v>4744832668.211174</v>
      </c>
      <c r="DA85" s="1">
        <v>4958552311.1303339</v>
      </c>
    </row>
    <row r="86" spans="1:105" x14ac:dyDescent="0.25">
      <c r="A86" t="s">
        <v>51</v>
      </c>
      <c r="B86" s="1">
        <f t="shared" si="9"/>
        <v>531.88574653532805</v>
      </c>
      <c r="D86" t="s">
        <v>51</v>
      </c>
      <c r="E86" s="1">
        <v>7113923.1620155806</v>
      </c>
      <c r="F86" s="1">
        <v>8290527.0484432923</v>
      </c>
      <c r="G86" s="1">
        <v>9559859.2886079364</v>
      </c>
      <c r="H86" s="1">
        <v>10927939.94640136</v>
      </c>
      <c r="I86" s="1">
        <v>12401145.749608008</v>
      </c>
      <c r="J86" s="1">
        <v>13986230.120362841</v>
      </c>
      <c r="K86" s="1">
        <v>15690344.291697109</v>
      </c>
      <c r="L86" s="1">
        <v>17521059.567616113</v>
      </c>
      <c r="M86" s="1">
        <v>19486390.787134945</v>
      </c>
      <c r="N86" s="1">
        <v>21594821.055834033</v>
      </c>
      <c r="O86" s="1">
        <v>23855327.811791275</v>
      </c>
      <c r="P86" s="1">
        <v>26277410.296211731</v>
      </c>
      <c r="Q86" s="1">
        <v>28871118.502716985</v>
      </c>
      <c r="R86" s="1">
        <v>31647083.683083031</v>
      </c>
      <c r="S86" s="1">
        <v>34616550.491237618</v>
      </c>
      <c r="T86" s="1">
        <v>37791410.851556167</v>
      </c>
      <c r="U86" s="1">
        <v>41184239.641937427</v>
      </c>
      <c r="V86" s="1">
        <v>44808332.286810279</v>
      </c>
      <c r="W86" s="1">
        <v>48677744.360129952</v>
      </c>
      <c r="X86" s="1">
        <v>52807333.303579137</v>
      </c>
      <c r="Y86" s="1">
        <v>57212802.370609313</v>
      </c>
      <c r="Z86" s="1">
        <v>61910746.912652202</v>
      </c>
      <c r="AA86" s="1">
        <v>66918703.129816443</v>
      </c>
      <c r="AB86" s="1">
        <v>72255199.414673388</v>
      </c>
      <c r="AC86" s="1">
        <v>77939810.424343467</v>
      </c>
      <c r="AD86" s="1">
        <v>83993214.023039162</v>
      </c>
      <c r="AE86" s="1">
        <v>90437251.244515225</v>
      </c>
      <c r="AF86" s="1">
        <v>97294989.431544289</v>
      </c>
      <c r="AG86" s="1">
        <v>104590788.71758859</v>
      </c>
      <c r="AH86" s="1">
        <v>112350372.02430269</v>
      </c>
      <c r="AI86" s="1">
        <v>120600898.75739211</v>
      </c>
      <c r="AJ86" s="1">
        <v>129371042.39269492</v>
      </c>
      <c r="AK86" s="1">
        <v>138691072.15416607</v>
      </c>
      <c r="AL86" s="1">
        <v>148592938.99575499</v>
      </c>
      <c r="AM86" s="1">
        <v>159110366.10999811</v>
      </c>
      <c r="AN86" s="1">
        <v>170278944.19752747</v>
      </c>
      <c r="AO86" s="1">
        <v>182136231.7436474</v>
      </c>
      <c r="AP86" s="1">
        <v>194721860.56069189</v>
      </c>
      <c r="AQ86" s="1">
        <v>208077646.86806193</v>
      </c>
      <c r="AR86" s="1">
        <v>222247708.19570005</v>
      </c>
      <c r="AS86" s="1">
        <v>237278586.41131419</v>
      </c>
      <c r="AT86" s="1">
        <v>253219377.18694851</v>
      </c>
      <c r="AU86" s="1">
        <v>270121866.23656034</v>
      </c>
      <c r="AV86" s="1">
        <v>288040672.67312711</v>
      </c>
      <c r="AW86" s="1">
        <v>307033399.85152292</v>
      </c>
      <c r="AX86" s="1">
        <v>327160794.08201379</v>
      </c>
      <c r="AY86" s="1">
        <v>348486911.61876172</v>
      </c>
      <c r="AZ86" s="1">
        <v>371079294.34825563</v>
      </c>
      <c r="BA86" s="1">
        <v>395009154.6241436</v>
      </c>
      <c r="BB86" s="1">
        <v>420351569.71758103</v>
      </c>
      <c r="BC86" s="1">
        <v>447185686.37598854</v>
      </c>
      <c r="BD86" s="1">
        <v>475594936.00808364</v>
      </c>
      <c r="BE86" s="1">
        <v>505667261.03927386</v>
      </c>
      <c r="BF86" s="1">
        <v>537495353.00904191</v>
      </c>
      <c r="BG86" s="1">
        <v>571176903.01086915</v>
      </c>
      <c r="BH86" s="1">
        <v>606814865.10561955</v>
      </c>
      <c r="BI86" s="1">
        <v>644517733.37119484</v>
      </c>
      <c r="BJ86" s="1">
        <v>684399833.28476095</v>
      </c>
      <c r="BK86" s="1">
        <v>726581628.16902351</v>
      </c>
      <c r="BL86" s="1">
        <v>771190041.47092319</v>
      </c>
      <c r="BM86" s="1">
        <v>818358795.67996013</v>
      </c>
      <c r="BN86" s="1">
        <v>868228768.73397779</v>
      </c>
      <c r="BO86" s="1">
        <v>920948368.80309951</v>
      </c>
      <c r="BP86" s="1">
        <v>976673928.38727307</v>
      </c>
      <c r="BQ86" s="1">
        <v>1035570118.710121</v>
      </c>
      <c r="BR86" s="1">
        <v>1097810385.4412074</v>
      </c>
      <c r="BS86" s="1">
        <v>1163577406.8307848</v>
      </c>
      <c r="BT86" s="1">
        <v>1233063575.3956988</v>
      </c>
      <c r="BU86" s="1">
        <v>1306471504.3522892</v>
      </c>
      <c r="BV86" s="1">
        <v>1384014560.0523772</v>
      </c>
      <c r="BW86" s="1">
        <v>1465917421.7414148</v>
      </c>
      <c r="BX86" s="1">
        <v>1552416670.024281</v>
      </c>
      <c r="BY86" s="1">
        <v>1643761405.4936543</v>
      </c>
      <c r="BZ86" s="1">
        <v>1740213899.0490346</v>
      </c>
      <c r="CA86" s="1">
        <v>1842050275.5110824</v>
      </c>
      <c r="CB86" s="1">
        <v>1949561232.2164834</v>
      </c>
      <c r="CC86" s="1">
        <v>2063052794.3630295</v>
      </c>
      <c r="CD86" s="1">
        <v>2182847108.9633088</v>
      </c>
      <c r="CE86" s="1">
        <v>2309283279.3584976</v>
      </c>
      <c r="CF86" s="1">
        <v>2442718242.3415546</v>
      </c>
      <c r="CG86" s="1">
        <v>2583527690.0415783</v>
      </c>
      <c r="CH86" s="1">
        <v>2732107038.8289971</v>
      </c>
      <c r="CI86" s="1">
        <v>2888872447.6141052</v>
      </c>
      <c r="CJ86" s="1">
        <v>3054261888.0302467</v>
      </c>
      <c r="CK86" s="1">
        <v>3228736269.1175036</v>
      </c>
      <c r="CL86" s="1">
        <v>3412780619.2533998</v>
      </c>
      <c r="CM86" s="1">
        <v>3606905328.2144527</v>
      </c>
      <c r="CN86" s="1">
        <v>3811647452.3963804</v>
      </c>
      <c r="CO86" s="1">
        <v>4027572086.3719692</v>
      </c>
      <c r="CP86" s="1">
        <v>4255273804.1242599</v>
      </c>
      <c r="CQ86" s="1">
        <v>4495378173.4592695</v>
      </c>
      <c r="CR86" s="1">
        <v>4748543347.2772198</v>
      </c>
      <c r="CS86" s="1">
        <v>5015461735.5647068</v>
      </c>
      <c r="CT86" s="1">
        <v>5296861762.1627798</v>
      </c>
      <c r="CU86" s="1">
        <v>5593509710.5678692</v>
      </c>
      <c r="CV86" s="1">
        <v>5906211663.2347889</v>
      </c>
      <c r="CW86" s="1">
        <v>6235815539.0732098</v>
      </c>
      <c r="CX86" s="1">
        <v>6583213234.0629635</v>
      </c>
      <c r="CY86" s="1">
        <v>6949342870.1583986</v>
      </c>
      <c r="CZ86" s="1">
        <v>7335191157.9091825</v>
      </c>
      <c r="DA86" s="1">
        <v>7741795878.495265</v>
      </c>
    </row>
    <row r="87" spans="1:105" x14ac:dyDescent="0.25">
      <c r="A87" t="s">
        <v>52</v>
      </c>
      <c r="B87" s="1">
        <f t="shared" si="9"/>
        <v>383.14513574470675</v>
      </c>
      <c r="D87" t="s">
        <v>52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477013.54049076157</v>
      </c>
      <c r="K87" s="1">
        <v>1428629.0010026845</v>
      </c>
      <c r="L87" s="1">
        <v>2467893.0330815352</v>
      </c>
      <c r="M87" s="1">
        <v>3600907.7080945829</v>
      </c>
      <c r="N87" s="1">
        <v>4834153.4630286712</v>
      </c>
      <c r="O87" s="1">
        <v>6174511.112532164</v>
      </c>
      <c r="P87" s="1">
        <v>7629285.0908066677</v>
      </c>
      <c r="Q87" s="1">
        <v>9206227.9901687577</v>
      </c>
      <c r="R87" s="1">
        <v>10913566.466658685</v>
      </c>
      <c r="S87" s="1">
        <v>12760028.58681657</v>
      </c>
      <c r="T87" s="1">
        <v>14754872.693685602</v>
      </c>
      <c r="U87" s="1">
        <v>16907917.874247506</v>
      </c>
      <c r="V87" s="1">
        <v>19229576.114857823</v>
      </c>
      <c r="W87" s="1">
        <v>21730886.235838939</v>
      </c>
      <c r="X87" s="1">
        <v>24423549.701218989</v>
      </c>
      <c r="Y87" s="1">
        <v>27319968.404687468</v>
      </c>
      <c r="Z87" s="1">
        <v>30433284.538185678</v>
      </c>
      <c r="AA87" s="1">
        <v>33777422.655177213</v>
      </c>
      <c r="AB87" s="1">
        <v>37367134.046563253</v>
      </c>
      <c r="AC87" s="1">
        <v>41218043.553436004</v>
      </c>
      <c r="AD87" s="1">
        <v>45346698.947416291</v>
      </c>
      <c r="AE87" s="1">
        <v>49770623.016214378</v>
      </c>
      <c r="AF87" s="1">
        <v>54508368.499306895</v>
      </c>
      <c r="AG87" s="1">
        <v>59579576.02624952</v>
      </c>
      <c r="AH87" s="1">
        <v>65005035.218173303</v>
      </c>
      <c r="AI87" s="1">
        <v>70806749.121453315</v>
      </c>
      <c r="AJ87" s="1">
        <v>77008002.151418775</v>
      </c>
      <c r="AK87" s="1">
        <v>83633431.73331663</v>
      </c>
      <c r="AL87" s="1">
        <v>90709103.837564304</v>
      </c>
      <c r="AM87" s="1">
        <v>98262592.616664097</v>
      </c>
      <c r="AN87" s="1">
        <v>106323064.36201936</v>
      </c>
      <c r="AO87" s="1">
        <v>114921366.01032896</v>
      </c>
      <c r="AP87" s="1">
        <v>124090118.44125722</v>
      </c>
      <c r="AQ87" s="1">
        <v>133863814.82072681</v>
      </c>
      <c r="AR87" s="1">
        <v>144278924.25747862</v>
      </c>
      <c r="AS87" s="1">
        <v>155374001.05453351</v>
      </c>
      <c r="AT87" s="1">
        <v>167189799.85189888</v>
      </c>
      <c r="AU87" s="1">
        <v>179769396.97233155</v>
      </c>
      <c r="AV87" s="1">
        <v>193158318.29823956</v>
      </c>
      <c r="AW87" s="1">
        <v>207404674.02490583</v>
      </c>
      <c r="AX87" s="1">
        <v>222559300.65321314</v>
      </c>
      <c r="AY87" s="1">
        <v>238675910.60395658</v>
      </c>
      <c r="AZ87" s="1">
        <v>255811249.8557255</v>
      </c>
      <c r="BA87" s="1">
        <v>274025264.02924818</v>
      </c>
      <c r="BB87" s="1">
        <v>293381273.36308086</v>
      </c>
      <c r="BC87" s="1">
        <v>313946157.04864699</v>
      </c>
      <c r="BD87" s="1">
        <v>335790547.41693592</v>
      </c>
      <c r="BE87" s="1">
        <v>358989034.49473846</v>
      </c>
      <c r="BF87" s="1">
        <v>383620381.47515851</v>
      </c>
      <c r="BG87" s="1">
        <v>409767751.67539698</v>
      </c>
      <c r="BH87" s="1">
        <v>437518947.58450878</v>
      </c>
      <c r="BI87" s="1">
        <v>466966662.63505119</v>
      </c>
      <c r="BJ87" s="1">
        <v>498208746.36537331</v>
      </c>
      <c r="BK87" s="1">
        <v>531348483.67381459</v>
      </c>
      <c r="BL87" s="1">
        <v>566494888.90233493</v>
      </c>
      <c r="BM87" s="1">
        <v>603763015.52526999</v>
      </c>
      <c r="BN87" s="1">
        <v>643274282.25895894</v>
      </c>
      <c r="BO87" s="1">
        <v>685156816.45015812</v>
      </c>
      <c r="BP87" s="1">
        <v>729545815.64544773</v>
      </c>
      <c r="BQ87" s="1">
        <v>776583928.29037952</v>
      </c>
      <c r="BR87" s="1">
        <v>826421654.55609345</v>
      </c>
      <c r="BS87" s="1">
        <v>879217768.34254968</v>
      </c>
      <c r="BT87" s="1">
        <v>935139761.56158412</v>
      </c>
      <c r="BU87" s="1">
        <v>994364311.85987341</v>
      </c>
      <c r="BV87" s="1">
        <v>1057077775.0015891</v>
      </c>
      <c r="BW87" s="1">
        <v>1123476703.1932995</v>
      </c>
      <c r="BX87" s="1">
        <v>1193768390.6997247</v>
      </c>
      <c r="BY87" s="1">
        <v>1268171448.1681941</v>
      </c>
      <c r="BZ87" s="1">
        <v>1346916407.152663</v>
      </c>
      <c r="CA87" s="1">
        <v>1430246356.4046476</v>
      </c>
      <c r="CB87" s="1">
        <v>1518417611.5789602</v>
      </c>
      <c r="CC87" s="1">
        <v>1611700420.0867774</v>
      </c>
      <c r="CD87" s="1">
        <v>1710379702.9174089</v>
      </c>
      <c r="CE87" s="1">
        <v>1814755835.3435938</v>
      </c>
      <c r="CF87" s="1">
        <v>1925145468.523339</v>
      </c>
      <c r="CG87" s="1">
        <v>2041882394.1144867</v>
      </c>
      <c r="CH87" s="1">
        <v>2165318454.1265783</v>
      </c>
      <c r="CI87" s="1">
        <v>2295824498.3485723</v>
      </c>
      <c r="CJ87" s="1">
        <v>2433791391.8106437</v>
      </c>
      <c r="CK87" s="1">
        <v>2579631074.8640494</v>
      </c>
      <c r="CL87" s="1">
        <v>2733777678.5953522</v>
      </c>
      <c r="CM87" s="1">
        <v>2896688698.4300017</v>
      </c>
      <c r="CN87" s="1">
        <v>3068846228.9263706</v>
      </c>
      <c r="CO87" s="1">
        <v>3250758262.9145498</v>
      </c>
      <c r="CP87" s="1">
        <v>3442960058.2953677</v>
      </c>
      <c r="CQ87" s="1">
        <v>3646015575.9844122</v>
      </c>
      <c r="CR87" s="1">
        <v>3860518992.6635532</v>
      </c>
      <c r="CS87" s="1">
        <v>4087096292.1894569</v>
      </c>
      <c r="CT87" s="1">
        <v>4326406939.7048054</v>
      </c>
      <c r="CU87" s="1">
        <v>4579145642.7042379</v>
      </c>
      <c r="CV87" s="1">
        <v>4846044203.5236673</v>
      </c>
      <c r="CW87" s="1">
        <v>5127873467.9493809</v>
      </c>
      <c r="CX87" s="1">
        <v>5425445374.8823347</v>
      </c>
      <c r="CY87" s="1">
        <v>5739615112.2444744</v>
      </c>
      <c r="CZ87" s="1">
        <v>6071283384.577775</v>
      </c>
      <c r="DA87" s="1">
        <v>6421398798.063962</v>
      </c>
    </row>
    <row r="88" spans="1:105" x14ac:dyDescent="0.25">
      <c r="A88" t="s">
        <v>53</v>
      </c>
      <c r="B88" s="1">
        <f t="shared" si="9"/>
        <v>310.21502394597212</v>
      </c>
      <c r="D88" t="s">
        <v>53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1059034.8729916867</v>
      </c>
      <c r="Q88" s="1">
        <v>2330023.6313033118</v>
      </c>
      <c r="R88" s="1">
        <v>3711789.7984712627</v>
      </c>
      <c r="S88" s="1">
        <v>5211664.8917715745</v>
      </c>
      <c r="T88" s="1">
        <v>6837413.0877154609</v>
      </c>
      <c r="U88" s="1">
        <v>8597255.1892472599</v>
      </c>
      <c r="V88" s="1">
        <v>10499893.868307823</v>
      </c>
      <c r="W88" s="1">
        <v>12554540.249767775</v>
      </c>
      <c r="X88" s="1">
        <v>14770941.906082578</v>
      </c>
      <c r="Y88" s="1">
        <v>17159412.33553515</v>
      </c>
      <c r="Z88" s="1">
        <v>19730862.000621289</v>
      </c>
      <c r="AA88" s="1">
        <v>22496831.007006753</v>
      </c>
      <c r="AB88" s="1">
        <v>25469523.507551041</v>
      </c>
      <c r="AC88" s="1">
        <v>28661843.920162436</v>
      </c>
      <c r="AD88" s="1">
        <v>32087435.052729562</v>
      </c>
      <c r="AE88" s="1">
        <v>35760718.233080477</v>
      </c>
      <c r="AF88" s="1">
        <v>39696935.546857394</v>
      </c>
      <c r="AG88" s="1">
        <v>43912194.291380368</v>
      </c>
      <c r="AH88" s="1">
        <v>48423513.759013437</v>
      </c>
      <c r="AI88" s="1">
        <v>53248874.469259448</v>
      </c>
      <c r="AJ88" s="1">
        <v>58407269.974803805</v>
      </c>
      <c r="AK88" s="1">
        <v>63918761.373020448</v>
      </c>
      <c r="AL88" s="1">
        <v>69804534.661056519</v>
      </c>
      <c r="AM88" s="1">
        <v>76086961.079544947</v>
      </c>
      <c r="AN88" s="1">
        <v>82789660.597267702</v>
      </c>
      <c r="AO88" s="1">
        <v>89937568.696727395</v>
      </c>
      <c r="AP88" s="1">
        <v>97557006.628597423</v>
      </c>
      <c r="AQ88" s="1">
        <v>105675755.31142916</v>
      </c>
      <c r="AR88" s="1">
        <v>114323133.0618187</v>
      </c>
      <c r="AS88" s="1">
        <v>123530077.34949605</v>
      </c>
      <c r="AT88" s="1">
        <v>133329230.78151613</v>
      </c>
      <c r="AU88" s="1">
        <v>143755031.52992678</v>
      </c>
      <c r="AV88" s="1">
        <v>154843808.42799175</v>
      </c>
      <c r="AW88" s="1">
        <v>166633880.97126922</v>
      </c>
      <c r="AX88" s="1">
        <v>179165664.47163013</v>
      </c>
      <c r="AY88" s="1">
        <v>192481780.62465975</v>
      </c>
      <c r="AZ88" s="1">
        <v>206627173.76385558</v>
      </c>
      <c r="BA88" s="1">
        <v>221649233.08864093</v>
      </c>
      <c r="BB88" s="1">
        <v>237597921.16749218</v>
      </c>
      <c r="BC88" s="1">
        <v>254525909.03245491</v>
      </c>
      <c r="BD88" s="1">
        <v>272488718.19703829</v>
      </c>
      <c r="BE88" s="1">
        <v>291544869.94596672</v>
      </c>
      <c r="BF88" s="1">
        <v>311756042.26256078</v>
      </c>
      <c r="BG88" s="1">
        <v>333187234.77766663</v>
      </c>
      <c r="BH88" s="1">
        <v>355906942.14308792</v>
      </c>
      <c r="BI88" s="1">
        <v>379987336.25244552</v>
      </c>
      <c r="BJ88" s="1">
        <v>405504457.75333303</v>
      </c>
      <c r="BK88" s="1">
        <v>432538417.31661516</v>
      </c>
      <c r="BL88" s="1">
        <v>461173607.15176815</v>
      </c>
      <c r="BM88" s="1">
        <v>491498923.28133106</v>
      </c>
      <c r="BN88" s="1">
        <v>523607999.11291218</v>
      </c>
      <c r="BO88" s="1">
        <v>557599450.87379241</v>
      </c>
      <c r="BP88" s="1">
        <v>593577135.50106132</v>
      </c>
      <c r="BQ88" s="1">
        <v>631650421.60951447</v>
      </c>
      <c r="BR88" s="1">
        <v>671934474.19020998</v>
      </c>
      <c r="BS88" s="1">
        <v>714550553.72480047</v>
      </c>
      <c r="BT88" s="1">
        <v>759626330.43452704</v>
      </c>
      <c r="BU88" s="1">
        <v>807296214.41815543</v>
      </c>
      <c r="BV88" s="1">
        <v>857701702.47031236</v>
      </c>
      <c r="BW88" s="1">
        <v>910991742.41061485</v>
      </c>
      <c r="BX88" s="1">
        <v>967323115.79485476</v>
      </c>
      <c r="BY88" s="1">
        <v>1026860839.9223386</v>
      </c>
      <c r="BZ88" s="1">
        <v>1089778590.0984282</v>
      </c>
      <c r="CA88" s="1">
        <v>1156259143.1584373</v>
      </c>
      <c r="CB88" s="1">
        <v>1226494843.3084686</v>
      </c>
      <c r="CC88" s="1">
        <v>1300688091.3905973</v>
      </c>
      <c r="CD88" s="1">
        <v>1379051858.7341373</v>
      </c>
      <c r="CE88" s="1">
        <v>1461810226.8117297</v>
      </c>
      <c r="CF88" s="1">
        <v>1549198953.9787247</v>
      </c>
      <c r="CG88" s="1">
        <v>1641466070.6370189</v>
      </c>
      <c r="CH88" s="1">
        <v>1738872504.2301779</v>
      </c>
      <c r="CI88" s="1">
        <v>1841692735.5455911</v>
      </c>
      <c r="CJ88" s="1">
        <v>1950215487.8716588</v>
      </c>
      <c r="CK88" s="1">
        <v>2064744450.6336808</v>
      </c>
      <c r="CL88" s="1">
        <v>2185599039.2116442</v>
      </c>
      <c r="CM88" s="1">
        <v>2313115192.7262707</v>
      </c>
      <c r="CN88" s="1">
        <v>2447646211.6670647</v>
      </c>
      <c r="CO88" s="1">
        <v>2589563637.3276191</v>
      </c>
      <c r="CP88" s="1">
        <v>2739258175.1093626</v>
      </c>
      <c r="CQ88" s="1">
        <v>2897140663.8556285</v>
      </c>
      <c r="CR88" s="1">
        <v>3063643093.4833612</v>
      </c>
      <c r="CS88" s="1">
        <v>3239219673.2903852</v>
      </c>
      <c r="CT88" s="1">
        <v>3424347953.432127</v>
      </c>
      <c r="CU88" s="1">
        <v>3619530002.1832304</v>
      </c>
      <c r="CV88" s="1">
        <v>3825293641.7269034</v>
      </c>
      <c r="CW88" s="1">
        <v>4042193745.3485041</v>
      </c>
      <c r="CX88" s="1">
        <v>4270813599.0498137</v>
      </c>
      <c r="CY88" s="1">
        <v>4511766330.7474613</v>
      </c>
      <c r="CZ88" s="1">
        <v>4765696410.3725748</v>
      </c>
      <c r="DA88" s="1">
        <v>5033281224.3503408</v>
      </c>
    </row>
    <row r="89" spans="1:105" x14ac:dyDescent="0.25">
      <c r="A89" t="s">
        <v>54</v>
      </c>
      <c r="B89" s="1">
        <f t="shared" si="9"/>
        <v>289.15000710142522</v>
      </c>
      <c r="D89" t="s">
        <v>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1010568.8466509187</v>
      </c>
      <c r="T89" s="1">
        <v>2453478.5937561882</v>
      </c>
      <c r="U89" s="1">
        <v>4022588.376270426</v>
      </c>
      <c r="V89" s="1">
        <v>5726263.0107428906</v>
      </c>
      <c r="W89" s="1">
        <v>7573361.4458313789</v>
      </c>
      <c r="X89" s="1">
        <v>9573264.1565940287</v>
      </c>
      <c r="Y89" s="1">
        <v>11735901.997523038</v>
      </c>
      <c r="Z89" s="1">
        <v>14071786.589863259</v>
      </c>
      <c r="AA89" s="1">
        <v>16592042.322591661</v>
      </c>
      <c r="AB89" s="1">
        <v>19308440.050458033</v>
      </c>
      <c r="AC89" s="1">
        <v>22233432.576712817</v>
      </c>
      <c r="AD89" s="1">
        <v>25380192.012583937</v>
      </c>
      <c r="AE89" s="1">
        <v>28762649.110222131</v>
      </c>
      <c r="AF89" s="1">
        <v>32395534.670723643</v>
      </c>
      <c r="AG89" s="1">
        <v>36294423.133972265</v>
      </c>
      <c r="AH89" s="1">
        <v>40475778.462431468</v>
      </c>
      <c r="AI89" s="1">
        <v>44957002.436673708</v>
      </c>
      <c r="AJ89" s="1">
        <v>49756485.486372508</v>
      </c>
      <c r="AK89" s="1">
        <v>54893660.186715625</v>
      </c>
      <c r="AL89" s="1">
        <v>60389057.556740619</v>
      </c>
      <c r="AM89" s="1">
        <v>66264366.302961811</v>
      </c>
      <c r="AN89" s="1">
        <v>72542495.158865556</v>
      </c>
      <c r="AO89" s="1">
        <v>79247638.478417531</v>
      </c>
      <c r="AP89" s="1">
        <v>86405345.249665618</v>
      </c>
      <c r="AQ89" s="1">
        <v>94042591.702857301</v>
      </c>
      <c r="AR89" s="1">
        <v>102187857.69623694</v>
      </c>
      <c r="AS89" s="1">
        <v>110871207.07186905</v>
      </c>
      <c r="AT89" s="1">
        <v>120124372.18346676</v>
      </c>
      <c r="AU89" s="1">
        <v>129980842.8083171</v>
      </c>
      <c r="AV89" s="1">
        <v>140475959.66600254</v>
      </c>
      <c r="AW89" s="1">
        <v>151647012.77775571</v>
      </c>
      <c r="AX89" s="1">
        <v>163533344.9119651</v>
      </c>
      <c r="AY89" s="1">
        <v>176176460.37361386</v>
      </c>
      <c r="AZ89" s="1">
        <v>189620139.40829542</v>
      </c>
      <c r="BA89" s="1">
        <v>203910558.50495461</v>
      </c>
      <c r="BB89" s="1">
        <v>219096416.89566332</v>
      </c>
      <c r="BC89" s="1">
        <v>235229069.56560731</v>
      </c>
      <c r="BD89" s="1">
        <v>252362667.10205168</v>
      </c>
      <c r="BE89" s="1">
        <v>270554302.72741866</v>
      </c>
      <c r="BF89" s="1">
        <v>289864166.87877619</v>
      </c>
      <c r="BG89" s="1">
        <v>310355709.71404922</v>
      </c>
      <c r="BH89" s="1">
        <v>332095811.94416142</v>
      </c>
      <c r="BI89" s="1">
        <v>355154964.41014057</v>
      </c>
      <c r="BJ89" s="1">
        <v>379607456.84501976</v>
      </c>
      <c r="BK89" s="1">
        <v>405531576.28218853</v>
      </c>
      <c r="BL89" s="1">
        <v>433009815.59473449</v>
      </c>
      <c r="BM89" s="1">
        <v>462129092.67433172</v>
      </c>
      <c r="BN89" s="1">
        <v>492980980.78342521</v>
      </c>
      <c r="BO89" s="1">
        <v>525661950.64087963</v>
      </c>
      <c r="BP89" s="1">
        <v>560273624.82898593</v>
      </c>
      <c r="BQ89" s="1">
        <v>596923045.13879192</v>
      </c>
      <c r="BR89" s="1">
        <v>635722953.50122952</v>
      </c>
      <c r="BS89" s="1">
        <v>676792087.18348885</v>
      </c>
      <c r="BT89" s="1">
        <v>720255488.96367133</v>
      </c>
      <c r="BU89" s="1">
        <v>766244833.03191948</v>
      </c>
      <c r="BV89" s="1">
        <v>814898767.40317094</v>
      </c>
      <c r="BW89" s="1">
        <v>866363273.6653831</v>
      </c>
      <c r="BX89" s="1">
        <v>920792044.92768693</v>
      </c>
      <c r="BY89" s="1">
        <v>978346882.8755492</v>
      </c>
      <c r="BZ89" s="1">
        <v>1039198114.884647</v>
      </c>
      <c r="CA89" s="1">
        <v>1103525032.1920698</v>
      </c>
      <c r="CB89" s="1">
        <v>1171516350.1725383</v>
      </c>
      <c r="CC89" s="1">
        <v>1243370691.8189125</v>
      </c>
      <c r="CD89" s="1">
        <v>1319297095.5802777</v>
      </c>
      <c r="CE89" s="1">
        <v>1399515548.7675567</v>
      </c>
      <c r="CF89" s="1">
        <v>1484257547.7960796</v>
      </c>
      <c r="CG89" s="1">
        <v>1573766686.5967982</v>
      </c>
      <c r="CH89" s="1">
        <v>1668299274.5932689</v>
      </c>
      <c r="CI89" s="1">
        <v>1768124985.7099812</v>
      </c>
      <c r="CJ89" s="1">
        <v>1873527539.9495578</v>
      </c>
      <c r="CK89" s="1">
        <v>1984805419.1516623</v>
      </c>
      <c r="CL89" s="1">
        <v>2102272618.6254706</v>
      </c>
      <c r="CM89" s="1">
        <v>2226259436.43049</v>
      </c>
      <c r="CN89" s="1">
        <v>2357113302.1672831</v>
      </c>
      <c r="CO89" s="1">
        <v>2495199647.2308922</v>
      </c>
      <c r="CP89" s="1">
        <v>2640902818.5751328</v>
      </c>
      <c r="CQ89" s="1">
        <v>2794627038.1362295</v>
      </c>
      <c r="CR89" s="1">
        <v>2956797410.1691647</v>
      </c>
      <c r="CS89" s="1">
        <v>3127860978.8602343</v>
      </c>
      <c r="CT89" s="1">
        <v>3308287838.6948485</v>
      </c>
      <c r="CU89" s="1">
        <v>3498572300.1804509</v>
      </c>
      <c r="CV89" s="1">
        <v>3699234113.6515136</v>
      </c>
      <c r="CW89" s="1">
        <v>3910819754.0164614</v>
      </c>
      <c r="CX89" s="1">
        <v>4133903769.4459429</v>
      </c>
      <c r="CY89" s="1">
        <v>4369090197.1479883</v>
      </c>
      <c r="CZ89" s="1">
        <v>4617014049.5290003</v>
      </c>
      <c r="DA89" s="1">
        <v>4878342874.2001333</v>
      </c>
    </row>
    <row r="90" spans="1:105" x14ac:dyDescent="0.25">
      <c r="A90" t="s">
        <v>55</v>
      </c>
      <c r="B90" s="1">
        <f t="shared" si="9"/>
        <v>268.01288779781549</v>
      </c>
      <c r="D90" t="s">
        <v>55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588362.2526932857</v>
      </c>
      <c r="W90" s="1">
        <v>2078011.3418460737</v>
      </c>
      <c r="X90" s="1">
        <v>3706220.9030313147</v>
      </c>
      <c r="Y90" s="1">
        <v>5482717.1581071382</v>
      </c>
      <c r="Z90" s="1">
        <v>7417834.1464730157</v>
      </c>
      <c r="AA90" s="1">
        <v>9522549.3574661966</v>
      </c>
      <c r="AB90" s="1">
        <v>11808521.368726125</v>
      </c>
      <c r="AC90" s="1">
        <v>14288129.600338114</v>
      </c>
      <c r="AD90" s="1">
        <v>16974516.300456554</v>
      </c>
      <c r="AE90" s="1">
        <v>19881630.884308241</v>
      </c>
      <c r="AF90" s="1">
        <v>23024276.755003989</v>
      </c>
      <c r="AG90" s="1">
        <v>26418160.741457861</v>
      </c>
      <c r="AH90" s="1">
        <v>30079945.295947406</v>
      </c>
      <c r="AI90" s="1">
        <v>34027303.601462997</v>
      </c>
      <c r="AJ90" s="1">
        <v>38278977.747009322</v>
      </c>
      <c r="AK90" s="1">
        <v>42854840.137460321</v>
      </c>
      <c r="AL90" s="1">
        <v>47775958.31344837</v>
      </c>
      <c r="AM90" s="1">
        <v>53064663.366117269</v>
      </c>
      <c r="AN90" s="1">
        <v>58744622.14140562</v>
      </c>
      <c r="AO90" s="1">
        <v>64840913.438883245</v>
      </c>
      <c r="AP90" s="1">
        <v>71380108.421059906</v>
      </c>
      <c r="AQ90" s="1">
        <v>78390355.460555732</v>
      </c>
      <c r="AR90" s="1">
        <v>85901469.664593175</v>
      </c>
      <c r="AS90" s="1">
        <v>93945027.328971162</v>
      </c>
      <c r="AT90" s="1">
        <v>102554465.58705221</v>
      </c>
      <c r="AU90" s="1">
        <v>111765187.5333564</v>
      </c>
      <c r="AV90" s="1">
        <v>121614673.11616206</v>
      </c>
      <c r="AW90" s="1">
        <v>132142596.10908519</v>
      </c>
      <c r="AX90" s="1">
        <v>143390947.48800129</v>
      </c>
      <c r="AY90" s="1">
        <v>155404165.55691794</v>
      </c>
      <c r="AZ90" s="1">
        <v>168229273.18455064</v>
      </c>
      <c r="BA90" s="1">
        <v>181916022.53244576</v>
      </c>
      <c r="BB90" s="1">
        <v>196517047.6755811</v>
      </c>
      <c r="BC90" s="1">
        <v>212088025.53750926</v>
      </c>
      <c r="BD90" s="1">
        <v>228687845.58433801</v>
      </c>
      <c r="BE90" s="1">
        <v>246378788.74523932</v>
      </c>
      <c r="BF90" s="1">
        <v>265226716.05178025</v>
      </c>
      <c r="BG90" s="1">
        <v>285301267.51426262</v>
      </c>
      <c r="BH90" s="1">
        <v>306676071.78048503</v>
      </c>
      <c r="BI90" s="1">
        <v>329428967.15099663</v>
      </c>
      <c r="BJ90" s="1">
        <v>353642234.55504328</v>
      </c>
      <c r="BK90" s="1">
        <v>379402843.12310487</v>
      </c>
      <c r="BL90" s="1">
        <v>406802709.02527642</v>
      </c>
      <c r="BM90" s="1">
        <v>435938968.27981275</v>
      </c>
      <c r="BN90" s="1">
        <v>466914264.27304554</v>
      </c>
      <c r="BO90" s="1">
        <v>499837050.77070516</v>
      </c>
      <c r="BP90" s="1">
        <v>534821911.24146569</v>
      </c>
      <c r="BQ90" s="1">
        <v>571989895.35647869</v>
      </c>
      <c r="BR90" s="1">
        <v>611468873.57381344</v>
      </c>
      <c r="BS90" s="1">
        <v>653393910.76418042</v>
      </c>
      <c r="BT90" s="1">
        <v>697907659.88428259</v>
      </c>
      <c r="BU90" s="1">
        <v>745160776.75664508</v>
      </c>
      <c r="BV90" s="1">
        <v>795312357.06999671</v>
      </c>
      <c r="BW90" s="1">
        <v>848530396.77240121</v>
      </c>
      <c r="BX90" s="1">
        <v>904992277.09036231</v>
      </c>
      <c r="BY90" s="1">
        <v>964885275.47142005</v>
      </c>
      <c r="BZ90" s="1">
        <v>1028407103.8152709</v>
      </c>
      <c r="CA90" s="1">
        <v>1095766475.4294732</v>
      </c>
      <c r="CB90" s="1">
        <v>1167183702.2205372</v>
      </c>
      <c r="CC90" s="1">
        <v>1242891323.7096655</v>
      </c>
      <c r="CD90" s="1">
        <v>1323134769.5450697</v>
      </c>
      <c r="CE90" s="1">
        <v>1408173057.2695844</v>
      </c>
      <c r="CF90" s="1">
        <v>1498279527.1935961</v>
      </c>
      <c r="CG90" s="1">
        <v>1593742616.3193679</v>
      </c>
      <c r="CH90" s="1">
        <v>1694866673.3636894</v>
      </c>
      <c r="CI90" s="1">
        <v>1801972817.0319746</v>
      </c>
      <c r="CJ90" s="1">
        <v>1915399839.8085256</v>
      </c>
      <c r="CK90" s="1">
        <v>2035505159.6448798</v>
      </c>
      <c r="CL90" s="1">
        <v>2162665822.0516648</v>
      </c>
      <c r="CM90" s="1">
        <v>2297279555.2288828</v>
      </c>
      <c r="CN90" s="1">
        <v>2439765881.005949</v>
      </c>
      <c r="CO90" s="1">
        <v>2590567284.5061727</v>
      </c>
      <c r="CP90" s="1">
        <v>2750150445.600841</v>
      </c>
      <c r="CQ90" s="1">
        <v>2919007535.3766952</v>
      </c>
      <c r="CR90" s="1">
        <v>3097657581.0068483</v>
      </c>
      <c r="CS90" s="1">
        <v>3286647902.5903635</v>
      </c>
      <c r="CT90" s="1">
        <v>3486555625.7096596</v>
      </c>
      <c r="CU90" s="1">
        <v>3697989273.6482711</v>
      </c>
      <c r="CV90" s="1">
        <v>3921590443.4148364</v>
      </c>
      <c r="CW90" s="1">
        <v>4158035569.932869</v>
      </c>
      <c r="CX90" s="1">
        <v>4408037782.9804192</v>
      </c>
      <c r="CY90" s="1">
        <v>4672348861.6999903</v>
      </c>
      <c r="CZ90" s="1">
        <v>4951761291.747097</v>
      </c>
      <c r="DA90" s="1">
        <v>5247110430.4067078</v>
      </c>
    </row>
    <row r="91" spans="1:105" x14ac:dyDescent="0.25">
      <c r="A91" t="s">
        <v>56</v>
      </c>
      <c r="B91" s="1">
        <f t="shared" si="9"/>
        <v>323.0306533096728</v>
      </c>
      <c r="D91" t="s">
        <v>56</v>
      </c>
      <c r="E91" s="1">
        <v>0</v>
      </c>
      <c r="F91" s="1">
        <v>0</v>
      </c>
      <c r="G91" s="1">
        <v>0</v>
      </c>
      <c r="H91" s="1">
        <v>808661.00009840343</v>
      </c>
      <c r="I91" s="1">
        <v>1869438.1858913726</v>
      </c>
      <c r="J91" s="1">
        <v>3010524.7831056705</v>
      </c>
      <c r="K91" s="1">
        <v>4236525.686860742</v>
      </c>
      <c r="L91" s="1">
        <v>5552281.0775862383</v>
      </c>
      <c r="M91" s="1">
        <v>6962877.7026766604</v>
      </c>
      <c r="N91" s="1">
        <v>8473660.6777093187</v>
      </c>
      <c r="O91" s="1">
        <v>10090245.830495222</v>
      </c>
      <c r="P91" s="1">
        <v>11818532.612254076</v>
      </c>
      <c r="Q91" s="1">
        <v>13664717.601269262</v>
      </c>
      <c r="R91" s="1">
        <v>15635308.625490529</v>
      </c>
      <c r="S91" s="1">
        <v>17737139.531710614</v>
      </c>
      <c r="T91" s="1">
        <v>19977385.630151682</v>
      </c>
      <c r="U91" s="1">
        <v>22363579.844558623</v>
      </c>
      <c r="V91" s="1">
        <v>24903629.599211771</v>
      </c>
      <c r="W91" s="1">
        <v>27605834.475644082</v>
      </c>
      <c r="X91" s="1">
        <v>30478904.673279326</v>
      </c>
      <c r="Y91" s="1">
        <v>33531980.309700474</v>
      </c>
      <c r="Z91" s="1">
        <v>36774651.597814962</v>
      </c>
      <c r="AA91" s="1">
        <v>40216979.938807771</v>
      </c>
      <c r="AB91" s="1">
        <v>43869519.971466839</v>
      </c>
      <c r="AC91" s="1">
        <v>47743342.620232254</v>
      </c>
      <c r="AD91" s="1">
        <v>51850059.186163418</v>
      </c>
      <c r="AE91" s="1">
        <v>56201846.526939437</v>
      </c>
      <c r="AF91" s="1">
        <v>60811473.374012694</v>
      </c>
      <c r="AG91" s="1">
        <v>65692327.837124765</v>
      </c>
      <c r="AH91" s="1">
        <v>70858446.148574218</v>
      </c>
      <c r="AI91" s="1">
        <v>76324542.701897964</v>
      </c>
      <c r="AJ91" s="1">
        <v>82106041.441998065</v>
      </c>
      <c r="AK91" s="1">
        <v>88219108.666218653</v>
      </c>
      <c r="AL91" s="1">
        <v>94680687.29845278</v>
      </c>
      <c r="AM91" s="1">
        <v>101508532.70104887</v>
      </c>
      <c r="AN91" s="1">
        <v>108721250.0920874</v>
      </c>
      <c r="AO91" s="1">
        <v>116338333.6385214</v>
      </c>
      <c r="AP91" s="1">
        <v>124380207.2987202</v>
      </c>
      <c r="AQ91" s="1">
        <v>132868267.49113515</v>
      </c>
      <c r="AR91" s="1">
        <v>141824927.66911551</v>
      </c>
      <c r="AS91" s="1">
        <v>151273664.88535938</v>
      </c>
      <c r="AT91" s="1">
        <v>161239068.43308407</v>
      </c>
      <c r="AU91" s="1">
        <v>171746890.65475577</v>
      </c>
      <c r="AV91" s="1">
        <v>182824100.01313245</v>
      </c>
      <c r="AW91" s="1">
        <v>194498936.52345482</v>
      </c>
      <c r="AX91" s="1">
        <v>206800969.64987853</v>
      </c>
      <c r="AY91" s="1">
        <v>219761158.77366889</v>
      </c>
      <c r="AZ91" s="1">
        <v>233411916.34531638</v>
      </c>
      <c r="BA91" s="1">
        <v>247787173.83753923</v>
      </c>
      <c r="BB91" s="1">
        <v>262922450.62117714</v>
      </c>
      <c r="BC91" s="1">
        <v>278854925.89121264</v>
      </c>
      <c r="BD91" s="1">
        <v>295623513.77562237</v>
      </c>
      <c r="BE91" s="1">
        <v>313268941.76545513</v>
      </c>
      <c r="BF91" s="1">
        <v>331833832.61046779</v>
      </c>
      <c r="BG91" s="1">
        <v>351362789.8308385</v>
      </c>
      <c r="BH91" s="1">
        <v>371902487.00193089</v>
      </c>
      <c r="BI91" s="1">
        <v>393501760.97579992</v>
      </c>
      <c r="BJ91" s="1">
        <v>416211709.21014017</v>
      </c>
      <c r="BK91" s="1">
        <v>440085791.38269615</v>
      </c>
      <c r="BL91" s="1">
        <v>465179935.476744</v>
      </c>
      <c r="BM91" s="1">
        <v>491552648.53121394</v>
      </c>
      <c r="BN91" s="1">
        <v>519265132.2572878</v>
      </c>
      <c r="BO91" s="1">
        <v>548381403.73192763</v>
      </c>
      <c r="BP91" s="1">
        <v>578968421.38778079</v>
      </c>
      <c r="BQ91" s="1">
        <v>611096216.52827442</v>
      </c>
      <c r="BR91" s="1">
        <v>644838030.60648334</v>
      </c>
      <c r="BS91" s="1">
        <v>680270458.51651585</v>
      </c>
      <c r="BT91" s="1">
        <v>717473598.15678728</v>
      </c>
      <c r="BU91" s="1">
        <v>756531206.53558481</v>
      </c>
      <c r="BV91" s="1">
        <v>797530862.70087636</v>
      </c>
      <c r="BW91" s="1">
        <v>840564137.78827965</v>
      </c>
      <c r="BX91" s="1">
        <v>885726772.49366772</v>
      </c>
      <c r="BY91" s="1">
        <v>933118862.28989983</v>
      </c>
      <c r="BZ91" s="1">
        <v>982845050.72075939</v>
      </c>
      <c r="CA91" s="1">
        <v>1035014731.1193422</v>
      </c>
      <c r="CB91" s="1">
        <v>1089742257.1129253</v>
      </c>
      <c r="CC91" s="1">
        <v>1147147162.2916765</v>
      </c>
      <c r="CD91" s="1">
        <v>1207354389.4346507</v>
      </c>
      <c r="CE91" s="1">
        <v>1270494529.7031577</v>
      </c>
      <c r="CF91" s="1">
        <v>1336704072.2290785</v>
      </c>
      <c r="CG91" s="1">
        <v>1406125664.5437434</v>
      </c>
      <c r="CH91" s="1">
        <v>1478908384.3119802</v>
      </c>
      <c r="CI91" s="1">
        <v>1555208022.8555505</v>
      </c>
      <c r="CJ91" s="1">
        <v>1635187380.9708068</v>
      </c>
      <c r="CK91" s="1">
        <v>1719016577.5667064</v>
      </c>
      <c r="CL91" s="1">
        <v>1806873371.671613</v>
      </c>
      <c r="CM91" s="1">
        <v>1898943498.3806374</v>
      </c>
      <c r="CN91" s="1">
        <v>1995421019.3392758</v>
      </c>
      <c r="CO91" s="1">
        <v>2096508688.3844883</v>
      </c>
      <c r="CP91" s="1">
        <v>2202418332.990541</v>
      </c>
      <c r="CQ91" s="1">
        <v>2313371252.1942992</v>
      </c>
      <c r="CR91" s="1">
        <v>2429598631.7031908</v>
      </c>
      <c r="CS91" s="1">
        <v>2551341976.9188061</v>
      </c>
      <c r="CT91" s="1">
        <v>2678853564.6399279</v>
      </c>
      <c r="CU91" s="1">
        <v>2812396914.2412739</v>
      </c>
      <c r="CV91" s="1">
        <v>2952247279.1575022</v>
      </c>
      <c r="CW91" s="1">
        <v>3098692159.5373893</v>
      </c>
      <c r="CX91" s="1">
        <v>3252031836.9692817</v>
      </c>
      <c r="CY91" s="1">
        <v>3412579932.217093</v>
      </c>
      <c r="CZ91" s="1">
        <v>3580663986.9456687</v>
      </c>
      <c r="DA91" s="1">
        <v>3756626070.4555044</v>
      </c>
    </row>
    <row r="92" spans="1:105" x14ac:dyDescent="0.25">
      <c r="A92" t="s">
        <v>57</v>
      </c>
      <c r="B92" s="1">
        <f t="shared" si="9"/>
        <v>365.40317935229217</v>
      </c>
      <c r="D92" t="s">
        <v>57</v>
      </c>
      <c r="E92" s="1">
        <v>32660586.260084864</v>
      </c>
      <c r="F92" s="1">
        <v>34716856.613894254</v>
      </c>
      <c r="G92" s="1">
        <v>36860494.530641206</v>
      </c>
      <c r="H92" s="1">
        <v>39094722.590241306</v>
      </c>
      <c r="I92" s="1">
        <v>41422873.802624658</v>
      </c>
      <c r="J92" s="1">
        <v>43848395.224449366</v>
      </c>
      <c r="K92" s="1">
        <v>46374851.690688998</v>
      </c>
      <c r="L92" s="1">
        <v>49005929.66466175</v>
      </c>
      <c r="M92" s="1">
        <v>51745441.210180327</v>
      </c>
      <c r="N92" s="1">
        <v>54597328.089610897</v>
      </c>
      <c r="O92" s="1">
        <v>57565665.991747856</v>
      </c>
      <c r="P92" s="1">
        <v>60654668.893528745</v>
      </c>
      <c r="Q92" s="1">
        <v>63868693.559737064</v>
      </c>
      <c r="R92" s="1">
        <v>67212244.184966654</v>
      </c>
      <c r="S92" s="1">
        <v>70689977.182252705</v>
      </c>
      <c r="T92" s="1">
        <v>74306706.12290673</v>
      </c>
      <c r="U92" s="1">
        <v>78067406.83223328</v>
      </c>
      <c r="V92" s="1">
        <v>81977222.645947009</v>
      </c>
      <c r="W92" s="1">
        <v>86041469.83225587</v>
      </c>
      <c r="X92" s="1">
        <v>90265643.184726954</v>
      </c>
      <c r="Y92" s="1">
        <v>94655421.791208327</v>
      </c>
      <c r="Z92" s="1">
        <v>99216674.984238818</v>
      </c>
      <c r="AA92" s="1">
        <v>103955468.47854327</v>
      </c>
      <c r="AB92" s="1">
        <v>108878070.7013827</v>
      </c>
      <c r="AC92" s="1">
        <v>113990959.32170056</v>
      </c>
      <c r="AD92" s="1">
        <v>119300827.98418933</v>
      </c>
      <c r="AE92" s="1">
        <v>124814593.25458805</v>
      </c>
      <c r="AF92" s="1">
        <v>130539401.78270853</v>
      </c>
      <c r="AG92" s="1">
        <v>136482637.68989164</v>
      </c>
      <c r="AH92" s="1">
        <v>142651930.1877912</v>
      </c>
      <c r="AI92" s="1">
        <v>149055161.43559858</v>
      </c>
      <c r="AJ92" s="1">
        <v>155700474.64303127</v>
      </c>
      <c r="AK92" s="1">
        <v>162596282.42663342</v>
      </c>
      <c r="AL92" s="1">
        <v>169751275.42716515</v>
      </c>
      <c r="AM92" s="1">
        <v>177174431.19608989</v>
      </c>
      <c r="AN92" s="1">
        <v>184875023.3594147</v>
      </c>
      <c r="AO92" s="1">
        <v>192862631.06738731</v>
      </c>
      <c r="AP92" s="1">
        <v>201147148.7388072</v>
      </c>
      <c r="AQ92" s="1">
        <v>209738796.10898015</v>
      </c>
      <c r="AR92" s="1">
        <v>218648128.59060985</v>
      </c>
      <c r="AS92" s="1">
        <v>227886047.95720768</v>
      </c>
      <c r="AT92" s="1">
        <v>237463813.35888889</v>
      </c>
      <c r="AU92" s="1">
        <v>247393052.68071759</v>
      </c>
      <c r="AV92" s="1">
        <v>257685774.25407827</v>
      </c>
      <c r="AW92" s="1">
        <v>268354378.93185684</v>
      </c>
      <c r="AX92" s="1">
        <v>279411672.53855002</v>
      </c>
      <c r="AY92" s="1">
        <v>290870878.70674729</v>
      </c>
      <c r="AZ92" s="1">
        <v>302745652.11178446</v>
      </c>
      <c r="BA92" s="1">
        <v>315050092.11671299</v>
      </c>
      <c r="BB92" s="1">
        <v>327798756.8401044</v>
      </c>
      <c r="BC92" s="1">
        <v>341006677.65958083</v>
      </c>
      <c r="BD92" s="1">
        <v>354689374.16435087</v>
      </c>
      <c r="BE92" s="1">
        <v>368862869.57043117</v>
      </c>
      <c r="BF92" s="1">
        <v>383543706.61264747</v>
      </c>
      <c r="BG92" s="1">
        <v>398748963.92792803</v>
      </c>
      <c r="BH92" s="1">
        <v>414496272.94484025</v>
      </c>
      <c r="BI92" s="1">
        <v>430803835.29477632</v>
      </c>
      <c r="BJ92" s="1">
        <v>447690440.76064903</v>
      </c>
      <c r="BK92" s="1">
        <v>465175485.77943468</v>
      </c>
      <c r="BL92" s="1">
        <v>483278992.51540381</v>
      </c>
      <c r="BM92" s="1">
        <v>502021628.52136934</v>
      </c>
      <c r="BN92" s="1">
        <v>521424727.00581098</v>
      </c>
      <c r="BO92" s="1">
        <v>541510307.72426569</v>
      </c>
      <c r="BP92" s="1">
        <v>562301098.51394236</v>
      </c>
      <c r="BQ92" s="1">
        <v>583820557.49105382</v>
      </c>
      <c r="BR92" s="1">
        <v>606092895.93097961</v>
      </c>
      <c r="BS92" s="1">
        <v>629143101.85195696</v>
      </c>
      <c r="BT92" s="1">
        <v>652996964.32361054</v>
      </c>
      <c r="BU92" s="1">
        <v>677681098.5222981</v>
      </c>
      <c r="BV92" s="1">
        <v>703222971.55587578</v>
      </c>
      <c r="BW92" s="1">
        <v>729650929.0811789</v>
      </c>
      <c r="BX92" s="1">
        <v>756994222.73821807</v>
      </c>
      <c r="BY92" s="1">
        <v>785283038.42579091</v>
      </c>
      <c r="BZ92" s="1">
        <v>814548525.4439646</v>
      </c>
      <c r="CA92" s="1">
        <v>844822826.52963269</v>
      </c>
      <c r="CB92" s="1">
        <v>876139108.81215167</v>
      </c>
      <c r="CC92" s="1">
        <v>908531595.71684515</v>
      </c>
      <c r="CD92" s="1">
        <v>942035599.845011</v>
      </c>
      <c r="CE92" s="1">
        <v>976687556.85992765</v>
      </c>
      <c r="CF92" s="1">
        <v>1012525060.4092151</v>
      </c>
      <c r="CG92" s="1">
        <v>1049586898.1148257</v>
      </c>
      <c r="CH92" s="1">
        <v>1087913088.6628962</v>
      </c>
      <c r="CI92" s="1">
        <v>1127544920.0265787</v>
      </c>
      <c r="CJ92" s="1">
        <v>1168524988.8560894</v>
      </c>
      <c r="CK92" s="1">
        <v>1210897241.0710664</v>
      </c>
      <c r="CL92" s="1">
        <v>1254707013.6915236</v>
      </c>
      <c r="CM92" s="1">
        <v>1300001077.9447052</v>
      </c>
      <c r="CN92" s="1">
        <v>1346827683.6862233</v>
      </c>
      <c r="CO92" s="1">
        <v>1395236605.1750762</v>
      </c>
      <c r="CP92" s="1">
        <v>1445279188.243295</v>
      </c>
      <c r="CQ92" s="1">
        <v>1497008398.9021513</v>
      </c>
      <c r="CR92" s="1">
        <v>1550478873.4281468</v>
      </c>
      <c r="CS92" s="1">
        <v>1605746969.9732928</v>
      </c>
      <c r="CT92" s="1">
        <v>1662870821.745465</v>
      </c>
      <c r="CU92" s="1">
        <v>1721910391.8060586</v>
      </c>
      <c r="CV92" s="1">
        <v>1782927529.533464</v>
      </c>
      <c r="CW92" s="1">
        <v>1845986028.8024938</v>
      </c>
      <c r="CX92" s="1">
        <v>1911151687.9311676</v>
      </c>
      <c r="CY92" s="1">
        <v>1978492371.4479914</v>
      </c>
      <c r="CZ92" s="1">
        <v>2048078073.7343032</v>
      </c>
      <c r="DA92" s="1">
        <v>2119980984.5979846</v>
      </c>
    </row>
    <row r="93" spans="1:105" x14ac:dyDescent="0.25">
      <c r="A93" t="s">
        <v>58</v>
      </c>
      <c r="B93" s="1">
        <f t="shared" si="9"/>
        <v>511.17146536467658</v>
      </c>
      <c r="D93" t="s">
        <v>58</v>
      </c>
      <c r="E93" s="1">
        <v>23110938.746941168</v>
      </c>
      <c r="F93" s="1">
        <v>25076388.219131481</v>
      </c>
      <c r="G93" s="1">
        <v>27153570.389088497</v>
      </c>
      <c r="H93" s="1">
        <v>29347989.004192576</v>
      </c>
      <c r="I93" s="1">
        <v>31665399.500530794</v>
      </c>
      <c r="J93" s="1">
        <v>34111819.999733783</v>
      </c>
      <c r="K93" s="1">
        <v>36693542.77168899</v>
      </c>
      <c r="L93" s="1">
        <v>39417146.182432123</v>
      </c>
      <c r="M93" s="1">
        <v>42289507.147305086</v>
      </c>
      <c r="N93" s="1">
        <v>45317814.110285915</v>
      </c>
      <c r="O93" s="1">
        <v>48509580.571248695</v>
      </c>
      <c r="P93" s="1">
        <v>51872659.183793664</v>
      </c>
      <c r="Q93" s="1">
        <v>55415256.447211862</v>
      </c>
      <c r="R93" s="1">
        <v>59145948.017102517</v>
      </c>
      <c r="S93" s="1">
        <v>63073694.66016008</v>
      </c>
      <c r="T93" s="1">
        <v>67207858.879682183</v>
      </c>
      <c r="U93" s="1">
        <v>71558222.239427596</v>
      </c>
      <c r="V93" s="1">
        <v>76135003.414573848</v>
      </c>
      <c r="W93" s="1">
        <v>80948876.999689385</v>
      </c>
      <c r="X93" s="1">
        <v>86010993.104847923</v>
      </c>
      <c r="Y93" s="1">
        <v>91332997.772272542</v>
      </c>
      <c r="Z93" s="1">
        <v>96927054.247207984</v>
      </c>
      <c r="AA93" s="1">
        <v>102805865.13808516</v>
      </c>
      <c r="AB93" s="1">
        <v>108982695.50245626</v>
      </c>
      <c r="AC93" s="1">
        <v>115471396.89665815</v>
      </c>
      <c r="AD93" s="1">
        <v>122286432.42869088</v>
      </c>
      <c r="AE93" s="1">
        <v>129442902.85539676</v>
      </c>
      <c r="AF93" s="1">
        <v>136956573.76668218</v>
      </c>
      <c r="AG93" s="1">
        <v>144843903.90124911</v>
      </c>
      <c r="AH93" s="1">
        <v>153122074.6400975</v>
      </c>
      <c r="AI93" s="1">
        <v>161809020.7259258</v>
      </c>
      <c r="AJ93" s="1">
        <v>170923462.25849336</v>
      </c>
      <c r="AK93" s="1">
        <v>180484938.01802999</v>
      </c>
      <c r="AL93" s="1">
        <v>190513840.17087001</v>
      </c>
      <c r="AM93" s="1">
        <v>201031450.41367295</v>
      </c>
      <c r="AN93" s="1">
        <v>212059977.61485913</v>
      </c>
      <c r="AO93" s="1">
        <v>223622597.01424611</v>
      </c>
      <c r="AP93" s="1">
        <v>235743491.04432234</v>
      </c>
      <c r="AQ93" s="1">
        <v>248447891.83914843</v>
      </c>
      <c r="AR93" s="1">
        <v>261762125.49951962</v>
      </c>
      <c r="AS93" s="1">
        <v>275713658.18578529</v>
      </c>
      <c r="AT93" s="1">
        <v>290331144.11258477</v>
      </c>
      <c r="AU93" s="1">
        <v>305644475.52273643</v>
      </c>
      <c r="AV93" s="1">
        <v>321684834.72061515</v>
      </c>
      <c r="AW93" s="1">
        <v>338484748.24857795</v>
      </c>
      <c r="AX93" s="1">
        <v>356078143.293338</v>
      </c>
      <c r="AY93" s="1">
        <v>374500406.41267729</v>
      </c>
      <c r="AZ93" s="1">
        <v>393788444.67649984</v>
      </c>
      <c r="BA93" s="1">
        <v>413980749.31999481</v>
      </c>
      <c r="BB93" s="1">
        <v>435117462.01059026</v>
      </c>
      <c r="BC93" s="1">
        <v>457240443.83444613</v>
      </c>
      <c r="BD93" s="1">
        <v>480393347.11245185</v>
      </c>
      <c r="BE93" s="1">
        <v>504621690.16011775</v>
      </c>
      <c r="BF93" s="1">
        <v>529972935.11027724</v>
      </c>
      <c r="BG93" s="1">
        <v>556496568.92231369</v>
      </c>
      <c r="BH93" s="1">
        <v>584244187.70651841</v>
      </c>
      <c r="BI93" s="1">
        <v>613269584.49736083</v>
      </c>
      <c r="BJ93" s="1">
        <v>643628840.61476016</v>
      </c>
      <c r="BK93" s="1">
        <v>675380420.75800133</v>
      </c>
      <c r="BL93" s="1">
        <v>708585271.98272645</v>
      </c>
      <c r="BM93" s="1">
        <v>743306926.71738148</v>
      </c>
      <c r="BN93" s="1">
        <v>779611609.98179305</v>
      </c>
      <c r="BO93" s="1">
        <v>817568350.97695601</v>
      </c>
      <c r="BP93" s="1">
        <v>857249099.22191048</v>
      </c>
      <c r="BQ93" s="1">
        <v>898728845.42054784</v>
      </c>
      <c r="BR93" s="1">
        <v>942085747.24845123</v>
      </c>
      <c r="BS93" s="1">
        <v>987401260.25750434</v>
      </c>
      <c r="BT93" s="1">
        <v>1034760274.103752</v>
      </c>
      <c r="BU93" s="1">
        <v>1084251254.3122876</v>
      </c>
      <c r="BV93" s="1">
        <v>1135966389.801327</v>
      </c>
      <c r="BW93" s="1">
        <v>1190001746.3965502</v>
      </c>
      <c r="BX93" s="1">
        <v>1246457426.5758646</v>
      </c>
      <c r="BY93" s="1">
        <v>1305437735.694391</v>
      </c>
      <c r="BZ93" s="1">
        <v>1367051354.949291</v>
      </c>
      <c r="CA93" s="1">
        <v>1431411521.3543849</v>
      </c>
      <c r="CB93" s="1">
        <v>1498636215.0052669</v>
      </c>
      <c r="CC93" s="1">
        <v>1568848353.9266489</v>
      </c>
      <c r="CD93" s="1">
        <v>1642175996.8053367</v>
      </c>
      <c r="CE93" s="1">
        <v>1718752553.924166</v>
      </c>
      <c r="CF93" s="1">
        <v>1798717006.6248188</v>
      </c>
      <c r="CG93" s="1">
        <v>1882214135.6402938</v>
      </c>
      <c r="CH93" s="1">
        <v>1969394758.6514471</v>
      </c>
      <c r="CI93" s="1">
        <v>2060415977.4359198</v>
      </c>
      <c r="CJ93" s="1">
        <v>2155441434.9923954</v>
      </c>
      <c r="CK93" s="1">
        <v>2254641583.0382829</v>
      </c>
      <c r="CL93" s="1">
        <v>2358193960.2946186</v>
      </c>
      <c r="CM93" s="1">
        <v>2466283481.9884262</v>
      </c>
      <c r="CN93" s="1">
        <v>2579102741.0196056</v>
      </c>
      <c r="CO93" s="1">
        <v>2696852321.2573256</v>
      </c>
      <c r="CP93" s="1">
        <v>2819741123.4490061</v>
      </c>
      <c r="CQ93" s="1">
        <v>2947986704.2442303</v>
      </c>
      <c r="CR93" s="1">
        <v>3081815628.8556881</v>
      </c>
      <c r="CS93" s="1">
        <v>3221463837.8998423</v>
      </c>
      <c r="CT93" s="1">
        <v>3367177028.9814029</v>
      </c>
      <c r="CU93" s="1">
        <v>3519211053.6080594</v>
      </c>
      <c r="CV93" s="1">
        <v>3677832330.0448594</v>
      </c>
      <c r="CW93" s="1">
        <v>3843318272.7417893</v>
      </c>
      <c r="CX93" s="1">
        <v>4015957738.99301</v>
      </c>
      <c r="CY93" s="1">
        <v>4196051493.5121608</v>
      </c>
      <c r="CZ93" s="1">
        <v>4383912691.6350851</v>
      </c>
      <c r="DA93" s="1">
        <v>4579867381.8893652</v>
      </c>
    </row>
    <row r="94" spans="1:105" x14ac:dyDescent="0.25">
      <c r="A94" t="s">
        <v>59</v>
      </c>
      <c r="B94" s="1">
        <f t="shared" si="9"/>
        <v>667.77618440815604</v>
      </c>
      <c r="D94" t="s">
        <v>59</v>
      </c>
      <c r="E94" s="1">
        <v>20219429.155762836</v>
      </c>
      <c r="F94" s="1">
        <v>22190657.076947741</v>
      </c>
      <c r="G94" s="1">
        <v>24291752.432904422</v>
      </c>
      <c r="H94" s="1">
        <v>26530144.800903607</v>
      </c>
      <c r="I94" s="1">
        <v>28913658.670887843</v>
      </c>
      <c r="J94" s="1">
        <v>31450533.508766659</v>
      </c>
      <c r="K94" s="1">
        <v>34149444.808251396</v>
      </c>
      <c r="L94" s="1">
        <v>37019526.178869687</v>
      </c>
      <c r="M94" s="1">
        <v>40070392.52005595</v>
      </c>
      <c r="N94" s="1">
        <v>43312164.333578877</v>
      </c>
      <c r="O94" s="1">
        <v>46755493.229039125</v>
      </c>
      <c r="P94" s="1">
        <v>50411588.679761551</v>
      </c>
      <c r="Q94" s="1">
        <v>54292246.089114606</v>
      </c>
      <c r="R94" s="1">
        <v>58409876.230127946</v>
      </c>
      <c r="S94" s="1">
        <v>62777536.124247804</v>
      </c>
      <c r="T94" s="1">
        <v>67408961.428177103</v>
      </c>
      <c r="U94" s="1">
        <v>72318600.40100053</v>
      </c>
      <c r="V94" s="1">
        <v>77521649.527198166</v>
      </c>
      <c r="W94" s="1">
        <v>83034090.874714717</v>
      </c>
      <c r="X94" s="1">
        <v>88872731.270979449</v>
      </c>
      <c r="Y94" s="1">
        <v>95055243.383674204</v>
      </c>
      <c r="Z94" s="1">
        <v>101600208.79713097</v>
      </c>
      <c r="AA94" s="1">
        <v>108527163.17951281</v>
      </c>
      <c r="AB94" s="1">
        <v>115856643.64040613</v>
      </c>
      <c r="AC94" s="1">
        <v>123610238.38313016</v>
      </c>
      <c r="AD94" s="1">
        <v>131810638.76096867</v>
      </c>
      <c r="AE94" s="1">
        <v>140481693.85165191</v>
      </c>
      <c r="AF94" s="1">
        <v>149648467.6697813</v>
      </c>
      <c r="AG94" s="1">
        <v>159337299.14249882</v>
      </c>
      <c r="AH94" s="1">
        <v>169575864.97957593</v>
      </c>
      <c r="AI94" s="1">
        <v>180393245.57523888</v>
      </c>
      <c r="AJ94" s="1">
        <v>191819994.08547789</v>
      </c>
      <c r="AK94" s="1">
        <v>203888208.83131099</v>
      </c>
      <c r="AL94" s="1">
        <v>216631609.18551272</v>
      </c>
      <c r="AM94" s="1">
        <v>230085615.1076802</v>
      </c>
      <c r="AN94" s="1">
        <v>244287430.50021139</v>
      </c>
      <c r="AO94" s="1">
        <v>259276130.56583357</v>
      </c>
      <c r="AP94" s="1">
        <v>275092753.35574901</v>
      </c>
      <c r="AQ94" s="1">
        <v>291780395.70628899</v>
      </c>
      <c r="AR94" s="1">
        <v>309384313.77119559</v>
      </c>
      <c r="AS94" s="1">
        <v>327952028.36630827</v>
      </c>
      <c r="AT94" s="1">
        <v>347533435.35353261</v>
      </c>
      <c r="AU94" s="1">
        <v>368180921.30153364</v>
      </c>
      <c r="AV94" s="1">
        <v>389949484.67165941</v>
      </c>
      <c r="AW94" s="1">
        <v>412896862.78914964</v>
      </c>
      <c r="AX94" s="1">
        <v>437083664.87180567</v>
      </c>
      <c r="AY94" s="1">
        <v>462573511.40092355</v>
      </c>
      <c r="AZ94" s="1">
        <v>489433180.13255811</v>
      </c>
      <c r="BA94" s="1">
        <v>517732759.06101412</v>
      </c>
      <c r="BB94" s="1">
        <v>547545806.66095471</v>
      </c>
      <c r="BC94" s="1">
        <v>578949519.74966562</v>
      </c>
      <c r="BD94" s="1">
        <v>612024909.32686329</v>
      </c>
      <c r="BE94" s="1">
        <v>646856984.76601005</v>
      </c>
      <c r="BF94" s="1">
        <v>683534946.74843955</v>
      </c>
      <c r="BG94" s="1">
        <v>722152389.34973586</v>
      </c>
      <c r="BH94" s="1">
        <v>762807511.70676029</v>
      </c>
      <c r="BI94" s="1">
        <v>805603339.71359956</v>
      </c>
      <c r="BJ94" s="1">
        <v>850647958.21539545</v>
      </c>
      <c r="BK94" s="1">
        <v>898054754.19080234</v>
      </c>
      <c r="BL94" s="1">
        <v>947942671.43642139</v>
      </c>
      <c r="BM94" s="1">
        <v>1000436477.290399</v>
      </c>
      <c r="BN94" s="1">
        <v>1055667041.9571133</v>
      </c>
      <c r="BO94" s="1">
        <v>1113771631.0209162</v>
      </c>
      <c r="BP94" s="1">
        <v>1174894211.7639844</v>
      </c>
      <c r="BQ94" s="1">
        <v>1239185773.9318051</v>
      </c>
      <c r="BR94" s="1">
        <v>1306804665.6194274</v>
      </c>
      <c r="BS94" s="1">
        <v>1377916944.9828005</v>
      </c>
      <c r="BT94" s="1">
        <v>1452696748.511838</v>
      </c>
      <c r="BU94" s="1">
        <v>1531326676.6359775</v>
      </c>
      <c r="BV94" s="1">
        <v>1613998197.4683907</v>
      </c>
      <c r="BW94" s="1">
        <v>1700912069.5322375</v>
      </c>
      <c r="BX94" s="1">
        <v>1792278784.3511438</v>
      </c>
      <c r="BY94" s="1">
        <v>1888319029.8267176</v>
      </c>
      <c r="BZ94" s="1">
        <v>1989264175.368391</v>
      </c>
      <c r="CA94" s="1">
        <v>2095356779.7853026</v>
      </c>
      <c r="CB94" s="1">
        <v>2206851122.9963231</v>
      </c>
      <c r="CC94" s="1">
        <v>2324013762.662961</v>
      </c>
      <c r="CD94" s="1">
        <v>2447124116.9005885</v>
      </c>
      <c r="CE94" s="1">
        <v>2576475074.2765546</v>
      </c>
      <c r="CF94" s="1">
        <v>2712373632.3592892</v>
      </c>
      <c r="CG94" s="1">
        <v>2855141566.1404691</v>
      </c>
      <c r="CH94" s="1">
        <v>3005116127.7130799</v>
      </c>
      <c r="CI94" s="1">
        <v>3162650778.6516461</v>
      </c>
      <c r="CJ94" s="1">
        <v>3328115956.6071882</v>
      </c>
      <c r="CK94" s="1">
        <v>3501899877.6989336</v>
      </c>
      <c r="CL94" s="1">
        <v>3684409376.3572326</v>
      </c>
      <c r="CM94" s="1">
        <v>3876070784.348011</v>
      </c>
      <c r="CN94" s="1">
        <v>4077330850.7883906</v>
      </c>
      <c r="CO94" s="1">
        <v>4288657705.0458846</v>
      </c>
      <c r="CP94" s="1">
        <v>4510541864.5003872</v>
      </c>
      <c r="CQ94" s="1">
        <v>4743497289.2386103</v>
      </c>
      <c r="CR94" s="1">
        <v>4988062485.8454399</v>
      </c>
      <c r="CS94" s="1">
        <v>5244801662.5556574</v>
      </c>
      <c r="CT94" s="1">
        <v>5514305938.1329708</v>
      </c>
      <c r="CU94" s="1">
        <v>5797194606.9515915</v>
      </c>
      <c r="CV94" s="1">
        <v>6094116462.8685942</v>
      </c>
      <c r="CW94" s="1">
        <v>6405751184.5936985</v>
      </c>
      <c r="CX94" s="1">
        <v>6732810785.3866596</v>
      </c>
      <c r="CY94" s="1">
        <v>7076041130.041707</v>
      </c>
      <c r="CZ94" s="1">
        <v>7436223522.2537241</v>
      </c>
      <c r="DA94" s="1">
        <v>7814176365.6017179</v>
      </c>
    </row>
    <row r="95" spans="1:105" x14ac:dyDescent="0.25">
      <c r="A95" t="s">
        <v>60</v>
      </c>
      <c r="B95" s="1">
        <f t="shared" si="9"/>
        <v>705.74636600029794</v>
      </c>
      <c r="D95" t="s">
        <v>60</v>
      </c>
      <c r="E95" s="1">
        <v>22497473.338076159</v>
      </c>
      <c r="F95" s="1">
        <v>24592660.087234635</v>
      </c>
      <c r="G95" s="1">
        <v>26824625.928519201</v>
      </c>
      <c r="H95" s="1">
        <v>29201184.235641554</v>
      </c>
      <c r="I95" s="1">
        <v>31730564.266710684</v>
      </c>
      <c r="J95" s="1">
        <v>34421432.351239257</v>
      </c>
      <c r="K95" s="1">
        <v>37282914.124740399</v>
      </c>
      <c r="L95" s="1">
        <v>40324617.861602716</v>
      </c>
      <c r="M95" s="1">
        <v>43556658.959342837</v>
      </c>
      <c r="N95" s="1">
        <v>46989685.629861124</v>
      </c>
      <c r="O95" s="1">
        <v>50634905.855971031</v>
      </c>
      <c r="P95" s="1">
        <v>54504115.67423971</v>
      </c>
      <c r="Q95" s="1">
        <v>58609728.848078199</v>
      </c>
      <c r="R95" s="1">
        <v>62964807.998051442</v>
      </c>
      <c r="S95" s="1">
        <v>67583097.259557113</v>
      </c>
      <c r="T95" s="1">
        <v>72479056.54134658</v>
      </c>
      <c r="U95" s="1">
        <v>77667897.461842507</v>
      </c>
      <c r="V95" s="1">
        <v>83165621.04385303</v>
      </c>
      <c r="W95" s="1">
        <v>88989057.252095208</v>
      </c>
      <c r="X95" s="1">
        <v>95155906.461936161</v>
      </c>
      <c r="Y95" s="1">
        <v>101684782.95193739</v>
      </c>
      <c r="Z95" s="1">
        <v>108595260.51716584</v>
      </c>
      <c r="AA95" s="1">
        <v>115907920.30481216</v>
      </c>
      <c r="AB95" s="1">
        <v>123644400.97845268</v>
      </c>
      <c r="AC95" s="1">
        <v>131827451.3223073</v>
      </c>
      <c r="AD95" s="1">
        <v>140480985.40209571</v>
      </c>
      <c r="AE95" s="1">
        <v>149630140.40459538</v>
      </c>
      <c r="AF95" s="1">
        <v>159301337.28374961</v>
      </c>
      <c r="AG95" s="1">
        <v>169522344.34720269</v>
      </c>
      <c r="AH95" s="1">
        <v>180322343.92343348</v>
      </c>
      <c r="AI95" s="1">
        <v>191732002.25625736</v>
      </c>
      <c r="AJ95" s="1">
        <v>203783542.78036636</v>
      </c>
      <c r="AK95" s="1">
        <v>216510822.93879911</v>
      </c>
      <c r="AL95" s="1">
        <v>229949414.71079171</v>
      </c>
      <c r="AM95" s="1">
        <v>244136689.02637058</v>
      </c>
      <c r="AN95" s="1">
        <v>259111904.2523244</v>
      </c>
      <c r="AO95" s="1">
        <v>274916298.942855</v>
      </c>
      <c r="AP95" s="1">
        <v>291593189.05727148</v>
      </c>
      <c r="AQ95" s="1">
        <v>309188069.85657823</v>
      </c>
      <c r="AR95" s="1">
        <v>327748722.70072645</v>
      </c>
      <c r="AS95" s="1">
        <v>347325326.97869718</v>
      </c>
      <c r="AT95" s="1">
        <v>367970577.41442996</v>
      </c>
      <c r="AU95" s="1">
        <v>389739807.00301385</v>
      </c>
      <c r="AV95" s="1">
        <v>412691115.84341401</v>
      </c>
      <c r="AW95" s="1">
        <v>436885506.1465016</v>
      </c>
      <c r="AX95" s="1">
        <v>462387023.71013695</v>
      </c>
      <c r="AY95" s="1">
        <v>489262906.16672385</v>
      </c>
      <c r="AZ95" s="1">
        <v>517583738.32287395</v>
      </c>
      <c r="BA95" s="1">
        <v>547423614.9257766</v>
      </c>
      <c r="BB95" s="1">
        <v>578860311.20644653</v>
      </c>
      <c r="BC95" s="1">
        <v>611975461.56636882</v>
      </c>
      <c r="BD95" s="1">
        <v>646854746.79114628</v>
      </c>
      <c r="BE95" s="1">
        <v>683588090.19261384</v>
      </c>
      <c r="BF95" s="1">
        <v>722269863.09961021</v>
      </c>
      <c r="BG95" s="1">
        <v>762999100.13712144</v>
      </c>
      <c r="BH95" s="1">
        <v>805879724.75402737</v>
      </c>
      <c r="BI95" s="1">
        <v>851020785.48103201</v>
      </c>
      <c r="BJ95" s="1">
        <v>898536703.4228251</v>
      </c>
      <c r="BK95" s="1">
        <v>948547531.51187098</v>
      </c>
      <c r="BL95" s="1">
        <v>1001179226.0758266</v>
      </c>
      <c r="BM95" s="1">
        <v>1056563931.2961292</v>
      </c>
      <c r="BN95" s="1">
        <v>1114840277.1622045</v>
      </c>
      <c r="BO95" s="1">
        <v>1176153691.5537276</v>
      </c>
      <c r="BP95" s="1">
        <v>1240656727.1127889</v>
      </c>
      <c r="BQ95" s="1">
        <v>1308509403.5984304</v>
      </c>
      <c r="BR95" s="1">
        <v>1379879566.4482207</v>
      </c>
      <c r="BS95" s="1">
        <v>1454943262.3050313</v>
      </c>
      <c r="BT95" s="1">
        <v>1533885132.3023994</v>
      </c>
      <c r="BU95" s="1">
        <v>1616898823.9385252</v>
      </c>
      <c r="BV95" s="1">
        <v>1704187422.4074457</v>
      </c>
      <c r="BW95" s="1">
        <v>1795963902.2960989</v>
      </c>
      <c r="BX95" s="1">
        <v>1892451600.598053</v>
      </c>
      <c r="BY95" s="1">
        <v>1993884712.0386271</v>
      </c>
      <c r="BZ95" s="1">
        <v>2100508807.7521689</v>
      </c>
      <c r="CA95" s="1">
        <v>2212581378.4003282</v>
      </c>
      <c r="CB95" s="1">
        <v>2330372402.8704648</v>
      </c>
      <c r="CC95" s="1">
        <v>2454164943.7460084</v>
      </c>
      <c r="CD95" s="1">
        <v>2584255770.7955551</v>
      </c>
      <c r="CE95" s="1">
        <v>2720956013.78509</v>
      </c>
      <c r="CF95" s="1">
        <v>2864591845.9778733</v>
      </c>
      <c r="CG95" s="1">
        <v>3015505199.7495341</v>
      </c>
      <c r="CH95" s="1">
        <v>3174054515.8116875</v>
      </c>
      <c r="CI95" s="1">
        <v>3340615527.6062975</v>
      </c>
      <c r="CJ95" s="1">
        <v>3515582082.5049486</v>
      </c>
      <c r="CK95" s="1">
        <v>3699367001.5225363</v>
      </c>
      <c r="CL95" s="1">
        <v>3892402979.3335962</v>
      </c>
      <c r="CM95" s="1">
        <v>4095143526.4618077</v>
      </c>
      <c r="CN95" s="1">
        <v>4308063955.599391</v>
      </c>
      <c r="CO95" s="1">
        <v>4531662414.1030645</v>
      </c>
      <c r="CP95" s="1">
        <v>4766460964.807456</v>
      </c>
      <c r="CQ95" s="1">
        <v>5013006717.3952494</v>
      </c>
      <c r="CR95" s="1">
        <v>5271873012.6663904</v>
      </c>
      <c r="CS95" s="1">
        <v>5543660662.1562834</v>
      </c>
      <c r="CT95" s="1">
        <v>5828999245.6654091</v>
      </c>
      <c r="CU95" s="1">
        <v>6128548469.3806915</v>
      </c>
      <c r="CV95" s="1">
        <v>6442999587.3918085</v>
      </c>
      <c r="CW95" s="1">
        <v>6773076889.534564</v>
      </c>
      <c r="CX95" s="1">
        <v>7119539258.6276226</v>
      </c>
      <c r="CY95" s="1">
        <v>7483181800.3102722</v>
      </c>
      <c r="CZ95" s="1">
        <v>7864837548.8351564</v>
      </c>
      <c r="DA95" s="1">
        <v>8265379252.3245249</v>
      </c>
    </row>
    <row r="97" spans="1:105" x14ac:dyDescent="0.25">
      <c r="A97" s="4" t="s">
        <v>10</v>
      </c>
      <c r="D97" s="4" t="s">
        <v>27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5">
      <c r="A98" t="s">
        <v>48</v>
      </c>
      <c r="B98" s="3">
        <f>SUMPRODUCT(E98:DA98,E$5:DA$5)</f>
        <v>43.961855022393891</v>
      </c>
      <c r="D98" t="s">
        <v>48</v>
      </c>
      <c r="E98" s="1">
        <f t="shared" ref="E98:AJ98" si="10">IF( E53&lt;E38,  MAX(price.feed.2040,E68), price.feed.2040)</f>
        <v>6.1721645518709458</v>
      </c>
      <c r="F98" s="1">
        <f t="shared" si="10"/>
        <v>6.4101492507055555</v>
      </c>
      <c r="G98" s="1">
        <f t="shared" si="10"/>
        <v>6.6573101010188598</v>
      </c>
      <c r="H98" s="1">
        <f t="shared" si="10"/>
        <v>6.9140009144482111</v>
      </c>
      <c r="I98" s="1">
        <f t="shared" si="10"/>
        <v>7.1805891448071053</v>
      </c>
      <c r="J98" s="1">
        <f t="shared" si="10"/>
        <v>7.45745641409661</v>
      </c>
      <c r="K98" s="1">
        <f t="shared" si="10"/>
        <v>7.7449990587986246</v>
      </c>
      <c r="L98" s="1">
        <f t="shared" si="10"/>
        <v>8.0436286972329718</v>
      </c>
      <c r="M98" s="1">
        <f t="shared" si="10"/>
        <v>8.3537728187904836</v>
      </c>
      <c r="N98" s="1">
        <f t="shared" si="10"/>
        <v>8.6758753958855692</v>
      </c>
      <c r="O98" s="1">
        <f t="shared" si="10"/>
        <v>9.0103975195043464</v>
      </c>
      <c r="P98" s="1">
        <f t="shared" si="10"/>
        <v>9.3578180592579994</v>
      </c>
      <c r="Q98" s="1">
        <f t="shared" si="10"/>
        <v>9.7186343488863294</v>
      </c>
      <c r="R98" s="1">
        <f t="shared" si="10"/>
        <v>10.093362898192799</v>
      </c>
      <c r="S98" s="1">
        <f t="shared" si="10"/>
        <v>10.482540132430129</v>
      </c>
      <c r="T98" s="1">
        <f t="shared" si="10"/>
        <v>10.886723160194984</v>
      </c>
      <c r="U98" s="1">
        <f t="shared" si="10"/>
        <v>11.306490570930887</v>
      </c>
      <c r="V98" s="1">
        <f t="shared" si="10"/>
        <v>11.742443263181077</v>
      </c>
      <c r="W98" s="1">
        <f t="shared" si="10"/>
        <v>12.195205304776932</v>
      </c>
      <c r="X98" s="1">
        <f t="shared" si="10"/>
        <v>12.665424826193256</v>
      </c>
      <c r="Y98" s="1">
        <f t="shared" si="10"/>
        <v>13.153774948349401</v>
      </c>
      <c r="Z98" s="1">
        <f t="shared" si="10"/>
        <v>13.66095474618422</v>
      </c>
      <c r="AA98" s="1">
        <f t="shared" si="10"/>
        <v>14.187690249384376</v>
      </c>
      <c r="AB98" s="1">
        <f t="shared" si="10"/>
        <v>14.734735481698371</v>
      </c>
      <c r="AC98" s="1">
        <f t="shared" si="10"/>
        <v>15.302873540324285</v>
      </c>
      <c r="AD98" s="1">
        <f t="shared" si="10"/>
        <v>15.892917716916147</v>
      </c>
      <c r="AE98" s="1">
        <f t="shared" si="10"/>
        <v>16.505712661813888</v>
      </c>
      <c r="AF98" s="1">
        <f t="shared" si="10"/>
        <v>17.142135593163253</v>
      </c>
      <c r="AG98" s="1">
        <f t="shared" si="10"/>
        <v>17.803097552656769</v>
      </c>
      <c r="AH98" s="1">
        <f t="shared" si="10"/>
        <v>18.489544709693089</v>
      </c>
      <c r="AI98" s="1">
        <f t="shared" si="10"/>
        <v>19.202459715821945</v>
      </c>
      <c r="AJ98" s="1">
        <f t="shared" si="10"/>
        <v>19.94286311141326</v>
      </c>
      <c r="AK98" s="1">
        <f t="shared" ref="AK98:BP98" si="11">IF( AK53&lt;AK38,  MAX(price.feed.2040,AK68), price.feed.2040)</f>
        <v>20.711814786564386</v>
      </c>
      <c r="AL98" s="1">
        <f t="shared" si="11"/>
        <v>21.510415498336492</v>
      </c>
      <c r="AM98" s="1">
        <f t="shared" si="11"/>
        <v>22.339808446492302</v>
      </c>
      <c r="AN98" s="1">
        <f t="shared" si="11"/>
        <v>23.201180909990487</v>
      </c>
      <c r="AO98" s="1">
        <f t="shared" si="11"/>
        <v>24.095765946579931</v>
      </c>
      <c r="AP98" s="1">
        <f t="shared" si="11"/>
        <v>25.024844157926015</v>
      </c>
      <c r="AQ98" s="1">
        <f t="shared" si="11"/>
        <v>25.989745522796749</v>
      </c>
      <c r="AR98" s="1">
        <f t="shared" si="11"/>
        <v>26.99185130093192</v>
      </c>
      <c r="AS98" s="1">
        <f t="shared" si="11"/>
        <v>28.032596010321399</v>
      </c>
      <c r="AT98" s="1">
        <f t="shared" si="11"/>
        <v>29.113469480722678</v>
      </c>
      <c r="AU98" s="1">
        <f t="shared" si="11"/>
        <v>30.236018986357635</v>
      </c>
      <c r="AV98" s="1">
        <f t="shared" si="11"/>
        <v>31.401851460840938</v>
      </c>
      <c r="AW98" s="1">
        <f t="shared" si="11"/>
        <v>32.612635797511302</v>
      </c>
      <c r="AX98" s="1">
        <f t="shared" si="11"/>
        <v>33.87010523845823</v>
      </c>
      <c r="AY98" s="1">
        <f t="shared" si="11"/>
        <v>35.176059855664214</v>
      </c>
      <c r="AZ98" s="1">
        <f t="shared" si="11"/>
        <v>36.532369127814263</v>
      </c>
      <c r="BA98" s="1">
        <f t="shared" si="11"/>
        <v>37.940974616461268</v>
      </c>
      <c r="BB98" s="1">
        <f t="shared" si="11"/>
        <v>39.403892745378123</v>
      </c>
      <c r="BC98" s="1">
        <f t="shared" si="11"/>
        <v>40.923217687075834</v>
      </c>
      <c r="BD98" s="1">
        <f t="shared" si="11"/>
        <v>42.501124360618697</v>
      </c>
      <c r="BE98" s="1">
        <f t="shared" si="11"/>
        <v>44.139871545028733</v>
      </c>
      <c r="BF98" s="1">
        <f t="shared" si="11"/>
        <v>45.841805112736047</v>
      </c>
      <c r="BG98" s="1">
        <f t="shared" si="11"/>
        <v>47.609361387703196</v>
      </c>
      <c r="BH98" s="1">
        <f t="shared" si="11"/>
        <v>49.44507063303206</v>
      </c>
      <c r="BI98" s="1">
        <f t="shared" si="11"/>
        <v>51.351560673044197</v>
      </c>
      <c r="BJ98" s="1">
        <f t="shared" si="11"/>
        <v>53.331560655020937</v>
      </c>
      <c r="BK98" s="1">
        <f t="shared" si="11"/>
        <v>55.38790495598704</v>
      </c>
      <c r="BL98" s="1">
        <f t="shared" si="11"/>
        <v>57.523537240131965</v>
      </c>
      <c r="BM98" s="1">
        <f t="shared" si="11"/>
        <v>59.741514672675372</v>
      </c>
      <c r="BN98" s="1">
        <f t="shared" si="11"/>
        <v>62.045012296210153</v>
      </c>
      <c r="BO98" s="1">
        <f t="shared" si="11"/>
        <v>64.437327575786952</v>
      </c>
      <c r="BP98" s="1">
        <f t="shared" si="11"/>
        <v>66.921885119247477</v>
      </c>
      <c r="BQ98" s="1">
        <f t="shared" ref="BQ98:DA98" si="12">IF( BQ53&lt;BQ38,  MAX(price.feed.2040,BQ68), price.feed.2040)</f>
        <v>69.502241579562636</v>
      </c>
      <c r="BR98" s="1">
        <f t="shared" si="12"/>
        <v>72.182090746193964</v>
      </c>
      <c r="BS98" s="1">
        <f t="shared" si="12"/>
        <v>74.965268832766228</v>
      </c>
      <c r="BT98" s="1">
        <f t="shared" si="12"/>
        <v>77.855759968621271</v>
      </c>
      <c r="BU98" s="1">
        <f t="shared" si="12"/>
        <v>80.857701902112822</v>
      </c>
      <c r="BV98" s="1">
        <f t="shared" si="12"/>
        <v>83.975391923808743</v>
      </c>
      <c r="BW98" s="1">
        <f t="shared" si="12"/>
        <v>87.213293018076854</v>
      </c>
      <c r="BX98" s="1">
        <f t="shared" si="12"/>
        <v>90.576040251863816</v>
      </c>
      <c r="BY98" s="1">
        <f t="shared" si="12"/>
        <v>94.068447409809167</v>
      </c>
      <c r="BZ98" s="1">
        <f t="shared" si="12"/>
        <v>97.695513885196178</v>
      </c>
      <c r="CA98" s="1">
        <f t="shared" si="12"/>
        <v>101.46243183659995</v>
      </c>
      <c r="CB98" s="1">
        <f t="shared" si="12"/>
        <v>105.37459362048196</v>
      </c>
      <c r="CC98" s="1">
        <f t="shared" si="12"/>
        <v>109.43759951036664</v>
      </c>
      <c r="CD98" s="1">
        <f t="shared" si="12"/>
        <v>113.65726571365393</v>
      </c>
      <c r="CE98" s="1">
        <f t="shared" si="12"/>
        <v>118.03963269753974</v>
      </c>
      <c r="CF98" s="1">
        <f t="shared" si="12"/>
        <v>122.59097383596685</v>
      </c>
      <c r="CG98" s="1">
        <f t="shared" si="12"/>
        <v>127.31780438998207</v>
      </c>
      <c r="CH98" s="1">
        <f t="shared" si="12"/>
        <v>132.22689083435588</v>
      </c>
      <c r="CI98" s="1">
        <f t="shared" si="12"/>
        <v>137.32526054381424</v>
      </c>
      <c r="CJ98" s="1">
        <f t="shared" si="12"/>
        <v>142.62021185275128</v>
      </c>
      <c r="CK98" s="1">
        <f t="shared" si="12"/>
        <v>148.1193245028208</v>
      </c>
      <c r="CL98" s="1">
        <f t="shared" si="12"/>
        <v>153.83047049336395</v>
      </c>
      <c r="CM98" s="1">
        <f t="shared" si="12"/>
        <v>159.76182535020308</v>
      </c>
      <c r="CN98" s="1">
        <f t="shared" si="12"/>
        <v>165.92187982893702</v>
      </c>
      <c r="CO98" s="1">
        <f t="shared" si="12"/>
        <v>172.31945206948771</v>
      </c>
      <c r="CP98" s="1">
        <f t="shared" si="12"/>
        <v>178.96370021929957</v>
      </c>
      <c r="CQ98" s="1">
        <f t="shared" si="12"/>
        <v>185.86413554325861</v>
      </c>
      <c r="CR98" s="1">
        <f t="shared" si="12"/>
        <v>193.03063603910314</v>
      </c>
      <c r="CS98" s="1">
        <f t="shared" si="12"/>
        <v>200.4734605778126</v>
      </c>
      <c r="CT98" s="1">
        <f t="shared" si="12"/>
        <v>208.20326358921812</v>
      </c>
      <c r="CU98" s="1">
        <f t="shared" si="12"/>
        <v>216.23111031385611</v>
      </c>
      <c r="CV98" s="1">
        <f t="shared" si="12"/>
        <v>224.56849264289934</v>
      </c>
      <c r="CW98" s="1">
        <f t="shared" si="12"/>
        <v>233.2273455688412</v>
      </c>
      <c r="CX98" s="1">
        <f t="shared" si="12"/>
        <v>242.22006427047901</v>
      </c>
      <c r="CY98" s="1">
        <f t="shared" si="12"/>
        <v>251.55952185665691</v>
      </c>
      <c r="CZ98" s="1">
        <f t="shared" si="12"/>
        <v>261.25908779416699</v>
      </c>
      <c r="DA98" s="1">
        <f t="shared" si="12"/>
        <v>271.33264704618858</v>
      </c>
    </row>
    <row r="99" spans="1:105" x14ac:dyDescent="0.25">
      <c r="A99" t="s">
        <v>49</v>
      </c>
      <c r="B99" s="3">
        <f t="shared" ref="B99:B110" si="13">SUMPRODUCT(E99:DA99,E$5:DA$5)</f>
        <v>38.78240817311633</v>
      </c>
      <c r="D99" t="s">
        <v>49</v>
      </c>
      <c r="E99" s="1">
        <f t="shared" ref="E99:AJ99" si="14">IF( E54&lt;E39,  MAX(price.feed.2040,E69), price.feed.2040)</f>
        <v>7.6798218597358279</v>
      </c>
      <c r="F99" s="1">
        <f t="shared" si="14"/>
        <v>7.9247990428755273</v>
      </c>
      <c r="G99" s="1">
        <f t="shared" si="14"/>
        <v>8.1775907067877185</v>
      </c>
      <c r="H99" s="1">
        <f t="shared" si="14"/>
        <v>8.4384461241146962</v>
      </c>
      <c r="I99" s="1">
        <f t="shared" si="14"/>
        <v>8.7076225189995711</v>
      </c>
      <c r="J99" s="1">
        <f t="shared" si="14"/>
        <v>8.9853853207296766</v>
      </c>
      <c r="K99" s="1">
        <f t="shared" si="14"/>
        <v>9.2720084254709167</v>
      </c>
      <c r="L99" s="1">
        <f t="shared" si="14"/>
        <v>9.5677744663511408</v>
      </c>
      <c r="M99" s="1">
        <f t="shared" si="14"/>
        <v>9.8729750921587858</v>
      </c>
      <c r="N99" s="1">
        <f t="shared" si="14"/>
        <v>10.187911254931795</v>
      </c>
      <c r="O99" s="1">
        <f t="shared" si="14"/>
        <v>10.512893506720157</v>
      </c>
      <c r="P99" s="1">
        <f t="shared" si="14"/>
        <v>10.848242305814898</v>
      </c>
      <c r="Q99" s="1">
        <f t="shared" si="14"/>
        <v>11.19428833274538</v>
      </c>
      <c r="R99" s="1">
        <f t="shared" si="14"/>
        <v>11.55137281635656</v>
      </c>
      <c r="S99" s="1">
        <f t="shared" si="14"/>
        <v>11.919847870287676</v>
      </c>
      <c r="T99" s="1">
        <f t="shared" si="14"/>
        <v>12.300076840184287</v>
      </c>
      <c r="U99" s="1">
        <f t="shared" si="14"/>
        <v>12.69243466198588</v>
      </c>
      <c r="V99" s="1">
        <f t="shared" si="14"/>
        <v>13.097308231642479</v>
      </c>
      <c r="W99" s="1">
        <f t="shared" si="14"/>
        <v>13.515096786624735</v>
      </c>
      <c r="X99" s="1">
        <f t="shared" si="14"/>
        <v>13.946212299603786</v>
      </c>
      <c r="Y99" s="1">
        <f t="shared" si="14"/>
        <v>14.391079884688981</v>
      </c>
      <c r="Z99" s="1">
        <f t="shared" si="14"/>
        <v>14.850138216624147</v>
      </c>
      <c r="AA99" s="1">
        <f t="shared" si="14"/>
        <v>15.32383996335567</v>
      </c>
      <c r="AB99" s="1">
        <f t="shared" si="14"/>
        <v>15.812652232399058</v>
      </c>
      <c r="AC99" s="1">
        <f t="shared" si="14"/>
        <v>16.317057031443973</v>
      </c>
      <c r="AD99" s="1">
        <f t="shared" si="14"/>
        <v>16.837551743652114</v>
      </c>
      <c r="AE99" s="1">
        <f t="shared" si="14"/>
        <v>17.374649618116447</v>
      </c>
      <c r="AF99" s="1">
        <f t="shared" si="14"/>
        <v>17.928880275965565</v>
      </c>
      <c r="AG99" s="1">
        <f t="shared" si="14"/>
        <v>18.500790232612143</v>
      </c>
      <c r="AH99" s="1">
        <f t="shared" si="14"/>
        <v>19.09094343666052</v>
      </c>
      <c r="AI99" s="1">
        <f t="shared" si="14"/>
        <v>19.69992182600474</v>
      </c>
      <c r="AJ99" s="1">
        <f t="shared" si="14"/>
        <v>20.328325901665544</v>
      </c>
      <c r="AK99" s="1">
        <f t="shared" ref="AK99:BP99" si="15">IF( AK54&lt;AK39,  MAX(price.feed.2040,AK69), price.feed.2040)</f>
        <v>20.976775319932024</v>
      </c>
      <c r="AL99" s="1">
        <f t="shared" si="15"/>
        <v>21.645909503391838</v>
      </c>
      <c r="AM99" s="1">
        <f t="shared" si="15"/>
        <v>22.336388271452787</v>
      </c>
      <c r="AN99" s="1">
        <f t="shared" si="15"/>
        <v>23.048892490976868</v>
      </c>
      <c r="AO99" s="1">
        <f t="shared" si="15"/>
        <v>23.784124747669303</v>
      </c>
      <c r="AP99" s="1">
        <f t="shared" si="15"/>
        <v>24.542810038883552</v>
      </c>
      <c r="AQ99" s="1">
        <f t="shared" si="15"/>
        <v>25.325696488526443</v>
      </c>
      <c r="AR99" s="1">
        <f t="shared" si="15"/>
        <v>26.133556084767601</v>
      </c>
      <c r="AS99" s="1">
        <f t="shared" si="15"/>
        <v>26.967185441281078</v>
      </c>
      <c r="AT99" s="1">
        <f t="shared" si="15"/>
        <v>27.827406582769665</v>
      </c>
      <c r="AU99" s="1">
        <f t="shared" si="15"/>
        <v>28.715067755546471</v>
      </c>
      <c r="AV99" s="1">
        <f t="shared" si="15"/>
        <v>29.631044263973124</v>
      </c>
      <c r="AW99" s="1">
        <f t="shared" si="15"/>
        <v>30.576239333579281</v>
      </c>
      <c r="AX99" s="1">
        <f t="shared" si="15"/>
        <v>31.551585001714766</v>
      </c>
      <c r="AY99" s="1">
        <f t="shared" si="15"/>
        <v>32.558043036612304</v>
      </c>
      <c r="AZ99" s="1">
        <f t="shared" si="15"/>
        <v>33.596605885767346</v>
      </c>
      <c r="BA99" s="1">
        <f t="shared" si="15"/>
        <v>34.668297654570047</v>
      </c>
      <c r="BB99" s="1">
        <f t="shared" si="15"/>
        <v>35.774175116154503</v>
      </c>
      <c r="BC99" s="1">
        <f t="shared" si="15"/>
        <v>36.915328753460777</v>
      </c>
      <c r="BD99" s="1">
        <f t="shared" si="15"/>
        <v>38.092883834537872</v>
      </c>
      <c r="BE99" s="1">
        <f t="shared" si="15"/>
        <v>39.308001522147073</v>
      </c>
      <c r="BF99" s="1">
        <f t="shared" si="15"/>
        <v>40.56188001876081</v>
      </c>
      <c r="BG99" s="1">
        <f t="shared" si="15"/>
        <v>41.855755748085087</v>
      </c>
      <c r="BH99" s="1">
        <f t="shared" si="15"/>
        <v>43.190904574271819</v>
      </c>
      <c r="BI99" s="1">
        <f t="shared" si="15"/>
        <v>44.568643060021586</v>
      </c>
      <c r="BJ99" s="1">
        <f t="shared" si="15"/>
        <v>45.990329764819535</v>
      </c>
      <c r="BK99" s="1">
        <f t="shared" si="15"/>
        <v>47.457366584582275</v>
      </c>
      <c r="BL99" s="1">
        <f t="shared" si="15"/>
        <v>48.971200134039023</v>
      </c>
      <c r="BM99" s="1">
        <f t="shared" si="15"/>
        <v>50.533323173208025</v>
      </c>
      <c r="BN99" s="1">
        <f t="shared" si="15"/>
        <v>52.14527607937697</v>
      </c>
      <c r="BO99" s="1">
        <f t="shared" si="15"/>
        <v>53.808648366036593</v>
      </c>
      <c r="BP99" s="1">
        <f t="shared" si="15"/>
        <v>55.525080250267862</v>
      </c>
      <c r="BQ99" s="1">
        <f t="shared" ref="BQ99:DA99" si="16">IF( BQ54&lt;BQ39,  MAX(price.feed.2040,BQ69), price.feed.2040)</f>
        <v>57.296264270125306</v>
      </c>
      <c r="BR99" s="1">
        <f t="shared" si="16"/>
        <v>59.123946953614841</v>
      </c>
      <c r="BS99" s="1">
        <f t="shared" si="16"/>
        <v>61.009930540908023</v>
      </c>
      <c r="BT99" s="1">
        <f t="shared" si="16"/>
        <v>62.95607476149479</v>
      </c>
      <c r="BU99" s="1">
        <f t="shared" si="16"/>
        <v>64.964298668023517</v>
      </c>
      <c r="BV99" s="1">
        <f t="shared" si="16"/>
        <v>67.036582528639784</v>
      </c>
      <c r="BW99" s="1">
        <f t="shared" si="16"/>
        <v>69.1749697796877</v>
      </c>
      <c r="BX99" s="1">
        <f t="shared" si="16"/>
        <v>71.381569040700327</v>
      </c>
      <c r="BY99" s="1">
        <f t="shared" si="16"/>
        <v>73.658556193665916</v>
      </c>
      <c r="BZ99" s="1">
        <f t="shared" si="16"/>
        <v>76.008176528620183</v>
      </c>
      <c r="CA99" s="1">
        <f t="shared" si="16"/>
        <v>78.432746957680479</v>
      </c>
      <c r="CB99" s="1">
        <f t="shared" si="16"/>
        <v>80.934658299705077</v>
      </c>
      <c r="CC99" s="1">
        <f t="shared" si="16"/>
        <v>83.516377637830246</v>
      </c>
      <c r="CD99" s="1">
        <f t="shared" si="16"/>
        <v>86.180450752209865</v>
      </c>
      <c r="CE99" s="1">
        <f t="shared" si="16"/>
        <v>88.929504630357002</v>
      </c>
      <c r="CF99" s="1">
        <f t="shared" si="16"/>
        <v>91.766250057561976</v>
      </c>
      <c r="CG99" s="1">
        <f t="shared" si="16"/>
        <v>94.693484289941352</v>
      </c>
      <c r="CH99" s="1">
        <f t="shared" si="16"/>
        <v>97.714093812755451</v>
      </c>
      <c r="CI99" s="1">
        <f t="shared" si="16"/>
        <v>100.83105718671067</v>
      </c>
      <c r="CJ99" s="1">
        <f t="shared" si="16"/>
        <v>104.04744798505766</v>
      </c>
      <c r="CK99" s="1">
        <f t="shared" si="16"/>
        <v>107.36643782437805</v>
      </c>
      <c r="CL99" s="1">
        <f t="shared" si="16"/>
        <v>110.7912994920502</v>
      </c>
      <c r="CM99" s="1">
        <f t="shared" si="16"/>
        <v>114.32541017347725</v>
      </c>
      <c r="CN99" s="1">
        <f t="shared" si="16"/>
        <v>117.97225478225997</v>
      </c>
      <c r="CO99" s="1">
        <f t="shared" si="16"/>
        <v>121.73542939659811</v>
      </c>
      <c r="CP99" s="1">
        <f t="shared" si="16"/>
        <v>125.61864480530893</v>
      </c>
      <c r="CQ99" s="1">
        <f t="shared" si="16"/>
        <v>129.62573016695944</v>
      </c>
      <c r="CR99" s="1">
        <f t="shared" si="16"/>
        <v>133.76063678572075</v>
      </c>
      <c r="CS99" s="1">
        <f t="shared" si="16"/>
        <v>138.02744200766696</v>
      </c>
      <c r="CT99" s="1">
        <f t="shared" si="16"/>
        <v>142.43035324136329</v>
      </c>
      <c r="CU99" s="1">
        <f t="shared" si="16"/>
        <v>146.973712106703</v>
      </c>
      <c r="CV99" s="1">
        <f t="shared" si="16"/>
        <v>151.66199871609109</v>
      </c>
      <c r="CW99" s="1">
        <f t="shared" si="16"/>
        <v>156.49983609218913</v>
      </c>
      <c r="CX99" s="1">
        <f t="shared" si="16"/>
        <v>161.49199472658327</v>
      </c>
      <c r="CY99" s="1">
        <f t="shared" si="16"/>
        <v>166.64339728386742</v>
      </c>
      <c r="CZ99" s="1">
        <f t="shared" si="16"/>
        <v>171.95912345578097</v>
      </c>
      <c r="DA99" s="1">
        <f t="shared" si="16"/>
        <v>177.44441497018835</v>
      </c>
    </row>
    <row r="100" spans="1:105" x14ac:dyDescent="0.25">
      <c r="A100" t="s">
        <v>50</v>
      </c>
      <c r="B100" s="3">
        <f t="shared" si="13"/>
        <v>38.130116888095081</v>
      </c>
      <c r="D100" t="s">
        <v>50</v>
      </c>
      <c r="E100" s="1">
        <f t="shared" ref="E100:AJ100" si="17">IF( E55&lt;E40,  MAX(price.feed.2040,E70), price.feed.2040)</f>
        <v>5.7891882366588536</v>
      </c>
      <c r="F100" s="1">
        <f t="shared" si="17"/>
        <v>6.003652555070917</v>
      </c>
      <c r="G100" s="1">
        <f t="shared" si="17"/>
        <v>6.2260618464207562</v>
      </c>
      <c r="H100" s="1">
        <f t="shared" si="17"/>
        <v>6.4567104375010471</v>
      </c>
      <c r="I100" s="1">
        <f t="shared" si="17"/>
        <v>6.6959035586357452</v>
      </c>
      <c r="J100" s="1">
        <f t="shared" si="17"/>
        <v>6.9439577476086196</v>
      </c>
      <c r="K100" s="1">
        <f t="shared" si="17"/>
        <v>7.2012012685556117</v>
      </c>
      <c r="L100" s="1">
        <f t="shared" si="17"/>
        <v>7.4679745463753333</v>
      </c>
      <c r="M100" s="1">
        <f t="shared" si="17"/>
        <v>7.7446306172325796</v>
      </c>
      <c r="N100" s="1">
        <f t="shared" si="17"/>
        <v>8.0315355957510413</v>
      </c>
      <c r="O100" s="1">
        <f t="shared" si="17"/>
        <v>8.3290691595135247</v>
      </c>
      <c r="P100" s="1">
        <f t="shared" si="17"/>
        <v>8.6376250515107316</v>
      </c>
      <c r="Q100" s="1">
        <f t="shared" si="17"/>
        <v>8.9576116012036344</v>
      </c>
      <c r="R100" s="1">
        <f t="shared" si="17"/>
        <v>9.2894522648889577</v>
      </c>
      <c r="S100" s="1">
        <f t="shared" si="17"/>
        <v>9.6335861860828178</v>
      </c>
      <c r="T100" s="1">
        <f t="shared" si="17"/>
        <v>9.9904687766642084</v>
      </c>
      <c r="U100" s="1">
        <f t="shared" si="17"/>
        <v>10.36057231954725</v>
      </c>
      <c r="V100" s="1">
        <f t="shared" si="17"/>
        <v>10.744386593679916</v>
      </c>
      <c r="W100" s="1">
        <f t="shared" si="17"/>
        <v>11.142419522196183</v>
      </c>
      <c r="X100" s="1">
        <f t="shared" si="17"/>
        <v>11.555197844579467</v>
      </c>
      <c r="Y100" s="1">
        <f t="shared" si="17"/>
        <v>11.983267813726735</v>
      </c>
      <c r="Z100" s="1">
        <f t="shared" si="17"/>
        <v>12.427195918835876</v>
      </c>
      <c r="AA100" s="1">
        <f t="shared" si="17"/>
        <v>12.887569635072902</v>
      </c>
      <c r="AB100" s="1">
        <f t="shared" si="17"/>
        <v>13.364998201011025</v>
      </c>
      <c r="AC100" s="1">
        <f t="shared" si="17"/>
        <v>13.860113424870551</v>
      </c>
      <c r="AD100" s="1">
        <f t="shared" si="17"/>
        <v>14.373570520626396</v>
      </c>
      <c r="AE100" s="1">
        <f t="shared" si="17"/>
        <v>14.906048975089801</v>
      </c>
      <c r="AF100" s="1">
        <f t="shared" si="17"/>
        <v>15.458253447111678</v>
      </c>
      <c r="AG100" s="1">
        <f t="shared" si="17"/>
        <v>16.030914700097476</v>
      </c>
      <c r="AH100" s="1">
        <f t="shared" si="17"/>
        <v>16.624790569067763</v>
      </c>
      <c r="AI100" s="1">
        <f t="shared" si="17"/>
        <v>17.240666963544118</v>
      </c>
      <c r="AJ100" s="1">
        <f t="shared" si="17"/>
        <v>17.879358907587697</v>
      </c>
      <c r="AK100" s="1">
        <f t="shared" ref="AK100:BP100" si="18">IF( AK55&lt;AK40,  MAX(price.feed.2040,AK70), price.feed.2040)</f>
        <v>18.541711618366623</v>
      </c>
      <c r="AL100" s="1">
        <f t="shared" si="18"/>
        <v>19.228601624679666</v>
      </c>
      <c r="AM100" s="1">
        <f t="shared" si="18"/>
        <v>19.940937926916416</v>
      </c>
      <c r="AN100" s="1">
        <f t="shared" si="18"/>
        <v>20.679663199988809</v>
      </c>
      <c r="AO100" s="1">
        <f t="shared" si="18"/>
        <v>21.445755040826302</v>
      </c>
      <c r="AP100" s="1">
        <f t="shared" si="18"/>
        <v>22.240227262084947</v>
      </c>
      <c r="AQ100" s="1">
        <f t="shared" si="18"/>
        <v>23.064131233783261</v>
      </c>
      <c r="AR100" s="1">
        <f t="shared" si="18"/>
        <v>23.918557274639472</v>
      </c>
      <c r="AS100" s="1">
        <f t="shared" si="18"/>
        <v>24.804636094951935</v>
      </c>
      <c r="AT100" s="1">
        <f t="shared" si="18"/>
        <v>25.723540292932075</v>
      </c>
      <c r="AU100" s="1">
        <f t="shared" si="18"/>
        <v>26.676485906469896</v>
      </c>
      <c r="AV100" s="1">
        <f t="shared" si="18"/>
        <v>27.664734022385694</v>
      </c>
      <c r="AW100" s="1">
        <f t="shared" si="18"/>
        <v>28.689592445297549</v>
      </c>
      <c r="AX100" s="1">
        <f t="shared" si="18"/>
        <v>29.752417428313073</v>
      </c>
      <c r="AY100" s="1">
        <f t="shared" si="18"/>
        <v>30.854615467835949</v>
      </c>
      <c r="AZ100" s="1">
        <f t="shared" si="18"/>
        <v>31.99764516486211</v>
      </c>
      <c r="BA100" s="1">
        <f t="shared" si="18"/>
        <v>33.18301915522899</v>
      </c>
      <c r="BB100" s="1">
        <f t="shared" si="18"/>
        <v>34.41230611137189</v>
      </c>
      <c r="BC100" s="1">
        <f t="shared" si="18"/>
        <v>35.687132818237089</v>
      </c>
      <c r="BD100" s="1">
        <f t="shared" si="18"/>
        <v>37.009186326098337</v>
      </c>
      <c r="BE100" s="1">
        <f t="shared" si="18"/>
        <v>38.380216183125818</v>
      </c>
      <c r="BF100" s="1">
        <f t="shared" si="18"/>
        <v>39.802036750662339</v>
      </c>
      <c r="BG100" s="1">
        <f t="shared" si="18"/>
        <v>41.276529604269911</v>
      </c>
      <c r="BH100" s="1">
        <f t="shared" si="18"/>
        <v>42.805646023725636</v>
      </c>
      <c r="BI100" s="1">
        <f t="shared" si="18"/>
        <v>44.391409575260198</v>
      </c>
      <c r="BJ100" s="1">
        <f t="shared" si="18"/>
        <v>46.035918789457682</v>
      </c>
      <c r="BK100" s="1">
        <f t="shared" si="18"/>
        <v>47.741349938359505</v>
      </c>
      <c r="BL100" s="1">
        <f t="shared" si="18"/>
        <v>49.509959915448633</v>
      </c>
      <c r="BM100" s="1">
        <f t="shared" si="18"/>
        <v>51.344089222324172</v>
      </c>
      <c r="BN100" s="1">
        <f t="shared" si="18"/>
        <v>53.246165066019543</v>
      </c>
      <c r="BO100" s="1">
        <f t="shared" si="18"/>
        <v>55.218704571062574</v>
      </c>
      <c r="BP100" s="1">
        <f t="shared" si="18"/>
        <v>57.264318110529132</v>
      </c>
      <c r="BQ100" s="1">
        <f t="shared" ref="BQ100:DA100" si="19">IF( BQ55&lt;BQ40,  MAX(price.feed.2040,BQ70), price.feed.2040)</f>
        <v>59.385712760497185</v>
      </c>
      <c r="BR100" s="1">
        <f t="shared" si="19"/>
        <v>61.585695882473757</v>
      </c>
      <c r="BS100" s="1">
        <f t="shared" si="19"/>
        <v>63.867178838534961</v>
      </c>
      <c r="BT100" s="1">
        <f t="shared" si="19"/>
        <v>66.233180844096466</v>
      </c>
      <c r="BU100" s="1">
        <f t="shared" si="19"/>
        <v>68.686832963411547</v>
      </c>
      <c r="BV100" s="1">
        <f t="shared" si="19"/>
        <v>71.231382253085854</v>
      </c>
      <c r="BW100" s="1">
        <f t="shared" si="19"/>
        <v>73.870196059090844</v>
      </c>
      <c r="BX100" s="1">
        <f t="shared" si="19"/>
        <v>76.606766472963216</v>
      </c>
      <c r="BY100" s="1">
        <f t="shared" si="19"/>
        <v>79.444714953086915</v>
      </c>
      <c r="BZ100" s="1">
        <f t="shared" si="19"/>
        <v>82.387797117174216</v>
      </c>
      <c r="CA100" s="1">
        <f t="shared" si="19"/>
        <v>85.439907712286427</v>
      </c>
      <c r="CB100" s="1">
        <f t="shared" si="19"/>
        <v>88.605085768973822</v>
      </c>
      <c r="CC100" s="1">
        <f t="shared" si="19"/>
        <v>91.887519946352072</v>
      </c>
      <c r="CD100" s="1">
        <f t="shared" si="19"/>
        <v>95.291554075192721</v>
      </c>
      <c r="CE100" s="1">
        <f t="shared" si="19"/>
        <v>98.821692906359303</v>
      </c>
      <c r="CF100" s="1">
        <f t="shared" si="19"/>
        <v>102.48260807219955</v>
      </c>
      <c r="CG100" s="1">
        <f t="shared" si="19"/>
        <v>106.27914426878027</v>
      </c>
      <c r="CH100" s="1">
        <f t="shared" si="19"/>
        <v>110.21632566714786</v>
      </c>
      <c r="CI100" s="1">
        <f t="shared" si="19"/>
        <v>114.2993625620976</v>
      </c>
      <c r="CJ100" s="1">
        <f t="shared" si="19"/>
        <v>118.53365826725161</v>
      </c>
      <c r="CK100" s="1">
        <f t="shared" si="19"/>
        <v>122.92481626556983</v>
      </c>
      <c r="CL100" s="1">
        <f t="shared" si="19"/>
        <v>127.47864762475515</v>
      </c>
      <c r="CM100" s="1">
        <f t="shared" si="19"/>
        <v>132.20117868736813</v>
      </c>
      <c r="CN100" s="1">
        <f t="shared" si="19"/>
        <v>137.09865904582693</v>
      </c>
      <c r="CO100" s="1">
        <f t="shared" si="19"/>
        <v>142.17756981284657</v>
      </c>
      <c r="CP100" s="1">
        <f t="shared" si="19"/>
        <v>147.44463219826216</v>
      </c>
      <c r="CQ100" s="1">
        <f t="shared" si="19"/>
        <v>152.90681640358486</v>
      </c>
      <c r="CR100" s="1">
        <f t="shared" si="19"/>
        <v>158.57135084606466</v>
      </c>
      <c r="CS100" s="1">
        <f t="shared" si="19"/>
        <v>164.44573172446363</v>
      </c>
      <c r="CT100" s="1">
        <f t="shared" si="19"/>
        <v>170.53773293919926</v>
      </c>
      <c r="CU100" s="1">
        <f t="shared" si="19"/>
        <v>176.85541637998725</v>
      </c>
      <c r="CV100" s="1">
        <f t="shared" si="19"/>
        <v>183.40714259459477</v>
      </c>
      <c r="CW100" s="1">
        <f t="shared" si="19"/>
        <v>190.20158185282739</v>
      </c>
      <c r="CX100" s="1">
        <f t="shared" si="19"/>
        <v>197.24772562038706</v>
      </c>
      <c r="CY100" s="1">
        <f t="shared" si="19"/>
        <v>204.55489845778624</v>
      </c>
      <c r="CZ100" s="1">
        <f t="shared" si="19"/>
        <v>212.13277036006804</v>
      </c>
      <c r="DA100" s="1">
        <f t="shared" si="19"/>
        <v>219.99136955365566</v>
      </c>
    </row>
    <row r="101" spans="1:105" x14ac:dyDescent="0.25">
      <c r="A101" t="s">
        <v>51</v>
      </c>
      <c r="B101" s="3">
        <f t="shared" si="13"/>
        <v>39.688798341055126</v>
      </c>
      <c r="D101" t="s">
        <v>51</v>
      </c>
      <c r="E101" s="1">
        <f t="shared" ref="E101:AJ101" si="20">IF( E56&lt;E41,  MAX(price.feed.2040,E71), price.feed.2040)</f>
        <v>3.8399839179771509</v>
      </c>
      <c r="F101" s="1">
        <f t="shared" si="20"/>
        <v>4.0155706681537948</v>
      </c>
      <c r="G101" s="1">
        <f t="shared" si="20"/>
        <v>4.1991862818611612</v>
      </c>
      <c r="H101" s="1">
        <f t="shared" si="20"/>
        <v>4.3911978861719323</v>
      </c>
      <c r="I101" s="1">
        <f t="shared" si="20"/>
        <v>4.5919893953774329</v>
      </c>
      <c r="J101" s="1">
        <f t="shared" si="20"/>
        <v>4.8019622785984355</v>
      </c>
      <c r="K101" s="1">
        <f t="shared" si="20"/>
        <v>5.0215363624956675</v>
      </c>
      <c r="L101" s="1">
        <f t="shared" si="20"/>
        <v>5.2511506706849955</v>
      </c>
      <c r="M101" s="1">
        <f t="shared" si="20"/>
        <v>5.491264301535618</v>
      </c>
      <c r="N101" s="1">
        <f t="shared" si="20"/>
        <v>5.7423573461063846</v>
      </c>
      <c r="O101" s="1">
        <f t="shared" si="20"/>
        <v>6.0049318480555902</v>
      </c>
      <c r="P101" s="1">
        <f t="shared" si="20"/>
        <v>6.2795128074435036</v>
      </c>
      <c r="Q101" s="1">
        <f t="shared" si="20"/>
        <v>6.5666492304346873</v>
      </c>
      <c r="R101" s="1">
        <f t="shared" si="20"/>
        <v>6.8669152269989135</v>
      </c>
      <c r="S101" s="1">
        <f t="shared" si="20"/>
        <v>7.1809111588054293</v>
      </c>
      <c r="T101" s="1">
        <f t="shared" si="20"/>
        <v>7.5092648396057564</v>
      </c>
      <c r="U101" s="1">
        <f t="shared" si="20"/>
        <v>7.8526327905050683</v>
      </c>
      <c r="V101" s="1">
        <f t="shared" si="20"/>
        <v>8.2117015526319914</v>
      </c>
      <c r="W101" s="1">
        <f t="shared" si="20"/>
        <v>8.5871890598314327</v>
      </c>
      <c r="X101" s="1">
        <f t="shared" si="20"/>
        <v>8.9798460741250068</v>
      </c>
      <c r="Y101" s="1">
        <f t="shared" si="20"/>
        <v>9.3904576868092402</v>
      </c>
      <c r="Z101" s="1">
        <f t="shared" si="20"/>
        <v>9.8198448881928151</v>
      </c>
      <c r="AA101" s="1">
        <f t="shared" si="20"/>
        <v>10.268866209111478</v>
      </c>
      <c r="AB101" s="1">
        <f t="shared" si="20"/>
        <v>10.738419437502733</v>
      </c>
      <c r="AC101" s="1">
        <f t="shared" si="20"/>
        <v>11.229443413472429</v>
      </c>
      <c r="AD101" s="1">
        <f t="shared" si="20"/>
        <v>11.742919906442449</v>
      </c>
      <c r="AE101" s="1">
        <f t="shared" si="20"/>
        <v>12.27987557813262</v>
      </c>
      <c r="AF101" s="1">
        <f t="shared" si="20"/>
        <v>12.841384035301813</v>
      </c>
      <c r="AG101" s="1">
        <f t="shared" si="20"/>
        <v>13.428567976352456</v>
      </c>
      <c r="AH101" s="1">
        <f t="shared" si="20"/>
        <v>14.042601436090491</v>
      </c>
      <c r="AI101" s="1">
        <f t="shared" si="20"/>
        <v>14.684712133129022</v>
      </c>
      <c r="AJ101" s="1">
        <f t="shared" si="20"/>
        <v>15.35618392462912</v>
      </c>
      <c r="AK101" s="1">
        <f t="shared" ref="AK101:BP101" si="21">IF( AK56&lt;AK41,  MAX(price.feed.2040,AK71), price.feed.2040)</f>
        <v>16.058359373285914</v>
      </c>
      <c r="AL101" s="1">
        <f t="shared" si="21"/>
        <v>16.792642431692393</v>
      </c>
      <c r="AM101" s="1">
        <f t="shared" si="21"/>
        <v>17.560501249448215</v>
      </c>
      <c r="AN101" s="1">
        <f t="shared" si="21"/>
        <v>18.363471108626133</v>
      </c>
      <c r="AO101" s="1">
        <f t="shared" si="21"/>
        <v>19.203157493465199</v>
      </c>
      <c r="AP101" s="1">
        <f t="shared" si="21"/>
        <v>20.081239300428621</v>
      </c>
      <c r="AQ101" s="1">
        <f t="shared" si="21"/>
        <v>20.999472195044298</v>
      </c>
      <c r="AR101" s="1">
        <f t="shared" si="21"/>
        <v>21.959692122239993</v>
      </c>
      <c r="AS101" s="1">
        <f t="shared" si="21"/>
        <v>22.963818977191782</v>
      </c>
      <c r="AT101" s="1">
        <f t="shared" si="21"/>
        <v>24.013860444025322</v>
      </c>
      <c r="AU101" s="1">
        <f t="shared" si="21"/>
        <v>25.111916010045274</v>
      </c>
      <c r="AV101" s="1">
        <f t="shared" si="21"/>
        <v>26.260181163519018</v>
      </c>
      <c r="AW101" s="1">
        <f t="shared" si="21"/>
        <v>27.460951783407772</v>
      </c>
      <c r="AX101" s="1">
        <f t="shared" si="21"/>
        <v>28.716628729822222</v>
      </c>
      <c r="AY101" s="1">
        <f t="shared" si="21"/>
        <v>30.029722644380858</v>
      </c>
      <c r="AZ101" s="1">
        <f t="shared" si="21"/>
        <v>31.402858970069044</v>
      </c>
      <c r="BA101" s="1">
        <f t="shared" si="21"/>
        <v>32.838783200635774</v>
      </c>
      <c r="BB101" s="1">
        <f t="shared" si="21"/>
        <v>34.340366370023773</v>
      </c>
      <c r="BC101" s="1">
        <f t="shared" si="21"/>
        <v>35.910610792808811</v>
      </c>
      <c r="BD101" s="1">
        <f t="shared" si="21"/>
        <v>37.552656067125831</v>
      </c>
      <c r="BE101" s="1">
        <f t="shared" si="21"/>
        <v>39.269785352084249</v>
      </c>
      <c r="BF101" s="1">
        <f t="shared" si="21"/>
        <v>41.065431932223895</v>
      </c>
      <c r="BG101" s="1">
        <f t="shared" si="21"/>
        <v>42.943186082136549</v>
      </c>
      <c r="BH101" s="1">
        <f t="shared" si="21"/>
        <v>44.906802244978564</v>
      </c>
      <c r="BI101" s="1">
        <f t="shared" si="21"/>
        <v>46.960206539227507</v>
      </c>
      <c r="BJ101" s="1">
        <f t="shared" si="21"/>
        <v>49.107504608691954</v>
      </c>
      <c r="BK101" s="1">
        <f t="shared" si="21"/>
        <v>51.352989831470531</v>
      </c>
      <c r="BL101" s="1">
        <f t="shared" si="21"/>
        <v>53.701151904272137</v>
      </c>
      <c r="BM101" s="1">
        <f t="shared" si="21"/>
        <v>56.156685819263373</v>
      </c>
      <c r="BN101" s="1">
        <f t="shared" si="21"/>
        <v>58.724501251388801</v>
      </c>
      <c r="BO101" s="1">
        <f t="shared" si="21"/>
        <v>61.409732374936773</v>
      </c>
      <c r="BP101" s="1">
        <f t="shared" si="21"/>
        <v>64.217748128974918</v>
      </c>
      <c r="BQ101" s="1">
        <f t="shared" ref="BQ101:DA101" si="22">IF( BQ56&lt;BQ41,  MAX(price.feed.2040,BQ71), price.feed.2040)</f>
        <v>67.154162952183015</v>
      </c>
      <c r="BR101" s="1">
        <f t="shared" si="22"/>
        <v>70.22484800854609</v>
      </c>
      <c r="BS101" s="1">
        <f t="shared" si="22"/>
        <v>73.435942926351061</v>
      </c>
      <c r="BT101" s="1">
        <f t="shared" si="22"/>
        <v>76.793868073961704</v>
      </c>
      <c r="BU101" s="1">
        <f t="shared" si="22"/>
        <v>80.305337396912392</v>
      </c>
      <c r="BV101" s="1">
        <f t="shared" si="22"/>
        <v>83.977371841991825</v>
      </c>
      <c r="BW101" s="1">
        <f t="shared" si="22"/>
        <v>87.817313395152993</v>
      </c>
      <c r="BX101" s="1">
        <f t="shared" si="22"/>
        <v>91.832839761321239</v>
      </c>
      <c r="BY101" s="1">
        <f t="shared" si="22"/>
        <v>96.031979715448259</v>
      </c>
      <c r="BZ101" s="1">
        <f t="shared" si="22"/>
        <v>100.42312915550835</v>
      </c>
      <c r="CA101" s="1">
        <f t="shared" si="22"/>
        <v>105.01506788953151</v>
      </c>
      <c r="CB101" s="1">
        <f t="shared" si="22"/>
        <v>109.81697719023926</v>
      </c>
      <c r="CC101" s="1">
        <f t="shared" si="22"/>
        <v>114.8384581523821</v>
      </c>
      <c r="CD101" s="1">
        <f t="shared" si="22"/>
        <v>120.08955088948296</v>
      </c>
      <c r="CE101" s="1">
        <f t="shared" si="22"/>
        <v>125.58075460836851</v>
      </c>
      <c r="CF101" s="1">
        <f t="shared" si="22"/>
        <v>131.32304860162839</v>
      </c>
      <c r="CG101" s="1">
        <f t="shared" si="22"/>
        <v>137.32791419997093</v>
      </c>
      <c r="CH101" s="1">
        <f t="shared" si="22"/>
        <v>143.60735772837313</v>
      </c>
      <c r="CI101" s="1">
        <f t="shared" si="22"/>
        <v>150.17393451191961</v>
      </c>
      <c r="CJ101" s="1">
        <f t="shared" si="22"/>
        <v>157.04077397933045</v>
      </c>
      <c r="CK101" s="1">
        <f t="shared" si="22"/>
        <v>164.22160591437188</v>
      </c>
      <c r="CL101" s="1">
        <f t="shared" si="22"/>
        <v>171.73078790763509</v>
      </c>
      <c r="CM101" s="1">
        <f t="shared" si="22"/>
        <v>179.58333406357343</v>
      </c>
      <c r="CN101" s="1">
        <f t="shared" si="22"/>
        <v>187.79494502019446</v>
      </c>
      <c r="CO101" s="1">
        <f t="shared" si="22"/>
        <v>196.38203934143013</v>
      </c>
      <c r="CP101" s="1">
        <f t="shared" si="22"/>
        <v>205.36178634495107</v>
      </c>
      <c r="CQ101" s="1">
        <f t="shared" si="22"/>
        <v>214.75214043106294</v>
      </c>
      <c r="CR101" s="1">
        <f t="shared" si="22"/>
        <v>224.57187698132248</v>
      </c>
      <c r="CS101" s="1">
        <f t="shared" si="22"/>
        <v>234.84062989865032</v>
      </c>
      <c r="CT101" s="1">
        <f t="shared" si="22"/>
        <v>245.578930864</v>
      </c>
      <c r="CU101" s="1">
        <f t="shared" si="22"/>
        <v>256.80825038807222</v>
      </c>
      <c r="CV101" s="1">
        <f t="shared" si="22"/>
        <v>268.55104074015935</v>
      </c>
      <c r="CW101" s="1">
        <f t="shared" si="22"/>
        <v>280.83078083994621</v>
      </c>
      <c r="CX101" s="1">
        <f t="shared" si="22"/>
        <v>293.67202320203165</v>
      </c>
      <c r="CY101" s="1">
        <f t="shared" si="22"/>
        <v>307.10044302703187</v>
      </c>
      <c r="CZ101" s="1">
        <f t="shared" si="22"/>
        <v>321.14288953741448</v>
      </c>
      <c r="DA101" s="1">
        <f t="shared" si="22"/>
        <v>335.82743966071729</v>
      </c>
    </row>
    <row r="102" spans="1:105" x14ac:dyDescent="0.25">
      <c r="A102" t="s">
        <v>52</v>
      </c>
      <c r="B102" s="3">
        <f t="shared" si="13"/>
        <v>35.417175563039933</v>
      </c>
      <c r="D102" t="s">
        <v>52</v>
      </c>
      <c r="E102" s="1">
        <f t="shared" ref="E102:AJ102" si="23">IF( E57&lt;E42,  MAX(price.feed.2040,E72), price.feed.2040)</f>
        <v>0</v>
      </c>
      <c r="F102" s="1">
        <f t="shared" si="23"/>
        <v>0</v>
      </c>
      <c r="G102" s="1">
        <f t="shared" si="23"/>
        <v>0</v>
      </c>
      <c r="H102" s="1">
        <f t="shared" si="23"/>
        <v>0</v>
      </c>
      <c r="I102" s="1">
        <f t="shared" si="23"/>
        <v>0</v>
      </c>
      <c r="J102" s="1">
        <f t="shared" si="23"/>
        <v>4.1121115879827181</v>
      </c>
      <c r="K102" s="1">
        <f t="shared" si="23"/>
        <v>4.3037224359961277</v>
      </c>
      <c r="L102" s="1">
        <f t="shared" si="23"/>
        <v>4.5042617180490501</v>
      </c>
      <c r="M102" s="1">
        <f t="shared" si="23"/>
        <v>4.7141454697429364</v>
      </c>
      <c r="N102" s="1">
        <f t="shared" si="23"/>
        <v>4.9338091125671673</v>
      </c>
      <c r="O102" s="1">
        <f t="shared" si="23"/>
        <v>5.1637083572175442</v>
      </c>
      <c r="P102" s="1">
        <f t="shared" si="23"/>
        <v>5.4043201490064359</v>
      </c>
      <c r="Q102" s="1">
        <f t="shared" si="23"/>
        <v>5.6561436573259378</v>
      </c>
      <c r="R102" s="1">
        <f t="shared" si="23"/>
        <v>5.9197013112167394</v>
      </c>
      <c r="S102" s="1">
        <f t="shared" si="23"/>
        <v>6.1955398831910919</v>
      </c>
      <c r="T102" s="1">
        <f t="shared" si="23"/>
        <v>6.4842316235583635</v>
      </c>
      <c r="U102" s="1">
        <f t="shared" si="23"/>
        <v>6.7863754476064138</v>
      </c>
      <c r="V102" s="1">
        <f t="shared" si="23"/>
        <v>7.1025981781017107</v>
      </c>
      <c r="W102" s="1">
        <f t="shared" si="23"/>
        <v>7.433555845685877</v>
      </c>
      <c r="X102" s="1">
        <f t="shared" si="23"/>
        <v>7.7799350498663875</v>
      </c>
      <c r="Y102" s="1">
        <f t="shared" si="23"/>
        <v>8.1424543834250045</v>
      </c>
      <c r="Z102" s="1">
        <f t="shared" si="23"/>
        <v>8.5218659231988969</v>
      </c>
      <c r="AA102" s="1">
        <f t="shared" si="23"/>
        <v>8.9189567903272806</v>
      </c>
      <c r="AB102" s="1">
        <f t="shared" si="23"/>
        <v>9.334550783200406</v>
      </c>
      <c r="AC102" s="1">
        <f t="shared" si="23"/>
        <v>9.7695100864985687</v>
      </c>
      <c r="AD102" s="1">
        <f t="shared" si="23"/>
        <v>10.224737059866744</v>
      </c>
      <c r="AE102" s="1">
        <f t="shared" si="23"/>
        <v>10.701176109935497</v>
      </c>
      <c r="AF102" s="1">
        <f t="shared" si="23"/>
        <v>11.199815649571994</v>
      </c>
      <c r="AG102" s="1">
        <f t="shared" si="23"/>
        <v>11.721690148425546</v>
      </c>
      <c r="AH102" s="1">
        <f t="shared" si="23"/>
        <v>12.267882279021903</v>
      </c>
      <c r="AI102" s="1">
        <f t="shared" si="23"/>
        <v>12.839525162858441</v>
      </c>
      <c r="AJ102" s="1">
        <f t="shared" si="23"/>
        <v>13.437804721159957</v>
      </c>
      <c r="AK102" s="1">
        <f t="shared" ref="AK102:BP102" si="24">IF( AK57&lt;AK42,  MAX(price.feed.2040,AK72), price.feed.2040)</f>
        <v>14.06396213517197</v>
      </c>
      <c r="AL102" s="1">
        <f t="shared" si="24"/>
        <v>14.719296421095562</v>
      </c>
      <c r="AM102" s="1">
        <f t="shared" si="24"/>
        <v>15.405167125005736</v>
      </c>
      <c r="AN102" s="1">
        <f t="shared" si="24"/>
        <v>16.122997143344008</v>
      </c>
      <c r="AO102" s="1">
        <f t="shared" si="24"/>
        <v>16.874275674836753</v>
      </c>
      <c r="AP102" s="1">
        <f t="shared" si="24"/>
        <v>17.660561309963128</v>
      </c>
      <c r="AQ102" s="1">
        <f t="shared" si="24"/>
        <v>18.483485264382114</v>
      </c>
      <c r="AR102" s="1">
        <f t="shared" si="24"/>
        <v>19.344754763026504</v>
      </c>
      <c r="AS102" s="1">
        <f t="shared" si="24"/>
        <v>20.246156581884581</v>
      </c>
      <c r="AT102" s="1">
        <f t="shared" si="24"/>
        <v>21.189560754817137</v>
      </c>
      <c r="AU102" s="1">
        <f t="shared" si="24"/>
        <v>22.176924453099936</v>
      </c>
      <c r="AV102" s="1">
        <f t="shared" si="24"/>
        <v>23.210296045740119</v>
      </c>
      <c r="AW102" s="1">
        <f t="shared" si="24"/>
        <v>24.291819348989844</v>
      </c>
      <c r="AX102" s="1">
        <f t="shared" si="24"/>
        <v>25.423738073873452</v>
      </c>
      <c r="AY102" s="1">
        <f t="shared" si="24"/>
        <v>26.608400480954565</v>
      </c>
      <c r="AZ102" s="1">
        <f t="shared" si="24"/>
        <v>27.848264252000071</v>
      </c>
      <c r="BA102" s="1">
        <f t="shared" si="24"/>
        <v>29.145901588647593</v>
      </c>
      <c r="BB102" s="1">
        <f t="shared" si="24"/>
        <v>30.504004548654041</v>
      </c>
      <c r="BC102" s="1">
        <f t="shared" si="24"/>
        <v>31.925390630795821</v>
      </c>
      <c r="BD102" s="1">
        <f t="shared" si="24"/>
        <v>33.413008620006835</v>
      </c>
      <c r="BE102" s="1">
        <f t="shared" si="24"/>
        <v>34.969944704880845</v>
      </c>
      <c r="BF102" s="1">
        <f t="shared" si="24"/>
        <v>36.59942888022919</v>
      </c>
      <c r="BG102" s="1">
        <f t="shared" si="24"/>
        <v>38.304841647976453</v>
      </c>
      <c r="BH102" s="1">
        <f t="shared" si="24"/>
        <v>40.089721030296118</v>
      </c>
      <c r="BI102" s="1">
        <f t="shared" si="24"/>
        <v>41.957769909534974</v>
      </c>
      <c r="BJ102" s="1">
        <f t="shared" si="24"/>
        <v>43.912863710153701</v>
      </c>
      <c r="BK102" s="1">
        <f t="shared" si="24"/>
        <v>45.959058438621113</v>
      </c>
      <c r="BL102" s="1">
        <f t="shared" si="24"/>
        <v>48.100599097940169</v>
      </c>
      <c r="BM102" s="1">
        <f t="shared" si="24"/>
        <v>50.341928494263961</v>
      </c>
      <c r="BN102" s="1">
        <f t="shared" si="24"/>
        <v>52.68769645387048</v>
      </c>
      <c r="BO102" s="1">
        <f t="shared" si="24"/>
        <v>55.142769469618017</v>
      </c>
      <c r="BP102" s="1">
        <f t="shared" si="24"/>
        <v>57.712240796894193</v>
      </c>
      <c r="BQ102" s="1">
        <f t="shared" ref="BQ102:DA102" si="25">IF( BQ57&lt;BQ42,  MAX(price.feed.2040,BQ72), price.feed.2040)</f>
        <v>60.401441020001968</v>
      </c>
      <c r="BR102" s="1">
        <f t="shared" si="25"/>
        <v>63.2159491109052</v>
      </c>
      <c r="BS102" s="1">
        <f t="shared" si="25"/>
        <v>66.161604003275372</v>
      </c>
      <c r="BT102" s="1">
        <f t="shared" si="25"/>
        <v>69.244516705849747</v>
      </c>
      <c r="BU102" s="1">
        <f t="shared" si="25"/>
        <v>72.471082980233177</v>
      </c>
      <c r="BV102" s="1">
        <f t="shared" si="25"/>
        <v>75.847996609443598</v>
      </c>
      <c r="BW102" s="1">
        <f t="shared" si="25"/>
        <v>79.382263284726847</v>
      </c>
      <c r="BX102" s="1">
        <f t="shared" si="25"/>
        <v>83.081215139453249</v>
      </c>
      <c r="BY102" s="1">
        <f t="shared" si="25"/>
        <v>86.952525960243733</v>
      </c>
      <c r="BZ102" s="1">
        <f t="shared" si="25"/>
        <v>91.004227106885878</v>
      </c>
      <c r="CA102" s="1">
        <f t="shared" si="25"/>
        <v>95.244724174065396</v>
      </c>
      <c r="CB102" s="1">
        <f t="shared" si="25"/>
        <v>99.682814429478242</v>
      </c>
      <c r="CC102" s="1">
        <f t="shared" si="25"/>
        <v>104.32770506450251</v>
      </c>
      <c r="CD102" s="1">
        <f t="shared" si="25"/>
        <v>109.18903229529123</v>
      </c>
      <c r="CE102" s="1">
        <f t="shared" si="25"/>
        <v>114.2768813539128</v>
      </c>
      <c r="CF102" s="1">
        <f t="shared" si="25"/>
        <v>119.60180741101256</v>
      </c>
      <c r="CG102" s="1">
        <f t="shared" si="25"/>
        <v>125.1748574734024</v>
      </c>
      <c r="CH102" s="1">
        <f t="shared" si="25"/>
        <v>131.00759330200452</v>
      </c>
      <c r="CI102" s="1">
        <f t="shared" si="25"/>
        <v>137.11211539769673</v>
      </c>
      <c r="CJ102" s="1">
        <f t="shared" si="25"/>
        <v>143.5010881048197</v>
      </c>
      <c r="CK102" s="1">
        <f t="shared" si="25"/>
        <v>150.18776588442259</v>
      </c>
      <c r="CL102" s="1">
        <f t="shared" si="25"/>
        <v>157.18602081175825</v>
      </c>
      <c r="CM102" s="1">
        <f t="shared" si="25"/>
        <v>164.51037135506871</v>
      </c>
      <c r="CN102" s="1">
        <f t="shared" si="25"/>
        <v>172.17601249536895</v>
      </c>
      <c r="CO102" s="1">
        <f t="shared" si="25"/>
        <v>180.19884724971229</v>
      </c>
      <c r="CP102" s="1">
        <f t="shared" si="25"/>
        <v>188.59551966333586</v>
      </c>
      <c r="CQ102" s="1">
        <f t="shared" si="25"/>
        <v>197.38344933913271</v>
      </c>
      <c r="CR102" s="1">
        <f t="shared" si="25"/>
        <v>206.58086757608208</v>
      </c>
      <c r="CS102" s="1">
        <f t="shared" si="25"/>
        <v>216.20685519161208</v>
      </c>
      <c r="CT102" s="1">
        <f t="shared" si="25"/>
        <v>226.28138210635964</v>
      </c>
      <c r="CU102" s="1">
        <f t="shared" si="25"/>
        <v>236.82534877345026</v>
      </c>
      <c r="CV102" s="1">
        <f t="shared" si="25"/>
        <v>247.86062953824427</v>
      </c>
      <c r="CW102" s="1">
        <f t="shared" si="25"/>
        <v>259.41011801850681</v>
      </c>
      <c r="CX102" s="1">
        <f t="shared" si="25"/>
        <v>271.49777459914185</v>
      </c>
      <c r="CY102" s="1">
        <f t="shared" si="25"/>
        <v>284.14867614002526</v>
      </c>
      <c r="CZ102" s="1">
        <f t="shared" si="25"/>
        <v>297.38906800005952</v>
      </c>
      <c r="DA102" s="1">
        <f t="shared" si="25"/>
        <v>311.24641848537601</v>
      </c>
    </row>
    <row r="103" spans="1:105" x14ac:dyDescent="0.25">
      <c r="A103" t="s">
        <v>53</v>
      </c>
      <c r="B103" s="3">
        <f t="shared" si="13"/>
        <v>34.031935721171642</v>
      </c>
      <c r="D103" t="s">
        <v>53</v>
      </c>
      <c r="E103" s="1">
        <f t="shared" ref="E103:AJ103" si="26">IF( E58&lt;E43,  MAX(price.feed.2040,E73), price.feed.2040)</f>
        <v>0</v>
      </c>
      <c r="F103" s="1">
        <f t="shared" si="26"/>
        <v>0</v>
      </c>
      <c r="G103" s="1">
        <f t="shared" si="26"/>
        <v>0</v>
      </c>
      <c r="H103" s="1">
        <f t="shared" si="26"/>
        <v>0</v>
      </c>
      <c r="I103" s="1">
        <f t="shared" si="26"/>
        <v>0</v>
      </c>
      <c r="J103" s="1">
        <f t="shared" si="26"/>
        <v>0</v>
      </c>
      <c r="K103" s="1">
        <f t="shared" si="26"/>
        <v>0</v>
      </c>
      <c r="L103" s="1">
        <f t="shared" si="26"/>
        <v>0</v>
      </c>
      <c r="M103" s="1">
        <f t="shared" si="26"/>
        <v>0</v>
      </c>
      <c r="N103" s="1">
        <f t="shared" si="26"/>
        <v>0</v>
      </c>
      <c r="O103" s="1">
        <f t="shared" si="26"/>
        <v>0</v>
      </c>
      <c r="P103" s="1">
        <f t="shared" si="26"/>
        <v>5.6892767594478446</v>
      </c>
      <c r="Q103" s="1">
        <f t="shared" si="26"/>
        <v>5.941883776068571</v>
      </c>
      <c r="R103" s="1">
        <f t="shared" si="26"/>
        <v>6.2057066831344345</v>
      </c>
      <c r="S103" s="1">
        <f t="shared" si="26"/>
        <v>6.4812434723487504</v>
      </c>
      <c r="T103" s="1">
        <f t="shared" si="26"/>
        <v>6.7690142465203129</v>
      </c>
      <c r="U103" s="1">
        <f t="shared" si="26"/>
        <v>7.069562201308619</v>
      </c>
      <c r="V103" s="1">
        <f t="shared" si="26"/>
        <v>7.3834546505591545</v>
      </c>
      <c r="W103" s="1">
        <f t="shared" si="26"/>
        <v>7.7112840971641026</v>
      </c>
      <c r="X103" s="1">
        <f t="shared" si="26"/>
        <v>8.0536693514698765</v>
      </c>
      <c r="Y103" s="1">
        <f t="shared" si="26"/>
        <v>8.4112566993425482</v>
      </c>
      <c r="Z103" s="1">
        <f t="shared" si="26"/>
        <v>8.7847211220960357</v>
      </c>
      <c r="AA103" s="1">
        <f t="shared" si="26"/>
        <v>9.1747675705857645</v>
      </c>
      <c r="AB103" s="1">
        <f t="shared" si="26"/>
        <v>9.582132295872773</v>
      </c>
      <c r="AC103" s="1">
        <f t="shared" si="26"/>
        <v>10.007584238970102</v>
      </c>
      <c r="AD103" s="1">
        <f t="shared" si="26"/>
        <v>10.451926482294574</v>
      </c>
      <c r="AE103" s="1">
        <f t="shared" si="26"/>
        <v>10.915997765563951</v>
      </c>
      <c r="AF103" s="1">
        <f t="shared" si="26"/>
        <v>11.40067406900067</v>
      </c>
      <c r="AG103" s="1">
        <f t="shared" si="26"/>
        <v>11.906870266830751</v>
      </c>
      <c r="AH103" s="1">
        <f t="shared" si="26"/>
        <v>12.435541854198926</v>
      </c>
      <c r="AI103" s="1">
        <f t="shared" si="26"/>
        <v>12.987686750759778</v>
      </c>
      <c r="AJ103" s="1">
        <f t="shared" si="26"/>
        <v>13.564347184349291</v>
      </c>
      <c r="AK103" s="1">
        <f t="shared" ref="AK103:BP103" si="27">IF( AK58&lt;AK43,  MAX(price.feed.2040,AK73), price.feed.2040)</f>
        <v>14.166611658292508</v>
      </c>
      <c r="AL103" s="1">
        <f t="shared" si="27"/>
        <v>14.795617006060652</v>
      </c>
      <c r="AM103" s="1">
        <f t="shared" si="27"/>
        <v>15.452550537156194</v>
      </c>
      <c r="AN103" s="1">
        <f t="shared" si="27"/>
        <v>16.138652278276425</v>
      </c>
      <c r="AO103" s="1">
        <f t="shared" si="27"/>
        <v>16.855217313985875</v>
      </c>
      <c r="AP103" s="1">
        <f t="shared" si="27"/>
        <v>17.603598231315903</v>
      </c>
      <c r="AQ103" s="1">
        <f t="shared" si="27"/>
        <v>18.385207672905842</v>
      </c>
      <c r="AR103" s="1">
        <f t="shared" si="27"/>
        <v>19.201521003504997</v>
      </c>
      <c r="AS103" s="1">
        <f t="shared" si="27"/>
        <v>20.05407909486885</v>
      </c>
      <c r="AT103" s="1">
        <f t="shared" si="27"/>
        <v>20.944491234306163</v>
      </c>
      <c r="AU103" s="1">
        <f t="shared" si="27"/>
        <v>21.874438162367106</v>
      </c>
      <c r="AV103" s="1">
        <f t="shared" si="27"/>
        <v>22.845675245406532</v>
      </c>
      <c r="AW103" s="1">
        <f t="shared" si="27"/>
        <v>23.860035789010709</v>
      </c>
      <c r="AX103" s="1">
        <f t="shared" si="27"/>
        <v>24.919434498542063</v>
      </c>
      <c r="AY103" s="1">
        <f t="shared" si="27"/>
        <v>26.02587109333399</v>
      </c>
      <c r="AZ103" s="1">
        <f t="shared" si="27"/>
        <v>27.181434081357928</v>
      </c>
      <c r="BA103" s="1">
        <f t="shared" si="27"/>
        <v>28.388304701487709</v>
      </c>
      <c r="BB103" s="1">
        <f t="shared" si="27"/>
        <v>29.648761040802604</v>
      </c>
      <c r="BC103" s="1">
        <f t="shared" si="27"/>
        <v>30.965182334700927</v>
      </c>
      <c r="BD103" s="1">
        <f t="shared" si="27"/>
        <v>32.340053457940982</v>
      </c>
      <c r="BE103" s="1">
        <f t="shared" si="27"/>
        <v>33.775969615086787</v>
      </c>
      <c r="BF103" s="1">
        <f t="shared" si="27"/>
        <v>35.275641239212071</v>
      </c>
      <c r="BG103" s="1">
        <f t="shared" si="27"/>
        <v>36.841899108109516</v>
      </c>
      <c r="BH103" s="1">
        <f t="shared" si="27"/>
        <v>38.477699687662366</v>
      </c>
      <c r="BI103" s="1">
        <f t="shared" si="27"/>
        <v>40.186130712464866</v>
      </c>
      <c r="BJ103" s="1">
        <f t="shared" si="27"/>
        <v>41.97041701422522</v>
      </c>
      <c r="BK103" s="1">
        <f t="shared" si="27"/>
        <v>43.833926608952694</v>
      </c>
      <c r="BL103" s="1">
        <f t="shared" si="27"/>
        <v>45.780177054419539</v>
      </c>
      <c r="BM103" s="1">
        <f t="shared" si="27"/>
        <v>47.812842089897295</v>
      </c>
      <c r="BN103" s="1">
        <f t="shared" si="27"/>
        <v>49.935758570701246</v>
      </c>
      <c r="BO103" s="1">
        <f t="shared" si="27"/>
        <v>52.15293371063273</v>
      </c>
      <c r="BP103" s="1">
        <f t="shared" si="27"/>
        <v>54.468552645989263</v>
      </c>
      <c r="BQ103" s="1">
        <f t="shared" ref="BQ103:DA103" si="28">IF( BQ58&lt;BQ43,  MAX(price.feed.2040,BQ73), price.feed.2040)</f>
        <v>56.886986335421469</v>
      </c>
      <c r="BR103" s="1">
        <f t="shared" si="28"/>
        <v>59.412799810547597</v>
      </c>
      <c r="BS103" s="1">
        <f t="shared" si="28"/>
        <v>62.05076079289983</v>
      </c>
      <c r="BT103" s="1">
        <f t="shared" si="28"/>
        <v>64.805848693468377</v>
      </c>
      <c r="BU103" s="1">
        <f t="shared" si="28"/>
        <v>67.683264011829493</v>
      </c>
      <c r="BV103" s="1">
        <f t="shared" si="28"/>
        <v>70.688438152600369</v>
      </c>
      <c r="BW103" s="1">
        <f t="shared" si="28"/>
        <v>73.827043677749813</v>
      </c>
      <c r="BX103" s="1">
        <f t="shared" si="28"/>
        <v>77.105005014117381</v>
      </c>
      <c r="BY103" s="1">
        <f t="shared" si="28"/>
        <v>80.528509636352084</v>
      </c>
      <c r="BZ103" s="1">
        <f t="shared" si="28"/>
        <v>84.104019746379905</v>
      </c>
      <c r="CA103" s="1">
        <f t="shared" si="28"/>
        <v>87.838284471445917</v>
      </c>
      <c r="CB103" s="1">
        <f t="shared" si="28"/>
        <v>91.738352603755985</v>
      </c>
      <c r="CC103" s="1">
        <f t="shared" si="28"/>
        <v>95.811585905766137</v>
      </c>
      <c r="CD103" s="1">
        <f t="shared" si="28"/>
        <v>100.06567300623348</v>
      </c>
      <c r="CE103" s="1">
        <f t="shared" si="28"/>
        <v>104.50864391326012</v>
      </c>
      <c r="CF103" s="1">
        <f t="shared" si="28"/>
        <v>109.14888517172341</v>
      </c>
      <c r="CG103" s="1">
        <f t="shared" si="28"/>
        <v>113.9951556937051</v>
      </c>
      <c r="CH103" s="1">
        <f t="shared" si="28"/>
        <v>119.05660329179975</v>
      </c>
      <c r="CI103" s="1">
        <f t="shared" si="28"/>
        <v>124.3427819465111</v>
      </c>
      <c r="CJ103" s="1">
        <f t="shared" si="28"/>
        <v>129.86366984033151</v>
      </c>
      <c r="CK103" s="1">
        <f t="shared" si="28"/>
        <v>135.62968819254269</v>
      </c>
      <c r="CL103" s="1">
        <f t="shared" si="28"/>
        <v>141.65172093029318</v>
      </c>
      <c r="CM103" s="1">
        <f t="shared" si="28"/>
        <v>147.94113523308178</v>
      </c>
      <c r="CN103" s="1">
        <f t="shared" si="28"/>
        <v>154.50980298942747</v>
      </c>
      <c r="CO103" s="1">
        <f t="shared" si="28"/>
        <v>161.37012320622827</v>
      </c>
      <c r="CP103" s="1">
        <f t="shared" si="28"/>
        <v>168.5350454131065</v>
      </c>
      <c r="CQ103" s="1">
        <f t="shared" si="28"/>
        <v>176.01809410592045</v>
      </c>
      <c r="CR103" s="1">
        <f t="shared" si="28"/>
        <v>183.83339427558184</v>
      </c>
      <c r="CS103" s="1">
        <f t="shared" si="28"/>
        <v>191.99569807036573</v>
      </c>
      <c r="CT103" s="1">
        <f t="shared" si="28"/>
        <v>200.52041264204274</v>
      </c>
      <c r="CU103" s="1">
        <f t="shared" si="28"/>
        <v>209.42362922839473</v>
      </c>
      <c r="CV103" s="1">
        <f t="shared" si="28"/>
        <v>218.72215352700937</v>
      </c>
      <c r="CW103" s="1">
        <f t="shared" si="28"/>
        <v>228.43353741768905</v>
      </c>
      <c r="CX103" s="1">
        <f t="shared" si="28"/>
        <v>238.57611209334979</v>
      </c>
      <c r="CY103" s="1">
        <f t="shared" si="28"/>
        <v>249.16902266195456</v>
      </c>
      <c r="CZ103" s="1">
        <f t="shared" si="28"/>
        <v>260.23226428478745</v>
      </c>
      <c r="DA103" s="1">
        <f t="shared" si="28"/>
        <v>271.78671991928809</v>
      </c>
    </row>
    <row r="104" spans="1:105" x14ac:dyDescent="0.25">
      <c r="A104" t="s">
        <v>54</v>
      </c>
      <c r="B104" s="3">
        <f t="shared" si="13"/>
        <v>34.132486450344423</v>
      </c>
      <c r="D104" t="s">
        <v>54</v>
      </c>
      <c r="E104" s="1">
        <f t="shared" ref="E104:AJ104" si="29">IF( E59&lt;E44,  MAX(price.feed.2040,E74), price.feed.2040)</f>
        <v>0</v>
      </c>
      <c r="F104" s="1">
        <f t="shared" si="29"/>
        <v>0</v>
      </c>
      <c r="G104" s="1">
        <f t="shared" si="29"/>
        <v>0</v>
      </c>
      <c r="H104" s="1">
        <f t="shared" si="29"/>
        <v>0</v>
      </c>
      <c r="I104" s="1">
        <f t="shared" si="29"/>
        <v>0</v>
      </c>
      <c r="J104" s="1">
        <f t="shared" si="29"/>
        <v>0</v>
      </c>
      <c r="K104" s="1">
        <f t="shared" si="29"/>
        <v>0</v>
      </c>
      <c r="L104" s="1">
        <f t="shared" si="29"/>
        <v>0</v>
      </c>
      <c r="M104" s="1">
        <f t="shared" si="29"/>
        <v>0</v>
      </c>
      <c r="N104" s="1">
        <f t="shared" si="29"/>
        <v>0</v>
      </c>
      <c r="O104" s="1">
        <f t="shared" si="29"/>
        <v>0</v>
      </c>
      <c r="P104" s="1">
        <f t="shared" si="29"/>
        <v>0</v>
      </c>
      <c r="Q104" s="1">
        <f t="shared" si="29"/>
        <v>0</v>
      </c>
      <c r="R104" s="1">
        <f t="shared" si="29"/>
        <v>0</v>
      </c>
      <c r="S104" s="1">
        <f t="shared" si="29"/>
        <v>6.4950840893410868</v>
      </c>
      <c r="T104" s="1">
        <f t="shared" si="29"/>
        <v>6.7836094849938835</v>
      </c>
      <c r="U104" s="1">
        <f t="shared" si="29"/>
        <v>7.0849517899878869</v>
      </c>
      <c r="V104" s="1">
        <f t="shared" si="29"/>
        <v>7.3996803585897784</v>
      </c>
      <c r="W104" s="1">
        <f t="shared" si="29"/>
        <v>7.7283898369889927</v>
      </c>
      <c r="X104" s="1">
        <f t="shared" si="29"/>
        <v>8.0717012868185094</v>
      </c>
      <c r="Y104" s="1">
        <f t="shared" si="29"/>
        <v>8.4302633585848135</v>
      </c>
      <c r="Z104" s="1">
        <f t="shared" si="29"/>
        <v>8.8047535172241158</v>
      </c>
      <c r="AA104" s="1">
        <f t="shared" si="29"/>
        <v>9.1958793221003639</v>
      </c>
      <c r="AB104" s="1">
        <f t="shared" si="29"/>
        <v>9.6043797638634718</v>
      </c>
      <c r="AC104" s="1">
        <f t="shared" si="29"/>
        <v>10.031026660693646</v>
      </c>
      <c r="AD104" s="1">
        <f t="shared" si="29"/>
        <v>10.47662611656982</v>
      </c>
      <c r="AE104" s="1">
        <f t="shared" si="29"/>
        <v>10.942020044317472</v>
      </c>
      <c r="AF104" s="1">
        <f t="shared" si="29"/>
        <v>11.428087756313458</v>
      </c>
      <c r="AG104" s="1">
        <f t="shared" si="29"/>
        <v>11.935747625853303</v>
      </c>
      <c r="AH104" s="1">
        <f t="shared" si="29"/>
        <v>12.465958822319985</v>
      </c>
      <c r="AI104" s="1">
        <f t="shared" si="29"/>
        <v>13.019723123432556</v>
      </c>
      <c r="AJ104" s="1">
        <f t="shared" si="29"/>
        <v>13.598086807998698</v>
      </c>
      <c r="AK104" s="1">
        <f t="shared" ref="AK104:BP104" si="30">IF( AK59&lt;AK44,  MAX(price.feed.2040,AK74), price.feed.2040)</f>
        <v>14.202142632747368</v>
      </c>
      <c r="AL104" s="1">
        <f t="shared" si="30"/>
        <v>14.83303189697652</v>
      </c>
      <c r="AM104" s="1">
        <f t="shared" si="30"/>
        <v>15.491946598916877</v>
      </c>
      <c r="AN104" s="1">
        <f t="shared" si="30"/>
        <v>16.180131687885901</v>
      </c>
      <c r="AO104" s="1">
        <f t="shared" si="30"/>
        <v>16.898887416487288</v>
      </c>
      <c r="AP104" s="1">
        <f t="shared" si="30"/>
        <v>17.649571797300084</v>
      </c>
      <c r="AQ104" s="1">
        <f t="shared" si="30"/>
        <v>18.433603168699165</v>
      </c>
      <c r="AR104" s="1">
        <f t="shared" si="30"/>
        <v>19.252462874654888</v>
      </c>
      <c r="AS104" s="1">
        <f t="shared" si="30"/>
        <v>20.107698063575146</v>
      </c>
      <c r="AT104" s="1">
        <f t="shared" si="30"/>
        <v>21.00092461147786</v>
      </c>
      <c r="AU104" s="1">
        <f t="shared" si="30"/>
        <v>21.933830175017064</v>
      </c>
      <c r="AV104" s="1">
        <f t="shared" si="30"/>
        <v>22.908177380130777</v>
      </c>
      <c r="AW104" s="1">
        <f t="shared" si="30"/>
        <v>23.925807152335498</v>
      </c>
      <c r="AX104" s="1">
        <f t="shared" si="30"/>
        <v>24.988642194959301</v>
      </c>
      <c r="AY104" s="1">
        <f t="shared" si="30"/>
        <v>26.098690621885552</v>
      </c>
      <c r="AZ104" s="1">
        <f t="shared" si="30"/>
        <v>27.25804975167064</v>
      </c>
      <c r="BA104" s="1">
        <f t="shared" si="30"/>
        <v>28.468910070204608</v>
      </c>
      <c r="BB104" s="1">
        <f t="shared" si="30"/>
        <v>29.733559369401434</v>
      </c>
      <c r="BC104" s="1">
        <f t="shared" si="30"/>
        <v>31.054387069738837</v>
      </c>
      <c r="BD104" s="1">
        <f t="shared" si="30"/>
        <v>32.433888734814346</v>
      </c>
      <c r="BE104" s="1">
        <f t="shared" si="30"/>
        <v>33.87467078644756</v>
      </c>
      <c r="BF104" s="1">
        <f t="shared" si="30"/>
        <v>35.379455429237225</v>
      </c>
      <c r="BG104" s="1">
        <f t="shared" si="30"/>
        <v>36.951085793877617</v>
      </c>
      <c r="BH104" s="1">
        <f t="shared" si="30"/>
        <v>38.592531308951855</v>
      </c>
      <c r="BI104" s="1">
        <f t="shared" si="30"/>
        <v>40.306893311351736</v>
      </c>
      <c r="BJ104" s="1">
        <f t="shared" si="30"/>
        <v>42.097410905924185</v>
      </c>
      <c r="BK104" s="1">
        <f t="shared" si="30"/>
        <v>43.967467085415819</v>
      </c>
      <c r="BL104" s="1">
        <f t="shared" si="30"/>
        <v>45.920595122278215</v>
      </c>
      <c r="BM104" s="1">
        <f t="shared" si="30"/>
        <v>47.960485244410762</v>
      </c>
      <c r="BN104" s="1">
        <f t="shared" si="30"/>
        <v>50.090991607454249</v>
      </c>
      <c r="BO104" s="1">
        <f t="shared" si="30"/>
        <v>52.316139576808382</v>
      </c>
      <c r="BP104" s="1">
        <f t="shared" si="30"/>
        <v>54.64013333313202</v>
      </c>
      <c r="BQ104" s="1">
        <f t="shared" ref="BQ104:DA104" si="31">IF( BQ59&lt;BQ44,  MAX(price.feed.2040,BQ74), price.feed.2040)</f>
        <v>57.067363815695742</v>
      </c>
      <c r="BR104" s="1">
        <f t="shared" si="31"/>
        <v>59.602417018595261</v>
      </c>
      <c r="BS104" s="1">
        <f t="shared" si="31"/>
        <v>62.250082655499675</v>
      </c>
      <c r="BT104" s="1">
        <f t="shared" si="31"/>
        <v>65.015363209306884</v>
      </c>
      <c r="BU104" s="1">
        <f t="shared" si="31"/>
        <v>67.903483383803149</v>
      </c>
      <c r="BV104" s="1">
        <f t="shared" si="31"/>
        <v>70.919899975185913</v>
      </c>
      <c r="BW104" s="1">
        <f t="shared" si="31"/>
        <v>74.070312182100594</v>
      </c>
      <c r="BX104" s="1">
        <f t="shared" si="31"/>
        <v>77.360672373670411</v>
      </c>
      <c r="BY104" s="1">
        <f t="shared" si="31"/>
        <v>80.797197335865974</v>
      </c>
      <c r="BZ104" s="1">
        <f t="shared" si="31"/>
        <v>84.386380017461164</v>
      </c>
      <c r="CA104" s="1">
        <f t="shared" si="31"/>
        <v>88.135001797770627</v>
      </c>
      <c r="CB104" s="1">
        <f t="shared" si="31"/>
        <v>92.050145299344862</v>
      </c>
      <c r="CC104" s="1">
        <f t="shared" si="31"/>
        <v>96.139207769833206</v>
      </c>
      <c r="CD104" s="1">
        <f t="shared" si="31"/>
        <v>100.40991505829756</v>
      </c>
      <c r="CE104" s="1">
        <f t="shared" si="31"/>
        <v>104.87033621238267</v>
      </c>
      <c r="CF104" s="1">
        <f t="shared" si="31"/>
        <v>109.52889872392505</v>
      </c>
      <c r="CG104" s="1">
        <f t="shared" si="31"/>
        <v>114.39440445180257</v>
      </c>
      <c r="CH104" s="1">
        <f t="shared" si="31"/>
        <v>119.47604625211235</v>
      </c>
      <c r="CI104" s="1">
        <f t="shared" si="31"/>
        <v>124.78342534709493</v>
      </c>
      <c r="CJ104" s="1">
        <f t="shared" si="31"/>
        <v>130.32656946562378</v>
      </c>
      <c r="CK104" s="1">
        <f t="shared" si="31"/>
        <v>136.11595178953391</v>
      </c>
      <c r="CL104" s="1">
        <f t="shared" si="31"/>
        <v>142.16251074158527</v>
      </c>
      <c r="CM104" s="1">
        <f t="shared" si="31"/>
        <v>148.47767065245139</v>
      </c>
      <c r="CN104" s="1">
        <f t="shared" si="31"/>
        <v>155.07336334577718</v>
      </c>
      <c r="CO104" s="1">
        <f t="shared" si="31"/>
        <v>161.96205068209306</v>
      </c>
      <c r="CP104" s="1">
        <f t="shared" si="31"/>
        <v>169.15674810417514</v>
      </c>
      <c r="CQ104" s="1">
        <f t="shared" si="31"/>
        <v>176.6710492283423</v>
      </c>
      <c r="CR104" s="1">
        <f t="shared" si="31"/>
        <v>184.51915152815008</v>
      </c>
      <c r="CS104" s="1">
        <f t="shared" si="31"/>
        <v>192.71588315900692</v>
      </c>
      <c r="CT104" s="1">
        <f t="shared" si="31"/>
        <v>201.27673097440018</v>
      </c>
      <c r="CU104" s="1">
        <f t="shared" si="31"/>
        <v>210.21786978665878</v>
      </c>
      <c r="CV104" s="1">
        <f t="shared" si="31"/>
        <v>219.55619292754324</v>
      </c>
      <c r="CW104" s="1">
        <f t="shared" si="31"/>
        <v>229.30934416640068</v>
      </c>
      <c r="CX104" s="1">
        <f t="shared" si="31"/>
        <v>239.49575104619294</v>
      </c>
      <c r="CY104" s="1">
        <f t="shared" si="31"/>
        <v>250.13465970038033</v>
      </c>
      <c r="CZ104" s="1">
        <f t="shared" si="31"/>
        <v>261.2461712164461</v>
      </c>
      <c r="DA104" s="1">
        <f t="shared" si="31"/>
        <v>272.85127961476564</v>
      </c>
    </row>
    <row r="105" spans="1:105" x14ac:dyDescent="0.25">
      <c r="A105" t="s">
        <v>55</v>
      </c>
      <c r="B105" s="3">
        <f t="shared" si="13"/>
        <v>32.411687146337243</v>
      </c>
      <c r="D105" t="s">
        <v>55</v>
      </c>
      <c r="E105" s="1">
        <f t="shared" ref="E105:AJ105" si="32">IF( E60&lt;E45,  MAX(price.feed.2040,E75), price.feed.2040)</f>
        <v>0</v>
      </c>
      <c r="F105" s="1">
        <f t="shared" si="32"/>
        <v>0</v>
      </c>
      <c r="G105" s="1">
        <f t="shared" si="32"/>
        <v>0</v>
      </c>
      <c r="H105" s="1">
        <f t="shared" si="32"/>
        <v>0</v>
      </c>
      <c r="I105" s="1">
        <f t="shared" si="32"/>
        <v>0</v>
      </c>
      <c r="J105" s="1">
        <f t="shared" si="32"/>
        <v>0</v>
      </c>
      <c r="K105" s="1">
        <f t="shared" si="32"/>
        <v>0</v>
      </c>
      <c r="L105" s="1">
        <f t="shared" si="32"/>
        <v>0</v>
      </c>
      <c r="M105" s="1">
        <f t="shared" si="32"/>
        <v>0</v>
      </c>
      <c r="N105" s="1">
        <f t="shared" si="32"/>
        <v>0</v>
      </c>
      <c r="O105" s="1">
        <f t="shared" si="32"/>
        <v>0</v>
      </c>
      <c r="P105" s="1">
        <f t="shared" si="32"/>
        <v>0</v>
      </c>
      <c r="Q105" s="1">
        <f t="shared" si="32"/>
        <v>0</v>
      </c>
      <c r="R105" s="1">
        <f t="shared" si="32"/>
        <v>0</v>
      </c>
      <c r="S105" s="1">
        <f t="shared" si="32"/>
        <v>0</v>
      </c>
      <c r="T105" s="1">
        <f t="shared" si="32"/>
        <v>0</v>
      </c>
      <c r="U105" s="1">
        <f t="shared" si="32"/>
        <v>0</v>
      </c>
      <c r="V105" s="1">
        <f t="shared" si="32"/>
        <v>6.4200375429258996</v>
      </c>
      <c r="W105" s="1">
        <f t="shared" si="32"/>
        <v>6.721412968628484</v>
      </c>
      <c r="X105" s="1">
        <f t="shared" si="32"/>
        <v>7.0369358423187318</v>
      </c>
      <c r="Y105" s="1">
        <f t="shared" si="32"/>
        <v>7.3672702867734072</v>
      </c>
      <c r="Z105" s="1">
        <f t="shared" si="32"/>
        <v>7.7131116006437344</v>
      </c>
      <c r="AA105" s="1">
        <f t="shared" si="32"/>
        <v>8.0751877219425747</v>
      </c>
      <c r="AB105" s="1">
        <f t="shared" si="32"/>
        <v>8.4542607602319428</v>
      </c>
      <c r="AC105" s="1">
        <f t="shared" si="32"/>
        <v>8.8511286007359296</v>
      </c>
      <c r="AD105" s="1">
        <f t="shared" si="32"/>
        <v>9.2666265837554196</v>
      </c>
      <c r="AE105" s="1">
        <f t="shared" si="32"/>
        <v>9.7016292629194076</v>
      </c>
      <c r="AF105" s="1">
        <f t="shared" si="32"/>
        <v>10.157052245973874</v>
      </c>
      <c r="AG105" s="1">
        <f t="shared" si="32"/>
        <v>10.633854121982639</v>
      </c>
      <c r="AH105" s="1">
        <f t="shared" si="32"/>
        <v>11.13303847899671</v>
      </c>
      <c r="AI105" s="1">
        <f t="shared" si="32"/>
        <v>11.655656016438986</v>
      </c>
      <c r="AJ105" s="1">
        <f t="shared" si="32"/>
        <v>12.202806756650427</v>
      </c>
      <c r="AK105" s="1">
        <f t="shared" ref="AK105:BP105" si="33">IF( AK60&lt;AK45,  MAX(price.feed.2040,AK75), price.feed.2040)</f>
        <v>12.775642360252807</v>
      </c>
      <c r="AL105" s="1">
        <f t="shared" si="33"/>
        <v>13.375368550201282</v>
      </c>
      <c r="AM105" s="1">
        <f t="shared" si="33"/>
        <v>14.00324764962922</v>
      </c>
      <c r="AN105" s="1">
        <f t="shared" si="33"/>
        <v>14.660601238826827</v>
      </c>
      <c r="AO105" s="1">
        <f t="shared" si="33"/>
        <v>15.348812936946215</v>
      </c>
      <c r="AP105" s="1">
        <f t="shared" si="33"/>
        <v>16.069331314287876</v>
      </c>
      <c r="AQ105" s="1">
        <f t="shared" si="33"/>
        <v>16.823672941298394</v>
      </c>
      <c r="AR105" s="1">
        <f t="shared" si="33"/>
        <v>17.61342558069715</v>
      </c>
      <c r="AS105" s="1">
        <f t="shared" si="33"/>
        <v>18.440251529450737</v>
      </c>
      <c r="AT105" s="1">
        <f t="shared" si="33"/>
        <v>19.305891117629557</v>
      </c>
      <c r="AU105" s="1">
        <f t="shared" si="33"/>
        <v>20.212166371510957</v>
      </c>
      <c r="AV105" s="1">
        <f t="shared" si="33"/>
        <v>21.160984848639266</v>
      </c>
      <c r="AW105" s="1">
        <f t="shared" si="33"/>
        <v>22.154343652914751</v>
      </c>
      <c r="AX105" s="1">
        <f t="shared" si="33"/>
        <v>23.194333638162661</v>
      </c>
      <c r="AY105" s="1">
        <f t="shared" si="33"/>
        <v>24.283143809030168</v>
      </c>
      <c r="AZ105" s="1">
        <f t="shared" si="33"/>
        <v>25.423065928474376</v>
      </c>
      <c r="BA105" s="1">
        <f t="shared" si="33"/>
        <v>26.616499341539274</v>
      </c>
      <c r="BB105" s="1">
        <f t="shared" si="33"/>
        <v>27.86595602557497</v>
      </c>
      <c r="BC105" s="1">
        <f t="shared" si="33"/>
        <v>29.174065877529163</v>
      </c>
      <c r="BD105" s="1">
        <f t="shared" si="33"/>
        <v>30.543582249439428</v>
      </c>
      <c r="BE105" s="1">
        <f t="shared" si="33"/>
        <v>31.977387743777946</v>
      </c>
      <c r="BF105" s="1">
        <f t="shared" si="33"/>
        <v>33.47850028084661</v>
      </c>
      <c r="BG105" s="1">
        <f t="shared" si="33"/>
        <v>35.050079450993636</v>
      </c>
      <c r="BH105" s="1">
        <f t="shared" si="33"/>
        <v>36.695433165021683</v>
      </c>
      <c r="BI105" s="1">
        <f t="shared" si="33"/>
        <v>38.418024616785807</v>
      </c>
      <c r="BJ105" s="1">
        <f t="shared" si="33"/>
        <v>40.221479572636341</v>
      </c>
      <c r="BK105" s="1">
        <f t="shared" si="33"/>
        <v>42.10959400304926</v>
      </c>
      <c r="BL105" s="1">
        <f t="shared" si="33"/>
        <v>44.086342072508046</v>
      </c>
      <c r="BM105" s="1">
        <f t="shared" si="33"/>
        <v>46.155884504454143</v>
      </c>
      <c r="BN105" s="1">
        <f t="shared" si="33"/>
        <v>48.322577338912147</v>
      </c>
      <c r="BO105" s="1">
        <f t="shared" si="33"/>
        <v>50.590981101224621</v>
      </c>
      <c r="BP105" s="1">
        <f t="shared" si="33"/>
        <v>52.965870401193506</v>
      </c>
      <c r="BQ105" s="1">
        <f t="shared" ref="BQ105:DA105" si="34">IF( BQ60&lt;BQ45,  MAX(price.feed.2040,BQ75), price.feed.2040)</f>
        <v>55.45224398283343</v>
      </c>
      <c r="BR105" s="1">
        <f t="shared" si="34"/>
        <v>58.055335245890689</v>
      </c>
      <c r="BS105" s="1">
        <f t="shared" si="34"/>
        <v>60.780623261272389</v>
      </c>
      <c r="BT105" s="1">
        <f t="shared" si="34"/>
        <v>63.63384430357268</v>
      </c>
      <c r="BU105" s="1">
        <f t="shared" si="34"/>
        <v>66.621003924969756</v>
      </c>
      <c r="BV105" s="1">
        <f t="shared" si="34"/>
        <v>69.748389595906275</v>
      </c>
      <c r="BW105" s="1">
        <f t="shared" si="34"/>
        <v>73.022583939161777</v>
      </c>
      <c r="BX105" s="1">
        <f t="shared" si="34"/>
        <v>76.450478585170018</v>
      </c>
      <c r="BY105" s="1">
        <f t="shared" si="34"/>
        <v>80.039288677746356</v>
      </c>
      <c r="BZ105" s="1">
        <f t="shared" si="34"/>
        <v>83.796568060756769</v>
      </c>
      <c r="CA105" s="1">
        <f t="shared" si="34"/>
        <v>87.730225177692589</v>
      </c>
      <c r="CB105" s="1">
        <f t="shared" si="34"/>
        <v>91.848539717619857</v>
      </c>
      <c r="CC105" s="1">
        <f t="shared" si="34"/>
        <v>96.160180042536552</v>
      </c>
      <c r="CD105" s="1">
        <f t="shared" si="34"/>
        <v>100.67422143282232</v>
      </c>
      <c r="CE105" s="1">
        <f t="shared" si="34"/>
        <v>105.40016518918328</v>
      </c>
      <c r="CF105" s="1">
        <f t="shared" si="34"/>
        <v>110.34795863129693</v>
      </c>
      <c r="CG105" s="1">
        <f t="shared" si="34"/>
        <v>115.52801603525431</v>
      </c>
      <c r="CH105" s="1">
        <f t="shared" si="34"/>
        <v>120.95124055386556</v>
      </c>
      <c r="CI105" s="1">
        <f t="shared" si="34"/>
        <v>126.62904716596887</v>
      </c>
      <c r="CJ105" s="1">
        <f t="shared" si="34"/>
        <v>132.57338670304964</v>
      </c>
      <c r="CK105" s="1">
        <f t="shared" si="34"/>
        <v>138.79677100373632</v>
      </c>
      <c r="CL105" s="1">
        <f t="shared" si="34"/>
        <v>145.31229924912574</v>
      </c>
      <c r="CM105" s="1">
        <f t="shared" si="34"/>
        <v>152.13368553436371</v>
      </c>
      <c r="CN105" s="1">
        <f t="shared" si="34"/>
        <v>159.27528773451618</v>
      </c>
      <c r="CO105" s="1">
        <f t="shared" si="34"/>
        <v>166.75213772549236</v>
      </c>
      <c r="CP105" s="1">
        <f t="shared" si="34"/>
        <v>174.57997302362239</v>
      </c>
      <c r="CQ105" s="1">
        <f t="shared" si="34"/>
        <v>182.7752699104939</v>
      </c>
      <c r="CR105" s="1">
        <f t="shared" si="34"/>
        <v>191.35527811276302</v>
      </c>
      <c r="CS105" s="1">
        <f t="shared" si="34"/>
        <v>200.33805710993809</v>
      </c>
      <c r="CT105" s="1">
        <f t="shared" si="34"/>
        <v>209.74251414655845</v>
      </c>
      <c r="CU105" s="1">
        <f t="shared" si="34"/>
        <v>219.58844402877548</v>
      </c>
      <c r="CV105" s="1">
        <f t="shared" si="34"/>
        <v>229.89657078910255</v>
      </c>
      <c r="CW105" s="1">
        <f t="shared" si="34"/>
        <v>240.68859130703146</v>
      </c>
      <c r="CX105" s="1">
        <f t="shared" si="34"/>
        <v>251.9872209773267</v>
      </c>
      <c r="CY105" s="1">
        <f t="shared" si="34"/>
        <v>263.81624152212572</v>
      </c>
      <c r="CZ105" s="1">
        <f t="shared" si="34"/>
        <v>276.20055104747956</v>
      </c>
      <c r="DA105" s="1">
        <f t="shared" si="34"/>
        <v>289.16621644969251</v>
      </c>
    </row>
    <row r="106" spans="1:105" x14ac:dyDescent="0.25">
      <c r="A106" t="s">
        <v>56</v>
      </c>
      <c r="B106" s="3">
        <f t="shared" si="13"/>
        <v>35.031653023190366</v>
      </c>
      <c r="D106" t="s">
        <v>56</v>
      </c>
      <c r="E106" s="1">
        <f t="shared" ref="E106:AJ106" si="35">IF( E61&lt;E46,  MAX(price.feed.2040,E76), price.feed.2040)</f>
        <v>0</v>
      </c>
      <c r="F106" s="1">
        <f t="shared" si="35"/>
        <v>0</v>
      </c>
      <c r="G106" s="1">
        <f t="shared" si="35"/>
        <v>0</v>
      </c>
      <c r="H106" s="1">
        <f t="shared" si="35"/>
        <v>5.5476843721126778</v>
      </c>
      <c r="I106" s="1">
        <f t="shared" si="35"/>
        <v>5.7608074252577781</v>
      </c>
      <c r="J106" s="1">
        <f t="shared" si="35"/>
        <v>5.9821179369414734</v>
      </c>
      <c r="K106" s="1">
        <f t="shared" si="35"/>
        <v>6.2119304413088585</v>
      </c>
      <c r="L106" s="1">
        <f t="shared" si="35"/>
        <v>6.4505715558307655</v>
      </c>
      <c r="M106" s="1">
        <f t="shared" si="35"/>
        <v>6.6983804455037825</v>
      </c>
      <c r="N106" s="1">
        <f t="shared" si="35"/>
        <v>6.9557093048832765</v>
      </c>
      <c r="O106" s="1">
        <f t="shared" si="35"/>
        <v>7.2229238586344575</v>
      </c>
      <c r="P106" s="1">
        <f t="shared" si="35"/>
        <v>7.500403881312919</v>
      </c>
      <c r="Q106" s="1">
        <f t="shared" si="35"/>
        <v>7.7885437371133346</v>
      </c>
      <c r="R106" s="1">
        <f t="shared" si="35"/>
        <v>8.0877529403534982</v>
      </c>
      <c r="S106" s="1">
        <f t="shared" si="35"/>
        <v>8.3984567374902088</v>
      </c>
      <c r="T106" s="1">
        <f t="shared" si="35"/>
        <v>8.7210967114942299</v>
      </c>
      <c r="U106" s="1">
        <f t="shared" si="35"/>
        <v>9.0561314094432639</v>
      </c>
      <c r="V106" s="1">
        <f t="shared" si="35"/>
        <v>9.4040369942249011</v>
      </c>
      <c r="W106" s="1">
        <f t="shared" si="35"/>
        <v>9.7653079212757543</v>
      </c>
      <c r="X106" s="1">
        <f t="shared" si="35"/>
        <v>10.140457641318632</v>
      </c>
      <c r="Y106" s="1">
        <f t="shared" si="35"/>
        <v>10.530019330096424</v>
      </c>
      <c r="Z106" s="1">
        <f t="shared" si="35"/>
        <v>10.9345466461399</v>
      </c>
      <c r="AA106" s="1">
        <f t="shared" si="35"/>
        <v>11.354614517646329</v>
      </c>
      <c r="AB106" s="1">
        <f t="shared" si="35"/>
        <v>11.79081995958731</v>
      </c>
      <c r="AC106" s="1">
        <f t="shared" si="35"/>
        <v>12.243782922207059</v>
      </c>
      <c r="AD106" s="1">
        <f t="shared" si="35"/>
        <v>12.71414717211713</v>
      </c>
      <c r="AE106" s="1">
        <f t="shared" si="35"/>
        <v>13.202581207239753</v>
      </c>
      <c r="AF106" s="1">
        <f t="shared" si="35"/>
        <v>13.709779206900196</v>
      </c>
      <c r="AG106" s="1">
        <f t="shared" si="35"/>
        <v>14.236462018418377</v>
      </c>
      <c r="AH106" s="1">
        <f t="shared" si="35"/>
        <v>14.783378181601995</v>
      </c>
      <c r="AI106" s="1">
        <f t="shared" si="35"/>
        <v>15.351304992597168</v>
      </c>
      <c r="AJ106" s="1">
        <f t="shared" si="35"/>
        <v>15.941049608608548</v>
      </c>
      <c r="AK106" s="1">
        <f t="shared" ref="AK106:BP106" si="36">IF( AK61&lt;AK46,  MAX(price.feed.2040,AK76), price.feed.2040)</f>
        <v>16.55345019505906</v>
      </c>
      <c r="AL106" s="1">
        <f t="shared" si="36"/>
        <v>17.189377116819543</v>
      </c>
      <c r="AM106" s="1">
        <f t="shared" si="36"/>
        <v>17.849734175201359</v>
      </c>
      <c r="AN106" s="1">
        <f t="shared" si="36"/>
        <v>18.535459892470062</v>
      </c>
      <c r="AO106" s="1">
        <f t="shared" si="36"/>
        <v>19.24752884570567</v>
      </c>
      <c r="AP106" s="1">
        <f t="shared" si="36"/>
        <v>19.986953051905239</v>
      </c>
      <c r="AQ106" s="1">
        <f t="shared" si="36"/>
        <v>20.754783406296443</v>
      </c>
      <c r="AR106" s="1">
        <f t="shared" si="36"/>
        <v>21.552111175906138</v>
      </c>
      <c r="AS106" s="1">
        <f t="shared" si="36"/>
        <v>22.380069550506771</v>
      </c>
      <c r="AT106" s="1">
        <f t="shared" si="36"/>
        <v>23.23983525314484</v>
      </c>
      <c r="AU106" s="1">
        <f t="shared" si="36"/>
        <v>24.132630212540334</v>
      </c>
      <c r="AV106" s="1">
        <f t="shared" si="36"/>
        <v>25.059723299734063</v>
      </c>
      <c r="AW106" s="1">
        <f t="shared" si="36"/>
        <v>26.022432131450955</v>
      </c>
      <c r="AX106" s="1">
        <f t="shared" si="36"/>
        <v>27.0221249427426</v>
      </c>
      <c r="AY106" s="1">
        <f t="shared" si="36"/>
        <v>28.060222531569995</v>
      </c>
      <c r="AZ106" s="1">
        <f t="shared" si="36"/>
        <v>29.138200278090878</v>
      </c>
      <c r="BA106" s="1">
        <f t="shared" si="36"/>
        <v>30.25759024152083</v>
      </c>
      <c r="BB106" s="1">
        <f t="shared" si="36"/>
        <v>31.419983337548846</v>
      </c>
      <c r="BC106" s="1">
        <f t="shared" si="36"/>
        <v>32.627031599401654</v>
      </c>
      <c r="BD106" s="1">
        <f t="shared" si="36"/>
        <v>33.880450525770399</v>
      </c>
      <c r="BE106" s="1">
        <f t="shared" si="36"/>
        <v>35.182021518936665</v>
      </c>
      <c r="BF106" s="1">
        <f t="shared" si="36"/>
        <v>36.53359441656297</v>
      </c>
      <c r="BG106" s="1">
        <f t="shared" si="36"/>
        <v>37.937090120745843</v>
      </c>
      <c r="BH106" s="1">
        <f t="shared" si="36"/>
        <v>39.394503328068417</v>
      </c>
      <c r="BI106" s="1">
        <f t="shared" si="36"/>
        <v>40.907905364532091</v>
      </c>
      <c r="BJ106" s="1">
        <f t="shared" si="36"/>
        <v>42.479447129396348</v>
      </c>
      <c r="BK106" s="1">
        <f t="shared" si="36"/>
        <v>44.111362152111489</v>
      </c>
      <c r="BL106" s="1">
        <f t="shared" si="36"/>
        <v>45.805969766687653</v>
      </c>
      <c r="BM106" s="1">
        <f t="shared" si="36"/>
        <v>47.56567840801236</v>
      </c>
      <c r="BN106" s="1">
        <f t="shared" si="36"/>
        <v>49.392989034801488</v>
      </c>
      <c r="BO106" s="1">
        <f t="shared" si="36"/>
        <v>51.290498684048238</v>
      </c>
      <c r="BP106" s="1">
        <f t="shared" si="36"/>
        <v>53.260904162021816</v>
      </c>
      <c r="BQ106" s="1">
        <f t="shared" ref="BQ106:DA106" si="37">IF( BQ61&lt;BQ46,  MAX(price.feed.2040,BQ76), price.feed.2040)</f>
        <v>55.307005877061506</v>
      </c>
      <c r="BR106" s="1">
        <f t="shared" si="37"/>
        <v>57.431711819613987</v>
      </c>
      <c r="BS106" s="1">
        <f t="shared" si="37"/>
        <v>59.63804169516969</v>
      </c>
      <c r="BT106" s="1">
        <f t="shared" si="37"/>
        <v>61.929131215972639</v>
      </c>
      <c r="BU106" s="1">
        <f t="shared" si="37"/>
        <v>64.308236557602768</v>
      </c>
      <c r="BV106" s="1">
        <f t="shared" si="37"/>
        <v>66.778738986765717</v>
      </c>
      <c r="BW106" s="1">
        <f t="shared" si="37"/>
        <v>69.34414966686532</v>
      </c>
      <c r="BX106" s="1">
        <f t="shared" si="37"/>
        <v>72.008114648190499</v>
      </c>
      <c r="BY106" s="1">
        <f t="shared" si="37"/>
        <v>74.774420049808015</v>
      </c>
      <c r="BZ106" s="1">
        <f t="shared" si="37"/>
        <v>77.64699744052588</v>
      </c>
      <c r="CA106" s="1">
        <f t="shared" si="37"/>
        <v>80.62992942657408</v>
      </c>
      <c r="CB106" s="1">
        <f t="shared" si="37"/>
        <v>83.727455453946348</v>
      </c>
      <c r="CC106" s="1">
        <f t="shared" si="37"/>
        <v>86.943977833646812</v>
      </c>
      <c r="CD106" s="1">
        <f t="shared" si="37"/>
        <v>90.284067998406968</v>
      </c>
      <c r="CE106" s="1">
        <f t="shared" si="37"/>
        <v>93.752472999763</v>
      </c>
      <c r="CF106" s="1">
        <f t="shared" si="37"/>
        <v>97.354122254730243</v>
      </c>
      <c r="CG106" s="1">
        <f t="shared" si="37"/>
        <v>101.09413455166045</v>
      </c>
      <c r="CH106" s="1">
        <f t="shared" si="37"/>
        <v>104.97782532524117</v>
      </c>
      <c r="CI106" s="1">
        <f t="shared" si="37"/>
        <v>109.01071421097427</v>
      </c>
      <c r="CJ106" s="1">
        <f t="shared" si="37"/>
        <v>113.19853288987339</v>
      </c>
      <c r="CK106" s="1">
        <f t="shared" si="37"/>
        <v>117.54723323452721</v>
      </c>
      <c r="CL106" s="1">
        <f t="shared" si="37"/>
        <v>122.06299576810491</v>
      </c>
      <c r="CM106" s="1">
        <f t="shared" si="37"/>
        <v>126.75223844833135</v>
      </c>
      <c r="CN106" s="1">
        <f t="shared" si="37"/>
        <v>131.62162578890877</v>
      </c>
      <c r="CO106" s="1">
        <f t="shared" si="37"/>
        <v>136.67807833135424</v>
      </c>
      <c r="CP106" s="1">
        <f t="shared" si="37"/>
        <v>141.92878248071261</v>
      </c>
      <c r="CQ106" s="1">
        <f t="shared" si="37"/>
        <v>147.38120071912388</v>
      </c>
      <c r="CR106" s="1">
        <f t="shared" si="37"/>
        <v>153.0430822117597</v>
      </c>
      <c r="CS106" s="1">
        <f t="shared" si="37"/>
        <v>158.92247382020608</v>
      </c>
      <c r="CT106" s="1">
        <f t="shared" si="37"/>
        <v>165.02773153893878</v>
      </c>
      <c r="CU106" s="1">
        <f t="shared" si="37"/>
        <v>171.36753237115423</v>
      </c>
      <c r="CV106" s="1">
        <f t="shared" si="37"/>
        <v>177.95088666082387</v>
      </c>
      <c r="CW106" s="1">
        <f t="shared" si="37"/>
        <v>184.78715089850789</v>
      </c>
      <c r="CX106" s="1">
        <f t="shared" si="37"/>
        <v>191.88604101912188</v>
      </c>
      <c r="CY106" s="1">
        <f t="shared" si="37"/>
        <v>199.25764621055913</v>
      </c>
      <c r="CZ106" s="1">
        <f t="shared" si="37"/>
        <v>206.91244325279396</v>
      </c>
      <c r="DA106" s="1">
        <f t="shared" si="37"/>
        <v>214.86131140784263</v>
      </c>
    </row>
    <row r="107" spans="1:105" x14ac:dyDescent="0.25">
      <c r="A107" t="s">
        <v>57</v>
      </c>
      <c r="B107" s="3">
        <f t="shared" si="13"/>
        <v>35.510407394727096</v>
      </c>
      <c r="D107" t="s">
        <v>57</v>
      </c>
      <c r="E107" s="1">
        <f t="shared" ref="E107:AJ107" si="38">IF( E62&lt;E47,  MAX(price.feed.2040,E77), price.feed.2040)</f>
        <v>9.017651533298304</v>
      </c>
      <c r="F107" s="1">
        <f t="shared" si="38"/>
        <v>9.2616604031449103</v>
      </c>
      <c r="G107" s="1">
        <f t="shared" si="38"/>
        <v>9.5122719154138817</v>
      </c>
      <c r="H107" s="1">
        <f t="shared" si="38"/>
        <v>9.7696647311800486</v>
      </c>
      <c r="I107" s="1">
        <f t="shared" si="38"/>
        <v>10.03402234591298</v>
      </c>
      <c r="J107" s="1">
        <f t="shared" si="38"/>
        <v>10.305533220290966</v>
      </c>
      <c r="K107" s="1">
        <f t="shared" si="38"/>
        <v>10.584390914554762</v>
      </c>
      <c r="L107" s="1">
        <f t="shared" si="38"/>
        <v>10.870794226496729</v>
      </c>
      <c r="M107" s="1">
        <f t="shared" si="38"/>
        <v>11.164947333183949</v>
      </c>
      <c r="N107" s="1">
        <f t="shared" si="38"/>
        <v>11.467059936516122</v>
      </c>
      <c r="O107" s="1">
        <f t="shared" si="38"/>
        <v>11.777347412722159</v>
      </c>
      <c r="P107" s="1">
        <f t="shared" si="38"/>
        <v>12.096030965902006</v>
      </c>
      <c r="Q107" s="1">
        <f t="shared" si="38"/>
        <v>12.423337785723174</v>
      </c>
      <c r="R107" s="1">
        <f t="shared" si="38"/>
        <v>12.759501209384343</v>
      </c>
      <c r="S107" s="1">
        <f t="shared" si="38"/>
        <v>13.104760887961607</v>
      </c>
      <c r="T107" s="1">
        <f t="shared" si="38"/>
        <v>13.459362957255804</v>
      </c>
      <c r="U107" s="1">
        <f t="shared" si="38"/>
        <v>13.823560213262883</v>
      </c>
      <c r="V107" s="1">
        <f t="shared" si="38"/>
        <v>14.197612292392298</v>
      </c>
      <c r="W107" s="1">
        <f t="shared" si="38"/>
        <v>14.581785856561932</v>
      </c>
      <c r="X107" s="1">
        <f t="shared" si="38"/>
        <v>14.976354783301504</v>
      </c>
      <c r="Y107" s="1">
        <f t="shared" si="38"/>
        <v>15.381600361000002</v>
      </c>
      <c r="Z107" s="1">
        <f t="shared" si="38"/>
        <v>15.797811489436349</v>
      </c>
      <c r="AA107" s="1">
        <f t="shared" si="38"/>
        <v>16.225284885736144</v>
      </c>
      <c r="AB107" s="1">
        <f t="shared" si="38"/>
        <v>16.66432529590152</v>
      </c>
      <c r="AC107" s="1">
        <f t="shared" si="38"/>
        <v>17.115245712064684</v>
      </c>
      <c r="AD107" s="1">
        <f t="shared" si="38"/>
        <v>17.578367595620144</v>
      </c>
      <c r="AE107" s="1">
        <f t="shared" si="38"/>
        <v>18.054021106394771</v>
      </c>
      <c r="AF107" s="1">
        <f t="shared" si="38"/>
        <v>18.54254533801884</v>
      </c>
      <c r="AG107" s="1">
        <f t="shared" si="38"/>
        <v>19.044288559666107</v>
      </c>
      <c r="AH107" s="1">
        <f t="shared" si="38"/>
        <v>19.559608464335032</v>
      </c>
      <c r="AI107" s="1">
        <f t="shared" si="38"/>
        <v>20.088872423848319</v>
      </c>
      <c r="AJ107" s="1">
        <f t="shared" si="38"/>
        <v>20.632457750752501</v>
      </c>
      <c r="AK107" s="1">
        <f t="shared" ref="AK107:BP107" si="39">IF( AK62&lt;AK47,  MAX(price.feed.2040,AK77), price.feed.2040)</f>
        <v>21.190751967304195</v>
      </c>
      <c r="AL107" s="1">
        <f t="shared" si="39"/>
        <v>21.764153081734982</v>
      </c>
      <c r="AM107" s="1">
        <f t="shared" si="39"/>
        <v>22.353069871991607</v>
      </c>
      <c r="AN107" s="1">
        <f t="shared" si="39"/>
        <v>22.957922177154025</v>
      </c>
      <c r="AO107" s="1">
        <f t="shared" si="39"/>
        <v>23.57914119673892</v>
      </c>
      <c r="AP107" s="1">
        <f t="shared" si="39"/>
        <v>24.217169798101985</v>
      </c>
      <c r="AQ107" s="1">
        <f t="shared" si="39"/>
        <v>24.872462832158377</v>
      </c>
      <c r="AR107" s="1">
        <f t="shared" si="39"/>
        <v>25.54548745764609</v>
      </c>
      <c r="AS107" s="1">
        <f t="shared" si="39"/>
        <v>26.236723474163682</v>
      </c>
      <c r="AT107" s="1">
        <f t="shared" si="39"/>
        <v>26.946663664219699</v>
      </c>
      <c r="AU107" s="1">
        <f t="shared" si="39"/>
        <v>27.675814144537483</v>
      </c>
      <c r="AV107" s="1">
        <f t="shared" si="39"/>
        <v>28.42469472686615</v>
      </c>
      <c r="AW107" s="1">
        <f t="shared" si="39"/>
        <v>29.193839288554543</v>
      </c>
      <c r="AX107" s="1">
        <f t="shared" si="39"/>
        <v>29.983796153152774</v>
      </c>
      <c r="AY107" s="1">
        <f t="shared" si="39"/>
        <v>30.795128481312254</v>
      </c>
      <c r="AZ107" s="1">
        <f t="shared" si="39"/>
        <v>31.628414672263322</v>
      </c>
      <c r="BA107" s="1">
        <f t="shared" si="39"/>
        <v>32.484248776156235</v>
      </c>
      <c r="BB107" s="1">
        <f t="shared" si="39"/>
        <v>33.363240917559899</v>
      </c>
      <c r="BC107" s="1">
        <f t="shared" si="39"/>
        <v>34.266017730419975</v>
      </c>
      <c r="BD107" s="1">
        <f t="shared" si="39"/>
        <v>35.193222804786551</v>
      </c>
      <c r="BE107" s="1">
        <f t="shared" si="39"/>
        <v>36.145517145629739</v>
      </c>
      <c r="BF107" s="1">
        <f t="shared" si="39"/>
        <v>37.123579644070539</v>
      </c>
      <c r="BG107" s="1">
        <f t="shared" si="39"/>
        <v>38.128107561362668</v>
      </c>
      <c r="BH107" s="1">
        <f t="shared" si="39"/>
        <v>39.159817025970376</v>
      </c>
      <c r="BI107" s="1">
        <f t="shared" si="39"/>
        <v>40.219443544096855</v>
      </c>
      <c r="BJ107" s="1">
        <f t="shared" si="39"/>
        <v>41.307742524027077</v>
      </c>
      <c r="BK107" s="1">
        <f t="shared" si="39"/>
        <v>42.425489814658519</v>
      </c>
      <c r="BL107" s="1">
        <f t="shared" si="39"/>
        <v>43.573482258604393</v>
      </c>
      <c r="BM107" s="1">
        <f t="shared" si="39"/>
        <v>44.752538260263186</v>
      </c>
      <c r="BN107" s="1">
        <f t="shared" si="39"/>
        <v>45.963498369259582</v>
      </c>
      <c r="BO107" s="1">
        <f t="shared" si="39"/>
        <v>47.207225879672393</v>
      </c>
      <c r="BP107" s="1">
        <f t="shared" si="39"/>
        <v>48.484607445477842</v>
      </c>
      <c r="BQ107" s="1">
        <f t="shared" ref="BQ107:DA107" si="40">IF( BQ62&lt;BQ47,  MAX(price.feed.2040,BQ77), price.feed.2040)</f>
        <v>49.796553712645299</v>
      </c>
      <c r="BR107" s="1">
        <f t="shared" si="40"/>
        <v>51.143999968337319</v>
      </c>
      <c r="BS107" s="1">
        <f t="shared" si="40"/>
        <v>52.52790680767653</v>
      </c>
      <c r="BT107" s="1">
        <f t="shared" si="40"/>
        <v>53.949260818554038</v>
      </c>
      <c r="BU107" s="1">
        <f t="shared" si="40"/>
        <v>55.409075284968672</v>
      </c>
      <c r="BV107" s="1">
        <f t="shared" si="40"/>
        <v>56.908390909397767</v>
      </c>
      <c r="BW107" s="1">
        <f t="shared" si="40"/>
        <v>58.44827655471412</v>
      </c>
      <c r="BX107" s="1">
        <f t="shared" si="40"/>
        <v>60.029830006179246</v>
      </c>
      <c r="BY107" s="1">
        <f t="shared" si="40"/>
        <v>61.654178754054854</v>
      </c>
      <c r="BZ107" s="1">
        <f t="shared" si="40"/>
        <v>63.322480797391357</v>
      </c>
      <c r="CA107" s="1">
        <f t="shared" si="40"/>
        <v>65.035925469565711</v>
      </c>
      <c r="CB107" s="1">
        <f t="shared" si="40"/>
        <v>66.795734286158165</v>
      </c>
      <c r="CC107" s="1">
        <f t="shared" si="40"/>
        <v>68.603161815771159</v>
      </c>
      <c r="CD107" s="1">
        <f t="shared" si="40"/>
        <v>70.459496574411745</v>
      </c>
      <c r="CE107" s="1">
        <f t="shared" si="40"/>
        <v>72.366061944075639</v>
      </c>
      <c r="CF107" s="1">
        <f t="shared" si="40"/>
        <v>74.324217116186773</v>
      </c>
      <c r="CG107" s="1">
        <f t="shared" si="40"/>
        <v>76.335358060565284</v>
      </c>
      <c r="CH107" s="1">
        <f t="shared" si="40"/>
        <v>78.400918520615917</v>
      </c>
      <c r="CI107" s="1">
        <f t="shared" si="40"/>
        <v>80.522371035443072</v>
      </c>
      <c r="CJ107" s="1">
        <f t="shared" si="40"/>
        <v>82.701227989626247</v>
      </c>
      <c r="CK107" s="1">
        <f t="shared" si="40"/>
        <v>84.939042691398782</v>
      </c>
      <c r="CL107" s="1">
        <f t="shared" si="40"/>
        <v>87.237410480001884</v>
      </c>
      <c r="CM107" s="1">
        <f t="shared" si="40"/>
        <v>89.597969863003883</v>
      </c>
      <c r="CN107" s="1">
        <f t="shared" si="40"/>
        <v>92.022403684392202</v>
      </c>
      <c r="CO107" s="1">
        <f t="shared" si="40"/>
        <v>94.51244032427374</v>
      </c>
      <c r="CP107" s="1">
        <f t="shared" si="40"/>
        <v>97.069854931038407</v>
      </c>
      <c r="CQ107" s="1">
        <f t="shared" si="40"/>
        <v>99.696470686863037</v>
      </c>
      <c r="CR107" s="1">
        <f t="shared" si="40"/>
        <v>102.39416010745867</v>
      </c>
      <c r="CS107" s="1">
        <f t="shared" si="40"/>
        <v>105.16484637698841</v>
      </c>
      <c r="CT107" s="1">
        <f t="shared" si="40"/>
        <v>108.01050471910602</v>
      </c>
      <c r="CU107" s="1">
        <f t="shared" si="40"/>
        <v>110.93316380509452</v>
      </c>
      <c r="CV107" s="1">
        <f t="shared" si="40"/>
        <v>113.93490720010549</v>
      </c>
      <c r="CW107" s="1">
        <f t="shared" si="40"/>
        <v>117.0178748485357</v>
      </c>
      <c r="CX107" s="1">
        <f t="shared" si="40"/>
        <v>120.18426459959309</v>
      </c>
      <c r="CY107" s="1">
        <f t="shared" si="40"/>
        <v>123.43633377414534</v>
      </c>
      <c r="CZ107" s="1">
        <f t="shared" si="40"/>
        <v>126.77640077396443</v>
      </c>
      <c r="DA107" s="1">
        <f t="shared" si="40"/>
        <v>130.20684673451717</v>
      </c>
    </row>
    <row r="108" spans="1:105" x14ac:dyDescent="0.25">
      <c r="A108" t="s">
        <v>58</v>
      </c>
      <c r="B108" s="3">
        <f t="shared" si="13"/>
        <v>40.71850057453446</v>
      </c>
      <c r="D108" t="s">
        <v>58</v>
      </c>
      <c r="E108" s="1">
        <f t="shared" ref="E108:AJ108" si="41">IF( E63&lt;E48,  MAX(price.feed.2040,E78), price.feed.2040)</f>
        <v>6.5000249404980366</v>
      </c>
      <c r="F108" s="1">
        <f t="shared" si="41"/>
        <v>6.7345197271338151</v>
      </c>
      <c r="G108" s="1">
        <f t="shared" si="41"/>
        <v>6.9774741436114356</v>
      </c>
      <c r="H108" s="1">
        <f t="shared" si="41"/>
        <v>7.2291933793898542</v>
      </c>
      <c r="I108" s="1">
        <f t="shared" si="41"/>
        <v>7.4899936339376332</v>
      </c>
      <c r="J108" s="1">
        <f t="shared" si="41"/>
        <v>7.7602025139298636</v>
      </c>
      <c r="K108" s="1">
        <f t="shared" si="41"/>
        <v>8.0401594447743445</v>
      </c>
      <c r="L108" s="1">
        <f t="shared" si="41"/>
        <v>8.3302160969839782</v>
      </c>
      <c r="M108" s="1">
        <f t="shared" si="41"/>
        <v>8.6307368279309795</v>
      </c>
      <c r="N108" s="1">
        <f t="shared" si="41"/>
        <v>8.9420991395377598</v>
      </c>
      <c r="O108" s="1">
        <f t="shared" si="41"/>
        <v>9.2646941524795476</v>
      </c>
      <c r="P108" s="1">
        <f t="shared" si="41"/>
        <v>9.5989270974942116</v>
      </c>
      <c r="Q108" s="1">
        <f t="shared" si="41"/>
        <v>9.9452178244166873</v>
      </c>
      <c r="R108" s="1">
        <f t="shared" si="41"/>
        <v>10.304001329577249</v>
      </c>
      <c r="S108" s="1">
        <f t="shared" si="41"/>
        <v>10.675728302226199</v>
      </c>
      <c r="T108" s="1">
        <f t="shared" si="41"/>
        <v>11.060865690671397</v>
      </c>
      <c r="U108" s="1">
        <f t="shared" si="41"/>
        <v>11.459897288839734</v>
      </c>
      <c r="V108" s="1">
        <f t="shared" si="41"/>
        <v>11.873324343999391</v>
      </c>
      <c r="W108" s="1">
        <f t="shared" si="41"/>
        <v>12.301666186406258</v>
      </c>
      <c r="X108" s="1">
        <f t="shared" si="41"/>
        <v>12.745460881665515</v>
      </c>
      <c r="Y108" s="1">
        <f t="shared" si="41"/>
        <v>13.20526590662775</v>
      </c>
      <c r="Z108" s="1">
        <f t="shared" si="41"/>
        <v>13.68165884966869</v>
      </c>
      <c r="AA108" s="1">
        <f t="shared" si="41"/>
        <v>14.175238136232286</v>
      </c>
      <c r="AB108" s="1">
        <f t="shared" si="41"/>
        <v>14.686623780548357</v>
      </c>
      <c r="AC108" s="1">
        <f t="shared" si="41"/>
        <v>15.216458164469319</v>
      </c>
      <c r="AD108" s="1">
        <f t="shared" si="41"/>
        <v>15.765406844404096</v>
      </c>
      <c r="AE108" s="1">
        <f t="shared" si="41"/>
        <v>16.33415938736303</v>
      </c>
      <c r="AF108" s="1">
        <f t="shared" si="41"/>
        <v>16.923430237163956</v>
      </c>
      <c r="AG108" s="1">
        <f t="shared" si="41"/>
        <v>17.533959611887433</v>
      </c>
      <c r="AH108" s="1">
        <f t="shared" si="41"/>
        <v>18.166514433708599</v>
      </c>
      <c r="AI108" s="1">
        <f t="shared" si="41"/>
        <v>18.821889292273671</v>
      </c>
      <c r="AJ108" s="1">
        <f t="shared" si="41"/>
        <v>19.500907442831068</v>
      </c>
      <c r="AK108" s="1">
        <f t="shared" ref="AK108:BP108" si="42">IF( AK63&lt;AK48,  MAX(price.feed.2040,AK78), price.feed.2040)</f>
        <v>20.204421840371261</v>
      </c>
      <c r="AL108" s="1">
        <f t="shared" si="42"/>
        <v>20.933316211074114</v>
      </c>
      <c r="AM108" s="1">
        <f t="shared" si="42"/>
        <v>21.688506162409752</v>
      </c>
      <c r="AN108" s="1">
        <f t="shared" si="42"/>
        <v>22.470940333287462</v>
      </c>
      <c r="AO108" s="1">
        <f t="shared" si="42"/>
        <v>23.281601585697345</v>
      </c>
      <c r="AP108" s="1">
        <f t="shared" si="42"/>
        <v>24.121508239341502</v>
      </c>
      <c r="AQ108" s="1">
        <f t="shared" si="42"/>
        <v>24.991715350805929</v>
      </c>
      <c r="AR108" s="1">
        <f t="shared" si="42"/>
        <v>25.893316038879654</v>
      </c>
      <c r="AS108" s="1">
        <f t="shared" si="42"/>
        <v>26.827442857686076</v>
      </c>
      <c r="AT108" s="1">
        <f t="shared" si="42"/>
        <v>27.795269219351482</v>
      </c>
      <c r="AU108" s="1">
        <f t="shared" si="42"/>
        <v>28.798010867997604</v>
      </c>
      <c r="AV108" s="1">
        <f t="shared" si="42"/>
        <v>29.836927406909911</v>
      </c>
      <c r="AW108" s="1">
        <f t="shared" si="42"/>
        <v>30.913323880800135</v>
      </c>
      <c r="AX108" s="1">
        <f t="shared" si="42"/>
        <v>32.028552415150266</v>
      </c>
      <c r="AY108" s="1">
        <f t="shared" si="42"/>
        <v>33.18401391469768</v>
      </c>
      <c r="AZ108" s="1">
        <f t="shared" si="42"/>
        <v>34.3811598231947</v>
      </c>
      <c r="BA108" s="1">
        <f t="shared" si="42"/>
        <v>35.621493946653153</v>
      </c>
      <c r="BB108" s="1">
        <f t="shared" si="42"/>
        <v>36.906574342364351</v>
      </c>
      <c r="BC108" s="1">
        <f t="shared" si="42"/>
        <v>38.238015276067507</v>
      </c>
      <c r="BD108" s="1">
        <f t="shared" si="42"/>
        <v>39.617489249724279</v>
      </c>
      <c r="BE108" s="1">
        <f t="shared" si="42"/>
        <v>41.046729102448246</v>
      </c>
      <c r="BF108" s="1">
        <f t="shared" si="42"/>
        <v>42.527530187226475</v>
      </c>
      <c r="BG108" s="1">
        <f t="shared" si="42"/>
        <v>44.061752626169344</v>
      </c>
      <c r="BH108" s="1">
        <f t="shared" si="42"/>
        <v>45.651323647119973</v>
      </c>
      <c r="BI108" s="1">
        <f t="shared" si="42"/>
        <v>47.298240004559645</v>
      </c>
      <c r="BJ108" s="1">
        <f t="shared" si="42"/>
        <v>49.004570487849684</v>
      </c>
      <c r="BK108" s="1">
        <f t="shared" si="42"/>
        <v>50.772458519960153</v>
      </c>
      <c r="BL108" s="1">
        <f t="shared" si="42"/>
        <v>52.604124849951212</v>
      </c>
      <c r="BM108" s="1">
        <f t="shared" si="42"/>
        <v>54.501870342587097</v>
      </c>
      <c r="BN108" s="1">
        <f t="shared" si="42"/>
        <v>56.468078868589565</v>
      </c>
      <c r="BO108" s="1">
        <f t="shared" si="42"/>
        <v>58.505220299158843</v>
      </c>
      <c r="BP108" s="1">
        <f t="shared" si="42"/>
        <v>60.615853608525633</v>
      </c>
      <c r="BQ108" s="1">
        <f t="shared" ref="BQ108:DA108" si="43">IF( BQ63&lt;BQ48,  MAX(price.feed.2040,BQ78), price.feed.2040)</f>
        <v>62.802630088430703</v>
      </c>
      <c r="BR108" s="1">
        <f t="shared" si="43"/>
        <v>65.06829667856897</v>
      </c>
      <c r="BS108" s="1">
        <f t="shared" si="43"/>
        <v>67.415699417184584</v>
      </c>
      <c r="BT108" s="1">
        <f t="shared" si="43"/>
        <v>69.847787016147407</v>
      </c>
      <c r="BU108" s="1">
        <f t="shared" si="43"/>
        <v>72.367614565005738</v>
      </c>
      <c r="BV108" s="1">
        <f t="shared" si="43"/>
        <v>74.97834736866487</v>
      </c>
      <c r="BW108" s="1">
        <f t="shared" si="43"/>
        <v>77.683264923515296</v>
      </c>
      <c r="BX108" s="1">
        <f t="shared" si="43"/>
        <v>80.485765037001713</v>
      </c>
      <c r="BY108" s="1">
        <f t="shared" si="43"/>
        <v>83.389368095811278</v>
      </c>
      <c r="BZ108" s="1">
        <f t="shared" si="43"/>
        <v>86.397721488040233</v>
      </c>
      <c r="CA108" s="1">
        <f t="shared" si="43"/>
        <v>89.514604184893855</v>
      </c>
      <c r="CB108" s="1">
        <f t="shared" si="43"/>
        <v>92.743931487677244</v>
      </c>
      <c r="CC108" s="1">
        <f t="shared" si="43"/>
        <v>96.089759946036935</v>
      </c>
      <c r="CD108" s="1">
        <f t="shared" si="43"/>
        <v>99.556292453634228</v>
      </c>
      <c r="CE108" s="1">
        <f t="shared" si="43"/>
        <v>103.14788352764857</v>
      </c>
      <c r="CF108" s="1">
        <f t="shared" si="43"/>
        <v>106.86904477874607</v>
      </c>
      <c r="CG108" s="1">
        <f t="shared" si="43"/>
        <v>110.72445057838011</v>
      </c>
      <c r="CH108" s="1">
        <f t="shared" si="43"/>
        <v>114.7189439305474</v>
      </c>
      <c r="CI108" s="1">
        <f t="shared" si="43"/>
        <v>118.8575425553727</v>
      </c>
      <c r="CJ108" s="1">
        <f t="shared" si="43"/>
        <v>123.14544519216466</v>
      </c>
      <c r="CK108" s="1">
        <f t="shared" si="43"/>
        <v>127.58803812986078</v>
      </c>
      <c r="CL108" s="1">
        <f t="shared" si="43"/>
        <v>132.19090197306411</v>
      </c>
      <c r="CM108" s="1">
        <f t="shared" si="43"/>
        <v>136.95981865217311</v>
      </c>
      <c r="CN108" s="1">
        <f t="shared" si="43"/>
        <v>141.90077868640572</v>
      </c>
      <c r="CO108" s="1">
        <f t="shared" si="43"/>
        <v>147.01998870884756</v>
      </c>
      <c r="CP108" s="1">
        <f t="shared" si="43"/>
        <v>152.32387926297133</v>
      </c>
      <c r="CQ108" s="1">
        <f t="shared" si="43"/>
        <v>157.8191128804238</v>
      </c>
      <c r="CR108" s="1">
        <f t="shared" si="43"/>
        <v>163.51259245022777</v>
      </c>
      <c r="CS108" s="1">
        <f t="shared" si="43"/>
        <v>169.41146988991065</v>
      </c>
      <c r="CT108" s="1">
        <f t="shared" si="43"/>
        <v>175.52315512945131</v>
      </c>
      <c r="CU108" s="1">
        <f t="shared" si="43"/>
        <v>181.85532541933415</v>
      </c>
      <c r="CV108" s="1">
        <f t="shared" si="43"/>
        <v>188.41593497439831</v>
      </c>
      <c r="CW108" s="1">
        <f t="shared" si="43"/>
        <v>195.21322496559898</v>
      </c>
      <c r="CX108" s="1">
        <f t="shared" si="43"/>
        <v>202.25573387223136</v>
      </c>
      <c r="CY108" s="1">
        <f t="shared" si="43"/>
        <v>209.55230820762117</v>
      </c>
      <c r="CZ108" s="1">
        <f t="shared" si="43"/>
        <v>217.11211363175477</v>
      </c>
      <c r="DA108" s="1">
        <f t="shared" si="43"/>
        <v>224.94464646480881</v>
      </c>
    </row>
    <row r="109" spans="1:105" x14ac:dyDescent="0.25">
      <c r="A109" t="s">
        <v>59</v>
      </c>
      <c r="B109" s="3">
        <f t="shared" si="13"/>
        <v>46.989504967103734</v>
      </c>
      <c r="D109" t="s">
        <v>59</v>
      </c>
      <c r="E109" s="1">
        <f t="shared" ref="E109:AJ109" si="44">IF( E64&lt;E49,  MAX(price.feed.2040,E79), price.feed.2040)</f>
        <v>5.5248209549494307</v>
      </c>
      <c r="F109" s="1">
        <f t="shared" si="44"/>
        <v>5.756743711974198</v>
      </c>
      <c r="G109" s="1">
        <f t="shared" si="44"/>
        <v>5.9984021990189182</v>
      </c>
      <c r="H109" s="1">
        <f t="shared" si="44"/>
        <v>6.2502051057707861</v>
      </c>
      <c r="I109" s="1">
        <f t="shared" si="44"/>
        <v>6.512578278027533</v>
      </c>
      <c r="J109" s="1">
        <f t="shared" si="44"/>
        <v>6.7859654378823073</v>
      </c>
      <c r="K109" s="1">
        <f t="shared" si="44"/>
        <v>7.0708289341406845</v>
      </c>
      <c r="L109" s="1">
        <f t="shared" si="44"/>
        <v>7.367650524238968</v>
      </c>
      <c r="M109" s="1">
        <f t="shared" si="44"/>
        <v>7.6769321889860764</v>
      </c>
      <c r="N109" s="1">
        <f t="shared" si="44"/>
        <v>7.9991969815069668</v>
      </c>
      <c r="O109" s="1">
        <f t="shared" si="44"/>
        <v>8.3349899118232518</v>
      </c>
      <c r="P109" s="1">
        <f t="shared" si="44"/>
        <v>8.6848788685670737</v>
      </c>
      <c r="Q109" s="1">
        <f t="shared" si="44"/>
        <v>9.049455579386958</v>
      </c>
      <c r="R109" s="1">
        <f t="shared" si="44"/>
        <v>9.4293366116698962</v>
      </c>
      <c r="S109" s="1">
        <f t="shared" si="44"/>
        <v>9.825164415272102</v>
      </c>
      <c r="T109" s="1">
        <f t="shared" si="44"/>
        <v>10.237608409021831</v>
      </c>
      <c r="U109" s="1">
        <f t="shared" si="44"/>
        <v>10.667366112831806</v>
      </c>
      <c r="V109" s="1">
        <f t="shared" si="44"/>
        <v>11.115164327335789</v>
      </c>
      <c r="W109" s="1">
        <f t="shared" si="44"/>
        <v>11.581760363044365</v>
      </c>
      <c r="X109" s="1">
        <f t="shared" si="44"/>
        <v>12.067943321098619</v>
      </c>
      <c r="Y109" s="1">
        <f t="shared" si="44"/>
        <v>12.5745354277877</v>
      </c>
      <c r="Z109" s="1">
        <f t="shared" si="44"/>
        <v>13.102393425087243</v>
      </c>
      <c r="AA109" s="1">
        <f t="shared" si="44"/>
        <v>13.652410019570214</v>
      </c>
      <c r="AB109" s="1">
        <f t="shared" si="44"/>
        <v>14.225515392140659</v>
      </c>
      <c r="AC109" s="1">
        <f t="shared" si="44"/>
        <v>14.822678771143538</v>
      </c>
      <c r="AD109" s="1">
        <f t="shared" si="44"/>
        <v>15.444910071511098</v>
      </c>
      <c r="AE109" s="1">
        <f t="shared" si="44"/>
        <v>16.093261602717824</v>
      </c>
      <c r="AF109" s="1">
        <f t="shared" si="44"/>
        <v>16.768829848432556</v>
      </c>
      <c r="AG109" s="1">
        <f t="shared" si="44"/>
        <v>17.472757320877367</v>
      </c>
      <c r="AH109" s="1">
        <f t="shared" si="44"/>
        <v>18.206234493029399</v>
      </c>
      <c r="AI109" s="1">
        <f t="shared" si="44"/>
        <v>18.970501811933214</v>
      </c>
      <c r="AJ109" s="1">
        <f t="shared" si="44"/>
        <v>19.766851796528723</v>
      </c>
      <c r="AK109" s="1">
        <f t="shared" ref="AK109:BP109" si="45">IF( AK64&lt;AK49,  MAX(price.feed.2040,AK79), price.feed.2040)</f>
        <v>20.596631223542374</v>
      </c>
      <c r="AL109" s="1">
        <f t="shared" si="45"/>
        <v>21.461243405138411</v>
      </c>
      <c r="AM109" s="1">
        <f t="shared" si="45"/>
        <v>22.362150562182183</v>
      </c>
      <c r="AN109" s="1">
        <f t="shared" si="45"/>
        <v>23.300876297128966</v>
      </c>
      <c r="AO109" s="1">
        <f t="shared" si="45"/>
        <v>24.27900817072064</v>
      </c>
      <c r="AP109" s="1">
        <f t="shared" si="45"/>
        <v>25.298200386847743</v>
      </c>
      <c r="AQ109" s="1">
        <f t="shared" si="45"/>
        <v>26.360176590117575</v>
      </c>
      <c r="AR109" s="1">
        <f t="shared" si="45"/>
        <v>27.46673278085947</v>
      </c>
      <c r="AS109" s="1">
        <f t="shared" si="45"/>
        <v>28.619740352497196</v>
      </c>
      <c r="AT109" s="1">
        <f t="shared" si="45"/>
        <v>29.821149256425198</v>
      </c>
      <c r="AU109" s="1">
        <f t="shared" si="45"/>
        <v>31.072991299740867</v>
      </c>
      <c r="AV109" s="1">
        <f t="shared" si="45"/>
        <v>32.377383581410506</v>
      </c>
      <c r="AW109" s="1">
        <f t="shared" si="45"/>
        <v>33.736532072679175</v>
      </c>
      <c r="AX109" s="1">
        <f t="shared" si="45"/>
        <v>35.152735347780947</v>
      </c>
      <c r="AY109" s="1">
        <f t="shared" si="45"/>
        <v>36.628388471257409</v>
      </c>
      <c r="AZ109" s="1">
        <f t="shared" si="45"/>
        <v>38.165987048459812</v>
      </c>
      <c r="BA109" s="1">
        <f t="shared" si="45"/>
        <v>39.768131446084269</v>
      </c>
      <c r="BB109" s="1">
        <f t="shared" si="45"/>
        <v>41.437531189878086</v>
      </c>
      <c r="BC109" s="1">
        <f t="shared" si="45"/>
        <v>43.177009546954423</v>
      </c>
      <c r="BD109" s="1">
        <f t="shared" si="45"/>
        <v>44.989508300464891</v>
      </c>
      <c r="BE109" s="1">
        <f t="shared" si="45"/>
        <v>46.878092724704942</v>
      </c>
      <c r="BF109" s="1">
        <f t="shared" si="45"/>
        <v>48.845956769065744</v>
      </c>
      <c r="BG109" s="1">
        <f t="shared" si="45"/>
        <v>50.896428459600074</v>
      </c>
      <c r="BH109" s="1">
        <f t="shared" si="45"/>
        <v>53.032975527336163</v>
      </c>
      <c r="BI109" s="1">
        <f t="shared" si="45"/>
        <v>55.259211272859929</v>
      </c>
      <c r="BJ109" s="1">
        <f t="shared" si="45"/>
        <v>57.57890067708113</v>
      </c>
      <c r="BK109" s="1">
        <f t="shared" si="45"/>
        <v>59.995966768520901</v>
      </c>
      <c r="BL109" s="1">
        <f t="shared" si="45"/>
        <v>62.514497257885687</v>
      </c>
      <c r="BM109" s="1">
        <f t="shared" si="45"/>
        <v>65.138751451151052</v>
      </c>
      <c r="BN109" s="1">
        <f t="shared" si="45"/>
        <v>67.873167452843944</v>
      </c>
      <c r="BO109" s="1">
        <f t="shared" si="45"/>
        <v>70.722369671707824</v>
      </c>
      <c r="BP109" s="1">
        <f t="shared" si="45"/>
        <v>73.691176641441913</v>
      </c>
      <c r="BQ109" s="1">
        <f t="shared" ref="BQ109:DA109" si="46">IF( BQ64&lt;BQ49,  MAX(price.feed.2040,BQ79), price.feed.2040)</f>
        <v>76.784609169743547</v>
      </c>
      <c r="BR109" s="1">
        <f t="shared" si="46"/>
        <v>80.007898829431468</v>
      </c>
      <c r="BS109" s="1">
        <f t="shared" si="46"/>
        <v>83.366496806015235</v>
      </c>
      <c r="BT109" s="1">
        <f t="shared" si="46"/>
        <v>86.866083116667795</v>
      </c>
      <c r="BU109" s="1">
        <f t="shared" si="46"/>
        <v>90.512576216197573</v>
      </c>
      <c r="BV109" s="1">
        <f t="shared" si="46"/>
        <v>94.312143006261522</v>
      </c>
      <c r="BW109" s="1">
        <f t="shared" si="46"/>
        <v>98.271209264749245</v>
      </c>
      <c r="BX109" s="1">
        <f t="shared" si="46"/>
        <v>102.39647051297499</v>
      </c>
      <c r="BY109" s="1">
        <f t="shared" si="46"/>
        <v>106.694903339056</v>
      </c>
      <c r="BZ109" s="1">
        <f t="shared" si="46"/>
        <v>111.17377719662726</v>
      </c>
      <c r="CA109" s="1">
        <f t="shared" si="46"/>
        <v>115.84066669884741</v>
      </c>
      <c r="CB109" s="1">
        <f t="shared" si="46"/>
        <v>120.70346442848528</v>
      </c>
      <c r="CC109" s="1">
        <f t="shared" si="46"/>
        <v>125.77039428575362</v>
      </c>
      <c r="CD109" s="1">
        <f t="shared" si="46"/>
        <v>131.05002539646199</v>
      </c>
      <c r="CE109" s="1">
        <f t="shared" si="46"/>
        <v>136.55128660401027</v>
      </c>
      <c r="CF109" s="1">
        <f t="shared" si="46"/>
        <v>142.28348156973311</v>
      </c>
      <c r="CG109" s="1">
        <f t="shared" si="46"/>
        <v>148.25630450713049</v>
      </c>
      <c r="CH109" s="1">
        <f t="shared" si="46"/>
        <v>154.47985657659513</v>
      </c>
      <c r="CI109" s="1">
        <f t="shared" si="46"/>
        <v>160.96466296836408</v>
      </c>
      <c r="CJ109" s="1">
        <f t="shared" si="46"/>
        <v>167.72169070258269</v>
      </c>
      <c r="CK109" s="1">
        <f t="shared" si="46"/>
        <v>174.76236717658693</v>
      </c>
      <c r="CL109" s="1">
        <f t="shared" si="46"/>
        <v>182.09859949076886</v>
      </c>
      <c r="CM109" s="1">
        <f t="shared" si="46"/>
        <v>189.74279458570916</v>
      </c>
      <c r="CN109" s="1">
        <f t="shared" si="46"/>
        <v>197.70788022463469</v>
      </c>
      <c r="CO109" s="1">
        <f t="shared" si="46"/>
        <v>206.00732685668203</v>
      </c>
      <c r="CP109" s="1">
        <f t="shared" si="46"/>
        <v>214.65517039794682</v>
      </c>
      <c r="CQ109" s="1">
        <f t="shared" si="46"/>
        <v>223.66603596884178</v>
      </c>
      <c r="CR109" s="1">
        <f t="shared" si="46"/>
        <v>233.05516262790999</v>
      </c>
      <c r="CS109" s="1">
        <f t="shared" si="46"/>
        <v>242.83842914392258</v>
      </c>
      <c r="CT109" s="1">
        <f t="shared" si="46"/>
        <v>253.03238084984486</v>
      </c>
      <c r="CU109" s="1">
        <f t="shared" si="46"/>
        <v>263.65425762408938</v>
      </c>
      <c r="CV109" s="1">
        <f t="shared" si="46"/>
        <v>274.7220230463729</v>
      </c>
      <c r="CW109" s="1">
        <f t="shared" si="46"/>
        <v>286.25439477748893</v>
      </c>
      <c r="CX109" s="1">
        <f t="shared" si="46"/>
        <v>298.27087621437204</v>
      </c>
      <c r="CY109" s="1">
        <f t="shared" si="46"/>
        <v>310.79178947398765</v>
      </c>
      <c r="CZ109" s="1">
        <f t="shared" si="46"/>
        <v>323.83830976183458</v>
      </c>
      <c r="DA109" s="1">
        <f t="shared" si="46"/>
        <v>337.43250118317314</v>
      </c>
    </row>
    <row r="110" spans="1:105" x14ac:dyDescent="0.25">
      <c r="A110" t="s">
        <v>60</v>
      </c>
      <c r="B110" s="3">
        <f t="shared" si="13"/>
        <v>48.263882830498908</v>
      </c>
      <c r="D110" t="s">
        <v>60</v>
      </c>
      <c r="E110" s="1">
        <f t="shared" ref="E110:AJ110" si="47">IF( E65&lt;E50,  MAX(price.feed.2040,E80), price.feed.2040)</f>
        <v>5.6084587557990551</v>
      </c>
      <c r="F110" s="1">
        <f t="shared" si="47"/>
        <v>5.8451595318562681</v>
      </c>
      <c r="G110" s="1">
        <f t="shared" si="47"/>
        <v>6.0918500858231734</v>
      </c>
      <c r="H110" s="1">
        <f t="shared" si="47"/>
        <v>6.3489520287495811</v>
      </c>
      <c r="I110" s="1">
        <f t="shared" si="47"/>
        <v>6.6169047654619924</v>
      </c>
      <c r="J110" s="1">
        <f t="shared" si="47"/>
        <v>6.8961662455365476</v>
      </c>
      <c r="K110" s="1">
        <f t="shared" si="47"/>
        <v>7.1872137459661927</v>
      </c>
      <c r="L110" s="1">
        <f t="shared" si="47"/>
        <v>7.4905446868597574</v>
      </c>
      <c r="M110" s="1">
        <f t="shared" si="47"/>
        <v>7.8066774815669833</v>
      </c>
      <c r="N110" s="1">
        <f t="shared" si="47"/>
        <v>8.1361524226824233</v>
      </c>
      <c r="O110" s="1">
        <f t="shared" si="47"/>
        <v>8.4795326054425182</v>
      </c>
      <c r="P110" s="1">
        <f t="shared" si="47"/>
        <v>8.8374048900938718</v>
      </c>
      <c r="Q110" s="1">
        <f t="shared" si="47"/>
        <v>9.2103809048776402</v>
      </c>
      <c r="R110" s="1">
        <f t="shared" si="47"/>
        <v>9.5990980913440485</v>
      </c>
      <c r="S110" s="1">
        <f t="shared" si="47"/>
        <v>10.004220793783668</v>
      </c>
      <c r="T110" s="1">
        <f t="shared" si="47"/>
        <v>10.42644139463731</v>
      </c>
      <c r="U110" s="1">
        <f t="shared" si="47"/>
        <v>10.866481497824999</v>
      </c>
      <c r="V110" s="1">
        <f t="shared" si="47"/>
        <v>11.325093162016531</v>
      </c>
      <c r="W110" s="1">
        <f t="shared" si="47"/>
        <v>11.803060185951191</v>
      </c>
      <c r="X110" s="1">
        <f t="shared" si="47"/>
        <v>12.301199448003523</v>
      </c>
      <c r="Y110" s="1">
        <f t="shared" si="47"/>
        <v>12.820362302284364</v>
      </c>
      <c r="Z110" s="1">
        <f t="shared" si="47"/>
        <v>13.36143603366336</v>
      </c>
      <c r="AA110" s="1">
        <f t="shared" si="47"/>
        <v>13.925345374199535</v>
      </c>
      <c r="AB110" s="1">
        <f t="shared" si="47"/>
        <v>14.513054083571715</v>
      </c>
      <c r="AC110" s="1">
        <f t="shared" si="47"/>
        <v>15.12556659620985</v>
      </c>
      <c r="AD110" s="1">
        <f t="shared" si="47"/>
        <v>15.763929737942156</v>
      </c>
      <c r="AE110" s="1">
        <f t="shared" si="47"/>
        <v>16.429234515092244</v>
      </c>
      <c r="AF110" s="1">
        <f t="shared" si="47"/>
        <v>17.122617979083547</v>
      </c>
      <c r="AG110" s="1">
        <f t="shared" si="47"/>
        <v>17.845265169738131</v>
      </c>
      <c r="AH110" s="1">
        <f t="shared" si="47"/>
        <v>18.598411140590873</v>
      </c>
      <c r="AI110" s="1">
        <f t="shared" si="47"/>
        <v>19.383343069680507</v>
      </c>
      <c r="AJ110" s="1">
        <f t="shared" si="47"/>
        <v>20.20140245942509</v>
      </c>
      <c r="AK110" s="1">
        <f t="shared" ref="AK110:BP110" si="48">IF( AK65&lt;AK50,  MAX(price.feed.2040,AK80), price.feed.2040)</f>
        <v>21.053987429341451</v>
      </c>
      <c r="AL110" s="1">
        <f t="shared" si="48"/>
        <v>21.942555105527205</v>
      </c>
      <c r="AM110" s="1">
        <f t="shared" si="48"/>
        <v>22.868624110989028</v>
      </c>
      <c r="AN110" s="1">
        <f t="shared" si="48"/>
        <v>23.833777161073403</v>
      </c>
      <c r="AO110" s="1">
        <f t="shared" si="48"/>
        <v>24.839663768435482</v>
      </c>
      <c r="AP110" s="1">
        <f t="shared" si="48"/>
        <v>25.888003062169179</v>
      </c>
      <c r="AQ110" s="1">
        <f t="shared" si="48"/>
        <v>26.980586725916577</v>
      </c>
      <c r="AR110" s="1">
        <f t="shared" si="48"/>
        <v>28.119282059977817</v>
      </c>
      <c r="AS110" s="1">
        <f t="shared" si="48"/>
        <v>29.306035172655456</v>
      </c>
      <c r="AT110" s="1">
        <f t="shared" si="48"/>
        <v>30.542874306286404</v>
      </c>
      <c r="AU110" s="1">
        <f t="shared" si="48"/>
        <v>31.831913303647468</v>
      </c>
      <c r="AV110" s="1">
        <f t="shared" si="48"/>
        <v>33.17535522065694</v>
      </c>
      <c r="AW110" s="1">
        <f t="shared" si="48"/>
        <v>34.575496091548416</v>
      </c>
      <c r="AX110" s="1">
        <f t="shared" si="48"/>
        <v>36.034728852950188</v>
      </c>
      <c r="AY110" s="1">
        <f t="shared" si="48"/>
        <v>37.555547433578155</v>
      </c>
      <c r="AZ110" s="1">
        <f t="shared" si="48"/>
        <v>39.140551016530431</v>
      </c>
      <c r="BA110" s="1">
        <f t="shared" si="48"/>
        <v>40.792448481469492</v>
      </c>
      <c r="BB110" s="1">
        <f t="shared" si="48"/>
        <v>42.514063034282977</v>
      </c>
      <c r="BC110" s="1">
        <f t="shared" si="48"/>
        <v>44.308337032135775</v>
      </c>
      <c r="BD110" s="1">
        <f t="shared" si="48"/>
        <v>46.178337012160078</v>
      </c>
      <c r="BE110" s="1">
        <f t="shared" si="48"/>
        <v>48.127258932377082</v>
      </c>
      <c r="BF110" s="1">
        <f t="shared" si="48"/>
        <v>50.158433633808471</v>
      </c>
      <c r="BG110" s="1">
        <f t="shared" si="48"/>
        <v>52.275332533111353</v>
      </c>
      <c r="BH110" s="1">
        <f t="shared" si="48"/>
        <v>54.481573555467548</v>
      </c>
      <c r="BI110" s="1">
        <f t="shared" si="48"/>
        <v>56.780927317864929</v>
      </c>
      <c r="BJ110" s="1">
        <f t="shared" si="48"/>
        <v>59.177323573340736</v>
      </c>
      <c r="BK110" s="1">
        <f t="shared" si="48"/>
        <v>61.674857927197777</v>
      </c>
      <c r="BL110" s="1">
        <f t="shared" si="48"/>
        <v>64.277798836675217</v>
      </c>
      <c r="BM110" s="1">
        <f t="shared" si="48"/>
        <v>66.990594906033621</v>
      </c>
      <c r="BN110" s="1">
        <f t="shared" si="48"/>
        <v>69.817882489524806</v>
      </c>
      <c r="BO110" s="1">
        <f t="shared" si="48"/>
        <v>72.764493615238123</v>
      </c>
      <c r="BP110" s="1">
        <f t="shared" si="48"/>
        <v>75.835464243368094</v>
      </c>
      <c r="BQ110" s="1">
        <f t="shared" ref="BQ110:DA110" si="49">IF( BQ65&lt;BQ50,  MAX(price.feed.2040,BQ80), price.feed.2040)</f>
        <v>79.03604287301458</v>
      </c>
      <c r="BR110" s="1">
        <f t="shared" si="49"/>
        <v>82.371699512227764</v>
      </c>
      <c r="BS110" s="1">
        <f t="shared" si="49"/>
        <v>85.848135026625755</v>
      </c>
      <c r="BT110" s="1">
        <f t="shared" si="49"/>
        <v>89.471290882564986</v>
      </c>
      <c r="BU110" s="1">
        <f t="shared" si="49"/>
        <v>93.247359301512802</v>
      </c>
      <c r="BV110" s="1">
        <f t="shared" si="49"/>
        <v>97.182793842977944</v>
      </c>
      <c r="BW110" s="1">
        <f t="shared" si="49"/>
        <v>101.28432043408569</v>
      </c>
      <c r="BX110" s="1">
        <f t="shared" si="49"/>
        <v>105.5589488646482</v>
      </c>
      <c r="BY110" s="1">
        <f t="shared" si="49"/>
        <v>110.01398476737484</v>
      </c>
      <c r="BZ110" s="1">
        <f t="shared" si="49"/>
        <v>114.65704210369893</v>
      </c>
      <c r="CA110" s="1">
        <f t="shared" si="49"/>
        <v>119.49605617655963</v>
      </c>
      <c r="CB110" s="1">
        <f t="shared" si="49"/>
        <v>124.53929719237748</v>
      </c>
      <c r="CC110" s="1">
        <f t="shared" si="49"/>
        <v>129.79538439540374</v>
      </c>
      <c r="CD110" s="1">
        <f t="shared" si="49"/>
        <v>135.27330079859911</v>
      </c>
      <c r="CE110" s="1">
        <f t="shared" si="49"/>
        <v>140.98240853621814</v>
      </c>
      <c r="CF110" s="1">
        <f t="shared" si="49"/>
        <v>146.93246486433748</v>
      </c>
      <c r="CG110" s="1">
        <f t="shared" si="49"/>
        <v>153.13363883667481</v>
      </c>
      <c r="CH110" s="1">
        <f t="shared" si="49"/>
        <v>159.59652868419803</v>
      </c>
      <c r="CI110" s="1">
        <f t="shared" si="49"/>
        <v>166.33217992822782</v>
      </c>
      <c r="CJ110" s="1">
        <f t="shared" si="49"/>
        <v>173.35210425798974</v>
      </c>
      <c r="CK110" s="1">
        <f t="shared" si="49"/>
        <v>180.66829920487953</v>
      </c>
      <c r="CL110" s="1">
        <f t="shared" si="49"/>
        <v>188.29326864706627</v>
      </c>
      <c r="CM110" s="1">
        <f t="shared" si="49"/>
        <v>196.24004417947557</v>
      </c>
      <c r="CN110" s="1">
        <f t="shared" si="49"/>
        <v>204.52220738567829</v>
      </c>
      <c r="CO110" s="1">
        <f t="shared" si="49"/>
        <v>213.15391304974656</v>
      </c>
      <c r="CP110" s="1">
        <f t="shared" si="49"/>
        <v>222.14991334774987</v>
      </c>
      <c r="CQ110" s="1">
        <f t="shared" si="49"/>
        <v>231.52558306023298</v>
      </c>
      <c r="CR110" s="1">
        <f t="shared" si="49"/>
        <v>241.2969458487693</v>
      </c>
      <c r="CS110" s="1">
        <f t="shared" si="49"/>
        <v>251.48070164149644</v>
      </c>
      <c r="CT110" s="1">
        <f t="shared" si="49"/>
        <v>262.09425517443577</v>
      </c>
      <c r="CU110" s="1">
        <f t="shared" si="49"/>
        <v>273.15574573737894</v>
      </c>
      <c r="CV110" s="1">
        <f t="shared" si="49"/>
        <v>284.6840781751755</v>
      </c>
      <c r="CW110" s="1">
        <f t="shared" si="49"/>
        <v>296.69895519740982</v>
      </c>
      <c r="CX110" s="1">
        <f t="shared" si="49"/>
        <v>309.22091105167647</v>
      </c>
      <c r="CY110" s="1">
        <f t="shared" si="49"/>
        <v>322.27134661802012</v>
      </c>
      <c r="CZ110" s="1">
        <f t="shared" si="49"/>
        <v>335.87256598450182</v>
      </c>
      <c r="DA110" s="1">
        <f t="shared" si="49"/>
        <v>350.04781456641524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A110"/>
  <sheetViews>
    <sheetView workbookViewId="0"/>
  </sheetViews>
  <sheetFormatPr defaultColWidth="8.85546875" defaultRowHeight="15" x14ac:dyDescent="0.25"/>
  <cols>
    <col min="4" max="4" width="12" bestFit="1" customWidth="1"/>
    <col min="5" max="105" width="10.28515625" customWidth="1"/>
  </cols>
  <sheetData>
    <row r="2" spans="4:105" x14ac:dyDescent="0.25"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4:105" x14ac:dyDescent="0.25">
      <c r="D3" s="4" t="s">
        <v>2</v>
      </c>
      <c r="E3">
        <f>-parameters!D65 * (parameters!D66-1)/2</f>
        <v>-5</v>
      </c>
      <c r="F3">
        <f xml:space="preserve"> E3 + parameters!$D$65</f>
        <v>-4.9000000000000004</v>
      </c>
      <c r="G3">
        <f xml:space="preserve"> F3 + parameters!$D$65</f>
        <v>-4.8000000000000007</v>
      </c>
      <c r="H3">
        <f xml:space="preserve"> G3 + parameters!$D$65</f>
        <v>-4.7000000000000011</v>
      </c>
      <c r="I3">
        <f xml:space="preserve"> H3 + parameters!$D$65</f>
        <v>-4.6000000000000014</v>
      </c>
      <c r="J3">
        <f xml:space="preserve"> I3 + parameters!$D$65</f>
        <v>-4.5000000000000018</v>
      </c>
      <c r="K3">
        <f xml:space="preserve"> J3 + parameters!$D$65</f>
        <v>-4.4000000000000021</v>
      </c>
      <c r="L3">
        <f xml:space="preserve"> K3 + parameters!$D$65</f>
        <v>-4.3000000000000025</v>
      </c>
      <c r="M3">
        <f xml:space="preserve"> L3 + parameters!$D$65</f>
        <v>-4.2000000000000028</v>
      </c>
      <c r="N3">
        <f xml:space="preserve"> M3 + parameters!$D$65</f>
        <v>-4.1000000000000032</v>
      </c>
      <c r="O3">
        <f xml:space="preserve"> N3 + parameters!$D$65</f>
        <v>-4.0000000000000036</v>
      </c>
      <c r="P3">
        <f xml:space="preserve"> O3 + parameters!$D$65</f>
        <v>-3.9000000000000035</v>
      </c>
      <c r="Q3">
        <f xml:space="preserve"> P3 + parameters!$D$65</f>
        <v>-3.8000000000000034</v>
      </c>
      <c r="R3">
        <f xml:space="preserve"> Q3 + parameters!$D$65</f>
        <v>-3.7000000000000033</v>
      </c>
      <c r="S3">
        <f xml:space="preserve"> R3 + parameters!$D$65</f>
        <v>-3.6000000000000032</v>
      </c>
      <c r="T3">
        <f xml:space="preserve"> S3 + parameters!$D$65</f>
        <v>-3.5000000000000031</v>
      </c>
      <c r="U3">
        <f xml:space="preserve"> T3 + parameters!$D$65</f>
        <v>-3.400000000000003</v>
      </c>
      <c r="V3">
        <f xml:space="preserve"> U3 + parameters!$D$65</f>
        <v>-3.3000000000000029</v>
      </c>
      <c r="W3">
        <f xml:space="preserve"> V3 + parameters!$D$65</f>
        <v>-3.2000000000000028</v>
      </c>
      <c r="X3">
        <f xml:space="preserve"> W3 + parameters!$D$65</f>
        <v>-3.1000000000000028</v>
      </c>
      <c r="Y3">
        <f xml:space="preserve"> X3 + parameters!$D$65</f>
        <v>-3.0000000000000027</v>
      </c>
      <c r="Z3">
        <f xml:space="preserve"> Y3 + parameters!$D$65</f>
        <v>-2.9000000000000026</v>
      </c>
      <c r="AA3">
        <f xml:space="preserve"> Z3 + parameters!$D$65</f>
        <v>-2.8000000000000025</v>
      </c>
      <c r="AB3">
        <f xml:space="preserve"> AA3 + parameters!$D$65</f>
        <v>-2.7000000000000024</v>
      </c>
      <c r="AC3">
        <f xml:space="preserve"> AB3 + parameters!$D$65</f>
        <v>-2.6000000000000023</v>
      </c>
      <c r="AD3">
        <f xml:space="preserve"> AC3 + parameters!$D$65</f>
        <v>-2.5000000000000022</v>
      </c>
      <c r="AE3">
        <f xml:space="preserve"> AD3 + parameters!$D$65</f>
        <v>-2.4000000000000021</v>
      </c>
      <c r="AF3">
        <f xml:space="preserve"> AE3 + parameters!$D$65</f>
        <v>-2.300000000000002</v>
      </c>
      <c r="AG3">
        <f xml:space="preserve"> AF3 + parameters!$D$65</f>
        <v>-2.200000000000002</v>
      </c>
      <c r="AH3">
        <f xml:space="preserve"> AG3 + parameters!$D$65</f>
        <v>-2.1000000000000019</v>
      </c>
      <c r="AI3">
        <f xml:space="preserve"> AH3 + parameters!$D$65</f>
        <v>-2.0000000000000018</v>
      </c>
      <c r="AJ3">
        <f xml:space="preserve"> AI3 + parameters!$D$65</f>
        <v>-1.9000000000000017</v>
      </c>
      <c r="AK3">
        <f xml:space="preserve"> AJ3 + parameters!$D$65</f>
        <v>-1.8000000000000016</v>
      </c>
      <c r="AL3">
        <f xml:space="preserve"> AK3 + parameters!$D$65</f>
        <v>-1.7000000000000015</v>
      </c>
      <c r="AM3">
        <f xml:space="preserve"> AL3 + parameters!$D$65</f>
        <v>-1.6000000000000014</v>
      </c>
      <c r="AN3">
        <f xml:space="preserve"> AM3 + parameters!$D$65</f>
        <v>-1.5000000000000013</v>
      </c>
      <c r="AO3">
        <f xml:space="preserve"> AN3 + parameters!$D$65</f>
        <v>-1.4000000000000012</v>
      </c>
      <c r="AP3">
        <f xml:space="preserve"> AO3 + parameters!$D$65</f>
        <v>-1.3000000000000012</v>
      </c>
      <c r="AQ3">
        <f xml:space="preserve"> AP3 + parameters!$D$65</f>
        <v>-1.2000000000000011</v>
      </c>
      <c r="AR3">
        <f xml:space="preserve"> AQ3 + parameters!$D$65</f>
        <v>-1.100000000000001</v>
      </c>
      <c r="AS3">
        <f xml:space="preserve"> AR3 + parameters!$D$65</f>
        <v>-1.0000000000000009</v>
      </c>
      <c r="AT3">
        <f xml:space="preserve"> AS3 + parameters!$D$65</f>
        <v>-0.90000000000000091</v>
      </c>
      <c r="AU3">
        <f xml:space="preserve"> AT3 + parameters!$D$65</f>
        <v>-0.80000000000000093</v>
      </c>
      <c r="AV3">
        <f xml:space="preserve"> AU3 + parameters!$D$65</f>
        <v>-0.70000000000000095</v>
      </c>
      <c r="AW3">
        <f xml:space="preserve"> AV3 + parameters!$D$65</f>
        <v>-0.60000000000000098</v>
      </c>
      <c r="AX3">
        <f xml:space="preserve"> AW3 + parameters!$D$65</f>
        <v>-0.500000000000001</v>
      </c>
      <c r="AY3">
        <f xml:space="preserve"> AX3 + parameters!$D$65</f>
        <v>-0.40000000000000102</v>
      </c>
      <c r="AZ3">
        <f xml:space="preserve"> AY3 + parameters!$D$65</f>
        <v>-0.30000000000000104</v>
      </c>
      <c r="BA3">
        <f xml:space="preserve"> AZ3 + parameters!$D$65</f>
        <v>-0.20000000000000104</v>
      </c>
      <c r="BB3">
        <f xml:space="preserve"> BA3 + parameters!$D$65</f>
        <v>-0.10000000000000103</v>
      </c>
      <c r="BC3">
        <f xml:space="preserve"> BB3 + parameters!$D$65</f>
        <v>-1.0269562977782698E-15</v>
      </c>
      <c r="BD3">
        <f xml:space="preserve"> BC3 + parameters!$D$65</f>
        <v>9.9999999999998979E-2</v>
      </c>
      <c r="BE3">
        <f xml:space="preserve"> BD3 + parameters!$D$65</f>
        <v>0.19999999999999898</v>
      </c>
      <c r="BF3">
        <f xml:space="preserve"> BE3 + parameters!$D$65</f>
        <v>0.29999999999999899</v>
      </c>
      <c r="BG3">
        <f xml:space="preserve"> BF3 + parameters!$D$65</f>
        <v>0.39999999999999902</v>
      </c>
      <c r="BH3">
        <f xml:space="preserve"> BG3 + parameters!$D$65</f>
        <v>0.499999999999999</v>
      </c>
      <c r="BI3">
        <f xml:space="preserve"> BH3 + parameters!$D$65</f>
        <v>0.59999999999999898</v>
      </c>
      <c r="BJ3">
        <f xml:space="preserve"> BI3 + parameters!$D$65</f>
        <v>0.69999999999999896</v>
      </c>
      <c r="BK3">
        <f xml:space="preserve"> BJ3 + parameters!$D$65</f>
        <v>0.79999999999999893</v>
      </c>
      <c r="BL3">
        <f xml:space="preserve"> BK3 + parameters!$D$65</f>
        <v>0.89999999999999891</v>
      </c>
      <c r="BM3">
        <f xml:space="preserve"> BL3 + parameters!$D$65</f>
        <v>0.99999999999999889</v>
      </c>
      <c r="BN3">
        <f xml:space="preserve"> BM3 + parameters!$D$65</f>
        <v>1.099999999999999</v>
      </c>
      <c r="BO3">
        <f xml:space="preserve"> BN3 + parameters!$D$65</f>
        <v>1.1999999999999991</v>
      </c>
      <c r="BP3">
        <f xml:space="preserve"> BO3 + parameters!$D$65</f>
        <v>1.2999999999999992</v>
      </c>
      <c r="BQ3">
        <f xml:space="preserve"> BP3 + parameters!$D$65</f>
        <v>1.3999999999999992</v>
      </c>
      <c r="BR3">
        <f xml:space="preserve"> BQ3 + parameters!$D$65</f>
        <v>1.4999999999999993</v>
      </c>
      <c r="BS3">
        <f xml:space="preserve"> BR3 + parameters!$D$65</f>
        <v>1.5999999999999994</v>
      </c>
      <c r="BT3">
        <f xml:space="preserve"> BS3 + parameters!$D$65</f>
        <v>1.6999999999999995</v>
      </c>
      <c r="BU3">
        <f xml:space="preserve"> BT3 + parameters!$D$65</f>
        <v>1.7999999999999996</v>
      </c>
      <c r="BV3">
        <f xml:space="preserve"> BU3 + parameters!$D$65</f>
        <v>1.8999999999999997</v>
      </c>
      <c r="BW3">
        <f xml:space="preserve"> BV3 + parameters!$D$65</f>
        <v>1.9999999999999998</v>
      </c>
      <c r="BX3">
        <f xml:space="preserve"> BW3 + parameters!$D$65</f>
        <v>2.0999999999999996</v>
      </c>
      <c r="BY3">
        <f xml:space="preserve"> BX3 + parameters!$D$65</f>
        <v>2.1999999999999997</v>
      </c>
      <c r="BZ3">
        <f xml:space="preserve"> BY3 + parameters!$D$65</f>
        <v>2.2999999999999998</v>
      </c>
      <c r="CA3">
        <f xml:space="preserve"> BZ3 + parameters!$D$65</f>
        <v>2.4</v>
      </c>
      <c r="CB3">
        <f xml:space="preserve"> CA3 + parameters!$D$65</f>
        <v>2.5</v>
      </c>
      <c r="CC3">
        <f xml:space="preserve"> CB3 + parameters!$D$65</f>
        <v>2.6</v>
      </c>
      <c r="CD3">
        <f xml:space="preserve"> CC3 + parameters!$D$65</f>
        <v>2.7</v>
      </c>
      <c r="CE3">
        <f xml:space="preserve"> CD3 + parameters!$D$65</f>
        <v>2.8000000000000003</v>
      </c>
      <c r="CF3">
        <f xml:space="preserve"> CE3 + parameters!$D$65</f>
        <v>2.9000000000000004</v>
      </c>
      <c r="CG3">
        <f xml:space="preserve"> CF3 + parameters!$D$65</f>
        <v>3.0000000000000004</v>
      </c>
      <c r="CH3">
        <f xml:space="preserve"> CG3 + parameters!$D$65</f>
        <v>3.1000000000000005</v>
      </c>
      <c r="CI3">
        <f xml:space="preserve"> CH3 + parameters!$D$65</f>
        <v>3.2000000000000006</v>
      </c>
      <c r="CJ3">
        <f xml:space="preserve"> CI3 + parameters!$D$65</f>
        <v>3.3000000000000007</v>
      </c>
      <c r="CK3">
        <f xml:space="preserve"> CJ3 + parameters!$D$65</f>
        <v>3.4000000000000008</v>
      </c>
      <c r="CL3">
        <f xml:space="preserve"> CK3 + parameters!$D$65</f>
        <v>3.5000000000000009</v>
      </c>
      <c r="CM3">
        <f xml:space="preserve"> CL3 + parameters!$D$65</f>
        <v>3.600000000000001</v>
      </c>
      <c r="CN3">
        <f xml:space="preserve"> CM3 + parameters!$D$65</f>
        <v>3.7000000000000011</v>
      </c>
      <c r="CO3">
        <f xml:space="preserve"> CN3 + parameters!$D$65</f>
        <v>3.8000000000000012</v>
      </c>
      <c r="CP3">
        <f xml:space="preserve"> CO3 + parameters!$D$65</f>
        <v>3.9000000000000012</v>
      </c>
      <c r="CQ3">
        <f xml:space="preserve"> CP3 + parameters!$D$65</f>
        <v>4.0000000000000009</v>
      </c>
      <c r="CR3">
        <f xml:space="preserve"> CQ3 + parameters!$D$65</f>
        <v>4.1000000000000005</v>
      </c>
      <c r="CS3">
        <f xml:space="preserve"> CR3 + parameters!$D$65</f>
        <v>4.2</v>
      </c>
      <c r="CT3">
        <f xml:space="preserve"> CS3 + parameters!$D$65</f>
        <v>4.3</v>
      </c>
      <c r="CU3">
        <f xml:space="preserve"> CT3 + parameters!$D$65</f>
        <v>4.3999999999999995</v>
      </c>
      <c r="CV3">
        <f xml:space="preserve"> CU3 + parameters!$D$65</f>
        <v>4.4999999999999991</v>
      </c>
      <c r="CW3">
        <f xml:space="preserve"> CV3 + parameters!$D$65</f>
        <v>4.5999999999999988</v>
      </c>
      <c r="CX3">
        <f xml:space="preserve"> CW3 + parameters!$D$65</f>
        <v>4.6999999999999984</v>
      </c>
      <c r="CY3">
        <f xml:space="preserve"> CX3 + parameters!$D$65</f>
        <v>4.799999999999998</v>
      </c>
      <c r="CZ3">
        <f xml:space="preserve"> CY3 + parameters!$D$65</f>
        <v>4.8999999999999977</v>
      </c>
      <c r="DA3">
        <f xml:space="preserve"> CZ3 + parameters!$D$65</f>
        <v>4.9999999999999973</v>
      </c>
    </row>
    <row r="5" spans="4:105" x14ac:dyDescent="0.25">
      <c r="D5" s="4" t="s">
        <v>3</v>
      </c>
      <c r="E5" s="2">
        <f xml:space="preserve">   1/2   *   (   ERF(   (E3+parameters!$D$65/2)/SQRT(2)   )   -   ERF(   (E3-parameters!$D$65/2)/SQRT(2)   )   )</f>
        <v>1.5016237570053548E-7</v>
      </c>
      <c r="F5" s="2">
        <f xml:space="preserve">   1/2   *   (   ERF(   (F3+parameters!$D$65/2)/SQRT(2)   )   -   ERF(   (F3-parameters!$D$65/2)/SQRT(2)   )   )</f>
        <v>2.4623996403017046E-7</v>
      </c>
      <c r="G5" s="2">
        <f xml:space="preserve">   1/2   *   (   ERF(   (G3+parameters!$D$65/2)/SQRT(2)   )   -   ERF(   (G3-parameters!$D$65/2)/SQRT(2)   )   )</f>
        <v>3.9977587057427044E-7</v>
      </c>
      <c r="H5" s="2">
        <f xml:space="preserve">   1/2   *   (   ERF(   (H3+parameters!$D$65/2)/SQRT(2)   )   -   ERF(   (H3-parameters!$D$65/2)/SQRT(2)   )   )</f>
        <v>6.425919018004933E-7</v>
      </c>
      <c r="I5" s="2">
        <f xml:space="preserve">   1/2   *   (   ERF(   (I3+parameters!$D$65/2)/SQRT(2)   )   -   ERF(   (I3-parameters!$D$65/2)/SQRT(2)   )   )</f>
        <v>1.0226206352825784E-6</v>
      </c>
      <c r="J5" s="2">
        <f xml:space="preserve">   1/2   *   (   ERF(   (J3+parameters!$D$65/2)/SQRT(2)   )   -   ERF(   (J3-parameters!$D$65/2)/SQRT(2)   )   )</f>
        <v>1.6112186903005643E-6</v>
      </c>
      <c r="K5" s="2">
        <f xml:space="preserve">   1/2   *   (   ERF(   (K3+parameters!$D$65/2)/SQRT(2)   )   -   ERF(   (K3-parameters!$D$65/2)/SQRT(2)   )   )</f>
        <v>2.5133621293638164E-6</v>
      </c>
      <c r="L5" s="2">
        <f xml:space="preserve">   1/2   *   (   ERF(   (L3+parameters!$D$65/2)/SQRT(2)   )   -   ERF(   (L3-parameters!$D$65/2)/SQRT(2)   )   )</f>
        <v>3.8816491756410443E-6</v>
      </c>
      <c r="M5" s="2">
        <f xml:space="preserve">   1/2   *   (   ERF(   (M3+parameters!$D$65/2)/SQRT(2)   )   -   ERF(   (M3-parameters!$D$65/2)/SQRT(2)   )   )</f>
        <v>5.9352379546684375E-6</v>
      </c>
      <c r="N5" s="2">
        <f xml:space="preserve">   1/2   *   (   ERF(   (N3+parameters!$D$65/2)/SQRT(2)   )   -   ERF(   (N3-parameters!$D$65/2)/SQRT(2)   )   )</f>
        <v>8.9850527444368389E-6</v>
      </c>
      <c r="O5" s="2">
        <f xml:space="preserve">   1/2   *   (   ERF(   (O3+parameters!$D$65/2)/SQRT(2)   )   -   ERF(   (O3-parameters!$D$65/2)/SQRT(2)   )   )</f>
        <v>1.3466780123705391E-5</v>
      </c>
      <c r="P5" s="2">
        <f xml:space="preserve">   1/2   *   (   ERF(   (P3+parameters!$D$65/2)/SQRT(2)   )   -   ERF(   (P3-parameters!$D$65/2)/SQRT(2)   )   )</f>
        <v>1.9983315821148206E-5</v>
      </c>
      <c r="Q5" s="2">
        <f xml:space="preserve">   1/2   *   (   ERF(   (Q3+parameters!$D$65/2)/SQRT(2)   )   -   ERF(   (Q3-parameters!$D$65/2)/SQRT(2)   )   )</f>
        <v>2.9358372781895792E-5</v>
      </c>
      <c r="R5" s="2">
        <f xml:space="preserve">   1/2   *   (   ERF(   (R3+parameters!$D$65/2)/SQRT(2)   )   -   ERF(   (R3-parameters!$D$65/2)/SQRT(2)   )   )</f>
        <v>4.2702869219646278E-5</v>
      </c>
      <c r="S5" s="2">
        <f xml:space="preserve">   1/2   *   (   ERF(   (S3+parameters!$D$65/2)/SQRT(2)   )   -   ERF(   (S3-parameters!$D$65/2)/SQRT(2)   )   )</f>
        <v>6.1495421215196355E-5</v>
      </c>
      <c r="T5" s="2">
        <f xml:space="preserve">   1/2   *   (   ERF(   (T3+parameters!$D$65/2)/SQRT(2)   )   -   ERF(   (T3-parameters!$D$65/2)/SQRT(2)   )   )</f>
        <v>8.767770118051077E-5</v>
      </c>
      <c r="U5" s="2">
        <f xml:space="preserve">   1/2   *   (   ERF(   (U3+parameters!$D$65/2)/SQRT(2)   )   -   ERF(   (U3-parameters!$D$65/2)/SQRT(2)   )   )</f>
        <v>1.2376452504786473E-4</v>
      </c>
      <c r="V5" s="2">
        <f xml:space="preserve">   1/2   *   (   ERF(   (V3+parameters!$D$65/2)/SQRT(2)   )   -   ERF(   (V3-parameters!$D$65/2)/SQRT(2)   )   )</f>
        <v>1.7296724052673351E-4</v>
      </c>
      <c r="W5" s="2">
        <f xml:space="preserve">   1/2   *   (   ERF(   (W3+parameters!$D$65/2)/SQRT(2)   )   -   ERF(   (W3-parameters!$D$65/2)/SQRT(2)   )   )</f>
        <v>2.3932727043779467E-4</v>
      </c>
      <c r="X5" s="2">
        <f xml:space="preserve">   1/2   *   (   ERF(   (X3+parameters!$D$65/2)/SQRT(2)   )   -   ERF(   (X3-parameters!$D$65/2)/SQRT(2)   )   )</f>
        <v>3.2785451819411504E-4</v>
      </c>
      <c r="Y5" s="2">
        <f xml:space="preserve">   1/2   *   (   ERF(   (Y3+parameters!$D$65/2)/SQRT(2)   )   -   ERF(   (Y3-parameters!$D$65/2)/SQRT(2)   )   )</f>
        <v>4.4466281634220062E-4</v>
      </c>
      <c r="Z5" s="2">
        <f xml:space="preserve">   1/2   *   (   ERF(   (Z3+parameters!$D$65/2)/SQRT(2)   )   -   ERF(   (Z3-parameters!$D$65/2)/SQRT(2)   )   )</f>
        <v>5.9709180754835556E-4</v>
      </c>
      <c r="AA5" s="2">
        <f xml:space="preserve">   1/2   *   (   ERF(   (AA3+parameters!$D$65/2)/SQRT(2)   )   -   ERF(   (AA3-parameters!$D$65/2)/SQRT(2)   )   )</f>
        <v>7.938017801413233E-4</v>
      </c>
      <c r="AB5" s="2">
        <f xml:space="preserve">   1/2   *   (   ERF(   (AB3+parameters!$D$65/2)/SQRT(2)   )   -   ERF(   (AB3-parameters!$D$65/2)/SQRT(2)   )   )</f>
        <v>1.0448253077037228E-3</v>
      </c>
      <c r="AC5" s="2">
        <f xml:space="preserve">   1/2   *   (   ERF(   (AC3+parameters!$D$65/2)/SQRT(2)   )   -   ERF(   (AC3-parameters!$D$65/2)/SQRT(2)   )   )</f>
        <v>1.3615574113083895E-3</v>
      </c>
      <c r="AD5" s="2">
        <f xml:space="preserve">   1/2   *   (   ERF(   (AD3+parameters!$D$65/2)/SQRT(2)   )   -   ERF(   (AD3-parameters!$D$65/2)/SQRT(2)   )   )</f>
        <v>1.7566647812047309E-3</v>
      </c>
      <c r="AE5" s="2">
        <f xml:space="preserve">   1/2   *   (   ERF(   (AE3+parameters!$D$65/2)/SQRT(2)   )   -   ERF(   (AE3-parameters!$D$65/2)/SQRT(2)   )   )</f>
        <v>2.2438947995671032E-3</v>
      </c>
      <c r="AF5" s="2">
        <f xml:space="preserve">   1/2   *   (   ERF(   (AF3+parameters!$D$65/2)/SQRT(2)   )   -   ERF(   (AF3-parameters!$D$65/2)/SQRT(2)   )   )</f>
        <v>2.8377671202060584E-3</v>
      </c>
      <c r="AG5" s="2">
        <f xml:space="preserve">   1/2   *   (   ERF(   (AG3+parameters!$D$65/2)/SQRT(2)   )   -   ERF(   (AG3-parameters!$D$65/2)/SQRT(2)   )   )</f>
        <v>3.5531347360457377E-3</v>
      </c>
      <c r="AH5" s="2">
        <f xml:space="preserve">   1/2   *   (   ERF(   (AH3+parameters!$D$65/2)/SQRT(2)   )   -   ERF(   (AH3-parameters!$D$65/2)/SQRT(2)   )   )</f>
        <v>4.4046080146138422E-3</v>
      </c>
      <c r="AI5" s="2">
        <f xml:space="preserve">   1/2   *   (   ERF(   (AI3+parameters!$D$65/2)/SQRT(2)   )   -   ERF(   (AI3-parameters!$D$65/2)/SQRT(2)   )   )</f>
        <v>5.4058441159342552E-3</v>
      </c>
      <c r="AJ5" s="2">
        <f xml:space="preserve">   1/2   *   (   ERF(   (AJ3+parameters!$D$65/2)/SQRT(2)   )   -   ERF(   (AJ3-parameters!$D$65/2)/SQRT(2)   )   )</f>
        <v>6.5687152739750676E-3</v>
      </c>
      <c r="AK5" s="2">
        <f xml:space="preserve">   1/2   *   (   ERF(   (AK3+parameters!$D$65/2)/SQRT(2)   )   -   ERF(   (AK3-parameters!$D$65/2)/SQRT(2)   )   )</f>
        <v>7.9023820682033175E-3</v>
      </c>
      <c r="AL5" s="2">
        <f xml:space="preserve">   1/2   *   (   ERF(   (AL3+parameters!$D$65/2)/SQRT(2)   )   -   ERF(   (AL3-parameters!$D$65/2)/SQRT(2)   )   )</f>
        <v>9.4123111698309891E-3</v>
      </c>
      <c r="AM5" s="2">
        <f xml:space="preserve">   1/2   *   (   ERF(   (AM3+parameters!$D$65/2)/SQRT(2)   )   -   ERF(   (AM3-parameters!$D$65/2)/SQRT(2)   )   )</f>
        <v>1.1099289968410919E-2</v>
      </c>
      <c r="AN5" s="2">
        <f xml:space="preserve">   1/2   *   (   ERF(   (AN3+parameters!$D$65/2)/SQRT(2)   )   -   ERF(   (AN3-parameters!$D$65/2)/SQRT(2)   )   )</f>
        <v>1.2958501607589323E-2</v>
      </c>
      <c r="AO5" s="2">
        <f xml:space="preserve">   1/2   *   (   ERF(   (AO3+parameters!$D$65/2)/SQRT(2)   )   -   ERF(   (AO3-parameters!$D$65/2)/SQRT(2)   )   )</f>
        <v>1.4978731827753666E-2</v>
      </c>
      <c r="AP5" s="2">
        <f xml:space="preserve">   1/2   *   (   ERF(   (AP3+parameters!$D$65/2)/SQRT(2)   )   -   ERF(   (AP3-parameters!$D$65/2)/SQRT(2)   )   )</f>
        <v>1.7141782229453228E-2</v>
      </c>
      <c r="AQ5" s="2">
        <f xml:space="preserve">   1/2   *   (   ERF(   (AQ3+parameters!$D$65/2)/SQRT(2)   )   -   ERF(   (AQ3-parameters!$D$65/2)/SQRT(2)   )   )</f>
        <v>1.9422161970295004E-2</v>
      </c>
      <c r="AR5" s="2">
        <f xml:space="preserve">   1/2   *   (   ERF(   (AR3+parameters!$D$65/2)/SQRT(2)   )   -   ERF(   (AR3-parameters!$D$65/2)/SQRT(2)   )   )</f>
        <v>2.1787120738745669E-2</v>
      </c>
      <c r="AS5" s="2">
        <f xml:space="preserve">   1/2   *   (   ERF(   (AS3+parameters!$D$65/2)/SQRT(2)   )   -   ERF(   (AS3-parameters!$D$65/2)/SQRT(2)   )   )</f>
        <v>2.4197069932585913E-2</v>
      </c>
      <c r="AT5" s="2">
        <f xml:space="preserve">   1/2   *   (   ERF(   (AT3+parameters!$D$65/2)/SQRT(2)   )   -   ERF(   (AT3-parameters!$D$65/2)/SQRT(2)   )   )</f>
        <v>2.6606416814210609E-2</v>
      </c>
      <c r="AU5" s="2">
        <f xml:space="preserve">   1/2   *   (   ERF(   (AU3+parameters!$D$65/2)/SQRT(2)   )   -   ERF(   (AU3-parameters!$D$65/2)/SQRT(2)   )   )</f>
        <v>2.8964809254175883E-2</v>
      </c>
      <c r="AV5" s="2">
        <f xml:space="preserve">   1/2   *   (   ERF(   (AV3+parameters!$D$65/2)/SQRT(2)   )   -   ERF(   (AV3-parameters!$D$65/2)/SQRT(2)   )   )</f>
        <v>3.121875842899649E-2</v>
      </c>
      <c r="AW5" s="2">
        <f xml:space="preserve">   1/2   *   (   ERF(   (AW3+parameters!$D$65/2)/SQRT(2)   )   -   ERF(   (AW3-parameters!$D$65/2)/SQRT(2)   )   )</f>
        <v>3.3313575982481664E-2</v>
      </c>
      <c r="AX5" s="2">
        <f xml:space="preserve">   1/2   *   (   ERF(   (AX3+parameters!$D$65/2)/SQRT(2)   )   -   ERF(   (AX3-parameters!$D$65/2)/SQRT(2)   )   )</f>
        <v>3.5195533499573634E-2</v>
      </c>
      <c r="AY5" s="2">
        <f xml:space="preserve">   1/2   *   (   ERF(   (AY3+parameters!$D$65/2)/SQRT(2)   )   -   ERF(   (AY3-parameters!$D$65/2)/SQRT(2)   )   )</f>
        <v>3.6814128536460905E-2</v>
      </c>
      <c r="AZ5" s="2">
        <f xml:space="preserve">   1/2   *   (   ERF(   (AZ3+parameters!$D$65/2)/SQRT(2)   )   -   ERF(   (AZ3-parameters!$D$65/2)/SQRT(2)   )   )</f>
        <v>3.8124325492695316E-2</v>
      </c>
      <c r="BA5" s="2">
        <f xml:space="preserve">   1/2   *   (   ERF(   (BA3+parameters!$D$65/2)/SQRT(2)   )   -   ERF(   (BA3-parameters!$D$65/2)/SQRT(2)   )   )</f>
        <v>3.9088633312681212E-2</v>
      </c>
      <c r="BB5" s="2">
        <f xml:space="preserve">   1/2   *   (   ERF(   (BB3+parameters!$D$65/2)/SQRT(2)   )   -   ERF(   (BB3-parameters!$D$65/2)/SQRT(2)   )   )</f>
        <v>3.9678886531870058E-2</v>
      </c>
      <c r="BC5" s="2">
        <f xml:space="preserve">   1/2   *   (   ERF(   (BC3+parameters!$D$65/2)/SQRT(2)   )   -   ERF(   (BC3-parameters!$D$65/2)/SQRT(2)   )   )</f>
        <v>3.9877611676744924E-2</v>
      </c>
      <c r="BD5" s="2">
        <f xml:space="preserve">   1/2   *   (   ERF(   (BD3+parameters!$D$65/2)/SQRT(2)   )   -   ERF(   (BD3-parameters!$D$65/2)/SQRT(2)   )   )</f>
        <v>3.9678886531870065E-2</v>
      </c>
      <c r="BE5" s="2">
        <f xml:space="preserve">   1/2   *   (   ERF(   (BE3+parameters!$D$65/2)/SQRT(2)   )   -   ERF(   (BE3-parameters!$D$65/2)/SQRT(2)   )   )</f>
        <v>3.9088633312681226E-2</v>
      </c>
      <c r="BF5" s="2">
        <f xml:space="preserve">   1/2   *   (   ERF(   (BF3+parameters!$D$65/2)/SQRT(2)   )   -   ERF(   (BF3-parameters!$D$65/2)/SQRT(2)   )   )</f>
        <v>3.8124325492695371E-2</v>
      </c>
      <c r="BG5" s="2">
        <f xml:space="preserve">   1/2   *   (   ERF(   (BG3+parameters!$D$65/2)/SQRT(2)   )   -   ERF(   (BG3-parameters!$D$65/2)/SQRT(2)   )   )</f>
        <v>3.6814128536460933E-2</v>
      </c>
      <c r="BH5" s="2">
        <f xml:space="preserve">   1/2   *   (   ERF(   (BH3+parameters!$D$65/2)/SQRT(2)   )   -   ERF(   (BH3-parameters!$D$65/2)/SQRT(2)   )   )</f>
        <v>3.5195533499573661E-2</v>
      </c>
      <c r="BI5" s="2">
        <f xml:space="preserve">   1/2   *   (   ERF(   (BI3+parameters!$D$65/2)/SQRT(2)   )   -   ERF(   (BI3-parameters!$D$65/2)/SQRT(2)   )   )</f>
        <v>3.3313575982481691E-2</v>
      </c>
      <c r="BJ5" s="2">
        <f xml:space="preserve">   1/2   *   (   ERF(   (BJ3+parameters!$D$65/2)/SQRT(2)   )   -   ERF(   (BJ3-parameters!$D$65/2)/SQRT(2)   )   )</f>
        <v>3.1218758428996546E-2</v>
      </c>
      <c r="BK5" s="2">
        <f xml:space="preserve">   1/2   *   (   ERF(   (BK3+parameters!$D$65/2)/SQRT(2)   )   -   ERF(   (BK3-parameters!$D$65/2)/SQRT(2)   )   )</f>
        <v>2.8964809254175772E-2</v>
      </c>
      <c r="BL5" s="2">
        <f xml:space="preserve">   1/2   *   (   ERF(   (BL3+parameters!$D$65/2)/SQRT(2)   )   -   ERF(   (BL3-parameters!$D$65/2)/SQRT(2)   )   )</f>
        <v>2.6606416814210609E-2</v>
      </c>
      <c r="BM5" s="2">
        <f xml:space="preserve">   1/2   *   (   ERF(   (BM3+parameters!$D$65/2)/SQRT(2)   )   -   ERF(   (BM3-parameters!$D$65/2)/SQRT(2)   )   )</f>
        <v>2.4197069932585857E-2</v>
      </c>
      <c r="BN5" s="2">
        <f xml:space="preserve">   1/2   *   (   ERF(   (BN3+parameters!$D$65/2)/SQRT(2)   )   -   ERF(   (BN3-parameters!$D$65/2)/SQRT(2)   )   )</f>
        <v>2.178712073874578E-2</v>
      </c>
      <c r="BO5" s="2">
        <f xml:space="preserve">   1/2   *   (   ERF(   (BO3+parameters!$D$65/2)/SQRT(2)   )   -   ERF(   (BO3-parameters!$D$65/2)/SQRT(2)   )   )</f>
        <v>1.942216197029506E-2</v>
      </c>
      <c r="BP5" s="2">
        <f xml:space="preserve">   1/2   *   (   ERF(   (BP3+parameters!$D$65/2)/SQRT(2)   )   -   ERF(   (BP3-parameters!$D$65/2)/SQRT(2)   )   )</f>
        <v>1.7141782229453228E-2</v>
      </c>
      <c r="BQ5" s="2">
        <f xml:space="preserve">   1/2   *   (   ERF(   (BQ3+parameters!$D$65/2)/SQRT(2)   )   -   ERF(   (BQ3-parameters!$D$65/2)/SQRT(2)   )   )</f>
        <v>1.4978731827753722E-2</v>
      </c>
      <c r="BR5" s="2">
        <f xml:space="preserve">   1/2   *   (   ERF(   (BR3+parameters!$D$65/2)/SQRT(2)   )   -   ERF(   (BR3-parameters!$D$65/2)/SQRT(2)   )   )</f>
        <v>1.2958501607589323E-2</v>
      </c>
      <c r="BS5" s="2">
        <f xml:space="preserve">   1/2   *   (   ERF(   (BS3+parameters!$D$65/2)/SQRT(2)   )   -   ERF(   (BS3-parameters!$D$65/2)/SQRT(2)   )   )</f>
        <v>1.1099289968410975E-2</v>
      </c>
      <c r="BT5" s="2">
        <f xml:space="preserve">   1/2   *   (   ERF(   (BT3+parameters!$D$65/2)/SQRT(2)   )   -   ERF(   (BT3-parameters!$D$65/2)/SQRT(2)   )   )</f>
        <v>9.4123111698309891E-3</v>
      </c>
      <c r="BU5" s="2">
        <f xml:space="preserve">   1/2   *   (   ERF(   (BU3+parameters!$D$65/2)/SQRT(2)   )   -   ERF(   (BU3-parameters!$D$65/2)/SQRT(2)   )   )</f>
        <v>7.9023820682034285E-3</v>
      </c>
      <c r="BV5" s="2">
        <f xml:space="preserve">   1/2   *   (   ERF(   (BV3+parameters!$D$65/2)/SQRT(2)   )   -   ERF(   (BV3-parameters!$D$65/2)/SQRT(2)   )   )</f>
        <v>6.5687152739750676E-3</v>
      </c>
      <c r="BW5" s="2">
        <f xml:space="preserve">   1/2   *   (   ERF(   (BW3+parameters!$D$65/2)/SQRT(2)   )   -   ERF(   (BW3-parameters!$D$65/2)/SQRT(2)   )   )</f>
        <v>5.4058441159342552E-3</v>
      </c>
      <c r="BX5" s="2">
        <f xml:space="preserve">   1/2   *   (   ERF(   (BX3+parameters!$D$65/2)/SQRT(2)   )   -   ERF(   (BX3-parameters!$D$65/2)/SQRT(2)   )   )</f>
        <v>4.4046080146138977E-3</v>
      </c>
      <c r="BY5" s="2">
        <f xml:space="preserve">   1/2   *   (   ERF(   (BY3+parameters!$D$65/2)/SQRT(2)   )   -   ERF(   (BY3-parameters!$D$65/2)/SQRT(2)   )   )</f>
        <v>3.5531347360457932E-3</v>
      </c>
      <c r="BZ5" s="2">
        <f xml:space="preserve">   1/2   *   (   ERF(   (BZ3+parameters!$D$65/2)/SQRT(2)   )   -   ERF(   (BZ3-parameters!$D$65/2)/SQRT(2)   )   )</f>
        <v>2.8377671202061139E-3</v>
      </c>
      <c r="CA5" s="2">
        <f xml:space="preserve">   1/2   *   (   ERF(   (CA3+parameters!$D$65/2)/SQRT(2)   )   -   ERF(   (CA3-parameters!$D$65/2)/SQRT(2)   )   )</f>
        <v>2.2438947995671032E-3</v>
      </c>
      <c r="CB5" s="2">
        <f xml:space="preserve">   1/2   *   (   ERF(   (CB3+parameters!$D$65/2)/SQRT(2)   )   -   ERF(   (CB3-parameters!$D$65/2)/SQRT(2)   )   )</f>
        <v>1.7566647812047309E-3</v>
      </c>
      <c r="CC5" s="2">
        <f xml:space="preserve">   1/2   *   (   ERF(   (CC3+parameters!$D$65/2)/SQRT(2)   )   -   ERF(   (CC3-parameters!$D$65/2)/SQRT(2)   )   )</f>
        <v>1.361557411308334E-3</v>
      </c>
      <c r="CD5" s="2">
        <f xml:space="preserve">   1/2   *   (   ERF(   (CD3+parameters!$D$65/2)/SQRT(2)   )   -   ERF(   (CD3-parameters!$D$65/2)/SQRT(2)   )   )</f>
        <v>1.0448253077037228E-3</v>
      </c>
      <c r="CE5" s="2">
        <f xml:space="preserve">   1/2   *   (   ERF(   (CE3+parameters!$D$65/2)/SQRT(2)   )   -   ERF(   (CE3-parameters!$D$65/2)/SQRT(2)   )   )</f>
        <v>7.938017801413233E-4</v>
      </c>
      <c r="CF5" s="2">
        <f xml:space="preserve">   1/2   *   (   ERF(   (CF3+parameters!$D$65/2)/SQRT(2)   )   -   ERF(   (CF3-parameters!$D$65/2)/SQRT(2)   )   )</f>
        <v>5.9709180754835556E-4</v>
      </c>
      <c r="CG5" s="2">
        <f xml:space="preserve">   1/2   *   (   ERF(   (CG3+parameters!$D$65/2)/SQRT(2)   )   -   ERF(   (CG3-parameters!$D$65/2)/SQRT(2)   )   )</f>
        <v>4.4466281634220062E-4</v>
      </c>
      <c r="CH5" s="2">
        <f xml:space="preserve">   1/2   *   (   ERF(   (CH3+parameters!$D$65/2)/SQRT(2)   )   -   ERF(   (CH3-parameters!$D$65/2)/SQRT(2)   )   )</f>
        <v>3.2785451819411504E-4</v>
      </c>
      <c r="CI5" s="2">
        <f xml:space="preserve">   1/2   *   (   ERF(   (CI3+parameters!$D$65/2)/SQRT(2)   )   -   ERF(   (CI3-parameters!$D$65/2)/SQRT(2)   )   )</f>
        <v>2.3932727043779467E-4</v>
      </c>
      <c r="CJ5" s="2">
        <f xml:space="preserve">   1/2   *   (   ERF(   (CJ3+parameters!$D$65/2)/SQRT(2)   )   -   ERF(   (CJ3-parameters!$D$65/2)/SQRT(2)   )   )</f>
        <v>1.7296724052673351E-4</v>
      </c>
      <c r="CK5" s="2">
        <f xml:space="preserve">   1/2   *   (   ERF(   (CK3+parameters!$D$65/2)/SQRT(2)   )   -   ERF(   (CK3-parameters!$D$65/2)/SQRT(2)   )   )</f>
        <v>1.2376452504786473E-4</v>
      </c>
      <c r="CL5" s="2">
        <f xml:space="preserve">   1/2   *   (   ERF(   (CL3+parameters!$D$65/2)/SQRT(2)   )   -   ERF(   (CL3-parameters!$D$65/2)/SQRT(2)   )   )</f>
        <v>8.767770118051077E-5</v>
      </c>
      <c r="CM5" s="2">
        <f xml:space="preserve">   1/2   *   (   ERF(   (CM3+parameters!$D$65/2)/SQRT(2)   )   -   ERF(   (CM3-parameters!$D$65/2)/SQRT(2)   )   )</f>
        <v>6.1495421215196355E-5</v>
      </c>
      <c r="CN5" s="2">
        <f xml:space="preserve">   1/2   *   (   ERF(   (CN3+parameters!$D$65/2)/SQRT(2)   )   -   ERF(   (CN3-parameters!$D$65/2)/SQRT(2)   )   )</f>
        <v>4.2702869219646278E-5</v>
      </c>
      <c r="CO5" s="2">
        <f xml:space="preserve">   1/2   *   (   ERF(   (CO3+parameters!$D$65/2)/SQRT(2)   )   -   ERF(   (CO3-parameters!$D$65/2)/SQRT(2)   )   )</f>
        <v>2.9358372781895792E-5</v>
      </c>
      <c r="CP5" s="2">
        <f xml:space="preserve">   1/2   *   (   ERF(   (CP3+parameters!$D$65/2)/SQRT(2)   )   -   ERF(   (CP3-parameters!$D$65/2)/SQRT(2)   )   )</f>
        <v>1.9983315821148206E-5</v>
      </c>
      <c r="CQ5" s="2">
        <f xml:space="preserve">   1/2   *   (   ERF(   (CQ3+parameters!$D$65/2)/SQRT(2)   )   -   ERF(   (CQ3-parameters!$D$65/2)/SQRT(2)   )   )</f>
        <v>1.3466780123705391E-5</v>
      </c>
      <c r="CR5" s="2">
        <f xml:space="preserve">   1/2   *   (   ERF(   (CR3+parameters!$D$65/2)/SQRT(2)   )   -   ERF(   (CR3-parameters!$D$65/2)/SQRT(2)   )   )</f>
        <v>8.9850527444368389E-6</v>
      </c>
      <c r="CS5" s="2">
        <f xml:space="preserve">   1/2   *   (   ERF(   (CS3+parameters!$D$65/2)/SQRT(2)   )   -   ERF(   (CS3-parameters!$D$65/2)/SQRT(2)   )   )</f>
        <v>5.9352379546684375E-6</v>
      </c>
      <c r="CT5" s="2">
        <f xml:space="preserve">   1/2   *   (   ERF(   (CT3+parameters!$D$65/2)/SQRT(2)   )   -   ERF(   (CT3-parameters!$D$65/2)/SQRT(2)   )   )</f>
        <v>3.8816491756410443E-6</v>
      </c>
      <c r="CU5" s="2">
        <f xml:space="preserve">   1/2   *   (   ERF(   (CU3+parameters!$D$65/2)/SQRT(2)   )   -   ERF(   (CU3-parameters!$D$65/2)/SQRT(2)   )   )</f>
        <v>2.5133621293638164E-6</v>
      </c>
      <c r="CV5" s="2">
        <f xml:space="preserve">   1/2   *   (   ERF(   (CV3+parameters!$D$65/2)/SQRT(2)   )   -   ERF(   (CV3-parameters!$D$65/2)/SQRT(2)   )   )</f>
        <v>1.6112186903005643E-6</v>
      </c>
      <c r="CW5" s="2">
        <f xml:space="preserve">   1/2   *   (   ERF(   (CW3+parameters!$D$65/2)/SQRT(2)   )   -   ERF(   (CW3-parameters!$D$65/2)/SQRT(2)   )   )</f>
        <v>1.0226206352825784E-6</v>
      </c>
      <c r="CX5" s="2">
        <f xml:space="preserve">   1/2   *   (   ERF(   (CX3+parameters!$D$65/2)/SQRT(2)   )   -   ERF(   (CX3-parameters!$D$65/2)/SQRT(2)   )   )</f>
        <v>6.425919018004933E-7</v>
      </c>
      <c r="CY5" s="2">
        <f xml:space="preserve">   1/2   *   (   ERF(   (CY3+parameters!$D$65/2)/SQRT(2)   )   -   ERF(   (CY3-parameters!$D$65/2)/SQRT(2)   )   )</f>
        <v>3.9977587057427044E-7</v>
      </c>
      <c r="CZ5" s="2">
        <f xml:space="preserve">   1/2   *   (   ERF(   (CZ3+parameters!$D$65/2)/SQRT(2)   )   -   ERF(   (CZ3-parameters!$D$65/2)/SQRT(2)   )   )</f>
        <v>2.4623996403017046E-7</v>
      </c>
      <c r="DA5" s="2">
        <f xml:space="preserve">   1/2   *   (   ERF(   (DA3+parameters!$D$65/2)/SQRT(2)   )   -   ERF(   (DA3-parameters!$D$65/2)/SQRT(2)   )   )</f>
        <v>1.5016237570053548E-7</v>
      </c>
    </row>
    <row r="7" spans="4:105" x14ac:dyDescent="0.25">
      <c r="D7" s="4" t="s">
        <v>25</v>
      </c>
    </row>
    <row r="8" spans="4:105" x14ac:dyDescent="0.25">
      <c r="D8" t="s">
        <v>48</v>
      </c>
      <c r="E8" s="1">
        <f t="array" ref="E8:E20">demand.total.2045 * 1000</f>
        <v>4328000</v>
      </c>
      <c r="F8" s="1">
        <f t="array" ref="F8:F20">demand.total.2045 * 1000</f>
        <v>4328000</v>
      </c>
      <c r="G8" s="1">
        <f t="array" ref="G8:G20">demand.total.2045 * 1000</f>
        <v>4328000</v>
      </c>
      <c r="H8" s="1">
        <f t="array" ref="H8:H20">demand.total.2045 * 1000</f>
        <v>4328000</v>
      </c>
      <c r="I8" s="1">
        <f t="array" ref="I8:I20">demand.total.2045 * 1000</f>
        <v>4328000</v>
      </c>
      <c r="J8" s="1">
        <f t="array" ref="J8:J20">demand.total.2045 * 1000</f>
        <v>4328000</v>
      </c>
      <c r="K8" s="1">
        <f t="array" ref="K8:K20">demand.total.2045 * 1000</f>
        <v>4328000</v>
      </c>
      <c r="L8" s="1">
        <f t="array" ref="L8:L20">demand.total.2045 * 1000</f>
        <v>4328000</v>
      </c>
      <c r="M8" s="1">
        <f t="array" ref="M8:M20">demand.total.2045 * 1000</f>
        <v>4328000</v>
      </c>
      <c r="N8" s="1">
        <f t="array" ref="N8:N20">demand.total.2045 * 1000</f>
        <v>4328000</v>
      </c>
      <c r="O8" s="1">
        <f t="array" ref="O8:O20">demand.total.2045 * 1000</f>
        <v>4328000</v>
      </c>
      <c r="P8" s="1">
        <f t="array" ref="P8:P20">demand.total.2045 * 1000</f>
        <v>4328000</v>
      </c>
      <c r="Q8" s="1">
        <f t="array" ref="Q8:Q20">demand.total.2045 * 1000</f>
        <v>4328000</v>
      </c>
      <c r="R8" s="1">
        <f t="array" ref="R8:R20">demand.total.2045 * 1000</f>
        <v>4328000</v>
      </c>
      <c r="S8" s="1">
        <f t="array" ref="S8:S20">demand.total.2045 * 1000</f>
        <v>4328000</v>
      </c>
      <c r="T8" s="1">
        <f t="array" ref="T8:T20">demand.total.2045 * 1000</f>
        <v>4328000</v>
      </c>
      <c r="U8" s="1">
        <f t="array" ref="U8:U20">demand.total.2045 * 1000</f>
        <v>4328000</v>
      </c>
      <c r="V8" s="1">
        <f t="array" ref="V8:V20">demand.total.2045 * 1000</f>
        <v>4328000</v>
      </c>
      <c r="W8" s="1">
        <f t="array" ref="W8:W20">demand.total.2045 * 1000</f>
        <v>4328000</v>
      </c>
      <c r="X8" s="1">
        <f t="array" ref="X8:X20">demand.total.2045 * 1000</f>
        <v>4328000</v>
      </c>
      <c r="Y8" s="1">
        <f t="array" ref="Y8:Y20">demand.total.2045 * 1000</f>
        <v>4328000</v>
      </c>
      <c r="Z8" s="1">
        <f t="array" ref="Z8:Z20">demand.total.2045 * 1000</f>
        <v>4328000</v>
      </c>
      <c r="AA8" s="1">
        <f t="array" ref="AA8:AA20">demand.total.2045 * 1000</f>
        <v>4328000</v>
      </c>
      <c r="AB8" s="1">
        <f t="array" ref="AB8:AB20">demand.total.2045 * 1000</f>
        <v>4328000</v>
      </c>
      <c r="AC8" s="1">
        <f t="array" ref="AC8:AC20">demand.total.2045 * 1000</f>
        <v>4328000</v>
      </c>
      <c r="AD8" s="1">
        <f t="array" ref="AD8:AD20">demand.total.2045 * 1000</f>
        <v>4328000</v>
      </c>
      <c r="AE8" s="1">
        <f t="array" ref="AE8:AE20">demand.total.2045 * 1000</f>
        <v>4328000</v>
      </c>
      <c r="AF8" s="1">
        <f t="array" ref="AF8:AF20">demand.total.2045 * 1000</f>
        <v>4328000</v>
      </c>
      <c r="AG8" s="1">
        <f t="array" ref="AG8:AG20">demand.total.2045 * 1000</f>
        <v>4328000</v>
      </c>
      <c r="AH8" s="1">
        <f t="array" ref="AH8:AH20">demand.total.2045 * 1000</f>
        <v>4328000</v>
      </c>
      <c r="AI8" s="1">
        <f t="array" ref="AI8:AI20">demand.total.2045 * 1000</f>
        <v>4328000</v>
      </c>
      <c r="AJ8" s="1">
        <f t="array" ref="AJ8:AJ20">demand.total.2045 * 1000</f>
        <v>4328000</v>
      </c>
      <c r="AK8" s="1">
        <f t="array" ref="AK8:AK20">demand.total.2045 * 1000</f>
        <v>4328000</v>
      </c>
      <c r="AL8" s="1">
        <f t="array" ref="AL8:AL20">demand.total.2045 * 1000</f>
        <v>4328000</v>
      </c>
      <c r="AM8" s="1">
        <f t="array" ref="AM8:AM20">demand.total.2045 * 1000</f>
        <v>4328000</v>
      </c>
      <c r="AN8" s="1">
        <f t="array" ref="AN8:AN20">demand.total.2045 * 1000</f>
        <v>4328000</v>
      </c>
      <c r="AO8" s="1">
        <f t="array" ref="AO8:AO20">demand.total.2045 * 1000</f>
        <v>4328000</v>
      </c>
      <c r="AP8" s="1">
        <f t="array" ref="AP8:AP20">demand.total.2045 * 1000</f>
        <v>4328000</v>
      </c>
      <c r="AQ8" s="1">
        <f t="array" ref="AQ8:AQ20">demand.total.2045 * 1000</f>
        <v>4328000</v>
      </c>
      <c r="AR8" s="1">
        <f t="array" ref="AR8:AR20">demand.total.2045 * 1000</f>
        <v>4328000</v>
      </c>
      <c r="AS8" s="1">
        <f t="array" ref="AS8:AS20">demand.total.2045 * 1000</f>
        <v>4328000</v>
      </c>
      <c r="AT8" s="1">
        <f t="array" ref="AT8:AT20">demand.total.2045 * 1000</f>
        <v>4328000</v>
      </c>
      <c r="AU8" s="1">
        <f t="array" ref="AU8:AU20">demand.total.2045 * 1000</f>
        <v>4328000</v>
      </c>
      <c r="AV8" s="1">
        <f t="array" ref="AV8:AV20">demand.total.2045 * 1000</f>
        <v>4328000</v>
      </c>
      <c r="AW8" s="1">
        <f t="array" ref="AW8:AW20">demand.total.2045 * 1000</f>
        <v>4328000</v>
      </c>
      <c r="AX8" s="1">
        <f t="array" ref="AX8:AX20">demand.total.2045 * 1000</f>
        <v>4328000</v>
      </c>
      <c r="AY8" s="1">
        <f t="array" ref="AY8:AY20">demand.total.2045 * 1000</f>
        <v>4328000</v>
      </c>
      <c r="AZ8" s="1">
        <f t="array" ref="AZ8:AZ20">demand.total.2045 * 1000</f>
        <v>4328000</v>
      </c>
      <c r="BA8" s="1">
        <f t="array" ref="BA8:BA20">demand.total.2045 * 1000</f>
        <v>4328000</v>
      </c>
      <c r="BB8" s="1">
        <f t="array" ref="BB8:BB20">demand.total.2045 * 1000</f>
        <v>4328000</v>
      </c>
      <c r="BC8" s="1">
        <f t="array" ref="BC8:BC20">demand.total.2045 * 1000</f>
        <v>4328000</v>
      </c>
      <c r="BD8" s="1">
        <f t="array" ref="BD8:BD20">demand.total.2045 * 1000</f>
        <v>4328000</v>
      </c>
      <c r="BE8" s="1">
        <f t="array" ref="BE8:BE20">demand.total.2045 * 1000</f>
        <v>4328000</v>
      </c>
      <c r="BF8" s="1">
        <f t="array" ref="BF8:BF20">demand.total.2045 * 1000</f>
        <v>4328000</v>
      </c>
      <c r="BG8" s="1">
        <f t="array" ref="BG8:BG20">demand.total.2045 * 1000</f>
        <v>4328000</v>
      </c>
      <c r="BH8" s="1">
        <f t="array" ref="BH8:BH20">demand.total.2045 * 1000</f>
        <v>4328000</v>
      </c>
      <c r="BI8" s="1">
        <f t="array" ref="BI8:BI20">demand.total.2045 * 1000</f>
        <v>4328000</v>
      </c>
      <c r="BJ8" s="1">
        <f t="array" ref="BJ8:BJ20">demand.total.2045 * 1000</f>
        <v>4328000</v>
      </c>
      <c r="BK8" s="1">
        <f t="array" ref="BK8:BK20">demand.total.2045 * 1000</f>
        <v>4328000</v>
      </c>
      <c r="BL8" s="1">
        <f t="array" ref="BL8:BL20">demand.total.2045 * 1000</f>
        <v>4328000</v>
      </c>
      <c r="BM8" s="1">
        <f t="array" ref="BM8:BM20">demand.total.2045 * 1000</f>
        <v>4328000</v>
      </c>
      <c r="BN8" s="1">
        <f t="array" ref="BN8:BN20">demand.total.2045 * 1000</f>
        <v>4328000</v>
      </c>
      <c r="BO8" s="1">
        <f t="array" ref="BO8:BO20">demand.total.2045 * 1000</f>
        <v>4328000</v>
      </c>
      <c r="BP8" s="1">
        <f t="array" ref="BP8:BP20">demand.total.2045 * 1000</f>
        <v>4328000</v>
      </c>
      <c r="BQ8" s="1">
        <f t="array" ref="BQ8:BQ20">demand.total.2045 * 1000</f>
        <v>4328000</v>
      </c>
      <c r="BR8" s="1">
        <f t="array" ref="BR8:BR20">demand.total.2045 * 1000</f>
        <v>4328000</v>
      </c>
      <c r="BS8" s="1">
        <f t="array" ref="BS8:BS20">demand.total.2045 * 1000</f>
        <v>4328000</v>
      </c>
      <c r="BT8" s="1">
        <f t="array" ref="BT8:BT20">demand.total.2045 * 1000</f>
        <v>4328000</v>
      </c>
      <c r="BU8" s="1">
        <f t="array" ref="BU8:BU20">demand.total.2045 * 1000</f>
        <v>4328000</v>
      </c>
      <c r="BV8" s="1">
        <f t="array" ref="BV8:BV20">demand.total.2045 * 1000</f>
        <v>4328000</v>
      </c>
      <c r="BW8" s="1">
        <f t="array" ref="BW8:BW20">demand.total.2045 * 1000</f>
        <v>4328000</v>
      </c>
      <c r="BX8" s="1">
        <f t="array" ref="BX8:BX20">demand.total.2045 * 1000</f>
        <v>4328000</v>
      </c>
      <c r="BY8" s="1">
        <f t="array" ref="BY8:BY20">demand.total.2045 * 1000</f>
        <v>4328000</v>
      </c>
      <c r="BZ8" s="1">
        <f t="array" ref="BZ8:BZ20">demand.total.2045 * 1000</f>
        <v>4328000</v>
      </c>
      <c r="CA8" s="1">
        <f t="array" ref="CA8:CA20">demand.total.2045 * 1000</f>
        <v>4328000</v>
      </c>
      <c r="CB8" s="1">
        <f t="array" ref="CB8:CB20">demand.total.2045 * 1000</f>
        <v>4328000</v>
      </c>
      <c r="CC8" s="1">
        <f t="array" ref="CC8:CC20">demand.total.2045 * 1000</f>
        <v>4328000</v>
      </c>
      <c r="CD8" s="1">
        <f t="array" ref="CD8:CD20">demand.total.2045 * 1000</f>
        <v>4328000</v>
      </c>
      <c r="CE8" s="1">
        <f t="array" ref="CE8:CE20">demand.total.2045 * 1000</f>
        <v>4328000</v>
      </c>
      <c r="CF8" s="1">
        <f t="array" ref="CF8:CF20">demand.total.2045 * 1000</f>
        <v>4328000</v>
      </c>
      <c r="CG8" s="1">
        <f t="array" ref="CG8:CG20">demand.total.2045 * 1000</f>
        <v>4328000</v>
      </c>
      <c r="CH8" s="1">
        <f t="array" ref="CH8:CH20">demand.total.2045 * 1000</f>
        <v>4328000</v>
      </c>
      <c r="CI8" s="1">
        <f t="array" ref="CI8:CI20">demand.total.2045 * 1000</f>
        <v>4328000</v>
      </c>
      <c r="CJ8" s="1">
        <f t="array" ref="CJ8:CJ20">demand.total.2045 * 1000</f>
        <v>4328000</v>
      </c>
      <c r="CK8" s="1">
        <f t="array" ref="CK8:CK20">demand.total.2045 * 1000</f>
        <v>4328000</v>
      </c>
      <c r="CL8" s="1">
        <f t="array" ref="CL8:CL20">demand.total.2045 * 1000</f>
        <v>4328000</v>
      </c>
      <c r="CM8" s="1">
        <f t="array" ref="CM8:CM20">demand.total.2045 * 1000</f>
        <v>4328000</v>
      </c>
      <c r="CN8" s="1">
        <f t="array" ref="CN8:CN20">demand.total.2045 * 1000</f>
        <v>4328000</v>
      </c>
      <c r="CO8" s="1">
        <f t="array" ref="CO8:CO20">demand.total.2045 * 1000</f>
        <v>4328000</v>
      </c>
      <c r="CP8" s="1">
        <f t="array" ref="CP8:CP20">demand.total.2045 * 1000</f>
        <v>4328000</v>
      </c>
      <c r="CQ8" s="1">
        <f t="array" ref="CQ8:CQ20">demand.total.2045 * 1000</f>
        <v>4328000</v>
      </c>
      <c r="CR8" s="1">
        <f t="array" ref="CR8:CR20">demand.total.2045 * 1000</f>
        <v>4328000</v>
      </c>
      <c r="CS8" s="1">
        <f t="array" ref="CS8:CS20">demand.total.2045 * 1000</f>
        <v>4328000</v>
      </c>
      <c r="CT8" s="1">
        <f t="array" ref="CT8:CT20">demand.total.2045 * 1000</f>
        <v>4328000</v>
      </c>
      <c r="CU8" s="1">
        <f t="array" ref="CU8:CU20">demand.total.2045 * 1000</f>
        <v>4328000</v>
      </c>
      <c r="CV8" s="1">
        <f t="array" ref="CV8:CV20">demand.total.2045 * 1000</f>
        <v>4328000</v>
      </c>
      <c r="CW8" s="1">
        <f t="array" ref="CW8:CW20">demand.total.2045 * 1000</f>
        <v>4328000</v>
      </c>
      <c r="CX8" s="1">
        <f t="array" ref="CX8:CX20">demand.total.2045 * 1000</f>
        <v>4328000</v>
      </c>
      <c r="CY8" s="1">
        <f t="array" ref="CY8:CY20">demand.total.2045 * 1000</f>
        <v>4328000</v>
      </c>
      <c r="CZ8" s="1">
        <f t="array" ref="CZ8:CZ20">demand.total.2045 * 1000</f>
        <v>4328000</v>
      </c>
      <c r="DA8" s="1">
        <f t="array" ref="DA8:DA20">demand.total.2045 * 1000</f>
        <v>4328000</v>
      </c>
    </row>
    <row r="9" spans="4:105" x14ac:dyDescent="0.25">
      <c r="D9" t="s">
        <v>49</v>
      </c>
      <c r="E9" s="1">
        <v>4304750</v>
      </c>
      <c r="F9" s="1">
        <v>4304750</v>
      </c>
      <c r="G9" s="1">
        <v>4304750</v>
      </c>
      <c r="H9" s="1">
        <v>4304750</v>
      </c>
      <c r="I9" s="1">
        <v>4304750</v>
      </c>
      <c r="J9" s="1">
        <v>4304750</v>
      </c>
      <c r="K9" s="1">
        <v>4304750</v>
      </c>
      <c r="L9" s="1">
        <v>4304750</v>
      </c>
      <c r="M9" s="1">
        <v>4304750</v>
      </c>
      <c r="N9" s="1">
        <v>4304750</v>
      </c>
      <c r="O9" s="1">
        <v>4304750</v>
      </c>
      <c r="P9" s="1">
        <v>4304750</v>
      </c>
      <c r="Q9" s="1">
        <v>4304750</v>
      </c>
      <c r="R9" s="1">
        <v>4304750</v>
      </c>
      <c r="S9" s="1">
        <v>4304750</v>
      </c>
      <c r="T9" s="1">
        <v>4304750</v>
      </c>
      <c r="U9" s="1">
        <v>4304750</v>
      </c>
      <c r="V9" s="1">
        <v>4304750</v>
      </c>
      <c r="W9" s="1">
        <v>4304750</v>
      </c>
      <c r="X9" s="1">
        <v>4304750</v>
      </c>
      <c r="Y9" s="1">
        <v>4304750</v>
      </c>
      <c r="Z9" s="1">
        <v>4304750</v>
      </c>
      <c r="AA9" s="1">
        <v>4304750</v>
      </c>
      <c r="AB9" s="1">
        <v>4304750</v>
      </c>
      <c r="AC9" s="1">
        <v>4304750</v>
      </c>
      <c r="AD9" s="1">
        <v>4304750</v>
      </c>
      <c r="AE9" s="1">
        <v>4304750</v>
      </c>
      <c r="AF9" s="1">
        <v>4304750</v>
      </c>
      <c r="AG9" s="1">
        <v>4304750</v>
      </c>
      <c r="AH9" s="1">
        <v>4304750</v>
      </c>
      <c r="AI9" s="1">
        <v>4304750</v>
      </c>
      <c r="AJ9" s="1">
        <v>4304750</v>
      </c>
      <c r="AK9" s="1">
        <v>4304750</v>
      </c>
      <c r="AL9" s="1">
        <v>4304750</v>
      </c>
      <c r="AM9" s="1">
        <v>4304750</v>
      </c>
      <c r="AN9" s="1">
        <v>4304750</v>
      </c>
      <c r="AO9" s="1">
        <v>4304750</v>
      </c>
      <c r="AP9" s="1">
        <v>4304750</v>
      </c>
      <c r="AQ9" s="1">
        <v>4304750</v>
      </c>
      <c r="AR9" s="1">
        <v>4304750</v>
      </c>
      <c r="AS9" s="1">
        <v>4304750</v>
      </c>
      <c r="AT9" s="1">
        <v>4304750</v>
      </c>
      <c r="AU9" s="1">
        <v>4304750</v>
      </c>
      <c r="AV9" s="1">
        <v>4304750</v>
      </c>
      <c r="AW9" s="1">
        <v>4304750</v>
      </c>
      <c r="AX9" s="1">
        <v>4304750</v>
      </c>
      <c r="AY9" s="1">
        <v>4304750</v>
      </c>
      <c r="AZ9" s="1">
        <v>4304750</v>
      </c>
      <c r="BA9" s="1">
        <v>4304750</v>
      </c>
      <c r="BB9" s="1">
        <v>4304750</v>
      </c>
      <c r="BC9" s="1">
        <v>4304750</v>
      </c>
      <c r="BD9" s="1">
        <v>4304750</v>
      </c>
      <c r="BE9" s="1">
        <v>4304750</v>
      </c>
      <c r="BF9" s="1">
        <v>4304750</v>
      </c>
      <c r="BG9" s="1">
        <v>4304750</v>
      </c>
      <c r="BH9" s="1">
        <v>4304750</v>
      </c>
      <c r="BI9" s="1">
        <v>4304750</v>
      </c>
      <c r="BJ9" s="1">
        <v>4304750</v>
      </c>
      <c r="BK9" s="1">
        <v>4304750</v>
      </c>
      <c r="BL9" s="1">
        <v>4304750</v>
      </c>
      <c r="BM9" s="1">
        <v>4304750</v>
      </c>
      <c r="BN9" s="1">
        <v>4304750</v>
      </c>
      <c r="BO9" s="1">
        <v>4304750</v>
      </c>
      <c r="BP9" s="1">
        <v>4304750</v>
      </c>
      <c r="BQ9" s="1">
        <v>4304750</v>
      </c>
      <c r="BR9" s="1">
        <v>4304750</v>
      </c>
      <c r="BS9" s="1">
        <v>4304750</v>
      </c>
      <c r="BT9" s="1">
        <v>4304750</v>
      </c>
      <c r="BU9" s="1">
        <v>4304750</v>
      </c>
      <c r="BV9" s="1">
        <v>4304750</v>
      </c>
      <c r="BW9" s="1">
        <v>4304750</v>
      </c>
      <c r="BX9" s="1">
        <v>4304750</v>
      </c>
      <c r="BY9" s="1">
        <v>4304750</v>
      </c>
      <c r="BZ9" s="1">
        <v>4304750</v>
      </c>
      <c r="CA9" s="1">
        <v>4304750</v>
      </c>
      <c r="CB9" s="1">
        <v>4304750</v>
      </c>
      <c r="CC9" s="1">
        <v>4304750</v>
      </c>
      <c r="CD9" s="1">
        <v>4304750</v>
      </c>
      <c r="CE9" s="1">
        <v>4304750</v>
      </c>
      <c r="CF9" s="1">
        <v>4304750</v>
      </c>
      <c r="CG9" s="1">
        <v>4304750</v>
      </c>
      <c r="CH9" s="1">
        <v>4304750</v>
      </c>
      <c r="CI9" s="1">
        <v>4304750</v>
      </c>
      <c r="CJ9" s="1">
        <v>4304750</v>
      </c>
      <c r="CK9" s="1">
        <v>4304750</v>
      </c>
      <c r="CL9" s="1">
        <v>4304750</v>
      </c>
      <c r="CM9" s="1">
        <v>4304750</v>
      </c>
      <c r="CN9" s="1">
        <v>4304750</v>
      </c>
      <c r="CO9" s="1">
        <v>4304750</v>
      </c>
      <c r="CP9" s="1">
        <v>4304750</v>
      </c>
      <c r="CQ9" s="1">
        <v>4304750</v>
      </c>
      <c r="CR9" s="1">
        <v>4304750</v>
      </c>
      <c r="CS9" s="1">
        <v>4304750</v>
      </c>
      <c r="CT9" s="1">
        <v>4304750</v>
      </c>
      <c r="CU9" s="1">
        <v>4304750</v>
      </c>
      <c r="CV9" s="1">
        <v>4304750</v>
      </c>
      <c r="CW9" s="1">
        <v>4304750</v>
      </c>
      <c r="CX9" s="1">
        <v>4304750</v>
      </c>
      <c r="CY9" s="1">
        <v>4304750</v>
      </c>
      <c r="CZ9" s="1">
        <v>4304750</v>
      </c>
      <c r="DA9" s="1">
        <v>4304750</v>
      </c>
    </row>
    <row r="10" spans="4:105" x14ac:dyDescent="0.25">
      <c r="D10" t="s">
        <v>50</v>
      </c>
      <c r="E10" s="1">
        <v>4246750</v>
      </c>
      <c r="F10" s="1">
        <v>4246750</v>
      </c>
      <c r="G10" s="1">
        <v>4246750</v>
      </c>
      <c r="H10" s="1">
        <v>4246750</v>
      </c>
      <c r="I10" s="1">
        <v>4246750</v>
      </c>
      <c r="J10" s="1">
        <v>4246750</v>
      </c>
      <c r="K10" s="1">
        <v>4246750</v>
      </c>
      <c r="L10" s="1">
        <v>4246750</v>
      </c>
      <c r="M10" s="1">
        <v>4246750</v>
      </c>
      <c r="N10" s="1">
        <v>4246750</v>
      </c>
      <c r="O10" s="1">
        <v>4246750</v>
      </c>
      <c r="P10" s="1">
        <v>4246750</v>
      </c>
      <c r="Q10" s="1">
        <v>4246750</v>
      </c>
      <c r="R10" s="1">
        <v>4246750</v>
      </c>
      <c r="S10" s="1">
        <v>4246750</v>
      </c>
      <c r="T10" s="1">
        <v>4246750</v>
      </c>
      <c r="U10" s="1">
        <v>4246750</v>
      </c>
      <c r="V10" s="1">
        <v>4246750</v>
      </c>
      <c r="W10" s="1">
        <v>4246750</v>
      </c>
      <c r="X10" s="1">
        <v>4246750</v>
      </c>
      <c r="Y10" s="1">
        <v>4246750</v>
      </c>
      <c r="Z10" s="1">
        <v>4246750</v>
      </c>
      <c r="AA10" s="1">
        <v>4246750</v>
      </c>
      <c r="AB10" s="1">
        <v>4246750</v>
      </c>
      <c r="AC10" s="1">
        <v>4246750</v>
      </c>
      <c r="AD10" s="1">
        <v>4246750</v>
      </c>
      <c r="AE10" s="1">
        <v>4246750</v>
      </c>
      <c r="AF10" s="1">
        <v>4246750</v>
      </c>
      <c r="AG10" s="1">
        <v>4246750</v>
      </c>
      <c r="AH10" s="1">
        <v>4246750</v>
      </c>
      <c r="AI10" s="1">
        <v>4246750</v>
      </c>
      <c r="AJ10" s="1">
        <v>4246750</v>
      </c>
      <c r="AK10" s="1">
        <v>4246750</v>
      </c>
      <c r="AL10" s="1">
        <v>4246750</v>
      </c>
      <c r="AM10" s="1">
        <v>4246750</v>
      </c>
      <c r="AN10" s="1">
        <v>4246750</v>
      </c>
      <c r="AO10" s="1">
        <v>4246750</v>
      </c>
      <c r="AP10" s="1">
        <v>4246750</v>
      </c>
      <c r="AQ10" s="1">
        <v>4246750</v>
      </c>
      <c r="AR10" s="1">
        <v>4246750</v>
      </c>
      <c r="AS10" s="1">
        <v>4246750</v>
      </c>
      <c r="AT10" s="1">
        <v>4246750</v>
      </c>
      <c r="AU10" s="1">
        <v>4246750</v>
      </c>
      <c r="AV10" s="1">
        <v>4246750</v>
      </c>
      <c r="AW10" s="1">
        <v>4246750</v>
      </c>
      <c r="AX10" s="1">
        <v>4246750</v>
      </c>
      <c r="AY10" s="1">
        <v>4246750</v>
      </c>
      <c r="AZ10" s="1">
        <v>4246750</v>
      </c>
      <c r="BA10" s="1">
        <v>4246750</v>
      </c>
      <c r="BB10" s="1">
        <v>4246750</v>
      </c>
      <c r="BC10" s="1">
        <v>4246750</v>
      </c>
      <c r="BD10" s="1">
        <v>4246750</v>
      </c>
      <c r="BE10" s="1">
        <v>4246750</v>
      </c>
      <c r="BF10" s="1">
        <v>4246750</v>
      </c>
      <c r="BG10" s="1">
        <v>4246750</v>
      </c>
      <c r="BH10" s="1">
        <v>4246750</v>
      </c>
      <c r="BI10" s="1">
        <v>4246750</v>
      </c>
      <c r="BJ10" s="1">
        <v>4246750</v>
      </c>
      <c r="BK10" s="1">
        <v>4246750</v>
      </c>
      <c r="BL10" s="1">
        <v>4246750</v>
      </c>
      <c r="BM10" s="1">
        <v>4246750</v>
      </c>
      <c r="BN10" s="1">
        <v>4246750</v>
      </c>
      <c r="BO10" s="1">
        <v>4246750</v>
      </c>
      <c r="BP10" s="1">
        <v>4246750</v>
      </c>
      <c r="BQ10" s="1">
        <v>4246750</v>
      </c>
      <c r="BR10" s="1">
        <v>4246750</v>
      </c>
      <c r="BS10" s="1">
        <v>4246750</v>
      </c>
      <c r="BT10" s="1">
        <v>4246750</v>
      </c>
      <c r="BU10" s="1">
        <v>4246750</v>
      </c>
      <c r="BV10" s="1">
        <v>4246750</v>
      </c>
      <c r="BW10" s="1">
        <v>4246750</v>
      </c>
      <c r="BX10" s="1">
        <v>4246750</v>
      </c>
      <c r="BY10" s="1">
        <v>4246750</v>
      </c>
      <c r="BZ10" s="1">
        <v>4246750</v>
      </c>
      <c r="CA10" s="1">
        <v>4246750</v>
      </c>
      <c r="CB10" s="1">
        <v>4246750</v>
      </c>
      <c r="CC10" s="1">
        <v>4246750</v>
      </c>
      <c r="CD10" s="1">
        <v>4246750</v>
      </c>
      <c r="CE10" s="1">
        <v>4246750</v>
      </c>
      <c r="CF10" s="1">
        <v>4246750</v>
      </c>
      <c r="CG10" s="1">
        <v>4246750</v>
      </c>
      <c r="CH10" s="1">
        <v>4246750</v>
      </c>
      <c r="CI10" s="1">
        <v>4246750</v>
      </c>
      <c r="CJ10" s="1">
        <v>4246750</v>
      </c>
      <c r="CK10" s="1">
        <v>4246750</v>
      </c>
      <c r="CL10" s="1">
        <v>4246750</v>
      </c>
      <c r="CM10" s="1">
        <v>4246750</v>
      </c>
      <c r="CN10" s="1">
        <v>4246750</v>
      </c>
      <c r="CO10" s="1">
        <v>4246750</v>
      </c>
      <c r="CP10" s="1">
        <v>4246750</v>
      </c>
      <c r="CQ10" s="1">
        <v>4246750</v>
      </c>
      <c r="CR10" s="1">
        <v>4246750</v>
      </c>
      <c r="CS10" s="1">
        <v>4246750</v>
      </c>
      <c r="CT10" s="1">
        <v>4246750</v>
      </c>
      <c r="CU10" s="1">
        <v>4246750</v>
      </c>
      <c r="CV10" s="1">
        <v>4246750</v>
      </c>
      <c r="CW10" s="1">
        <v>4246750</v>
      </c>
      <c r="CX10" s="1">
        <v>4246750</v>
      </c>
      <c r="CY10" s="1">
        <v>4246750</v>
      </c>
      <c r="CZ10" s="1">
        <v>4246750</v>
      </c>
      <c r="DA10" s="1">
        <v>4246750</v>
      </c>
    </row>
    <row r="11" spans="4:105" x14ac:dyDescent="0.25">
      <c r="D11" t="s">
        <v>51</v>
      </c>
      <c r="E11" s="1">
        <v>3881000</v>
      </c>
      <c r="F11" s="1">
        <v>3881000</v>
      </c>
      <c r="G11" s="1">
        <v>3881000</v>
      </c>
      <c r="H11" s="1">
        <v>3881000</v>
      </c>
      <c r="I11" s="1">
        <v>3881000</v>
      </c>
      <c r="J11" s="1">
        <v>3881000</v>
      </c>
      <c r="K11" s="1">
        <v>3881000</v>
      </c>
      <c r="L11" s="1">
        <v>3881000</v>
      </c>
      <c r="M11" s="1">
        <v>3881000</v>
      </c>
      <c r="N11" s="1">
        <v>3881000</v>
      </c>
      <c r="O11" s="1">
        <v>3881000</v>
      </c>
      <c r="P11" s="1">
        <v>3881000</v>
      </c>
      <c r="Q11" s="1">
        <v>3881000</v>
      </c>
      <c r="R11" s="1">
        <v>3881000</v>
      </c>
      <c r="S11" s="1">
        <v>3881000</v>
      </c>
      <c r="T11" s="1">
        <v>3881000</v>
      </c>
      <c r="U11" s="1">
        <v>3881000</v>
      </c>
      <c r="V11" s="1">
        <v>3881000</v>
      </c>
      <c r="W11" s="1">
        <v>3881000</v>
      </c>
      <c r="X11" s="1">
        <v>3881000</v>
      </c>
      <c r="Y11" s="1">
        <v>3881000</v>
      </c>
      <c r="Z11" s="1">
        <v>3881000</v>
      </c>
      <c r="AA11" s="1">
        <v>3881000</v>
      </c>
      <c r="AB11" s="1">
        <v>3881000</v>
      </c>
      <c r="AC11" s="1">
        <v>3881000</v>
      </c>
      <c r="AD11" s="1">
        <v>3881000</v>
      </c>
      <c r="AE11" s="1">
        <v>3881000</v>
      </c>
      <c r="AF11" s="1">
        <v>3881000</v>
      </c>
      <c r="AG11" s="1">
        <v>3881000</v>
      </c>
      <c r="AH11" s="1">
        <v>3881000</v>
      </c>
      <c r="AI11" s="1">
        <v>3881000</v>
      </c>
      <c r="AJ11" s="1">
        <v>3881000</v>
      </c>
      <c r="AK11" s="1">
        <v>3881000</v>
      </c>
      <c r="AL11" s="1">
        <v>3881000</v>
      </c>
      <c r="AM11" s="1">
        <v>3881000</v>
      </c>
      <c r="AN11" s="1">
        <v>3881000</v>
      </c>
      <c r="AO11" s="1">
        <v>3881000</v>
      </c>
      <c r="AP11" s="1">
        <v>3881000</v>
      </c>
      <c r="AQ11" s="1">
        <v>3881000</v>
      </c>
      <c r="AR11" s="1">
        <v>3881000</v>
      </c>
      <c r="AS11" s="1">
        <v>3881000</v>
      </c>
      <c r="AT11" s="1">
        <v>3881000</v>
      </c>
      <c r="AU11" s="1">
        <v>3881000</v>
      </c>
      <c r="AV11" s="1">
        <v>3881000</v>
      </c>
      <c r="AW11" s="1">
        <v>3881000</v>
      </c>
      <c r="AX11" s="1">
        <v>3881000</v>
      </c>
      <c r="AY11" s="1">
        <v>3881000</v>
      </c>
      <c r="AZ11" s="1">
        <v>3881000</v>
      </c>
      <c r="BA11" s="1">
        <v>3881000</v>
      </c>
      <c r="BB11" s="1">
        <v>3881000</v>
      </c>
      <c r="BC11" s="1">
        <v>3881000</v>
      </c>
      <c r="BD11" s="1">
        <v>3881000</v>
      </c>
      <c r="BE11" s="1">
        <v>3881000</v>
      </c>
      <c r="BF11" s="1">
        <v>3881000</v>
      </c>
      <c r="BG11" s="1">
        <v>3881000</v>
      </c>
      <c r="BH11" s="1">
        <v>3881000</v>
      </c>
      <c r="BI11" s="1">
        <v>3881000</v>
      </c>
      <c r="BJ11" s="1">
        <v>3881000</v>
      </c>
      <c r="BK11" s="1">
        <v>3881000</v>
      </c>
      <c r="BL11" s="1">
        <v>3881000</v>
      </c>
      <c r="BM11" s="1">
        <v>3881000</v>
      </c>
      <c r="BN11" s="1">
        <v>3881000</v>
      </c>
      <c r="BO11" s="1">
        <v>3881000</v>
      </c>
      <c r="BP11" s="1">
        <v>3881000</v>
      </c>
      <c r="BQ11" s="1">
        <v>3881000</v>
      </c>
      <c r="BR11" s="1">
        <v>3881000</v>
      </c>
      <c r="BS11" s="1">
        <v>3881000</v>
      </c>
      <c r="BT11" s="1">
        <v>3881000</v>
      </c>
      <c r="BU11" s="1">
        <v>3881000</v>
      </c>
      <c r="BV11" s="1">
        <v>3881000</v>
      </c>
      <c r="BW11" s="1">
        <v>3881000</v>
      </c>
      <c r="BX11" s="1">
        <v>3881000</v>
      </c>
      <c r="BY11" s="1">
        <v>3881000</v>
      </c>
      <c r="BZ11" s="1">
        <v>3881000</v>
      </c>
      <c r="CA11" s="1">
        <v>3881000</v>
      </c>
      <c r="CB11" s="1">
        <v>3881000</v>
      </c>
      <c r="CC11" s="1">
        <v>3881000</v>
      </c>
      <c r="CD11" s="1">
        <v>3881000</v>
      </c>
      <c r="CE11" s="1">
        <v>3881000</v>
      </c>
      <c r="CF11" s="1">
        <v>3881000</v>
      </c>
      <c r="CG11" s="1">
        <v>3881000</v>
      </c>
      <c r="CH11" s="1">
        <v>3881000</v>
      </c>
      <c r="CI11" s="1">
        <v>3881000</v>
      </c>
      <c r="CJ11" s="1">
        <v>3881000</v>
      </c>
      <c r="CK11" s="1">
        <v>3881000</v>
      </c>
      <c r="CL11" s="1">
        <v>3881000</v>
      </c>
      <c r="CM11" s="1">
        <v>3881000</v>
      </c>
      <c r="CN11" s="1">
        <v>3881000</v>
      </c>
      <c r="CO11" s="1">
        <v>3881000</v>
      </c>
      <c r="CP11" s="1">
        <v>3881000</v>
      </c>
      <c r="CQ11" s="1">
        <v>3881000</v>
      </c>
      <c r="CR11" s="1">
        <v>3881000</v>
      </c>
      <c r="CS11" s="1">
        <v>3881000</v>
      </c>
      <c r="CT11" s="1">
        <v>3881000</v>
      </c>
      <c r="CU11" s="1">
        <v>3881000</v>
      </c>
      <c r="CV11" s="1">
        <v>3881000</v>
      </c>
      <c r="CW11" s="1">
        <v>3881000</v>
      </c>
      <c r="CX11" s="1">
        <v>3881000</v>
      </c>
      <c r="CY11" s="1">
        <v>3881000</v>
      </c>
      <c r="CZ11" s="1">
        <v>3881000</v>
      </c>
      <c r="DA11" s="1">
        <v>3881000</v>
      </c>
    </row>
    <row r="12" spans="4:105" x14ac:dyDescent="0.25">
      <c r="D12" t="s">
        <v>52</v>
      </c>
      <c r="E12" s="1">
        <v>3226250</v>
      </c>
      <c r="F12" s="1">
        <v>3226250</v>
      </c>
      <c r="G12" s="1">
        <v>3226250</v>
      </c>
      <c r="H12" s="1">
        <v>3226250</v>
      </c>
      <c r="I12" s="1">
        <v>3226250</v>
      </c>
      <c r="J12" s="1">
        <v>3226250</v>
      </c>
      <c r="K12" s="1">
        <v>3226250</v>
      </c>
      <c r="L12" s="1">
        <v>3226250</v>
      </c>
      <c r="M12" s="1">
        <v>3226250</v>
      </c>
      <c r="N12" s="1">
        <v>3226250</v>
      </c>
      <c r="O12" s="1">
        <v>3226250</v>
      </c>
      <c r="P12" s="1">
        <v>3226250</v>
      </c>
      <c r="Q12" s="1">
        <v>3226250</v>
      </c>
      <c r="R12" s="1">
        <v>3226250</v>
      </c>
      <c r="S12" s="1">
        <v>3226250</v>
      </c>
      <c r="T12" s="1">
        <v>3226250</v>
      </c>
      <c r="U12" s="1">
        <v>3226250</v>
      </c>
      <c r="V12" s="1">
        <v>3226250</v>
      </c>
      <c r="W12" s="1">
        <v>3226250</v>
      </c>
      <c r="X12" s="1">
        <v>3226250</v>
      </c>
      <c r="Y12" s="1">
        <v>3226250</v>
      </c>
      <c r="Z12" s="1">
        <v>3226250</v>
      </c>
      <c r="AA12" s="1">
        <v>3226250</v>
      </c>
      <c r="AB12" s="1">
        <v>3226250</v>
      </c>
      <c r="AC12" s="1">
        <v>3226250</v>
      </c>
      <c r="AD12" s="1">
        <v>3226250</v>
      </c>
      <c r="AE12" s="1">
        <v>3226250</v>
      </c>
      <c r="AF12" s="1">
        <v>3226250</v>
      </c>
      <c r="AG12" s="1">
        <v>3226250</v>
      </c>
      <c r="AH12" s="1">
        <v>3226250</v>
      </c>
      <c r="AI12" s="1">
        <v>3226250</v>
      </c>
      <c r="AJ12" s="1">
        <v>3226250</v>
      </c>
      <c r="AK12" s="1">
        <v>3226250</v>
      </c>
      <c r="AL12" s="1">
        <v>3226250</v>
      </c>
      <c r="AM12" s="1">
        <v>3226250</v>
      </c>
      <c r="AN12" s="1">
        <v>3226250</v>
      </c>
      <c r="AO12" s="1">
        <v>3226250</v>
      </c>
      <c r="AP12" s="1">
        <v>3226250</v>
      </c>
      <c r="AQ12" s="1">
        <v>3226250</v>
      </c>
      <c r="AR12" s="1">
        <v>3226250</v>
      </c>
      <c r="AS12" s="1">
        <v>3226250</v>
      </c>
      <c r="AT12" s="1">
        <v>3226250</v>
      </c>
      <c r="AU12" s="1">
        <v>3226250</v>
      </c>
      <c r="AV12" s="1">
        <v>3226250</v>
      </c>
      <c r="AW12" s="1">
        <v>3226250</v>
      </c>
      <c r="AX12" s="1">
        <v>3226250</v>
      </c>
      <c r="AY12" s="1">
        <v>3226250</v>
      </c>
      <c r="AZ12" s="1">
        <v>3226250</v>
      </c>
      <c r="BA12" s="1">
        <v>3226250</v>
      </c>
      <c r="BB12" s="1">
        <v>3226250</v>
      </c>
      <c r="BC12" s="1">
        <v>3226250</v>
      </c>
      <c r="BD12" s="1">
        <v>3226250</v>
      </c>
      <c r="BE12" s="1">
        <v>3226250</v>
      </c>
      <c r="BF12" s="1">
        <v>3226250</v>
      </c>
      <c r="BG12" s="1">
        <v>3226250</v>
      </c>
      <c r="BH12" s="1">
        <v>3226250</v>
      </c>
      <c r="BI12" s="1">
        <v>3226250</v>
      </c>
      <c r="BJ12" s="1">
        <v>3226250</v>
      </c>
      <c r="BK12" s="1">
        <v>3226250</v>
      </c>
      <c r="BL12" s="1">
        <v>3226250</v>
      </c>
      <c r="BM12" s="1">
        <v>3226250</v>
      </c>
      <c r="BN12" s="1">
        <v>3226250</v>
      </c>
      <c r="BO12" s="1">
        <v>3226250</v>
      </c>
      <c r="BP12" s="1">
        <v>3226250</v>
      </c>
      <c r="BQ12" s="1">
        <v>3226250</v>
      </c>
      <c r="BR12" s="1">
        <v>3226250</v>
      </c>
      <c r="BS12" s="1">
        <v>3226250</v>
      </c>
      <c r="BT12" s="1">
        <v>3226250</v>
      </c>
      <c r="BU12" s="1">
        <v>3226250</v>
      </c>
      <c r="BV12" s="1">
        <v>3226250</v>
      </c>
      <c r="BW12" s="1">
        <v>3226250</v>
      </c>
      <c r="BX12" s="1">
        <v>3226250</v>
      </c>
      <c r="BY12" s="1">
        <v>3226250</v>
      </c>
      <c r="BZ12" s="1">
        <v>3226250</v>
      </c>
      <c r="CA12" s="1">
        <v>3226250</v>
      </c>
      <c r="CB12" s="1">
        <v>3226250</v>
      </c>
      <c r="CC12" s="1">
        <v>3226250</v>
      </c>
      <c r="CD12" s="1">
        <v>3226250</v>
      </c>
      <c r="CE12" s="1">
        <v>3226250</v>
      </c>
      <c r="CF12" s="1">
        <v>3226250</v>
      </c>
      <c r="CG12" s="1">
        <v>3226250</v>
      </c>
      <c r="CH12" s="1">
        <v>3226250</v>
      </c>
      <c r="CI12" s="1">
        <v>3226250</v>
      </c>
      <c r="CJ12" s="1">
        <v>3226250</v>
      </c>
      <c r="CK12" s="1">
        <v>3226250</v>
      </c>
      <c r="CL12" s="1">
        <v>3226250</v>
      </c>
      <c r="CM12" s="1">
        <v>3226250</v>
      </c>
      <c r="CN12" s="1">
        <v>3226250</v>
      </c>
      <c r="CO12" s="1">
        <v>3226250</v>
      </c>
      <c r="CP12" s="1">
        <v>3226250</v>
      </c>
      <c r="CQ12" s="1">
        <v>3226250</v>
      </c>
      <c r="CR12" s="1">
        <v>3226250</v>
      </c>
      <c r="CS12" s="1">
        <v>3226250</v>
      </c>
      <c r="CT12" s="1">
        <v>3226250</v>
      </c>
      <c r="CU12" s="1">
        <v>3226250</v>
      </c>
      <c r="CV12" s="1">
        <v>3226250</v>
      </c>
      <c r="CW12" s="1">
        <v>3226250</v>
      </c>
      <c r="CX12" s="1">
        <v>3226250</v>
      </c>
      <c r="CY12" s="1">
        <v>3226250</v>
      </c>
      <c r="CZ12" s="1">
        <v>3226250</v>
      </c>
      <c r="DA12" s="1">
        <v>3226250</v>
      </c>
    </row>
    <row r="13" spans="4:105" x14ac:dyDescent="0.25">
      <c r="D13" t="s">
        <v>53</v>
      </c>
      <c r="E13" s="1">
        <v>2822750</v>
      </c>
      <c r="F13" s="1">
        <v>2822750</v>
      </c>
      <c r="G13" s="1">
        <v>2822750</v>
      </c>
      <c r="H13" s="1">
        <v>2822750</v>
      </c>
      <c r="I13" s="1">
        <v>2822750</v>
      </c>
      <c r="J13" s="1">
        <v>2822750</v>
      </c>
      <c r="K13" s="1">
        <v>2822750</v>
      </c>
      <c r="L13" s="1">
        <v>2822750</v>
      </c>
      <c r="M13" s="1">
        <v>2822750</v>
      </c>
      <c r="N13" s="1">
        <v>2822750</v>
      </c>
      <c r="O13" s="1">
        <v>2822750</v>
      </c>
      <c r="P13" s="1">
        <v>2822750</v>
      </c>
      <c r="Q13" s="1">
        <v>2822750</v>
      </c>
      <c r="R13" s="1">
        <v>2822750</v>
      </c>
      <c r="S13" s="1">
        <v>2822750</v>
      </c>
      <c r="T13" s="1">
        <v>2822750</v>
      </c>
      <c r="U13" s="1">
        <v>2822750</v>
      </c>
      <c r="V13" s="1">
        <v>2822750</v>
      </c>
      <c r="W13" s="1">
        <v>2822750</v>
      </c>
      <c r="X13" s="1">
        <v>2822750</v>
      </c>
      <c r="Y13" s="1">
        <v>2822750</v>
      </c>
      <c r="Z13" s="1">
        <v>2822750</v>
      </c>
      <c r="AA13" s="1">
        <v>2822750</v>
      </c>
      <c r="AB13" s="1">
        <v>2822750</v>
      </c>
      <c r="AC13" s="1">
        <v>2822750</v>
      </c>
      <c r="AD13" s="1">
        <v>2822750</v>
      </c>
      <c r="AE13" s="1">
        <v>2822750</v>
      </c>
      <c r="AF13" s="1">
        <v>2822750</v>
      </c>
      <c r="AG13" s="1">
        <v>2822750</v>
      </c>
      <c r="AH13" s="1">
        <v>2822750</v>
      </c>
      <c r="AI13" s="1">
        <v>2822750</v>
      </c>
      <c r="AJ13" s="1">
        <v>2822750</v>
      </c>
      <c r="AK13" s="1">
        <v>2822750</v>
      </c>
      <c r="AL13" s="1">
        <v>2822750</v>
      </c>
      <c r="AM13" s="1">
        <v>2822750</v>
      </c>
      <c r="AN13" s="1">
        <v>2822750</v>
      </c>
      <c r="AO13" s="1">
        <v>2822750</v>
      </c>
      <c r="AP13" s="1">
        <v>2822750</v>
      </c>
      <c r="AQ13" s="1">
        <v>2822750</v>
      </c>
      <c r="AR13" s="1">
        <v>2822750</v>
      </c>
      <c r="AS13" s="1">
        <v>2822750</v>
      </c>
      <c r="AT13" s="1">
        <v>2822750</v>
      </c>
      <c r="AU13" s="1">
        <v>2822750</v>
      </c>
      <c r="AV13" s="1">
        <v>2822750</v>
      </c>
      <c r="AW13" s="1">
        <v>2822750</v>
      </c>
      <c r="AX13" s="1">
        <v>2822750</v>
      </c>
      <c r="AY13" s="1">
        <v>2822750</v>
      </c>
      <c r="AZ13" s="1">
        <v>2822750</v>
      </c>
      <c r="BA13" s="1">
        <v>2822750</v>
      </c>
      <c r="BB13" s="1">
        <v>2822750</v>
      </c>
      <c r="BC13" s="1">
        <v>2822750</v>
      </c>
      <c r="BD13" s="1">
        <v>2822750</v>
      </c>
      <c r="BE13" s="1">
        <v>2822750</v>
      </c>
      <c r="BF13" s="1">
        <v>2822750</v>
      </c>
      <c r="BG13" s="1">
        <v>2822750</v>
      </c>
      <c r="BH13" s="1">
        <v>2822750</v>
      </c>
      <c r="BI13" s="1">
        <v>2822750</v>
      </c>
      <c r="BJ13" s="1">
        <v>2822750</v>
      </c>
      <c r="BK13" s="1">
        <v>2822750</v>
      </c>
      <c r="BL13" s="1">
        <v>2822750</v>
      </c>
      <c r="BM13" s="1">
        <v>2822750</v>
      </c>
      <c r="BN13" s="1">
        <v>2822750</v>
      </c>
      <c r="BO13" s="1">
        <v>2822750</v>
      </c>
      <c r="BP13" s="1">
        <v>2822750</v>
      </c>
      <c r="BQ13" s="1">
        <v>2822750</v>
      </c>
      <c r="BR13" s="1">
        <v>2822750</v>
      </c>
      <c r="BS13" s="1">
        <v>2822750</v>
      </c>
      <c r="BT13" s="1">
        <v>2822750</v>
      </c>
      <c r="BU13" s="1">
        <v>2822750</v>
      </c>
      <c r="BV13" s="1">
        <v>2822750</v>
      </c>
      <c r="BW13" s="1">
        <v>2822750</v>
      </c>
      <c r="BX13" s="1">
        <v>2822750</v>
      </c>
      <c r="BY13" s="1">
        <v>2822750</v>
      </c>
      <c r="BZ13" s="1">
        <v>2822750</v>
      </c>
      <c r="CA13" s="1">
        <v>2822750</v>
      </c>
      <c r="CB13" s="1">
        <v>2822750</v>
      </c>
      <c r="CC13" s="1">
        <v>2822750</v>
      </c>
      <c r="CD13" s="1">
        <v>2822750</v>
      </c>
      <c r="CE13" s="1">
        <v>2822750</v>
      </c>
      <c r="CF13" s="1">
        <v>2822750</v>
      </c>
      <c r="CG13" s="1">
        <v>2822750</v>
      </c>
      <c r="CH13" s="1">
        <v>2822750</v>
      </c>
      <c r="CI13" s="1">
        <v>2822750</v>
      </c>
      <c r="CJ13" s="1">
        <v>2822750</v>
      </c>
      <c r="CK13" s="1">
        <v>2822750</v>
      </c>
      <c r="CL13" s="1">
        <v>2822750</v>
      </c>
      <c r="CM13" s="1">
        <v>2822750</v>
      </c>
      <c r="CN13" s="1">
        <v>2822750</v>
      </c>
      <c r="CO13" s="1">
        <v>2822750</v>
      </c>
      <c r="CP13" s="1">
        <v>2822750</v>
      </c>
      <c r="CQ13" s="1">
        <v>2822750</v>
      </c>
      <c r="CR13" s="1">
        <v>2822750</v>
      </c>
      <c r="CS13" s="1">
        <v>2822750</v>
      </c>
      <c r="CT13" s="1">
        <v>2822750</v>
      </c>
      <c r="CU13" s="1">
        <v>2822750</v>
      </c>
      <c r="CV13" s="1">
        <v>2822750</v>
      </c>
      <c r="CW13" s="1">
        <v>2822750</v>
      </c>
      <c r="CX13" s="1">
        <v>2822750</v>
      </c>
      <c r="CY13" s="1">
        <v>2822750</v>
      </c>
      <c r="CZ13" s="1">
        <v>2822750</v>
      </c>
      <c r="DA13" s="1">
        <v>2822750</v>
      </c>
    </row>
    <row r="14" spans="4:105" x14ac:dyDescent="0.25">
      <c r="D14" t="s">
        <v>54</v>
      </c>
      <c r="E14" s="1">
        <v>2661500</v>
      </c>
      <c r="F14" s="1">
        <v>2661500</v>
      </c>
      <c r="G14" s="1">
        <v>2661500</v>
      </c>
      <c r="H14" s="1">
        <v>2661500</v>
      </c>
      <c r="I14" s="1">
        <v>2661500</v>
      </c>
      <c r="J14" s="1">
        <v>2661500</v>
      </c>
      <c r="K14" s="1">
        <v>2661500</v>
      </c>
      <c r="L14" s="1">
        <v>2661500</v>
      </c>
      <c r="M14" s="1">
        <v>2661500</v>
      </c>
      <c r="N14" s="1">
        <v>2661500</v>
      </c>
      <c r="O14" s="1">
        <v>2661500</v>
      </c>
      <c r="P14" s="1">
        <v>2661500</v>
      </c>
      <c r="Q14" s="1">
        <v>2661500</v>
      </c>
      <c r="R14" s="1">
        <v>2661500</v>
      </c>
      <c r="S14" s="1">
        <v>2661500</v>
      </c>
      <c r="T14" s="1">
        <v>2661500</v>
      </c>
      <c r="U14" s="1">
        <v>2661500</v>
      </c>
      <c r="V14" s="1">
        <v>2661500</v>
      </c>
      <c r="W14" s="1">
        <v>2661500</v>
      </c>
      <c r="X14" s="1">
        <v>2661500</v>
      </c>
      <c r="Y14" s="1">
        <v>2661500</v>
      </c>
      <c r="Z14" s="1">
        <v>2661500</v>
      </c>
      <c r="AA14" s="1">
        <v>2661500</v>
      </c>
      <c r="AB14" s="1">
        <v>2661500</v>
      </c>
      <c r="AC14" s="1">
        <v>2661500</v>
      </c>
      <c r="AD14" s="1">
        <v>2661500</v>
      </c>
      <c r="AE14" s="1">
        <v>2661500</v>
      </c>
      <c r="AF14" s="1">
        <v>2661500</v>
      </c>
      <c r="AG14" s="1">
        <v>2661500</v>
      </c>
      <c r="AH14" s="1">
        <v>2661500</v>
      </c>
      <c r="AI14" s="1">
        <v>2661500</v>
      </c>
      <c r="AJ14" s="1">
        <v>2661500</v>
      </c>
      <c r="AK14" s="1">
        <v>2661500</v>
      </c>
      <c r="AL14" s="1">
        <v>2661500</v>
      </c>
      <c r="AM14" s="1">
        <v>2661500</v>
      </c>
      <c r="AN14" s="1">
        <v>2661500</v>
      </c>
      <c r="AO14" s="1">
        <v>2661500</v>
      </c>
      <c r="AP14" s="1">
        <v>2661500</v>
      </c>
      <c r="AQ14" s="1">
        <v>2661500</v>
      </c>
      <c r="AR14" s="1">
        <v>2661500</v>
      </c>
      <c r="AS14" s="1">
        <v>2661500</v>
      </c>
      <c r="AT14" s="1">
        <v>2661500</v>
      </c>
      <c r="AU14" s="1">
        <v>2661500</v>
      </c>
      <c r="AV14" s="1">
        <v>2661500</v>
      </c>
      <c r="AW14" s="1">
        <v>2661500</v>
      </c>
      <c r="AX14" s="1">
        <v>2661500</v>
      </c>
      <c r="AY14" s="1">
        <v>2661500</v>
      </c>
      <c r="AZ14" s="1">
        <v>2661500</v>
      </c>
      <c r="BA14" s="1">
        <v>2661500</v>
      </c>
      <c r="BB14" s="1">
        <v>2661500</v>
      </c>
      <c r="BC14" s="1">
        <v>2661500</v>
      </c>
      <c r="BD14" s="1">
        <v>2661500</v>
      </c>
      <c r="BE14" s="1">
        <v>2661500</v>
      </c>
      <c r="BF14" s="1">
        <v>2661500</v>
      </c>
      <c r="BG14" s="1">
        <v>2661500</v>
      </c>
      <c r="BH14" s="1">
        <v>2661500</v>
      </c>
      <c r="BI14" s="1">
        <v>2661500</v>
      </c>
      <c r="BJ14" s="1">
        <v>2661500</v>
      </c>
      <c r="BK14" s="1">
        <v>2661500</v>
      </c>
      <c r="BL14" s="1">
        <v>2661500</v>
      </c>
      <c r="BM14" s="1">
        <v>2661500</v>
      </c>
      <c r="BN14" s="1">
        <v>2661500</v>
      </c>
      <c r="BO14" s="1">
        <v>2661500</v>
      </c>
      <c r="BP14" s="1">
        <v>2661500</v>
      </c>
      <c r="BQ14" s="1">
        <v>2661500</v>
      </c>
      <c r="BR14" s="1">
        <v>2661500</v>
      </c>
      <c r="BS14" s="1">
        <v>2661500</v>
      </c>
      <c r="BT14" s="1">
        <v>2661500</v>
      </c>
      <c r="BU14" s="1">
        <v>2661500</v>
      </c>
      <c r="BV14" s="1">
        <v>2661500</v>
      </c>
      <c r="BW14" s="1">
        <v>2661500</v>
      </c>
      <c r="BX14" s="1">
        <v>2661500</v>
      </c>
      <c r="BY14" s="1">
        <v>2661500</v>
      </c>
      <c r="BZ14" s="1">
        <v>2661500</v>
      </c>
      <c r="CA14" s="1">
        <v>2661500</v>
      </c>
      <c r="CB14" s="1">
        <v>2661500</v>
      </c>
      <c r="CC14" s="1">
        <v>2661500</v>
      </c>
      <c r="CD14" s="1">
        <v>2661500</v>
      </c>
      <c r="CE14" s="1">
        <v>2661500</v>
      </c>
      <c r="CF14" s="1">
        <v>2661500</v>
      </c>
      <c r="CG14" s="1">
        <v>2661500</v>
      </c>
      <c r="CH14" s="1">
        <v>2661500</v>
      </c>
      <c r="CI14" s="1">
        <v>2661500</v>
      </c>
      <c r="CJ14" s="1">
        <v>2661500</v>
      </c>
      <c r="CK14" s="1">
        <v>2661500</v>
      </c>
      <c r="CL14" s="1">
        <v>2661500</v>
      </c>
      <c r="CM14" s="1">
        <v>2661500</v>
      </c>
      <c r="CN14" s="1">
        <v>2661500</v>
      </c>
      <c r="CO14" s="1">
        <v>2661500</v>
      </c>
      <c r="CP14" s="1">
        <v>2661500</v>
      </c>
      <c r="CQ14" s="1">
        <v>2661500</v>
      </c>
      <c r="CR14" s="1">
        <v>2661500</v>
      </c>
      <c r="CS14" s="1">
        <v>2661500</v>
      </c>
      <c r="CT14" s="1">
        <v>2661500</v>
      </c>
      <c r="CU14" s="1">
        <v>2661500</v>
      </c>
      <c r="CV14" s="1">
        <v>2661500</v>
      </c>
      <c r="CW14" s="1">
        <v>2661500</v>
      </c>
      <c r="CX14" s="1">
        <v>2661500</v>
      </c>
      <c r="CY14" s="1">
        <v>2661500</v>
      </c>
      <c r="CZ14" s="1">
        <v>2661500</v>
      </c>
      <c r="DA14" s="1">
        <v>2661500</v>
      </c>
    </row>
    <row r="15" spans="4:105" x14ac:dyDescent="0.25">
      <c r="D15" t="s">
        <v>55</v>
      </c>
      <c r="E15" s="1">
        <v>2585250</v>
      </c>
      <c r="F15" s="1">
        <v>2585250</v>
      </c>
      <c r="G15" s="1">
        <v>2585250</v>
      </c>
      <c r="H15" s="1">
        <v>2585250</v>
      </c>
      <c r="I15" s="1">
        <v>2585250</v>
      </c>
      <c r="J15" s="1">
        <v>2585250</v>
      </c>
      <c r="K15" s="1">
        <v>2585250</v>
      </c>
      <c r="L15" s="1">
        <v>2585250</v>
      </c>
      <c r="M15" s="1">
        <v>2585250</v>
      </c>
      <c r="N15" s="1">
        <v>2585250</v>
      </c>
      <c r="O15" s="1">
        <v>2585250</v>
      </c>
      <c r="P15" s="1">
        <v>2585250</v>
      </c>
      <c r="Q15" s="1">
        <v>2585250</v>
      </c>
      <c r="R15" s="1">
        <v>2585250</v>
      </c>
      <c r="S15" s="1">
        <v>2585250</v>
      </c>
      <c r="T15" s="1">
        <v>2585250</v>
      </c>
      <c r="U15" s="1">
        <v>2585250</v>
      </c>
      <c r="V15" s="1">
        <v>2585250</v>
      </c>
      <c r="W15" s="1">
        <v>2585250</v>
      </c>
      <c r="X15" s="1">
        <v>2585250</v>
      </c>
      <c r="Y15" s="1">
        <v>2585250</v>
      </c>
      <c r="Z15" s="1">
        <v>2585250</v>
      </c>
      <c r="AA15" s="1">
        <v>2585250</v>
      </c>
      <c r="AB15" s="1">
        <v>2585250</v>
      </c>
      <c r="AC15" s="1">
        <v>2585250</v>
      </c>
      <c r="AD15" s="1">
        <v>2585250</v>
      </c>
      <c r="AE15" s="1">
        <v>2585250</v>
      </c>
      <c r="AF15" s="1">
        <v>2585250</v>
      </c>
      <c r="AG15" s="1">
        <v>2585250</v>
      </c>
      <c r="AH15" s="1">
        <v>2585250</v>
      </c>
      <c r="AI15" s="1">
        <v>2585250</v>
      </c>
      <c r="AJ15" s="1">
        <v>2585250</v>
      </c>
      <c r="AK15" s="1">
        <v>2585250</v>
      </c>
      <c r="AL15" s="1">
        <v>2585250</v>
      </c>
      <c r="AM15" s="1">
        <v>2585250</v>
      </c>
      <c r="AN15" s="1">
        <v>2585250</v>
      </c>
      <c r="AO15" s="1">
        <v>2585250</v>
      </c>
      <c r="AP15" s="1">
        <v>2585250</v>
      </c>
      <c r="AQ15" s="1">
        <v>2585250</v>
      </c>
      <c r="AR15" s="1">
        <v>2585250</v>
      </c>
      <c r="AS15" s="1">
        <v>2585250</v>
      </c>
      <c r="AT15" s="1">
        <v>2585250</v>
      </c>
      <c r="AU15" s="1">
        <v>2585250</v>
      </c>
      <c r="AV15" s="1">
        <v>2585250</v>
      </c>
      <c r="AW15" s="1">
        <v>2585250</v>
      </c>
      <c r="AX15" s="1">
        <v>2585250</v>
      </c>
      <c r="AY15" s="1">
        <v>2585250</v>
      </c>
      <c r="AZ15" s="1">
        <v>2585250</v>
      </c>
      <c r="BA15" s="1">
        <v>2585250</v>
      </c>
      <c r="BB15" s="1">
        <v>2585250</v>
      </c>
      <c r="BC15" s="1">
        <v>2585250</v>
      </c>
      <c r="BD15" s="1">
        <v>2585250</v>
      </c>
      <c r="BE15" s="1">
        <v>2585250</v>
      </c>
      <c r="BF15" s="1">
        <v>2585250</v>
      </c>
      <c r="BG15" s="1">
        <v>2585250</v>
      </c>
      <c r="BH15" s="1">
        <v>2585250</v>
      </c>
      <c r="BI15" s="1">
        <v>2585250</v>
      </c>
      <c r="BJ15" s="1">
        <v>2585250</v>
      </c>
      <c r="BK15" s="1">
        <v>2585250</v>
      </c>
      <c r="BL15" s="1">
        <v>2585250</v>
      </c>
      <c r="BM15" s="1">
        <v>2585250</v>
      </c>
      <c r="BN15" s="1">
        <v>2585250</v>
      </c>
      <c r="BO15" s="1">
        <v>2585250</v>
      </c>
      <c r="BP15" s="1">
        <v>2585250</v>
      </c>
      <c r="BQ15" s="1">
        <v>2585250</v>
      </c>
      <c r="BR15" s="1">
        <v>2585250</v>
      </c>
      <c r="BS15" s="1">
        <v>2585250</v>
      </c>
      <c r="BT15" s="1">
        <v>2585250</v>
      </c>
      <c r="BU15" s="1">
        <v>2585250</v>
      </c>
      <c r="BV15" s="1">
        <v>2585250</v>
      </c>
      <c r="BW15" s="1">
        <v>2585250</v>
      </c>
      <c r="BX15" s="1">
        <v>2585250</v>
      </c>
      <c r="BY15" s="1">
        <v>2585250</v>
      </c>
      <c r="BZ15" s="1">
        <v>2585250</v>
      </c>
      <c r="CA15" s="1">
        <v>2585250</v>
      </c>
      <c r="CB15" s="1">
        <v>2585250</v>
      </c>
      <c r="CC15" s="1">
        <v>2585250</v>
      </c>
      <c r="CD15" s="1">
        <v>2585250</v>
      </c>
      <c r="CE15" s="1">
        <v>2585250</v>
      </c>
      <c r="CF15" s="1">
        <v>2585250</v>
      </c>
      <c r="CG15" s="1">
        <v>2585250</v>
      </c>
      <c r="CH15" s="1">
        <v>2585250</v>
      </c>
      <c r="CI15" s="1">
        <v>2585250</v>
      </c>
      <c r="CJ15" s="1">
        <v>2585250</v>
      </c>
      <c r="CK15" s="1">
        <v>2585250</v>
      </c>
      <c r="CL15" s="1">
        <v>2585250</v>
      </c>
      <c r="CM15" s="1">
        <v>2585250</v>
      </c>
      <c r="CN15" s="1">
        <v>2585250</v>
      </c>
      <c r="CO15" s="1">
        <v>2585250</v>
      </c>
      <c r="CP15" s="1">
        <v>2585250</v>
      </c>
      <c r="CQ15" s="1">
        <v>2585250</v>
      </c>
      <c r="CR15" s="1">
        <v>2585250</v>
      </c>
      <c r="CS15" s="1">
        <v>2585250</v>
      </c>
      <c r="CT15" s="1">
        <v>2585250</v>
      </c>
      <c r="CU15" s="1">
        <v>2585250</v>
      </c>
      <c r="CV15" s="1">
        <v>2585250</v>
      </c>
      <c r="CW15" s="1">
        <v>2585250</v>
      </c>
      <c r="CX15" s="1">
        <v>2585250</v>
      </c>
      <c r="CY15" s="1">
        <v>2585250</v>
      </c>
      <c r="CZ15" s="1">
        <v>2585250</v>
      </c>
      <c r="DA15" s="1">
        <v>2585250</v>
      </c>
    </row>
    <row r="16" spans="4:105" x14ac:dyDescent="0.25">
      <c r="D16" t="s">
        <v>56</v>
      </c>
      <c r="E16" s="1">
        <v>2904500</v>
      </c>
      <c r="F16" s="1">
        <v>2904500</v>
      </c>
      <c r="G16" s="1">
        <v>2904500</v>
      </c>
      <c r="H16" s="1">
        <v>2904500</v>
      </c>
      <c r="I16" s="1">
        <v>2904500</v>
      </c>
      <c r="J16" s="1">
        <v>2904500</v>
      </c>
      <c r="K16" s="1">
        <v>2904500</v>
      </c>
      <c r="L16" s="1">
        <v>2904500</v>
      </c>
      <c r="M16" s="1">
        <v>2904500</v>
      </c>
      <c r="N16" s="1">
        <v>2904500</v>
      </c>
      <c r="O16" s="1">
        <v>2904500</v>
      </c>
      <c r="P16" s="1">
        <v>2904500</v>
      </c>
      <c r="Q16" s="1">
        <v>2904500</v>
      </c>
      <c r="R16" s="1">
        <v>2904500</v>
      </c>
      <c r="S16" s="1">
        <v>2904500</v>
      </c>
      <c r="T16" s="1">
        <v>2904500</v>
      </c>
      <c r="U16" s="1">
        <v>2904500</v>
      </c>
      <c r="V16" s="1">
        <v>2904500</v>
      </c>
      <c r="W16" s="1">
        <v>2904500</v>
      </c>
      <c r="X16" s="1">
        <v>2904500</v>
      </c>
      <c r="Y16" s="1">
        <v>2904500</v>
      </c>
      <c r="Z16" s="1">
        <v>2904500</v>
      </c>
      <c r="AA16" s="1">
        <v>2904500</v>
      </c>
      <c r="AB16" s="1">
        <v>2904500</v>
      </c>
      <c r="AC16" s="1">
        <v>2904500</v>
      </c>
      <c r="AD16" s="1">
        <v>2904500</v>
      </c>
      <c r="AE16" s="1">
        <v>2904500</v>
      </c>
      <c r="AF16" s="1">
        <v>2904500</v>
      </c>
      <c r="AG16" s="1">
        <v>2904500</v>
      </c>
      <c r="AH16" s="1">
        <v>2904500</v>
      </c>
      <c r="AI16" s="1">
        <v>2904500</v>
      </c>
      <c r="AJ16" s="1">
        <v>2904500</v>
      </c>
      <c r="AK16" s="1">
        <v>2904500</v>
      </c>
      <c r="AL16" s="1">
        <v>2904500</v>
      </c>
      <c r="AM16" s="1">
        <v>2904500</v>
      </c>
      <c r="AN16" s="1">
        <v>2904500</v>
      </c>
      <c r="AO16" s="1">
        <v>2904500</v>
      </c>
      <c r="AP16" s="1">
        <v>2904500</v>
      </c>
      <c r="AQ16" s="1">
        <v>2904500</v>
      </c>
      <c r="AR16" s="1">
        <v>2904500</v>
      </c>
      <c r="AS16" s="1">
        <v>2904500</v>
      </c>
      <c r="AT16" s="1">
        <v>2904500</v>
      </c>
      <c r="AU16" s="1">
        <v>2904500</v>
      </c>
      <c r="AV16" s="1">
        <v>2904500</v>
      </c>
      <c r="AW16" s="1">
        <v>2904500</v>
      </c>
      <c r="AX16" s="1">
        <v>2904500</v>
      </c>
      <c r="AY16" s="1">
        <v>2904500</v>
      </c>
      <c r="AZ16" s="1">
        <v>2904500</v>
      </c>
      <c r="BA16" s="1">
        <v>2904500</v>
      </c>
      <c r="BB16" s="1">
        <v>2904500</v>
      </c>
      <c r="BC16" s="1">
        <v>2904500</v>
      </c>
      <c r="BD16" s="1">
        <v>2904500</v>
      </c>
      <c r="BE16" s="1">
        <v>2904500</v>
      </c>
      <c r="BF16" s="1">
        <v>2904500</v>
      </c>
      <c r="BG16" s="1">
        <v>2904500</v>
      </c>
      <c r="BH16" s="1">
        <v>2904500</v>
      </c>
      <c r="BI16" s="1">
        <v>2904500</v>
      </c>
      <c r="BJ16" s="1">
        <v>2904500</v>
      </c>
      <c r="BK16" s="1">
        <v>2904500</v>
      </c>
      <c r="BL16" s="1">
        <v>2904500</v>
      </c>
      <c r="BM16" s="1">
        <v>2904500</v>
      </c>
      <c r="BN16" s="1">
        <v>2904500</v>
      </c>
      <c r="BO16" s="1">
        <v>2904500</v>
      </c>
      <c r="BP16" s="1">
        <v>2904500</v>
      </c>
      <c r="BQ16" s="1">
        <v>2904500</v>
      </c>
      <c r="BR16" s="1">
        <v>2904500</v>
      </c>
      <c r="BS16" s="1">
        <v>2904500</v>
      </c>
      <c r="BT16" s="1">
        <v>2904500</v>
      </c>
      <c r="BU16" s="1">
        <v>2904500</v>
      </c>
      <c r="BV16" s="1">
        <v>2904500</v>
      </c>
      <c r="BW16" s="1">
        <v>2904500</v>
      </c>
      <c r="BX16" s="1">
        <v>2904500</v>
      </c>
      <c r="BY16" s="1">
        <v>2904500</v>
      </c>
      <c r="BZ16" s="1">
        <v>2904500</v>
      </c>
      <c r="CA16" s="1">
        <v>2904500</v>
      </c>
      <c r="CB16" s="1">
        <v>2904500</v>
      </c>
      <c r="CC16" s="1">
        <v>2904500</v>
      </c>
      <c r="CD16" s="1">
        <v>2904500</v>
      </c>
      <c r="CE16" s="1">
        <v>2904500</v>
      </c>
      <c r="CF16" s="1">
        <v>2904500</v>
      </c>
      <c r="CG16" s="1">
        <v>2904500</v>
      </c>
      <c r="CH16" s="1">
        <v>2904500</v>
      </c>
      <c r="CI16" s="1">
        <v>2904500</v>
      </c>
      <c r="CJ16" s="1">
        <v>2904500</v>
      </c>
      <c r="CK16" s="1">
        <v>2904500</v>
      </c>
      <c r="CL16" s="1">
        <v>2904500</v>
      </c>
      <c r="CM16" s="1">
        <v>2904500</v>
      </c>
      <c r="CN16" s="1">
        <v>2904500</v>
      </c>
      <c r="CO16" s="1">
        <v>2904500</v>
      </c>
      <c r="CP16" s="1">
        <v>2904500</v>
      </c>
      <c r="CQ16" s="1">
        <v>2904500</v>
      </c>
      <c r="CR16" s="1">
        <v>2904500</v>
      </c>
      <c r="CS16" s="1">
        <v>2904500</v>
      </c>
      <c r="CT16" s="1">
        <v>2904500</v>
      </c>
      <c r="CU16" s="1">
        <v>2904500</v>
      </c>
      <c r="CV16" s="1">
        <v>2904500</v>
      </c>
      <c r="CW16" s="1">
        <v>2904500</v>
      </c>
      <c r="CX16" s="1">
        <v>2904500</v>
      </c>
      <c r="CY16" s="1">
        <v>2904500</v>
      </c>
      <c r="CZ16" s="1">
        <v>2904500</v>
      </c>
      <c r="DA16" s="1">
        <v>2904500</v>
      </c>
    </row>
    <row r="17" spans="4:105" x14ac:dyDescent="0.25">
      <c r="D17" t="s">
        <v>57</v>
      </c>
      <c r="E17" s="1">
        <v>3255750</v>
      </c>
      <c r="F17" s="1">
        <v>3255750</v>
      </c>
      <c r="G17" s="1">
        <v>3255750</v>
      </c>
      <c r="H17" s="1">
        <v>3255750</v>
      </c>
      <c r="I17" s="1">
        <v>3255750</v>
      </c>
      <c r="J17" s="1">
        <v>3255750</v>
      </c>
      <c r="K17" s="1">
        <v>3255750</v>
      </c>
      <c r="L17" s="1">
        <v>3255750</v>
      </c>
      <c r="M17" s="1">
        <v>3255750</v>
      </c>
      <c r="N17" s="1">
        <v>3255750</v>
      </c>
      <c r="O17" s="1">
        <v>3255750</v>
      </c>
      <c r="P17" s="1">
        <v>3255750</v>
      </c>
      <c r="Q17" s="1">
        <v>3255750</v>
      </c>
      <c r="R17" s="1">
        <v>3255750</v>
      </c>
      <c r="S17" s="1">
        <v>3255750</v>
      </c>
      <c r="T17" s="1">
        <v>3255750</v>
      </c>
      <c r="U17" s="1">
        <v>3255750</v>
      </c>
      <c r="V17" s="1">
        <v>3255750</v>
      </c>
      <c r="W17" s="1">
        <v>3255750</v>
      </c>
      <c r="X17" s="1">
        <v>3255750</v>
      </c>
      <c r="Y17" s="1">
        <v>3255750</v>
      </c>
      <c r="Z17" s="1">
        <v>3255750</v>
      </c>
      <c r="AA17" s="1">
        <v>3255750</v>
      </c>
      <c r="AB17" s="1">
        <v>3255750</v>
      </c>
      <c r="AC17" s="1">
        <v>3255750</v>
      </c>
      <c r="AD17" s="1">
        <v>3255750</v>
      </c>
      <c r="AE17" s="1">
        <v>3255750</v>
      </c>
      <c r="AF17" s="1">
        <v>3255750</v>
      </c>
      <c r="AG17" s="1">
        <v>3255750</v>
      </c>
      <c r="AH17" s="1">
        <v>3255750</v>
      </c>
      <c r="AI17" s="1">
        <v>3255750</v>
      </c>
      <c r="AJ17" s="1">
        <v>3255750</v>
      </c>
      <c r="AK17" s="1">
        <v>3255750</v>
      </c>
      <c r="AL17" s="1">
        <v>3255750</v>
      </c>
      <c r="AM17" s="1">
        <v>3255750</v>
      </c>
      <c r="AN17" s="1">
        <v>3255750</v>
      </c>
      <c r="AO17" s="1">
        <v>3255750</v>
      </c>
      <c r="AP17" s="1">
        <v>3255750</v>
      </c>
      <c r="AQ17" s="1">
        <v>3255750</v>
      </c>
      <c r="AR17" s="1">
        <v>3255750</v>
      </c>
      <c r="AS17" s="1">
        <v>3255750</v>
      </c>
      <c r="AT17" s="1">
        <v>3255750</v>
      </c>
      <c r="AU17" s="1">
        <v>3255750</v>
      </c>
      <c r="AV17" s="1">
        <v>3255750</v>
      </c>
      <c r="AW17" s="1">
        <v>3255750</v>
      </c>
      <c r="AX17" s="1">
        <v>3255750</v>
      </c>
      <c r="AY17" s="1">
        <v>3255750</v>
      </c>
      <c r="AZ17" s="1">
        <v>3255750</v>
      </c>
      <c r="BA17" s="1">
        <v>3255750</v>
      </c>
      <c r="BB17" s="1">
        <v>3255750</v>
      </c>
      <c r="BC17" s="1">
        <v>3255750</v>
      </c>
      <c r="BD17" s="1">
        <v>3255750</v>
      </c>
      <c r="BE17" s="1">
        <v>3255750</v>
      </c>
      <c r="BF17" s="1">
        <v>3255750</v>
      </c>
      <c r="BG17" s="1">
        <v>3255750</v>
      </c>
      <c r="BH17" s="1">
        <v>3255750</v>
      </c>
      <c r="BI17" s="1">
        <v>3255750</v>
      </c>
      <c r="BJ17" s="1">
        <v>3255750</v>
      </c>
      <c r="BK17" s="1">
        <v>3255750</v>
      </c>
      <c r="BL17" s="1">
        <v>3255750</v>
      </c>
      <c r="BM17" s="1">
        <v>3255750</v>
      </c>
      <c r="BN17" s="1">
        <v>3255750</v>
      </c>
      <c r="BO17" s="1">
        <v>3255750</v>
      </c>
      <c r="BP17" s="1">
        <v>3255750</v>
      </c>
      <c r="BQ17" s="1">
        <v>3255750</v>
      </c>
      <c r="BR17" s="1">
        <v>3255750</v>
      </c>
      <c r="BS17" s="1">
        <v>3255750</v>
      </c>
      <c r="BT17" s="1">
        <v>3255750</v>
      </c>
      <c r="BU17" s="1">
        <v>3255750</v>
      </c>
      <c r="BV17" s="1">
        <v>3255750</v>
      </c>
      <c r="BW17" s="1">
        <v>3255750</v>
      </c>
      <c r="BX17" s="1">
        <v>3255750</v>
      </c>
      <c r="BY17" s="1">
        <v>3255750</v>
      </c>
      <c r="BZ17" s="1">
        <v>3255750</v>
      </c>
      <c r="CA17" s="1">
        <v>3255750</v>
      </c>
      <c r="CB17" s="1">
        <v>3255750</v>
      </c>
      <c r="CC17" s="1">
        <v>3255750</v>
      </c>
      <c r="CD17" s="1">
        <v>3255750</v>
      </c>
      <c r="CE17" s="1">
        <v>3255750</v>
      </c>
      <c r="CF17" s="1">
        <v>3255750</v>
      </c>
      <c r="CG17" s="1">
        <v>3255750</v>
      </c>
      <c r="CH17" s="1">
        <v>3255750</v>
      </c>
      <c r="CI17" s="1">
        <v>3255750</v>
      </c>
      <c r="CJ17" s="1">
        <v>3255750</v>
      </c>
      <c r="CK17" s="1">
        <v>3255750</v>
      </c>
      <c r="CL17" s="1">
        <v>3255750</v>
      </c>
      <c r="CM17" s="1">
        <v>3255750</v>
      </c>
      <c r="CN17" s="1">
        <v>3255750</v>
      </c>
      <c r="CO17" s="1">
        <v>3255750</v>
      </c>
      <c r="CP17" s="1">
        <v>3255750</v>
      </c>
      <c r="CQ17" s="1">
        <v>3255750</v>
      </c>
      <c r="CR17" s="1">
        <v>3255750</v>
      </c>
      <c r="CS17" s="1">
        <v>3255750</v>
      </c>
      <c r="CT17" s="1">
        <v>3255750</v>
      </c>
      <c r="CU17" s="1">
        <v>3255750</v>
      </c>
      <c r="CV17" s="1">
        <v>3255750</v>
      </c>
      <c r="CW17" s="1">
        <v>3255750</v>
      </c>
      <c r="CX17" s="1">
        <v>3255750</v>
      </c>
      <c r="CY17" s="1">
        <v>3255750</v>
      </c>
      <c r="CZ17" s="1">
        <v>3255750</v>
      </c>
      <c r="DA17" s="1">
        <v>3255750</v>
      </c>
    </row>
    <row r="18" spans="4:105" x14ac:dyDescent="0.25">
      <c r="D18" t="s">
        <v>58</v>
      </c>
      <c r="E18" s="1">
        <v>3757249.9999999995</v>
      </c>
      <c r="F18" s="1">
        <v>3757249.9999999995</v>
      </c>
      <c r="G18" s="1">
        <v>3757249.9999999995</v>
      </c>
      <c r="H18" s="1">
        <v>3757249.9999999995</v>
      </c>
      <c r="I18" s="1">
        <v>3757249.9999999995</v>
      </c>
      <c r="J18" s="1">
        <v>3757249.9999999995</v>
      </c>
      <c r="K18" s="1">
        <v>3757249.9999999995</v>
      </c>
      <c r="L18" s="1">
        <v>3757249.9999999995</v>
      </c>
      <c r="M18" s="1">
        <v>3757249.9999999995</v>
      </c>
      <c r="N18" s="1">
        <v>3757249.9999999995</v>
      </c>
      <c r="O18" s="1">
        <v>3757249.9999999995</v>
      </c>
      <c r="P18" s="1">
        <v>3757249.9999999995</v>
      </c>
      <c r="Q18" s="1">
        <v>3757249.9999999995</v>
      </c>
      <c r="R18" s="1">
        <v>3757249.9999999995</v>
      </c>
      <c r="S18" s="1">
        <v>3757249.9999999995</v>
      </c>
      <c r="T18" s="1">
        <v>3757249.9999999995</v>
      </c>
      <c r="U18" s="1">
        <v>3757249.9999999995</v>
      </c>
      <c r="V18" s="1">
        <v>3757249.9999999995</v>
      </c>
      <c r="W18" s="1">
        <v>3757249.9999999995</v>
      </c>
      <c r="X18" s="1">
        <v>3757249.9999999995</v>
      </c>
      <c r="Y18" s="1">
        <v>3757249.9999999995</v>
      </c>
      <c r="Z18" s="1">
        <v>3757249.9999999995</v>
      </c>
      <c r="AA18" s="1">
        <v>3757249.9999999995</v>
      </c>
      <c r="AB18" s="1">
        <v>3757249.9999999995</v>
      </c>
      <c r="AC18" s="1">
        <v>3757249.9999999995</v>
      </c>
      <c r="AD18" s="1">
        <v>3757249.9999999995</v>
      </c>
      <c r="AE18" s="1">
        <v>3757249.9999999995</v>
      </c>
      <c r="AF18" s="1">
        <v>3757249.9999999995</v>
      </c>
      <c r="AG18" s="1">
        <v>3757249.9999999995</v>
      </c>
      <c r="AH18" s="1">
        <v>3757249.9999999995</v>
      </c>
      <c r="AI18" s="1">
        <v>3757249.9999999995</v>
      </c>
      <c r="AJ18" s="1">
        <v>3757249.9999999995</v>
      </c>
      <c r="AK18" s="1">
        <v>3757249.9999999995</v>
      </c>
      <c r="AL18" s="1">
        <v>3757249.9999999995</v>
      </c>
      <c r="AM18" s="1">
        <v>3757249.9999999995</v>
      </c>
      <c r="AN18" s="1">
        <v>3757249.9999999995</v>
      </c>
      <c r="AO18" s="1">
        <v>3757249.9999999995</v>
      </c>
      <c r="AP18" s="1">
        <v>3757249.9999999995</v>
      </c>
      <c r="AQ18" s="1">
        <v>3757249.9999999995</v>
      </c>
      <c r="AR18" s="1">
        <v>3757249.9999999995</v>
      </c>
      <c r="AS18" s="1">
        <v>3757249.9999999995</v>
      </c>
      <c r="AT18" s="1">
        <v>3757249.9999999995</v>
      </c>
      <c r="AU18" s="1">
        <v>3757249.9999999995</v>
      </c>
      <c r="AV18" s="1">
        <v>3757249.9999999995</v>
      </c>
      <c r="AW18" s="1">
        <v>3757249.9999999995</v>
      </c>
      <c r="AX18" s="1">
        <v>3757249.9999999995</v>
      </c>
      <c r="AY18" s="1">
        <v>3757249.9999999995</v>
      </c>
      <c r="AZ18" s="1">
        <v>3757249.9999999995</v>
      </c>
      <c r="BA18" s="1">
        <v>3757249.9999999995</v>
      </c>
      <c r="BB18" s="1">
        <v>3757249.9999999995</v>
      </c>
      <c r="BC18" s="1">
        <v>3757249.9999999995</v>
      </c>
      <c r="BD18" s="1">
        <v>3757249.9999999995</v>
      </c>
      <c r="BE18" s="1">
        <v>3757249.9999999995</v>
      </c>
      <c r="BF18" s="1">
        <v>3757249.9999999995</v>
      </c>
      <c r="BG18" s="1">
        <v>3757249.9999999995</v>
      </c>
      <c r="BH18" s="1">
        <v>3757249.9999999995</v>
      </c>
      <c r="BI18" s="1">
        <v>3757249.9999999995</v>
      </c>
      <c r="BJ18" s="1">
        <v>3757249.9999999995</v>
      </c>
      <c r="BK18" s="1">
        <v>3757249.9999999995</v>
      </c>
      <c r="BL18" s="1">
        <v>3757249.9999999995</v>
      </c>
      <c r="BM18" s="1">
        <v>3757249.9999999995</v>
      </c>
      <c r="BN18" s="1">
        <v>3757249.9999999995</v>
      </c>
      <c r="BO18" s="1">
        <v>3757249.9999999995</v>
      </c>
      <c r="BP18" s="1">
        <v>3757249.9999999995</v>
      </c>
      <c r="BQ18" s="1">
        <v>3757249.9999999995</v>
      </c>
      <c r="BR18" s="1">
        <v>3757249.9999999995</v>
      </c>
      <c r="BS18" s="1">
        <v>3757249.9999999995</v>
      </c>
      <c r="BT18" s="1">
        <v>3757249.9999999995</v>
      </c>
      <c r="BU18" s="1">
        <v>3757249.9999999995</v>
      </c>
      <c r="BV18" s="1">
        <v>3757249.9999999995</v>
      </c>
      <c r="BW18" s="1">
        <v>3757249.9999999995</v>
      </c>
      <c r="BX18" s="1">
        <v>3757249.9999999995</v>
      </c>
      <c r="BY18" s="1">
        <v>3757249.9999999995</v>
      </c>
      <c r="BZ18" s="1">
        <v>3757249.9999999995</v>
      </c>
      <c r="CA18" s="1">
        <v>3757249.9999999995</v>
      </c>
      <c r="CB18" s="1">
        <v>3757249.9999999995</v>
      </c>
      <c r="CC18" s="1">
        <v>3757249.9999999995</v>
      </c>
      <c r="CD18" s="1">
        <v>3757249.9999999995</v>
      </c>
      <c r="CE18" s="1">
        <v>3757249.9999999995</v>
      </c>
      <c r="CF18" s="1">
        <v>3757249.9999999995</v>
      </c>
      <c r="CG18" s="1">
        <v>3757249.9999999995</v>
      </c>
      <c r="CH18" s="1">
        <v>3757249.9999999995</v>
      </c>
      <c r="CI18" s="1">
        <v>3757249.9999999995</v>
      </c>
      <c r="CJ18" s="1">
        <v>3757249.9999999995</v>
      </c>
      <c r="CK18" s="1">
        <v>3757249.9999999995</v>
      </c>
      <c r="CL18" s="1">
        <v>3757249.9999999995</v>
      </c>
      <c r="CM18" s="1">
        <v>3757249.9999999995</v>
      </c>
      <c r="CN18" s="1">
        <v>3757249.9999999995</v>
      </c>
      <c r="CO18" s="1">
        <v>3757249.9999999995</v>
      </c>
      <c r="CP18" s="1">
        <v>3757249.9999999995</v>
      </c>
      <c r="CQ18" s="1">
        <v>3757249.9999999995</v>
      </c>
      <c r="CR18" s="1">
        <v>3757249.9999999995</v>
      </c>
      <c r="CS18" s="1">
        <v>3757249.9999999995</v>
      </c>
      <c r="CT18" s="1">
        <v>3757249.9999999995</v>
      </c>
      <c r="CU18" s="1">
        <v>3757249.9999999995</v>
      </c>
      <c r="CV18" s="1">
        <v>3757249.9999999995</v>
      </c>
      <c r="CW18" s="1">
        <v>3757249.9999999995</v>
      </c>
      <c r="CX18" s="1">
        <v>3757249.9999999995</v>
      </c>
      <c r="CY18" s="1">
        <v>3757249.9999999995</v>
      </c>
      <c r="CZ18" s="1">
        <v>3757249.9999999995</v>
      </c>
      <c r="DA18" s="1">
        <v>3757249.9999999995</v>
      </c>
    </row>
    <row r="19" spans="4:105" x14ac:dyDescent="0.25">
      <c r="D19" t="s">
        <v>59</v>
      </c>
      <c r="E19" s="1">
        <v>4120000</v>
      </c>
      <c r="F19" s="1">
        <v>4120000</v>
      </c>
      <c r="G19" s="1">
        <v>4120000</v>
      </c>
      <c r="H19" s="1">
        <v>4120000</v>
      </c>
      <c r="I19" s="1">
        <v>4120000</v>
      </c>
      <c r="J19" s="1">
        <v>4120000</v>
      </c>
      <c r="K19" s="1">
        <v>4120000</v>
      </c>
      <c r="L19" s="1">
        <v>4120000</v>
      </c>
      <c r="M19" s="1">
        <v>4120000</v>
      </c>
      <c r="N19" s="1">
        <v>4120000</v>
      </c>
      <c r="O19" s="1">
        <v>4120000</v>
      </c>
      <c r="P19" s="1">
        <v>4120000</v>
      </c>
      <c r="Q19" s="1">
        <v>4120000</v>
      </c>
      <c r="R19" s="1">
        <v>4120000</v>
      </c>
      <c r="S19" s="1">
        <v>4120000</v>
      </c>
      <c r="T19" s="1">
        <v>4120000</v>
      </c>
      <c r="U19" s="1">
        <v>4120000</v>
      </c>
      <c r="V19" s="1">
        <v>4120000</v>
      </c>
      <c r="W19" s="1">
        <v>4120000</v>
      </c>
      <c r="X19" s="1">
        <v>4120000</v>
      </c>
      <c r="Y19" s="1">
        <v>4120000</v>
      </c>
      <c r="Z19" s="1">
        <v>4120000</v>
      </c>
      <c r="AA19" s="1">
        <v>4120000</v>
      </c>
      <c r="AB19" s="1">
        <v>4120000</v>
      </c>
      <c r="AC19" s="1">
        <v>4120000</v>
      </c>
      <c r="AD19" s="1">
        <v>4120000</v>
      </c>
      <c r="AE19" s="1">
        <v>4120000</v>
      </c>
      <c r="AF19" s="1">
        <v>4120000</v>
      </c>
      <c r="AG19" s="1">
        <v>4120000</v>
      </c>
      <c r="AH19" s="1">
        <v>4120000</v>
      </c>
      <c r="AI19" s="1">
        <v>4120000</v>
      </c>
      <c r="AJ19" s="1">
        <v>4120000</v>
      </c>
      <c r="AK19" s="1">
        <v>4120000</v>
      </c>
      <c r="AL19" s="1">
        <v>4120000</v>
      </c>
      <c r="AM19" s="1">
        <v>4120000</v>
      </c>
      <c r="AN19" s="1">
        <v>4120000</v>
      </c>
      <c r="AO19" s="1">
        <v>4120000</v>
      </c>
      <c r="AP19" s="1">
        <v>4120000</v>
      </c>
      <c r="AQ19" s="1">
        <v>4120000</v>
      </c>
      <c r="AR19" s="1">
        <v>4120000</v>
      </c>
      <c r="AS19" s="1">
        <v>4120000</v>
      </c>
      <c r="AT19" s="1">
        <v>4120000</v>
      </c>
      <c r="AU19" s="1">
        <v>4120000</v>
      </c>
      <c r="AV19" s="1">
        <v>4120000</v>
      </c>
      <c r="AW19" s="1">
        <v>4120000</v>
      </c>
      <c r="AX19" s="1">
        <v>4120000</v>
      </c>
      <c r="AY19" s="1">
        <v>4120000</v>
      </c>
      <c r="AZ19" s="1">
        <v>4120000</v>
      </c>
      <c r="BA19" s="1">
        <v>4120000</v>
      </c>
      <c r="BB19" s="1">
        <v>4120000</v>
      </c>
      <c r="BC19" s="1">
        <v>4120000</v>
      </c>
      <c r="BD19" s="1">
        <v>4120000</v>
      </c>
      <c r="BE19" s="1">
        <v>4120000</v>
      </c>
      <c r="BF19" s="1">
        <v>4120000</v>
      </c>
      <c r="BG19" s="1">
        <v>4120000</v>
      </c>
      <c r="BH19" s="1">
        <v>4120000</v>
      </c>
      <c r="BI19" s="1">
        <v>4120000</v>
      </c>
      <c r="BJ19" s="1">
        <v>4120000</v>
      </c>
      <c r="BK19" s="1">
        <v>4120000</v>
      </c>
      <c r="BL19" s="1">
        <v>4120000</v>
      </c>
      <c r="BM19" s="1">
        <v>4120000</v>
      </c>
      <c r="BN19" s="1">
        <v>4120000</v>
      </c>
      <c r="BO19" s="1">
        <v>4120000</v>
      </c>
      <c r="BP19" s="1">
        <v>4120000</v>
      </c>
      <c r="BQ19" s="1">
        <v>4120000</v>
      </c>
      <c r="BR19" s="1">
        <v>4120000</v>
      </c>
      <c r="BS19" s="1">
        <v>4120000</v>
      </c>
      <c r="BT19" s="1">
        <v>4120000</v>
      </c>
      <c r="BU19" s="1">
        <v>4120000</v>
      </c>
      <c r="BV19" s="1">
        <v>4120000</v>
      </c>
      <c r="BW19" s="1">
        <v>4120000</v>
      </c>
      <c r="BX19" s="1">
        <v>4120000</v>
      </c>
      <c r="BY19" s="1">
        <v>4120000</v>
      </c>
      <c r="BZ19" s="1">
        <v>4120000</v>
      </c>
      <c r="CA19" s="1">
        <v>4120000</v>
      </c>
      <c r="CB19" s="1">
        <v>4120000</v>
      </c>
      <c r="CC19" s="1">
        <v>4120000</v>
      </c>
      <c r="CD19" s="1">
        <v>4120000</v>
      </c>
      <c r="CE19" s="1">
        <v>4120000</v>
      </c>
      <c r="CF19" s="1">
        <v>4120000</v>
      </c>
      <c r="CG19" s="1">
        <v>4120000</v>
      </c>
      <c r="CH19" s="1">
        <v>4120000</v>
      </c>
      <c r="CI19" s="1">
        <v>4120000</v>
      </c>
      <c r="CJ19" s="1">
        <v>4120000</v>
      </c>
      <c r="CK19" s="1">
        <v>4120000</v>
      </c>
      <c r="CL19" s="1">
        <v>4120000</v>
      </c>
      <c r="CM19" s="1">
        <v>4120000</v>
      </c>
      <c r="CN19" s="1">
        <v>4120000</v>
      </c>
      <c r="CO19" s="1">
        <v>4120000</v>
      </c>
      <c r="CP19" s="1">
        <v>4120000</v>
      </c>
      <c r="CQ19" s="1">
        <v>4120000</v>
      </c>
      <c r="CR19" s="1">
        <v>4120000</v>
      </c>
      <c r="CS19" s="1">
        <v>4120000</v>
      </c>
      <c r="CT19" s="1">
        <v>4120000</v>
      </c>
      <c r="CU19" s="1">
        <v>4120000</v>
      </c>
      <c r="CV19" s="1">
        <v>4120000</v>
      </c>
      <c r="CW19" s="1">
        <v>4120000</v>
      </c>
      <c r="CX19" s="1">
        <v>4120000</v>
      </c>
      <c r="CY19" s="1">
        <v>4120000</v>
      </c>
      <c r="CZ19" s="1">
        <v>4120000</v>
      </c>
      <c r="DA19" s="1">
        <v>4120000</v>
      </c>
    </row>
    <row r="20" spans="4:105" x14ac:dyDescent="0.25">
      <c r="D20" t="s">
        <v>60</v>
      </c>
      <c r="E20" s="1">
        <v>4220750</v>
      </c>
      <c r="F20" s="1">
        <v>4220750</v>
      </c>
      <c r="G20" s="1">
        <v>4220750</v>
      </c>
      <c r="H20" s="1">
        <v>4220750</v>
      </c>
      <c r="I20" s="1">
        <v>4220750</v>
      </c>
      <c r="J20" s="1">
        <v>4220750</v>
      </c>
      <c r="K20" s="1">
        <v>4220750</v>
      </c>
      <c r="L20" s="1">
        <v>4220750</v>
      </c>
      <c r="M20" s="1">
        <v>4220750</v>
      </c>
      <c r="N20" s="1">
        <v>4220750</v>
      </c>
      <c r="O20" s="1">
        <v>4220750</v>
      </c>
      <c r="P20" s="1">
        <v>4220750</v>
      </c>
      <c r="Q20" s="1">
        <v>4220750</v>
      </c>
      <c r="R20" s="1">
        <v>4220750</v>
      </c>
      <c r="S20" s="1">
        <v>4220750</v>
      </c>
      <c r="T20" s="1">
        <v>4220750</v>
      </c>
      <c r="U20" s="1">
        <v>4220750</v>
      </c>
      <c r="V20" s="1">
        <v>4220750</v>
      </c>
      <c r="W20" s="1">
        <v>4220750</v>
      </c>
      <c r="X20" s="1">
        <v>4220750</v>
      </c>
      <c r="Y20" s="1">
        <v>4220750</v>
      </c>
      <c r="Z20" s="1">
        <v>4220750</v>
      </c>
      <c r="AA20" s="1">
        <v>4220750</v>
      </c>
      <c r="AB20" s="1">
        <v>4220750</v>
      </c>
      <c r="AC20" s="1">
        <v>4220750</v>
      </c>
      <c r="AD20" s="1">
        <v>4220750</v>
      </c>
      <c r="AE20" s="1">
        <v>4220750</v>
      </c>
      <c r="AF20" s="1">
        <v>4220750</v>
      </c>
      <c r="AG20" s="1">
        <v>4220750</v>
      </c>
      <c r="AH20" s="1">
        <v>4220750</v>
      </c>
      <c r="AI20" s="1">
        <v>4220750</v>
      </c>
      <c r="AJ20" s="1">
        <v>4220750</v>
      </c>
      <c r="AK20" s="1">
        <v>4220750</v>
      </c>
      <c r="AL20" s="1">
        <v>4220750</v>
      </c>
      <c r="AM20" s="1">
        <v>4220750</v>
      </c>
      <c r="AN20" s="1">
        <v>4220750</v>
      </c>
      <c r="AO20" s="1">
        <v>4220750</v>
      </c>
      <c r="AP20" s="1">
        <v>4220750</v>
      </c>
      <c r="AQ20" s="1">
        <v>4220750</v>
      </c>
      <c r="AR20" s="1">
        <v>4220750</v>
      </c>
      <c r="AS20" s="1">
        <v>4220750</v>
      </c>
      <c r="AT20" s="1">
        <v>4220750</v>
      </c>
      <c r="AU20" s="1">
        <v>4220750</v>
      </c>
      <c r="AV20" s="1">
        <v>4220750</v>
      </c>
      <c r="AW20" s="1">
        <v>4220750</v>
      </c>
      <c r="AX20" s="1">
        <v>4220750</v>
      </c>
      <c r="AY20" s="1">
        <v>4220750</v>
      </c>
      <c r="AZ20" s="1">
        <v>4220750</v>
      </c>
      <c r="BA20" s="1">
        <v>4220750</v>
      </c>
      <c r="BB20" s="1">
        <v>4220750</v>
      </c>
      <c r="BC20" s="1">
        <v>4220750</v>
      </c>
      <c r="BD20" s="1">
        <v>4220750</v>
      </c>
      <c r="BE20" s="1">
        <v>4220750</v>
      </c>
      <c r="BF20" s="1">
        <v>4220750</v>
      </c>
      <c r="BG20" s="1">
        <v>4220750</v>
      </c>
      <c r="BH20" s="1">
        <v>4220750</v>
      </c>
      <c r="BI20" s="1">
        <v>4220750</v>
      </c>
      <c r="BJ20" s="1">
        <v>4220750</v>
      </c>
      <c r="BK20" s="1">
        <v>4220750</v>
      </c>
      <c r="BL20" s="1">
        <v>4220750</v>
      </c>
      <c r="BM20" s="1">
        <v>4220750</v>
      </c>
      <c r="BN20" s="1">
        <v>4220750</v>
      </c>
      <c r="BO20" s="1">
        <v>4220750</v>
      </c>
      <c r="BP20" s="1">
        <v>4220750</v>
      </c>
      <c r="BQ20" s="1">
        <v>4220750</v>
      </c>
      <c r="BR20" s="1">
        <v>4220750</v>
      </c>
      <c r="BS20" s="1">
        <v>4220750</v>
      </c>
      <c r="BT20" s="1">
        <v>4220750</v>
      </c>
      <c r="BU20" s="1">
        <v>4220750</v>
      </c>
      <c r="BV20" s="1">
        <v>4220750</v>
      </c>
      <c r="BW20" s="1">
        <v>4220750</v>
      </c>
      <c r="BX20" s="1">
        <v>4220750</v>
      </c>
      <c r="BY20" s="1">
        <v>4220750</v>
      </c>
      <c r="BZ20" s="1">
        <v>4220750</v>
      </c>
      <c r="CA20" s="1">
        <v>4220750</v>
      </c>
      <c r="CB20" s="1">
        <v>4220750</v>
      </c>
      <c r="CC20" s="1">
        <v>4220750</v>
      </c>
      <c r="CD20" s="1">
        <v>4220750</v>
      </c>
      <c r="CE20" s="1">
        <v>4220750</v>
      </c>
      <c r="CF20" s="1">
        <v>4220750</v>
      </c>
      <c r="CG20" s="1">
        <v>4220750</v>
      </c>
      <c r="CH20" s="1">
        <v>4220750</v>
      </c>
      <c r="CI20" s="1">
        <v>4220750</v>
      </c>
      <c r="CJ20" s="1">
        <v>4220750</v>
      </c>
      <c r="CK20" s="1">
        <v>4220750</v>
      </c>
      <c r="CL20" s="1">
        <v>4220750</v>
      </c>
      <c r="CM20" s="1">
        <v>4220750</v>
      </c>
      <c r="CN20" s="1">
        <v>4220750</v>
      </c>
      <c r="CO20" s="1">
        <v>4220750</v>
      </c>
      <c r="CP20" s="1">
        <v>4220750</v>
      </c>
      <c r="CQ20" s="1">
        <v>4220750</v>
      </c>
      <c r="CR20" s="1">
        <v>4220750</v>
      </c>
      <c r="CS20" s="1">
        <v>4220750</v>
      </c>
      <c r="CT20" s="1">
        <v>4220750</v>
      </c>
      <c r="CU20" s="1">
        <v>4220750</v>
      </c>
      <c r="CV20" s="1">
        <v>4220750</v>
      </c>
      <c r="CW20" s="1">
        <v>4220750</v>
      </c>
      <c r="CX20" s="1">
        <v>4220750</v>
      </c>
      <c r="CY20" s="1">
        <v>4220750</v>
      </c>
      <c r="CZ20" s="1">
        <v>4220750</v>
      </c>
      <c r="DA20" s="1">
        <v>4220750</v>
      </c>
    </row>
    <row r="22" spans="4:105" x14ac:dyDescent="0.25">
      <c r="D22" s="4" t="s">
        <v>26</v>
      </c>
    </row>
    <row r="23" spans="4:105" x14ac:dyDescent="0.25">
      <c r="D23" t="s">
        <v>48</v>
      </c>
      <c r="E23" s="1">
        <f t="array" ref="E23:E35">demand.sd.2045 * 1000</f>
        <v>448471.90225000004</v>
      </c>
      <c r="F23" s="1">
        <f t="array" ref="F23:F35">demand.sd.2045 * 1000</f>
        <v>448471.90225000004</v>
      </c>
      <c r="G23" s="1">
        <f t="array" ref="G23:G35">demand.sd.2045 * 1000</f>
        <v>448471.90225000004</v>
      </c>
      <c r="H23" s="1">
        <f t="array" ref="H23:H35">demand.sd.2045 * 1000</f>
        <v>448471.90225000004</v>
      </c>
      <c r="I23" s="1">
        <f t="array" ref="I23:I35">demand.sd.2045 * 1000</f>
        <v>448471.90225000004</v>
      </c>
      <c r="J23" s="1">
        <f t="array" ref="J23:J35">demand.sd.2045 * 1000</f>
        <v>448471.90225000004</v>
      </c>
      <c r="K23" s="1">
        <f t="array" ref="K23:K35">demand.sd.2045 * 1000</f>
        <v>448471.90225000004</v>
      </c>
      <c r="L23" s="1">
        <f t="array" ref="L23:L35">demand.sd.2045 * 1000</f>
        <v>448471.90225000004</v>
      </c>
      <c r="M23" s="1">
        <f t="array" ref="M23:M35">demand.sd.2045 * 1000</f>
        <v>448471.90225000004</v>
      </c>
      <c r="N23" s="1">
        <f t="array" ref="N23:N35">demand.sd.2045 * 1000</f>
        <v>448471.90225000004</v>
      </c>
      <c r="O23" s="1">
        <f t="array" ref="O23:O35">demand.sd.2045 * 1000</f>
        <v>448471.90225000004</v>
      </c>
      <c r="P23" s="1">
        <f t="array" ref="P23:P35">demand.sd.2045 * 1000</f>
        <v>448471.90225000004</v>
      </c>
      <c r="Q23" s="1">
        <f t="array" ref="Q23:Q35">demand.sd.2045 * 1000</f>
        <v>448471.90225000004</v>
      </c>
      <c r="R23" s="1">
        <f t="array" ref="R23:R35">demand.sd.2045 * 1000</f>
        <v>448471.90225000004</v>
      </c>
      <c r="S23" s="1">
        <f t="array" ref="S23:S35">demand.sd.2045 * 1000</f>
        <v>448471.90225000004</v>
      </c>
      <c r="T23" s="1">
        <f t="array" ref="T23:T35">demand.sd.2045 * 1000</f>
        <v>448471.90225000004</v>
      </c>
      <c r="U23" s="1">
        <f t="array" ref="U23:U35">demand.sd.2045 * 1000</f>
        <v>448471.90225000004</v>
      </c>
      <c r="V23" s="1">
        <f t="array" ref="V23:V35">demand.sd.2045 * 1000</f>
        <v>448471.90225000004</v>
      </c>
      <c r="W23" s="1">
        <f t="array" ref="W23:W35">demand.sd.2045 * 1000</f>
        <v>448471.90225000004</v>
      </c>
      <c r="X23" s="1">
        <f t="array" ref="X23:X35">demand.sd.2045 * 1000</f>
        <v>448471.90225000004</v>
      </c>
      <c r="Y23" s="1">
        <f t="array" ref="Y23:Y35">demand.sd.2045 * 1000</f>
        <v>448471.90225000004</v>
      </c>
      <c r="Z23" s="1">
        <f t="array" ref="Z23:Z35">demand.sd.2045 * 1000</f>
        <v>448471.90225000004</v>
      </c>
      <c r="AA23" s="1">
        <f t="array" ref="AA23:AA35">demand.sd.2045 * 1000</f>
        <v>448471.90225000004</v>
      </c>
      <c r="AB23" s="1">
        <f t="array" ref="AB23:AB35">demand.sd.2045 * 1000</f>
        <v>448471.90225000004</v>
      </c>
      <c r="AC23" s="1">
        <f t="array" ref="AC23:AC35">demand.sd.2045 * 1000</f>
        <v>448471.90225000004</v>
      </c>
      <c r="AD23" s="1">
        <f t="array" ref="AD23:AD35">demand.sd.2045 * 1000</f>
        <v>448471.90225000004</v>
      </c>
      <c r="AE23" s="1">
        <f t="array" ref="AE23:AE35">demand.sd.2045 * 1000</f>
        <v>448471.90225000004</v>
      </c>
      <c r="AF23" s="1">
        <f t="array" ref="AF23:AF35">demand.sd.2045 * 1000</f>
        <v>448471.90225000004</v>
      </c>
      <c r="AG23" s="1">
        <f t="array" ref="AG23:AG35">demand.sd.2045 * 1000</f>
        <v>448471.90225000004</v>
      </c>
      <c r="AH23" s="1">
        <f t="array" ref="AH23:AH35">demand.sd.2045 * 1000</f>
        <v>448471.90225000004</v>
      </c>
      <c r="AI23" s="1">
        <f t="array" ref="AI23:AI35">demand.sd.2045 * 1000</f>
        <v>448471.90225000004</v>
      </c>
      <c r="AJ23" s="1">
        <f t="array" ref="AJ23:AJ35">demand.sd.2045 * 1000</f>
        <v>448471.90225000004</v>
      </c>
      <c r="AK23" s="1">
        <f t="array" ref="AK23:AK35">demand.sd.2045 * 1000</f>
        <v>448471.90225000004</v>
      </c>
      <c r="AL23" s="1">
        <f t="array" ref="AL23:AL35">demand.sd.2045 * 1000</f>
        <v>448471.90225000004</v>
      </c>
      <c r="AM23" s="1">
        <f t="array" ref="AM23:AM35">demand.sd.2045 * 1000</f>
        <v>448471.90225000004</v>
      </c>
      <c r="AN23" s="1">
        <f t="array" ref="AN23:AN35">demand.sd.2045 * 1000</f>
        <v>448471.90225000004</v>
      </c>
      <c r="AO23" s="1">
        <f t="array" ref="AO23:AO35">demand.sd.2045 * 1000</f>
        <v>448471.90225000004</v>
      </c>
      <c r="AP23" s="1">
        <f t="array" ref="AP23:AP35">demand.sd.2045 * 1000</f>
        <v>448471.90225000004</v>
      </c>
      <c r="AQ23" s="1">
        <f t="array" ref="AQ23:AQ35">demand.sd.2045 * 1000</f>
        <v>448471.90225000004</v>
      </c>
      <c r="AR23" s="1">
        <f t="array" ref="AR23:AR35">demand.sd.2045 * 1000</f>
        <v>448471.90225000004</v>
      </c>
      <c r="AS23" s="1">
        <f t="array" ref="AS23:AS35">demand.sd.2045 * 1000</f>
        <v>448471.90225000004</v>
      </c>
      <c r="AT23" s="1">
        <f t="array" ref="AT23:AT35">demand.sd.2045 * 1000</f>
        <v>448471.90225000004</v>
      </c>
      <c r="AU23" s="1">
        <f t="array" ref="AU23:AU35">demand.sd.2045 * 1000</f>
        <v>448471.90225000004</v>
      </c>
      <c r="AV23" s="1">
        <f t="array" ref="AV23:AV35">demand.sd.2045 * 1000</f>
        <v>448471.90225000004</v>
      </c>
      <c r="AW23" s="1">
        <f t="array" ref="AW23:AW35">demand.sd.2045 * 1000</f>
        <v>448471.90225000004</v>
      </c>
      <c r="AX23" s="1">
        <f t="array" ref="AX23:AX35">demand.sd.2045 * 1000</f>
        <v>448471.90225000004</v>
      </c>
      <c r="AY23" s="1">
        <f t="array" ref="AY23:AY35">demand.sd.2045 * 1000</f>
        <v>448471.90225000004</v>
      </c>
      <c r="AZ23" s="1">
        <f t="array" ref="AZ23:AZ35">demand.sd.2045 * 1000</f>
        <v>448471.90225000004</v>
      </c>
      <c r="BA23" s="1">
        <f t="array" ref="BA23:BA35">demand.sd.2045 * 1000</f>
        <v>448471.90225000004</v>
      </c>
      <c r="BB23" s="1">
        <f t="array" ref="BB23:BB35">demand.sd.2045 * 1000</f>
        <v>448471.90225000004</v>
      </c>
      <c r="BC23" s="1">
        <f t="array" ref="BC23:BC35">demand.sd.2045 * 1000</f>
        <v>448471.90225000004</v>
      </c>
      <c r="BD23" s="1">
        <f t="array" ref="BD23:BD35">demand.sd.2045 * 1000</f>
        <v>448471.90225000004</v>
      </c>
      <c r="BE23" s="1">
        <f t="array" ref="BE23:BE35">demand.sd.2045 * 1000</f>
        <v>448471.90225000004</v>
      </c>
      <c r="BF23" s="1">
        <f t="array" ref="BF23:BF35">demand.sd.2045 * 1000</f>
        <v>448471.90225000004</v>
      </c>
      <c r="BG23" s="1">
        <f t="array" ref="BG23:BG35">demand.sd.2045 * 1000</f>
        <v>448471.90225000004</v>
      </c>
      <c r="BH23" s="1">
        <f t="array" ref="BH23:BH35">demand.sd.2045 * 1000</f>
        <v>448471.90225000004</v>
      </c>
      <c r="BI23" s="1">
        <f t="array" ref="BI23:BI35">demand.sd.2045 * 1000</f>
        <v>448471.90225000004</v>
      </c>
      <c r="BJ23" s="1">
        <f t="array" ref="BJ23:BJ35">demand.sd.2045 * 1000</f>
        <v>448471.90225000004</v>
      </c>
      <c r="BK23" s="1">
        <f t="array" ref="BK23:BK35">demand.sd.2045 * 1000</f>
        <v>448471.90225000004</v>
      </c>
      <c r="BL23" s="1">
        <f t="array" ref="BL23:BL35">demand.sd.2045 * 1000</f>
        <v>448471.90225000004</v>
      </c>
      <c r="BM23" s="1">
        <f t="array" ref="BM23:BM35">demand.sd.2045 * 1000</f>
        <v>448471.90225000004</v>
      </c>
      <c r="BN23" s="1">
        <f t="array" ref="BN23:BN35">demand.sd.2045 * 1000</f>
        <v>448471.90225000004</v>
      </c>
      <c r="BO23" s="1">
        <f t="array" ref="BO23:BO35">demand.sd.2045 * 1000</f>
        <v>448471.90225000004</v>
      </c>
      <c r="BP23" s="1">
        <f t="array" ref="BP23:BP35">demand.sd.2045 * 1000</f>
        <v>448471.90225000004</v>
      </c>
      <c r="BQ23" s="1">
        <f t="array" ref="BQ23:BQ35">demand.sd.2045 * 1000</f>
        <v>448471.90225000004</v>
      </c>
      <c r="BR23" s="1">
        <f t="array" ref="BR23:BR35">demand.sd.2045 * 1000</f>
        <v>448471.90225000004</v>
      </c>
      <c r="BS23" s="1">
        <f t="array" ref="BS23:BS35">demand.sd.2045 * 1000</f>
        <v>448471.90225000004</v>
      </c>
      <c r="BT23" s="1">
        <f t="array" ref="BT23:BT35">demand.sd.2045 * 1000</f>
        <v>448471.90225000004</v>
      </c>
      <c r="BU23" s="1">
        <f t="array" ref="BU23:BU35">demand.sd.2045 * 1000</f>
        <v>448471.90225000004</v>
      </c>
      <c r="BV23" s="1">
        <f t="array" ref="BV23:BV35">demand.sd.2045 * 1000</f>
        <v>448471.90225000004</v>
      </c>
      <c r="BW23" s="1">
        <f t="array" ref="BW23:BW35">demand.sd.2045 * 1000</f>
        <v>448471.90225000004</v>
      </c>
      <c r="BX23" s="1">
        <f t="array" ref="BX23:BX35">demand.sd.2045 * 1000</f>
        <v>448471.90225000004</v>
      </c>
      <c r="BY23" s="1">
        <f t="array" ref="BY23:BY35">demand.sd.2045 * 1000</f>
        <v>448471.90225000004</v>
      </c>
      <c r="BZ23" s="1">
        <f t="array" ref="BZ23:BZ35">demand.sd.2045 * 1000</f>
        <v>448471.90225000004</v>
      </c>
      <c r="CA23" s="1">
        <f t="array" ref="CA23:CA35">demand.sd.2045 * 1000</f>
        <v>448471.90225000004</v>
      </c>
      <c r="CB23" s="1">
        <f t="array" ref="CB23:CB35">demand.sd.2045 * 1000</f>
        <v>448471.90225000004</v>
      </c>
      <c r="CC23" s="1">
        <f t="array" ref="CC23:CC35">demand.sd.2045 * 1000</f>
        <v>448471.90225000004</v>
      </c>
      <c r="CD23" s="1">
        <f t="array" ref="CD23:CD35">demand.sd.2045 * 1000</f>
        <v>448471.90225000004</v>
      </c>
      <c r="CE23" s="1">
        <f t="array" ref="CE23:CE35">demand.sd.2045 * 1000</f>
        <v>448471.90225000004</v>
      </c>
      <c r="CF23" s="1">
        <f t="array" ref="CF23:CF35">demand.sd.2045 * 1000</f>
        <v>448471.90225000004</v>
      </c>
      <c r="CG23" s="1">
        <f t="array" ref="CG23:CG35">demand.sd.2045 * 1000</f>
        <v>448471.90225000004</v>
      </c>
      <c r="CH23" s="1">
        <f t="array" ref="CH23:CH35">demand.sd.2045 * 1000</f>
        <v>448471.90225000004</v>
      </c>
      <c r="CI23" s="1">
        <f t="array" ref="CI23:CI35">demand.sd.2045 * 1000</f>
        <v>448471.90225000004</v>
      </c>
      <c r="CJ23" s="1">
        <f t="array" ref="CJ23:CJ35">demand.sd.2045 * 1000</f>
        <v>448471.90225000004</v>
      </c>
      <c r="CK23" s="1">
        <f t="array" ref="CK23:CK35">demand.sd.2045 * 1000</f>
        <v>448471.90225000004</v>
      </c>
      <c r="CL23" s="1">
        <f t="array" ref="CL23:CL35">demand.sd.2045 * 1000</f>
        <v>448471.90225000004</v>
      </c>
      <c r="CM23" s="1">
        <f t="array" ref="CM23:CM35">demand.sd.2045 * 1000</f>
        <v>448471.90225000004</v>
      </c>
      <c r="CN23" s="1">
        <f t="array" ref="CN23:CN35">demand.sd.2045 * 1000</f>
        <v>448471.90225000004</v>
      </c>
      <c r="CO23" s="1">
        <f t="array" ref="CO23:CO35">demand.sd.2045 * 1000</f>
        <v>448471.90225000004</v>
      </c>
      <c r="CP23" s="1">
        <f t="array" ref="CP23:CP35">demand.sd.2045 * 1000</f>
        <v>448471.90225000004</v>
      </c>
      <c r="CQ23" s="1">
        <f t="array" ref="CQ23:CQ35">demand.sd.2045 * 1000</f>
        <v>448471.90225000004</v>
      </c>
      <c r="CR23" s="1">
        <f t="array" ref="CR23:CR35">demand.sd.2045 * 1000</f>
        <v>448471.90225000004</v>
      </c>
      <c r="CS23" s="1">
        <f t="array" ref="CS23:CS35">demand.sd.2045 * 1000</f>
        <v>448471.90225000004</v>
      </c>
      <c r="CT23" s="1">
        <f t="array" ref="CT23:CT35">demand.sd.2045 * 1000</f>
        <v>448471.90225000004</v>
      </c>
      <c r="CU23" s="1">
        <f t="array" ref="CU23:CU35">demand.sd.2045 * 1000</f>
        <v>448471.90225000004</v>
      </c>
      <c r="CV23" s="1">
        <f t="array" ref="CV23:CV35">demand.sd.2045 * 1000</f>
        <v>448471.90225000004</v>
      </c>
      <c r="CW23" s="1">
        <f t="array" ref="CW23:CW35">demand.sd.2045 * 1000</f>
        <v>448471.90225000004</v>
      </c>
      <c r="CX23" s="1">
        <f t="array" ref="CX23:CX35">demand.sd.2045 * 1000</f>
        <v>448471.90225000004</v>
      </c>
      <c r="CY23" s="1">
        <f t="array" ref="CY23:CY35">demand.sd.2045 * 1000</f>
        <v>448471.90225000004</v>
      </c>
      <c r="CZ23" s="1">
        <f t="array" ref="CZ23:CZ35">demand.sd.2045 * 1000</f>
        <v>448471.90225000004</v>
      </c>
      <c r="DA23" s="1">
        <f t="array" ref="DA23:DA35">demand.sd.2045 * 1000</f>
        <v>448471.90225000004</v>
      </c>
    </row>
    <row r="24" spans="4:105" x14ac:dyDescent="0.25">
      <c r="D24" t="s">
        <v>49</v>
      </c>
      <c r="E24" s="1">
        <v>372222.83724999998</v>
      </c>
      <c r="F24" s="1">
        <v>372222.83724999998</v>
      </c>
      <c r="G24" s="1">
        <v>372222.83724999998</v>
      </c>
      <c r="H24" s="1">
        <v>372222.83724999998</v>
      </c>
      <c r="I24" s="1">
        <v>372222.83724999998</v>
      </c>
      <c r="J24" s="1">
        <v>372222.83724999998</v>
      </c>
      <c r="K24" s="1">
        <v>372222.83724999998</v>
      </c>
      <c r="L24" s="1">
        <v>372222.83724999998</v>
      </c>
      <c r="M24" s="1">
        <v>372222.83724999998</v>
      </c>
      <c r="N24" s="1">
        <v>372222.83724999998</v>
      </c>
      <c r="O24" s="1">
        <v>372222.83724999998</v>
      </c>
      <c r="P24" s="1">
        <v>372222.83724999998</v>
      </c>
      <c r="Q24" s="1">
        <v>372222.83724999998</v>
      </c>
      <c r="R24" s="1">
        <v>372222.83724999998</v>
      </c>
      <c r="S24" s="1">
        <v>372222.83724999998</v>
      </c>
      <c r="T24" s="1">
        <v>372222.83724999998</v>
      </c>
      <c r="U24" s="1">
        <v>372222.83724999998</v>
      </c>
      <c r="V24" s="1">
        <v>372222.83724999998</v>
      </c>
      <c r="W24" s="1">
        <v>372222.83724999998</v>
      </c>
      <c r="X24" s="1">
        <v>372222.83724999998</v>
      </c>
      <c r="Y24" s="1">
        <v>372222.83724999998</v>
      </c>
      <c r="Z24" s="1">
        <v>372222.83724999998</v>
      </c>
      <c r="AA24" s="1">
        <v>372222.83724999998</v>
      </c>
      <c r="AB24" s="1">
        <v>372222.83724999998</v>
      </c>
      <c r="AC24" s="1">
        <v>372222.83724999998</v>
      </c>
      <c r="AD24" s="1">
        <v>372222.83724999998</v>
      </c>
      <c r="AE24" s="1">
        <v>372222.83724999998</v>
      </c>
      <c r="AF24" s="1">
        <v>372222.83724999998</v>
      </c>
      <c r="AG24" s="1">
        <v>372222.83724999998</v>
      </c>
      <c r="AH24" s="1">
        <v>372222.83724999998</v>
      </c>
      <c r="AI24" s="1">
        <v>372222.83724999998</v>
      </c>
      <c r="AJ24" s="1">
        <v>372222.83724999998</v>
      </c>
      <c r="AK24" s="1">
        <v>372222.83724999998</v>
      </c>
      <c r="AL24" s="1">
        <v>372222.83724999998</v>
      </c>
      <c r="AM24" s="1">
        <v>372222.83724999998</v>
      </c>
      <c r="AN24" s="1">
        <v>372222.83724999998</v>
      </c>
      <c r="AO24" s="1">
        <v>372222.83724999998</v>
      </c>
      <c r="AP24" s="1">
        <v>372222.83724999998</v>
      </c>
      <c r="AQ24" s="1">
        <v>372222.83724999998</v>
      </c>
      <c r="AR24" s="1">
        <v>372222.83724999998</v>
      </c>
      <c r="AS24" s="1">
        <v>372222.83724999998</v>
      </c>
      <c r="AT24" s="1">
        <v>372222.83724999998</v>
      </c>
      <c r="AU24" s="1">
        <v>372222.83724999998</v>
      </c>
      <c r="AV24" s="1">
        <v>372222.83724999998</v>
      </c>
      <c r="AW24" s="1">
        <v>372222.83724999998</v>
      </c>
      <c r="AX24" s="1">
        <v>372222.83724999998</v>
      </c>
      <c r="AY24" s="1">
        <v>372222.83724999998</v>
      </c>
      <c r="AZ24" s="1">
        <v>372222.83724999998</v>
      </c>
      <c r="BA24" s="1">
        <v>372222.83724999998</v>
      </c>
      <c r="BB24" s="1">
        <v>372222.83724999998</v>
      </c>
      <c r="BC24" s="1">
        <v>372222.83724999998</v>
      </c>
      <c r="BD24" s="1">
        <v>372222.83724999998</v>
      </c>
      <c r="BE24" s="1">
        <v>372222.83724999998</v>
      </c>
      <c r="BF24" s="1">
        <v>372222.83724999998</v>
      </c>
      <c r="BG24" s="1">
        <v>372222.83724999998</v>
      </c>
      <c r="BH24" s="1">
        <v>372222.83724999998</v>
      </c>
      <c r="BI24" s="1">
        <v>372222.83724999998</v>
      </c>
      <c r="BJ24" s="1">
        <v>372222.83724999998</v>
      </c>
      <c r="BK24" s="1">
        <v>372222.83724999998</v>
      </c>
      <c r="BL24" s="1">
        <v>372222.83724999998</v>
      </c>
      <c r="BM24" s="1">
        <v>372222.83724999998</v>
      </c>
      <c r="BN24" s="1">
        <v>372222.83724999998</v>
      </c>
      <c r="BO24" s="1">
        <v>372222.83724999998</v>
      </c>
      <c r="BP24" s="1">
        <v>372222.83724999998</v>
      </c>
      <c r="BQ24" s="1">
        <v>372222.83724999998</v>
      </c>
      <c r="BR24" s="1">
        <v>372222.83724999998</v>
      </c>
      <c r="BS24" s="1">
        <v>372222.83724999998</v>
      </c>
      <c r="BT24" s="1">
        <v>372222.83724999998</v>
      </c>
      <c r="BU24" s="1">
        <v>372222.83724999998</v>
      </c>
      <c r="BV24" s="1">
        <v>372222.83724999998</v>
      </c>
      <c r="BW24" s="1">
        <v>372222.83724999998</v>
      </c>
      <c r="BX24" s="1">
        <v>372222.83724999998</v>
      </c>
      <c r="BY24" s="1">
        <v>372222.83724999998</v>
      </c>
      <c r="BZ24" s="1">
        <v>372222.83724999998</v>
      </c>
      <c r="CA24" s="1">
        <v>372222.83724999998</v>
      </c>
      <c r="CB24" s="1">
        <v>372222.83724999998</v>
      </c>
      <c r="CC24" s="1">
        <v>372222.83724999998</v>
      </c>
      <c r="CD24" s="1">
        <v>372222.83724999998</v>
      </c>
      <c r="CE24" s="1">
        <v>372222.83724999998</v>
      </c>
      <c r="CF24" s="1">
        <v>372222.83724999998</v>
      </c>
      <c r="CG24" s="1">
        <v>372222.83724999998</v>
      </c>
      <c r="CH24" s="1">
        <v>372222.83724999998</v>
      </c>
      <c r="CI24" s="1">
        <v>372222.83724999998</v>
      </c>
      <c r="CJ24" s="1">
        <v>372222.83724999998</v>
      </c>
      <c r="CK24" s="1">
        <v>372222.83724999998</v>
      </c>
      <c r="CL24" s="1">
        <v>372222.83724999998</v>
      </c>
      <c r="CM24" s="1">
        <v>372222.83724999998</v>
      </c>
      <c r="CN24" s="1">
        <v>372222.83724999998</v>
      </c>
      <c r="CO24" s="1">
        <v>372222.83724999998</v>
      </c>
      <c r="CP24" s="1">
        <v>372222.83724999998</v>
      </c>
      <c r="CQ24" s="1">
        <v>372222.83724999998</v>
      </c>
      <c r="CR24" s="1">
        <v>372222.83724999998</v>
      </c>
      <c r="CS24" s="1">
        <v>372222.83724999998</v>
      </c>
      <c r="CT24" s="1">
        <v>372222.83724999998</v>
      </c>
      <c r="CU24" s="1">
        <v>372222.83724999998</v>
      </c>
      <c r="CV24" s="1">
        <v>372222.83724999998</v>
      </c>
      <c r="CW24" s="1">
        <v>372222.83724999998</v>
      </c>
      <c r="CX24" s="1">
        <v>372222.83724999998</v>
      </c>
      <c r="CY24" s="1">
        <v>372222.83724999998</v>
      </c>
      <c r="CZ24" s="1">
        <v>372222.83724999998</v>
      </c>
      <c r="DA24" s="1">
        <v>372222.83724999998</v>
      </c>
    </row>
    <row r="25" spans="4:105" x14ac:dyDescent="0.25">
      <c r="D25" t="s">
        <v>50</v>
      </c>
      <c r="E25" s="1">
        <v>431200.65775000001</v>
      </c>
      <c r="F25" s="1">
        <v>431200.65775000001</v>
      </c>
      <c r="G25" s="1">
        <v>431200.65775000001</v>
      </c>
      <c r="H25" s="1">
        <v>431200.65775000001</v>
      </c>
      <c r="I25" s="1">
        <v>431200.65775000001</v>
      </c>
      <c r="J25" s="1">
        <v>431200.65775000001</v>
      </c>
      <c r="K25" s="1">
        <v>431200.65775000001</v>
      </c>
      <c r="L25" s="1">
        <v>431200.65775000001</v>
      </c>
      <c r="M25" s="1">
        <v>431200.65775000001</v>
      </c>
      <c r="N25" s="1">
        <v>431200.65775000001</v>
      </c>
      <c r="O25" s="1">
        <v>431200.65775000001</v>
      </c>
      <c r="P25" s="1">
        <v>431200.65775000001</v>
      </c>
      <c r="Q25" s="1">
        <v>431200.65775000001</v>
      </c>
      <c r="R25" s="1">
        <v>431200.65775000001</v>
      </c>
      <c r="S25" s="1">
        <v>431200.65775000001</v>
      </c>
      <c r="T25" s="1">
        <v>431200.65775000001</v>
      </c>
      <c r="U25" s="1">
        <v>431200.65775000001</v>
      </c>
      <c r="V25" s="1">
        <v>431200.65775000001</v>
      </c>
      <c r="W25" s="1">
        <v>431200.65775000001</v>
      </c>
      <c r="X25" s="1">
        <v>431200.65775000001</v>
      </c>
      <c r="Y25" s="1">
        <v>431200.65775000001</v>
      </c>
      <c r="Z25" s="1">
        <v>431200.65775000001</v>
      </c>
      <c r="AA25" s="1">
        <v>431200.65775000001</v>
      </c>
      <c r="AB25" s="1">
        <v>431200.65775000001</v>
      </c>
      <c r="AC25" s="1">
        <v>431200.65775000001</v>
      </c>
      <c r="AD25" s="1">
        <v>431200.65775000001</v>
      </c>
      <c r="AE25" s="1">
        <v>431200.65775000001</v>
      </c>
      <c r="AF25" s="1">
        <v>431200.65775000001</v>
      </c>
      <c r="AG25" s="1">
        <v>431200.65775000001</v>
      </c>
      <c r="AH25" s="1">
        <v>431200.65775000001</v>
      </c>
      <c r="AI25" s="1">
        <v>431200.65775000001</v>
      </c>
      <c r="AJ25" s="1">
        <v>431200.65775000001</v>
      </c>
      <c r="AK25" s="1">
        <v>431200.65775000001</v>
      </c>
      <c r="AL25" s="1">
        <v>431200.65775000001</v>
      </c>
      <c r="AM25" s="1">
        <v>431200.65775000001</v>
      </c>
      <c r="AN25" s="1">
        <v>431200.65775000001</v>
      </c>
      <c r="AO25" s="1">
        <v>431200.65775000001</v>
      </c>
      <c r="AP25" s="1">
        <v>431200.65775000001</v>
      </c>
      <c r="AQ25" s="1">
        <v>431200.65775000001</v>
      </c>
      <c r="AR25" s="1">
        <v>431200.65775000001</v>
      </c>
      <c r="AS25" s="1">
        <v>431200.65775000001</v>
      </c>
      <c r="AT25" s="1">
        <v>431200.65775000001</v>
      </c>
      <c r="AU25" s="1">
        <v>431200.65775000001</v>
      </c>
      <c r="AV25" s="1">
        <v>431200.65775000001</v>
      </c>
      <c r="AW25" s="1">
        <v>431200.65775000001</v>
      </c>
      <c r="AX25" s="1">
        <v>431200.65775000001</v>
      </c>
      <c r="AY25" s="1">
        <v>431200.65775000001</v>
      </c>
      <c r="AZ25" s="1">
        <v>431200.65775000001</v>
      </c>
      <c r="BA25" s="1">
        <v>431200.65775000001</v>
      </c>
      <c r="BB25" s="1">
        <v>431200.65775000001</v>
      </c>
      <c r="BC25" s="1">
        <v>431200.65775000001</v>
      </c>
      <c r="BD25" s="1">
        <v>431200.65775000001</v>
      </c>
      <c r="BE25" s="1">
        <v>431200.65775000001</v>
      </c>
      <c r="BF25" s="1">
        <v>431200.65775000001</v>
      </c>
      <c r="BG25" s="1">
        <v>431200.65775000001</v>
      </c>
      <c r="BH25" s="1">
        <v>431200.65775000001</v>
      </c>
      <c r="BI25" s="1">
        <v>431200.65775000001</v>
      </c>
      <c r="BJ25" s="1">
        <v>431200.65775000001</v>
      </c>
      <c r="BK25" s="1">
        <v>431200.65775000001</v>
      </c>
      <c r="BL25" s="1">
        <v>431200.65775000001</v>
      </c>
      <c r="BM25" s="1">
        <v>431200.65775000001</v>
      </c>
      <c r="BN25" s="1">
        <v>431200.65775000001</v>
      </c>
      <c r="BO25" s="1">
        <v>431200.65775000001</v>
      </c>
      <c r="BP25" s="1">
        <v>431200.65775000001</v>
      </c>
      <c r="BQ25" s="1">
        <v>431200.65775000001</v>
      </c>
      <c r="BR25" s="1">
        <v>431200.65775000001</v>
      </c>
      <c r="BS25" s="1">
        <v>431200.65775000001</v>
      </c>
      <c r="BT25" s="1">
        <v>431200.65775000001</v>
      </c>
      <c r="BU25" s="1">
        <v>431200.65775000001</v>
      </c>
      <c r="BV25" s="1">
        <v>431200.65775000001</v>
      </c>
      <c r="BW25" s="1">
        <v>431200.65775000001</v>
      </c>
      <c r="BX25" s="1">
        <v>431200.65775000001</v>
      </c>
      <c r="BY25" s="1">
        <v>431200.65775000001</v>
      </c>
      <c r="BZ25" s="1">
        <v>431200.65775000001</v>
      </c>
      <c r="CA25" s="1">
        <v>431200.65775000001</v>
      </c>
      <c r="CB25" s="1">
        <v>431200.65775000001</v>
      </c>
      <c r="CC25" s="1">
        <v>431200.65775000001</v>
      </c>
      <c r="CD25" s="1">
        <v>431200.65775000001</v>
      </c>
      <c r="CE25" s="1">
        <v>431200.65775000001</v>
      </c>
      <c r="CF25" s="1">
        <v>431200.65775000001</v>
      </c>
      <c r="CG25" s="1">
        <v>431200.65775000001</v>
      </c>
      <c r="CH25" s="1">
        <v>431200.65775000001</v>
      </c>
      <c r="CI25" s="1">
        <v>431200.65775000001</v>
      </c>
      <c r="CJ25" s="1">
        <v>431200.65775000001</v>
      </c>
      <c r="CK25" s="1">
        <v>431200.65775000001</v>
      </c>
      <c r="CL25" s="1">
        <v>431200.65775000001</v>
      </c>
      <c r="CM25" s="1">
        <v>431200.65775000001</v>
      </c>
      <c r="CN25" s="1">
        <v>431200.65775000001</v>
      </c>
      <c r="CO25" s="1">
        <v>431200.65775000001</v>
      </c>
      <c r="CP25" s="1">
        <v>431200.65775000001</v>
      </c>
      <c r="CQ25" s="1">
        <v>431200.65775000001</v>
      </c>
      <c r="CR25" s="1">
        <v>431200.65775000001</v>
      </c>
      <c r="CS25" s="1">
        <v>431200.65775000001</v>
      </c>
      <c r="CT25" s="1">
        <v>431200.65775000001</v>
      </c>
      <c r="CU25" s="1">
        <v>431200.65775000001</v>
      </c>
      <c r="CV25" s="1">
        <v>431200.65775000001</v>
      </c>
      <c r="CW25" s="1">
        <v>431200.65775000001</v>
      </c>
      <c r="CX25" s="1">
        <v>431200.65775000001</v>
      </c>
      <c r="CY25" s="1">
        <v>431200.65775000001</v>
      </c>
      <c r="CZ25" s="1">
        <v>431200.65775000001</v>
      </c>
      <c r="DA25" s="1">
        <v>431200.65775000001</v>
      </c>
    </row>
    <row r="26" spans="4:105" x14ac:dyDescent="0.25">
      <c r="D26" t="s">
        <v>51</v>
      </c>
      <c r="E26" s="1">
        <v>530007.66450000007</v>
      </c>
      <c r="F26" s="1">
        <v>530007.66450000007</v>
      </c>
      <c r="G26" s="1">
        <v>530007.66450000007</v>
      </c>
      <c r="H26" s="1">
        <v>530007.66450000007</v>
      </c>
      <c r="I26" s="1">
        <v>530007.66450000007</v>
      </c>
      <c r="J26" s="1">
        <v>530007.66450000007</v>
      </c>
      <c r="K26" s="1">
        <v>530007.66450000007</v>
      </c>
      <c r="L26" s="1">
        <v>530007.66450000007</v>
      </c>
      <c r="M26" s="1">
        <v>530007.66450000007</v>
      </c>
      <c r="N26" s="1">
        <v>530007.66450000007</v>
      </c>
      <c r="O26" s="1">
        <v>530007.66450000007</v>
      </c>
      <c r="P26" s="1">
        <v>530007.66450000007</v>
      </c>
      <c r="Q26" s="1">
        <v>530007.66450000007</v>
      </c>
      <c r="R26" s="1">
        <v>530007.66450000007</v>
      </c>
      <c r="S26" s="1">
        <v>530007.66450000007</v>
      </c>
      <c r="T26" s="1">
        <v>530007.66450000007</v>
      </c>
      <c r="U26" s="1">
        <v>530007.66450000007</v>
      </c>
      <c r="V26" s="1">
        <v>530007.66450000007</v>
      </c>
      <c r="W26" s="1">
        <v>530007.66450000007</v>
      </c>
      <c r="X26" s="1">
        <v>530007.66450000007</v>
      </c>
      <c r="Y26" s="1">
        <v>530007.66450000007</v>
      </c>
      <c r="Z26" s="1">
        <v>530007.66450000007</v>
      </c>
      <c r="AA26" s="1">
        <v>530007.66450000007</v>
      </c>
      <c r="AB26" s="1">
        <v>530007.66450000007</v>
      </c>
      <c r="AC26" s="1">
        <v>530007.66450000007</v>
      </c>
      <c r="AD26" s="1">
        <v>530007.66450000007</v>
      </c>
      <c r="AE26" s="1">
        <v>530007.66450000007</v>
      </c>
      <c r="AF26" s="1">
        <v>530007.66450000007</v>
      </c>
      <c r="AG26" s="1">
        <v>530007.66450000007</v>
      </c>
      <c r="AH26" s="1">
        <v>530007.66450000007</v>
      </c>
      <c r="AI26" s="1">
        <v>530007.66450000007</v>
      </c>
      <c r="AJ26" s="1">
        <v>530007.66450000007</v>
      </c>
      <c r="AK26" s="1">
        <v>530007.66450000007</v>
      </c>
      <c r="AL26" s="1">
        <v>530007.66450000007</v>
      </c>
      <c r="AM26" s="1">
        <v>530007.66450000007</v>
      </c>
      <c r="AN26" s="1">
        <v>530007.66450000007</v>
      </c>
      <c r="AO26" s="1">
        <v>530007.66450000007</v>
      </c>
      <c r="AP26" s="1">
        <v>530007.66450000007</v>
      </c>
      <c r="AQ26" s="1">
        <v>530007.66450000007</v>
      </c>
      <c r="AR26" s="1">
        <v>530007.66450000007</v>
      </c>
      <c r="AS26" s="1">
        <v>530007.66450000007</v>
      </c>
      <c r="AT26" s="1">
        <v>530007.66450000007</v>
      </c>
      <c r="AU26" s="1">
        <v>530007.66450000007</v>
      </c>
      <c r="AV26" s="1">
        <v>530007.66450000007</v>
      </c>
      <c r="AW26" s="1">
        <v>530007.66450000007</v>
      </c>
      <c r="AX26" s="1">
        <v>530007.66450000007</v>
      </c>
      <c r="AY26" s="1">
        <v>530007.66450000007</v>
      </c>
      <c r="AZ26" s="1">
        <v>530007.66450000007</v>
      </c>
      <c r="BA26" s="1">
        <v>530007.66450000007</v>
      </c>
      <c r="BB26" s="1">
        <v>530007.66450000007</v>
      </c>
      <c r="BC26" s="1">
        <v>530007.66450000007</v>
      </c>
      <c r="BD26" s="1">
        <v>530007.66450000007</v>
      </c>
      <c r="BE26" s="1">
        <v>530007.66450000007</v>
      </c>
      <c r="BF26" s="1">
        <v>530007.66450000007</v>
      </c>
      <c r="BG26" s="1">
        <v>530007.66450000007</v>
      </c>
      <c r="BH26" s="1">
        <v>530007.66450000007</v>
      </c>
      <c r="BI26" s="1">
        <v>530007.66450000007</v>
      </c>
      <c r="BJ26" s="1">
        <v>530007.66450000007</v>
      </c>
      <c r="BK26" s="1">
        <v>530007.66450000007</v>
      </c>
      <c r="BL26" s="1">
        <v>530007.66450000007</v>
      </c>
      <c r="BM26" s="1">
        <v>530007.66450000007</v>
      </c>
      <c r="BN26" s="1">
        <v>530007.66450000007</v>
      </c>
      <c r="BO26" s="1">
        <v>530007.66450000007</v>
      </c>
      <c r="BP26" s="1">
        <v>530007.66450000007</v>
      </c>
      <c r="BQ26" s="1">
        <v>530007.66450000007</v>
      </c>
      <c r="BR26" s="1">
        <v>530007.66450000007</v>
      </c>
      <c r="BS26" s="1">
        <v>530007.66450000007</v>
      </c>
      <c r="BT26" s="1">
        <v>530007.66450000007</v>
      </c>
      <c r="BU26" s="1">
        <v>530007.66450000007</v>
      </c>
      <c r="BV26" s="1">
        <v>530007.66450000007</v>
      </c>
      <c r="BW26" s="1">
        <v>530007.66450000007</v>
      </c>
      <c r="BX26" s="1">
        <v>530007.66450000007</v>
      </c>
      <c r="BY26" s="1">
        <v>530007.66450000007</v>
      </c>
      <c r="BZ26" s="1">
        <v>530007.66450000007</v>
      </c>
      <c r="CA26" s="1">
        <v>530007.66450000007</v>
      </c>
      <c r="CB26" s="1">
        <v>530007.66450000007</v>
      </c>
      <c r="CC26" s="1">
        <v>530007.66450000007</v>
      </c>
      <c r="CD26" s="1">
        <v>530007.66450000007</v>
      </c>
      <c r="CE26" s="1">
        <v>530007.66450000007</v>
      </c>
      <c r="CF26" s="1">
        <v>530007.66450000007</v>
      </c>
      <c r="CG26" s="1">
        <v>530007.66450000007</v>
      </c>
      <c r="CH26" s="1">
        <v>530007.66450000007</v>
      </c>
      <c r="CI26" s="1">
        <v>530007.66450000007</v>
      </c>
      <c r="CJ26" s="1">
        <v>530007.66450000007</v>
      </c>
      <c r="CK26" s="1">
        <v>530007.66450000007</v>
      </c>
      <c r="CL26" s="1">
        <v>530007.66450000007</v>
      </c>
      <c r="CM26" s="1">
        <v>530007.66450000007</v>
      </c>
      <c r="CN26" s="1">
        <v>530007.66450000007</v>
      </c>
      <c r="CO26" s="1">
        <v>530007.66450000007</v>
      </c>
      <c r="CP26" s="1">
        <v>530007.66450000007</v>
      </c>
      <c r="CQ26" s="1">
        <v>530007.66450000007</v>
      </c>
      <c r="CR26" s="1">
        <v>530007.66450000007</v>
      </c>
      <c r="CS26" s="1">
        <v>530007.66450000007</v>
      </c>
      <c r="CT26" s="1">
        <v>530007.66450000007</v>
      </c>
      <c r="CU26" s="1">
        <v>530007.66450000007</v>
      </c>
      <c r="CV26" s="1">
        <v>530007.66450000007</v>
      </c>
      <c r="CW26" s="1">
        <v>530007.66450000007</v>
      </c>
      <c r="CX26" s="1">
        <v>530007.66450000007</v>
      </c>
      <c r="CY26" s="1">
        <v>530007.66450000007</v>
      </c>
      <c r="CZ26" s="1">
        <v>530007.66450000007</v>
      </c>
      <c r="DA26" s="1">
        <v>530007.66450000007</v>
      </c>
    </row>
    <row r="27" spans="4:105" x14ac:dyDescent="0.25">
      <c r="D27" t="s">
        <v>52</v>
      </c>
      <c r="E27" s="1">
        <v>539874.61750000005</v>
      </c>
      <c r="F27" s="1">
        <v>539874.61750000005</v>
      </c>
      <c r="G27" s="1">
        <v>539874.61750000005</v>
      </c>
      <c r="H27" s="1">
        <v>539874.61750000005</v>
      </c>
      <c r="I27" s="1">
        <v>539874.61750000005</v>
      </c>
      <c r="J27" s="1">
        <v>539874.61750000005</v>
      </c>
      <c r="K27" s="1">
        <v>539874.61750000005</v>
      </c>
      <c r="L27" s="1">
        <v>539874.61750000005</v>
      </c>
      <c r="M27" s="1">
        <v>539874.61750000005</v>
      </c>
      <c r="N27" s="1">
        <v>539874.61750000005</v>
      </c>
      <c r="O27" s="1">
        <v>539874.61750000005</v>
      </c>
      <c r="P27" s="1">
        <v>539874.61750000005</v>
      </c>
      <c r="Q27" s="1">
        <v>539874.61750000005</v>
      </c>
      <c r="R27" s="1">
        <v>539874.61750000005</v>
      </c>
      <c r="S27" s="1">
        <v>539874.61750000005</v>
      </c>
      <c r="T27" s="1">
        <v>539874.61750000005</v>
      </c>
      <c r="U27" s="1">
        <v>539874.61750000005</v>
      </c>
      <c r="V27" s="1">
        <v>539874.61750000005</v>
      </c>
      <c r="W27" s="1">
        <v>539874.61750000005</v>
      </c>
      <c r="X27" s="1">
        <v>539874.61750000005</v>
      </c>
      <c r="Y27" s="1">
        <v>539874.61750000005</v>
      </c>
      <c r="Z27" s="1">
        <v>539874.61750000005</v>
      </c>
      <c r="AA27" s="1">
        <v>539874.61750000005</v>
      </c>
      <c r="AB27" s="1">
        <v>539874.61750000005</v>
      </c>
      <c r="AC27" s="1">
        <v>539874.61750000005</v>
      </c>
      <c r="AD27" s="1">
        <v>539874.61750000005</v>
      </c>
      <c r="AE27" s="1">
        <v>539874.61750000005</v>
      </c>
      <c r="AF27" s="1">
        <v>539874.61750000005</v>
      </c>
      <c r="AG27" s="1">
        <v>539874.61750000005</v>
      </c>
      <c r="AH27" s="1">
        <v>539874.61750000005</v>
      </c>
      <c r="AI27" s="1">
        <v>539874.61750000005</v>
      </c>
      <c r="AJ27" s="1">
        <v>539874.61750000005</v>
      </c>
      <c r="AK27" s="1">
        <v>539874.61750000005</v>
      </c>
      <c r="AL27" s="1">
        <v>539874.61750000005</v>
      </c>
      <c r="AM27" s="1">
        <v>539874.61750000005</v>
      </c>
      <c r="AN27" s="1">
        <v>539874.61750000005</v>
      </c>
      <c r="AO27" s="1">
        <v>539874.61750000005</v>
      </c>
      <c r="AP27" s="1">
        <v>539874.61750000005</v>
      </c>
      <c r="AQ27" s="1">
        <v>539874.61750000005</v>
      </c>
      <c r="AR27" s="1">
        <v>539874.61750000005</v>
      </c>
      <c r="AS27" s="1">
        <v>539874.61750000005</v>
      </c>
      <c r="AT27" s="1">
        <v>539874.61750000005</v>
      </c>
      <c r="AU27" s="1">
        <v>539874.61750000005</v>
      </c>
      <c r="AV27" s="1">
        <v>539874.61750000005</v>
      </c>
      <c r="AW27" s="1">
        <v>539874.61750000005</v>
      </c>
      <c r="AX27" s="1">
        <v>539874.61750000005</v>
      </c>
      <c r="AY27" s="1">
        <v>539874.61750000005</v>
      </c>
      <c r="AZ27" s="1">
        <v>539874.61750000005</v>
      </c>
      <c r="BA27" s="1">
        <v>539874.61750000005</v>
      </c>
      <c r="BB27" s="1">
        <v>539874.61750000005</v>
      </c>
      <c r="BC27" s="1">
        <v>539874.61750000005</v>
      </c>
      <c r="BD27" s="1">
        <v>539874.61750000005</v>
      </c>
      <c r="BE27" s="1">
        <v>539874.61750000005</v>
      </c>
      <c r="BF27" s="1">
        <v>539874.61750000005</v>
      </c>
      <c r="BG27" s="1">
        <v>539874.61750000005</v>
      </c>
      <c r="BH27" s="1">
        <v>539874.61750000005</v>
      </c>
      <c r="BI27" s="1">
        <v>539874.61750000005</v>
      </c>
      <c r="BJ27" s="1">
        <v>539874.61750000005</v>
      </c>
      <c r="BK27" s="1">
        <v>539874.61750000005</v>
      </c>
      <c r="BL27" s="1">
        <v>539874.61750000005</v>
      </c>
      <c r="BM27" s="1">
        <v>539874.61750000005</v>
      </c>
      <c r="BN27" s="1">
        <v>539874.61750000005</v>
      </c>
      <c r="BO27" s="1">
        <v>539874.61750000005</v>
      </c>
      <c r="BP27" s="1">
        <v>539874.61750000005</v>
      </c>
      <c r="BQ27" s="1">
        <v>539874.61750000005</v>
      </c>
      <c r="BR27" s="1">
        <v>539874.61750000005</v>
      </c>
      <c r="BS27" s="1">
        <v>539874.61750000005</v>
      </c>
      <c r="BT27" s="1">
        <v>539874.61750000005</v>
      </c>
      <c r="BU27" s="1">
        <v>539874.61750000005</v>
      </c>
      <c r="BV27" s="1">
        <v>539874.61750000005</v>
      </c>
      <c r="BW27" s="1">
        <v>539874.61750000005</v>
      </c>
      <c r="BX27" s="1">
        <v>539874.61750000005</v>
      </c>
      <c r="BY27" s="1">
        <v>539874.61750000005</v>
      </c>
      <c r="BZ27" s="1">
        <v>539874.61750000005</v>
      </c>
      <c r="CA27" s="1">
        <v>539874.61750000005</v>
      </c>
      <c r="CB27" s="1">
        <v>539874.61750000005</v>
      </c>
      <c r="CC27" s="1">
        <v>539874.61750000005</v>
      </c>
      <c r="CD27" s="1">
        <v>539874.61750000005</v>
      </c>
      <c r="CE27" s="1">
        <v>539874.61750000005</v>
      </c>
      <c r="CF27" s="1">
        <v>539874.61750000005</v>
      </c>
      <c r="CG27" s="1">
        <v>539874.61750000005</v>
      </c>
      <c r="CH27" s="1">
        <v>539874.61750000005</v>
      </c>
      <c r="CI27" s="1">
        <v>539874.61750000005</v>
      </c>
      <c r="CJ27" s="1">
        <v>539874.61750000005</v>
      </c>
      <c r="CK27" s="1">
        <v>539874.61750000005</v>
      </c>
      <c r="CL27" s="1">
        <v>539874.61750000005</v>
      </c>
      <c r="CM27" s="1">
        <v>539874.61750000005</v>
      </c>
      <c r="CN27" s="1">
        <v>539874.61750000005</v>
      </c>
      <c r="CO27" s="1">
        <v>539874.61750000005</v>
      </c>
      <c r="CP27" s="1">
        <v>539874.61750000005</v>
      </c>
      <c r="CQ27" s="1">
        <v>539874.61750000005</v>
      </c>
      <c r="CR27" s="1">
        <v>539874.61750000005</v>
      </c>
      <c r="CS27" s="1">
        <v>539874.61750000005</v>
      </c>
      <c r="CT27" s="1">
        <v>539874.61750000005</v>
      </c>
      <c r="CU27" s="1">
        <v>539874.61750000005</v>
      </c>
      <c r="CV27" s="1">
        <v>539874.61750000005</v>
      </c>
      <c r="CW27" s="1">
        <v>539874.61750000005</v>
      </c>
      <c r="CX27" s="1">
        <v>539874.61750000005</v>
      </c>
      <c r="CY27" s="1">
        <v>539874.61750000005</v>
      </c>
      <c r="CZ27" s="1">
        <v>539874.61750000005</v>
      </c>
      <c r="DA27" s="1">
        <v>539874.61750000005</v>
      </c>
    </row>
    <row r="28" spans="4:105" x14ac:dyDescent="0.25">
      <c r="D28" t="s">
        <v>53</v>
      </c>
      <c r="E28" s="1">
        <v>514974.32200000004</v>
      </c>
      <c r="F28" s="1">
        <v>514974.32200000004</v>
      </c>
      <c r="G28" s="1">
        <v>514974.32200000004</v>
      </c>
      <c r="H28" s="1">
        <v>514974.32200000004</v>
      </c>
      <c r="I28" s="1">
        <v>514974.32200000004</v>
      </c>
      <c r="J28" s="1">
        <v>514974.32200000004</v>
      </c>
      <c r="K28" s="1">
        <v>514974.32200000004</v>
      </c>
      <c r="L28" s="1">
        <v>514974.32200000004</v>
      </c>
      <c r="M28" s="1">
        <v>514974.32200000004</v>
      </c>
      <c r="N28" s="1">
        <v>514974.32200000004</v>
      </c>
      <c r="O28" s="1">
        <v>514974.32200000004</v>
      </c>
      <c r="P28" s="1">
        <v>514974.32200000004</v>
      </c>
      <c r="Q28" s="1">
        <v>514974.32200000004</v>
      </c>
      <c r="R28" s="1">
        <v>514974.32200000004</v>
      </c>
      <c r="S28" s="1">
        <v>514974.32200000004</v>
      </c>
      <c r="T28" s="1">
        <v>514974.32200000004</v>
      </c>
      <c r="U28" s="1">
        <v>514974.32200000004</v>
      </c>
      <c r="V28" s="1">
        <v>514974.32200000004</v>
      </c>
      <c r="W28" s="1">
        <v>514974.32200000004</v>
      </c>
      <c r="X28" s="1">
        <v>514974.32200000004</v>
      </c>
      <c r="Y28" s="1">
        <v>514974.32200000004</v>
      </c>
      <c r="Z28" s="1">
        <v>514974.32200000004</v>
      </c>
      <c r="AA28" s="1">
        <v>514974.32200000004</v>
      </c>
      <c r="AB28" s="1">
        <v>514974.32200000004</v>
      </c>
      <c r="AC28" s="1">
        <v>514974.32200000004</v>
      </c>
      <c r="AD28" s="1">
        <v>514974.32200000004</v>
      </c>
      <c r="AE28" s="1">
        <v>514974.32200000004</v>
      </c>
      <c r="AF28" s="1">
        <v>514974.32200000004</v>
      </c>
      <c r="AG28" s="1">
        <v>514974.32200000004</v>
      </c>
      <c r="AH28" s="1">
        <v>514974.32200000004</v>
      </c>
      <c r="AI28" s="1">
        <v>514974.32200000004</v>
      </c>
      <c r="AJ28" s="1">
        <v>514974.32200000004</v>
      </c>
      <c r="AK28" s="1">
        <v>514974.32200000004</v>
      </c>
      <c r="AL28" s="1">
        <v>514974.32200000004</v>
      </c>
      <c r="AM28" s="1">
        <v>514974.32200000004</v>
      </c>
      <c r="AN28" s="1">
        <v>514974.32200000004</v>
      </c>
      <c r="AO28" s="1">
        <v>514974.32200000004</v>
      </c>
      <c r="AP28" s="1">
        <v>514974.32200000004</v>
      </c>
      <c r="AQ28" s="1">
        <v>514974.32200000004</v>
      </c>
      <c r="AR28" s="1">
        <v>514974.32200000004</v>
      </c>
      <c r="AS28" s="1">
        <v>514974.32200000004</v>
      </c>
      <c r="AT28" s="1">
        <v>514974.32200000004</v>
      </c>
      <c r="AU28" s="1">
        <v>514974.32200000004</v>
      </c>
      <c r="AV28" s="1">
        <v>514974.32200000004</v>
      </c>
      <c r="AW28" s="1">
        <v>514974.32200000004</v>
      </c>
      <c r="AX28" s="1">
        <v>514974.32200000004</v>
      </c>
      <c r="AY28" s="1">
        <v>514974.32200000004</v>
      </c>
      <c r="AZ28" s="1">
        <v>514974.32200000004</v>
      </c>
      <c r="BA28" s="1">
        <v>514974.32200000004</v>
      </c>
      <c r="BB28" s="1">
        <v>514974.32200000004</v>
      </c>
      <c r="BC28" s="1">
        <v>514974.32200000004</v>
      </c>
      <c r="BD28" s="1">
        <v>514974.32200000004</v>
      </c>
      <c r="BE28" s="1">
        <v>514974.32200000004</v>
      </c>
      <c r="BF28" s="1">
        <v>514974.32200000004</v>
      </c>
      <c r="BG28" s="1">
        <v>514974.32200000004</v>
      </c>
      <c r="BH28" s="1">
        <v>514974.32200000004</v>
      </c>
      <c r="BI28" s="1">
        <v>514974.32200000004</v>
      </c>
      <c r="BJ28" s="1">
        <v>514974.32200000004</v>
      </c>
      <c r="BK28" s="1">
        <v>514974.32200000004</v>
      </c>
      <c r="BL28" s="1">
        <v>514974.32200000004</v>
      </c>
      <c r="BM28" s="1">
        <v>514974.32200000004</v>
      </c>
      <c r="BN28" s="1">
        <v>514974.32200000004</v>
      </c>
      <c r="BO28" s="1">
        <v>514974.32200000004</v>
      </c>
      <c r="BP28" s="1">
        <v>514974.32200000004</v>
      </c>
      <c r="BQ28" s="1">
        <v>514974.32200000004</v>
      </c>
      <c r="BR28" s="1">
        <v>514974.32200000004</v>
      </c>
      <c r="BS28" s="1">
        <v>514974.32200000004</v>
      </c>
      <c r="BT28" s="1">
        <v>514974.32200000004</v>
      </c>
      <c r="BU28" s="1">
        <v>514974.32200000004</v>
      </c>
      <c r="BV28" s="1">
        <v>514974.32200000004</v>
      </c>
      <c r="BW28" s="1">
        <v>514974.32200000004</v>
      </c>
      <c r="BX28" s="1">
        <v>514974.32200000004</v>
      </c>
      <c r="BY28" s="1">
        <v>514974.32200000004</v>
      </c>
      <c r="BZ28" s="1">
        <v>514974.32200000004</v>
      </c>
      <c r="CA28" s="1">
        <v>514974.32200000004</v>
      </c>
      <c r="CB28" s="1">
        <v>514974.32200000004</v>
      </c>
      <c r="CC28" s="1">
        <v>514974.32200000004</v>
      </c>
      <c r="CD28" s="1">
        <v>514974.32200000004</v>
      </c>
      <c r="CE28" s="1">
        <v>514974.32200000004</v>
      </c>
      <c r="CF28" s="1">
        <v>514974.32200000004</v>
      </c>
      <c r="CG28" s="1">
        <v>514974.32200000004</v>
      </c>
      <c r="CH28" s="1">
        <v>514974.32200000004</v>
      </c>
      <c r="CI28" s="1">
        <v>514974.32200000004</v>
      </c>
      <c r="CJ28" s="1">
        <v>514974.32200000004</v>
      </c>
      <c r="CK28" s="1">
        <v>514974.32200000004</v>
      </c>
      <c r="CL28" s="1">
        <v>514974.32200000004</v>
      </c>
      <c r="CM28" s="1">
        <v>514974.32200000004</v>
      </c>
      <c r="CN28" s="1">
        <v>514974.32200000004</v>
      </c>
      <c r="CO28" s="1">
        <v>514974.32200000004</v>
      </c>
      <c r="CP28" s="1">
        <v>514974.32200000004</v>
      </c>
      <c r="CQ28" s="1">
        <v>514974.32200000004</v>
      </c>
      <c r="CR28" s="1">
        <v>514974.32200000004</v>
      </c>
      <c r="CS28" s="1">
        <v>514974.32200000004</v>
      </c>
      <c r="CT28" s="1">
        <v>514974.32200000004</v>
      </c>
      <c r="CU28" s="1">
        <v>514974.32200000004</v>
      </c>
      <c r="CV28" s="1">
        <v>514974.32200000004</v>
      </c>
      <c r="CW28" s="1">
        <v>514974.32200000004</v>
      </c>
      <c r="CX28" s="1">
        <v>514974.32200000004</v>
      </c>
      <c r="CY28" s="1">
        <v>514974.32200000004</v>
      </c>
      <c r="CZ28" s="1">
        <v>514974.32200000004</v>
      </c>
      <c r="DA28" s="1">
        <v>514974.32200000004</v>
      </c>
    </row>
    <row r="29" spans="4:105" x14ac:dyDescent="0.25">
      <c r="D29" t="s">
        <v>54</v>
      </c>
      <c r="E29" s="1">
        <v>515219.12525000004</v>
      </c>
      <c r="F29" s="1">
        <v>515219.12525000004</v>
      </c>
      <c r="G29" s="1">
        <v>515219.12525000004</v>
      </c>
      <c r="H29" s="1">
        <v>515219.12525000004</v>
      </c>
      <c r="I29" s="1">
        <v>515219.12525000004</v>
      </c>
      <c r="J29" s="1">
        <v>515219.12525000004</v>
      </c>
      <c r="K29" s="1">
        <v>515219.12525000004</v>
      </c>
      <c r="L29" s="1">
        <v>515219.12525000004</v>
      </c>
      <c r="M29" s="1">
        <v>515219.12525000004</v>
      </c>
      <c r="N29" s="1">
        <v>515219.12525000004</v>
      </c>
      <c r="O29" s="1">
        <v>515219.12525000004</v>
      </c>
      <c r="P29" s="1">
        <v>515219.12525000004</v>
      </c>
      <c r="Q29" s="1">
        <v>515219.12525000004</v>
      </c>
      <c r="R29" s="1">
        <v>515219.12525000004</v>
      </c>
      <c r="S29" s="1">
        <v>515219.12525000004</v>
      </c>
      <c r="T29" s="1">
        <v>515219.12525000004</v>
      </c>
      <c r="U29" s="1">
        <v>515219.12525000004</v>
      </c>
      <c r="V29" s="1">
        <v>515219.12525000004</v>
      </c>
      <c r="W29" s="1">
        <v>515219.12525000004</v>
      </c>
      <c r="X29" s="1">
        <v>515219.12525000004</v>
      </c>
      <c r="Y29" s="1">
        <v>515219.12525000004</v>
      </c>
      <c r="Z29" s="1">
        <v>515219.12525000004</v>
      </c>
      <c r="AA29" s="1">
        <v>515219.12525000004</v>
      </c>
      <c r="AB29" s="1">
        <v>515219.12525000004</v>
      </c>
      <c r="AC29" s="1">
        <v>515219.12525000004</v>
      </c>
      <c r="AD29" s="1">
        <v>515219.12525000004</v>
      </c>
      <c r="AE29" s="1">
        <v>515219.12525000004</v>
      </c>
      <c r="AF29" s="1">
        <v>515219.12525000004</v>
      </c>
      <c r="AG29" s="1">
        <v>515219.12525000004</v>
      </c>
      <c r="AH29" s="1">
        <v>515219.12525000004</v>
      </c>
      <c r="AI29" s="1">
        <v>515219.12525000004</v>
      </c>
      <c r="AJ29" s="1">
        <v>515219.12525000004</v>
      </c>
      <c r="AK29" s="1">
        <v>515219.12525000004</v>
      </c>
      <c r="AL29" s="1">
        <v>515219.12525000004</v>
      </c>
      <c r="AM29" s="1">
        <v>515219.12525000004</v>
      </c>
      <c r="AN29" s="1">
        <v>515219.12525000004</v>
      </c>
      <c r="AO29" s="1">
        <v>515219.12525000004</v>
      </c>
      <c r="AP29" s="1">
        <v>515219.12525000004</v>
      </c>
      <c r="AQ29" s="1">
        <v>515219.12525000004</v>
      </c>
      <c r="AR29" s="1">
        <v>515219.12525000004</v>
      </c>
      <c r="AS29" s="1">
        <v>515219.12525000004</v>
      </c>
      <c r="AT29" s="1">
        <v>515219.12525000004</v>
      </c>
      <c r="AU29" s="1">
        <v>515219.12525000004</v>
      </c>
      <c r="AV29" s="1">
        <v>515219.12525000004</v>
      </c>
      <c r="AW29" s="1">
        <v>515219.12525000004</v>
      </c>
      <c r="AX29" s="1">
        <v>515219.12525000004</v>
      </c>
      <c r="AY29" s="1">
        <v>515219.12525000004</v>
      </c>
      <c r="AZ29" s="1">
        <v>515219.12525000004</v>
      </c>
      <c r="BA29" s="1">
        <v>515219.12525000004</v>
      </c>
      <c r="BB29" s="1">
        <v>515219.12525000004</v>
      </c>
      <c r="BC29" s="1">
        <v>515219.12525000004</v>
      </c>
      <c r="BD29" s="1">
        <v>515219.12525000004</v>
      </c>
      <c r="BE29" s="1">
        <v>515219.12525000004</v>
      </c>
      <c r="BF29" s="1">
        <v>515219.12525000004</v>
      </c>
      <c r="BG29" s="1">
        <v>515219.12525000004</v>
      </c>
      <c r="BH29" s="1">
        <v>515219.12525000004</v>
      </c>
      <c r="BI29" s="1">
        <v>515219.12525000004</v>
      </c>
      <c r="BJ29" s="1">
        <v>515219.12525000004</v>
      </c>
      <c r="BK29" s="1">
        <v>515219.12525000004</v>
      </c>
      <c r="BL29" s="1">
        <v>515219.12525000004</v>
      </c>
      <c r="BM29" s="1">
        <v>515219.12525000004</v>
      </c>
      <c r="BN29" s="1">
        <v>515219.12525000004</v>
      </c>
      <c r="BO29" s="1">
        <v>515219.12525000004</v>
      </c>
      <c r="BP29" s="1">
        <v>515219.12525000004</v>
      </c>
      <c r="BQ29" s="1">
        <v>515219.12525000004</v>
      </c>
      <c r="BR29" s="1">
        <v>515219.12525000004</v>
      </c>
      <c r="BS29" s="1">
        <v>515219.12525000004</v>
      </c>
      <c r="BT29" s="1">
        <v>515219.12525000004</v>
      </c>
      <c r="BU29" s="1">
        <v>515219.12525000004</v>
      </c>
      <c r="BV29" s="1">
        <v>515219.12525000004</v>
      </c>
      <c r="BW29" s="1">
        <v>515219.12525000004</v>
      </c>
      <c r="BX29" s="1">
        <v>515219.12525000004</v>
      </c>
      <c r="BY29" s="1">
        <v>515219.12525000004</v>
      </c>
      <c r="BZ29" s="1">
        <v>515219.12525000004</v>
      </c>
      <c r="CA29" s="1">
        <v>515219.12525000004</v>
      </c>
      <c r="CB29" s="1">
        <v>515219.12525000004</v>
      </c>
      <c r="CC29" s="1">
        <v>515219.12525000004</v>
      </c>
      <c r="CD29" s="1">
        <v>515219.12525000004</v>
      </c>
      <c r="CE29" s="1">
        <v>515219.12525000004</v>
      </c>
      <c r="CF29" s="1">
        <v>515219.12525000004</v>
      </c>
      <c r="CG29" s="1">
        <v>515219.12525000004</v>
      </c>
      <c r="CH29" s="1">
        <v>515219.12525000004</v>
      </c>
      <c r="CI29" s="1">
        <v>515219.12525000004</v>
      </c>
      <c r="CJ29" s="1">
        <v>515219.12525000004</v>
      </c>
      <c r="CK29" s="1">
        <v>515219.12525000004</v>
      </c>
      <c r="CL29" s="1">
        <v>515219.12525000004</v>
      </c>
      <c r="CM29" s="1">
        <v>515219.12525000004</v>
      </c>
      <c r="CN29" s="1">
        <v>515219.12525000004</v>
      </c>
      <c r="CO29" s="1">
        <v>515219.12525000004</v>
      </c>
      <c r="CP29" s="1">
        <v>515219.12525000004</v>
      </c>
      <c r="CQ29" s="1">
        <v>515219.12525000004</v>
      </c>
      <c r="CR29" s="1">
        <v>515219.12525000004</v>
      </c>
      <c r="CS29" s="1">
        <v>515219.12525000004</v>
      </c>
      <c r="CT29" s="1">
        <v>515219.12525000004</v>
      </c>
      <c r="CU29" s="1">
        <v>515219.12525000004</v>
      </c>
      <c r="CV29" s="1">
        <v>515219.12525000004</v>
      </c>
      <c r="CW29" s="1">
        <v>515219.12525000004</v>
      </c>
      <c r="CX29" s="1">
        <v>515219.12525000004</v>
      </c>
      <c r="CY29" s="1">
        <v>515219.12525000004</v>
      </c>
      <c r="CZ29" s="1">
        <v>515219.12525000004</v>
      </c>
      <c r="DA29" s="1">
        <v>515219.12525000004</v>
      </c>
    </row>
    <row r="30" spans="4:105" x14ac:dyDescent="0.25">
      <c r="D30" t="s">
        <v>55</v>
      </c>
      <c r="E30" s="1">
        <v>543795.49474999995</v>
      </c>
      <c r="F30" s="1">
        <v>543795.49474999995</v>
      </c>
      <c r="G30" s="1">
        <v>543795.49474999995</v>
      </c>
      <c r="H30" s="1">
        <v>543795.49474999995</v>
      </c>
      <c r="I30" s="1">
        <v>543795.49474999995</v>
      </c>
      <c r="J30" s="1">
        <v>543795.49474999995</v>
      </c>
      <c r="K30" s="1">
        <v>543795.49474999995</v>
      </c>
      <c r="L30" s="1">
        <v>543795.49474999995</v>
      </c>
      <c r="M30" s="1">
        <v>543795.49474999995</v>
      </c>
      <c r="N30" s="1">
        <v>543795.49474999995</v>
      </c>
      <c r="O30" s="1">
        <v>543795.49474999995</v>
      </c>
      <c r="P30" s="1">
        <v>543795.49474999995</v>
      </c>
      <c r="Q30" s="1">
        <v>543795.49474999995</v>
      </c>
      <c r="R30" s="1">
        <v>543795.49474999995</v>
      </c>
      <c r="S30" s="1">
        <v>543795.49474999995</v>
      </c>
      <c r="T30" s="1">
        <v>543795.49474999995</v>
      </c>
      <c r="U30" s="1">
        <v>543795.49474999995</v>
      </c>
      <c r="V30" s="1">
        <v>543795.49474999995</v>
      </c>
      <c r="W30" s="1">
        <v>543795.49474999995</v>
      </c>
      <c r="X30" s="1">
        <v>543795.49474999995</v>
      </c>
      <c r="Y30" s="1">
        <v>543795.49474999995</v>
      </c>
      <c r="Z30" s="1">
        <v>543795.49474999995</v>
      </c>
      <c r="AA30" s="1">
        <v>543795.49474999995</v>
      </c>
      <c r="AB30" s="1">
        <v>543795.49474999995</v>
      </c>
      <c r="AC30" s="1">
        <v>543795.49474999995</v>
      </c>
      <c r="AD30" s="1">
        <v>543795.49474999995</v>
      </c>
      <c r="AE30" s="1">
        <v>543795.49474999995</v>
      </c>
      <c r="AF30" s="1">
        <v>543795.49474999995</v>
      </c>
      <c r="AG30" s="1">
        <v>543795.49474999995</v>
      </c>
      <c r="AH30" s="1">
        <v>543795.49474999995</v>
      </c>
      <c r="AI30" s="1">
        <v>543795.49474999995</v>
      </c>
      <c r="AJ30" s="1">
        <v>543795.49474999995</v>
      </c>
      <c r="AK30" s="1">
        <v>543795.49474999995</v>
      </c>
      <c r="AL30" s="1">
        <v>543795.49474999995</v>
      </c>
      <c r="AM30" s="1">
        <v>543795.49474999995</v>
      </c>
      <c r="AN30" s="1">
        <v>543795.49474999995</v>
      </c>
      <c r="AO30" s="1">
        <v>543795.49474999995</v>
      </c>
      <c r="AP30" s="1">
        <v>543795.49474999995</v>
      </c>
      <c r="AQ30" s="1">
        <v>543795.49474999995</v>
      </c>
      <c r="AR30" s="1">
        <v>543795.49474999995</v>
      </c>
      <c r="AS30" s="1">
        <v>543795.49474999995</v>
      </c>
      <c r="AT30" s="1">
        <v>543795.49474999995</v>
      </c>
      <c r="AU30" s="1">
        <v>543795.49474999995</v>
      </c>
      <c r="AV30" s="1">
        <v>543795.49474999995</v>
      </c>
      <c r="AW30" s="1">
        <v>543795.49474999995</v>
      </c>
      <c r="AX30" s="1">
        <v>543795.49474999995</v>
      </c>
      <c r="AY30" s="1">
        <v>543795.49474999995</v>
      </c>
      <c r="AZ30" s="1">
        <v>543795.49474999995</v>
      </c>
      <c r="BA30" s="1">
        <v>543795.49474999995</v>
      </c>
      <c r="BB30" s="1">
        <v>543795.49474999995</v>
      </c>
      <c r="BC30" s="1">
        <v>543795.49474999995</v>
      </c>
      <c r="BD30" s="1">
        <v>543795.49474999995</v>
      </c>
      <c r="BE30" s="1">
        <v>543795.49474999995</v>
      </c>
      <c r="BF30" s="1">
        <v>543795.49474999995</v>
      </c>
      <c r="BG30" s="1">
        <v>543795.49474999995</v>
      </c>
      <c r="BH30" s="1">
        <v>543795.49474999995</v>
      </c>
      <c r="BI30" s="1">
        <v>543795.49474999995</v>
      </c>
      <c r="BJ30" s="1">
        <v>543795.49474999995</v>
      </c>
      <c r="BK30" s="1">
        <v>543795.49474999995</v>
      </c>
      <c r="BL30" s="1">
        <v>543795.49474999995</v>
      </c>
      <c r="BM30" s="1">
        <v>543795.49474999995</v>
      </c>
      <c r="BN30" s="1">
        <v>543795.49474999995</v>
      </c>
      <c r="BO30" s="1">
        <v>543795.49474999995</v>
      </c>
      <c r="BP30" s="1">
        <v>543795.49474999995</v>
      </c>
      <c r="BQ30" s="1">
        <v>543795.49474999995</v>
      </c>
      <c r="BR30" s="1">
        <v>543795.49474999995</v>
      </c>
      <c r="BS30" s="1">
        <v>543795.49474999995</v>
      </c>
      <c r="BT30" s="1">
        <v>543795.49474999995</v>
      </c>
      <c r="BU30" s="1">
        <v>543795.49474999995</v>
      </c>
      <c r="BV30" s="1">
        <v>543795.49474999995</v>
      </c>
      <c r="BW30" s="1">
        <v>543795.49474999995</v>
      </c>
      <c r="BX30" s="1">
        <v>543795.49474999995</v>
      </c>
      <c r="BY30" s="1">
        <v>543795.49474999995</v>
      </c>
      <c r="BZ30" s="1">
        <v>543795.49474999995</v>
      </c>
      <c r="CA30" s="1">
        <v>543795.49474999995</v>
      </c>
      <c r="CB30" s="1">
        <v>543795.49474999995</v>
      </c>
      <c r="CC30" s="1">
        <v>543795.49474999995</v>
      </c>
      <c r="CD30" s="1">
        <v>543795.49474999995</v>
      </c>
      <c r="CE30" s="1">
        <v>543795.49474999995</v>
      </c>
      <c r="CF30" s="1">
        <v>543795.49474999995</v>
      </c>
      <c r="CG30" s="1">
        <v>543795.49474999995</v>
      </c>
      <c r="CH30" s="1">
        <v>543795.49474999995</v>
      </c>
      <c r="CI30" s="1">
        <v>543795.49474999995</v>
      </c>
      <c r="CJ30" s="1">
        <v>543795.49474999995</v>
      </c>
      <c r="CK30" s="1">
        <v>543795.49474999995</v>
      </c>
      <c r="CL30" s="1">
        <v>543795.49474999995</v>
      </c>
      <c r="CM30" s="1">
        <v>543795.49474999995</v>
      </c>
      <c r="CN30" s="1">
        <v>543795.49474999995</v>
      </c>
      <c r="CO30" s="1">
        <v>543795.49474999995</v>
      </c>
      <c r="CP30" s="1">
        <v>543795.49474999995</v>
      </c>
      <c r="CQ30" s="1">
        <v>543795.49474999995</v>
      </c>
      <c r="CR30" s="1">
        <v>543795.49474999995</v>
      </c>
      <c r="CS30" s="1">
        <v>543795.49474999995</v>
      </c>
      <c r="CT30" s="1">
        <v>543795.49474999995</v>
      </c>
      <c r="CU30" s="1">
        <v>543795.49474999995</v>
      </c>
      <c r="CV30" s="1">
        <v>543795.49474999995</v>
      </c>
      <c r="CW30" s="1">
        <v>543795.49474999995</v>
      </c>
      <c r="CX30" s="1">
        <v>543795.49474999995</v>
      </c>
      <c r="CY30" s="1">
        <v>543795.49474999995</v>
      </c>
      <c r="CZ30" s="1">
        <v>543795.49474999995</v>
      </c>
      <c r="DA30" s="1">
        <v>543795.49474999995</v>
      </c>
    </row>
    <row r="31" spans="4:105" x14ac:dyDescent="0.25">
      <c r="D31" t="s">
        <v>56</v>
      </c>
      <c r="E31" s="1">
        <v>446860.6225</v>
      </c>
      <c r="F31" s="1">
        <v>446860.6225</v>
      </c>
      <c r="G31" s="1">
        <v>446860.6225</v>
      </c>
      <c r="H31" s="1">
        <v>446860.6225</v>
      </c>
      <c r="I31" s="1">
        <v>446860.6225</v>
      </c>
      <c r="J31" s="1">
        <v>446860.6225</v>
      </c>
      <c r="K31" s="1">
        <v>446860.6225</v>
      </c>
      <c r="L31" s="1">
        <v>446860.6225</v>
      </c>
      <c r="M31" s="1">
        <v>446860.6225</v>
      </c>
      <c r="N31" s="1">
        <v>446860.6225</v>
      </c>
      <c r="O31" s="1">
        <v>446860.6225</v>
      </c>
      <c r="P31" s="1">
        <v>446860.6225</v>
      </c>
      <c r="Q31" s="1">
        <v>446860.6225</v>
      </c>
      <c r="R31" s="1">
        <v>446860.6225</v>
      </c>
      <c r="S31" s="1">
        <v>446860.6225</v>
      </c>
      <c r="T31" s="1">
        <v>446860.6225</v>
      </c>
      <c r="U31" s="1">
        <v>446860.6225</v>
      </c>
      <c r="V31" s="1">
        <v>446860.6225</v>
      </c>
      <c r="W31" s="1">
        <v>446860.6225</v>
      </c>
      <c r="X31" s="1">
        <v>446860.6225</v>
      </c>
      <c r="Y31" s="1">
        <v>446860.6225</v>
      </c>
      <c r="Z31" s="1">
        <v>446860.6225</v>
      </c>
      <c r="AA31" s="1">
        <v>446860.6225</v>
      </c>
      <c r="AB31" s="1">
        <v>446860.6225</v>
      </c>
      <c r="AC31" s="1">
        <v>446860.6225</v>
      </c>
      <c r="AD31" s="1">
        <v>446860.6225</v>
      </c>
      <c r="AE31" s="1">
        <v>446860.6225</v>
      </c>
      <c r="AF31" s="1">
        <v>446860.6225</v>
      </c>
      <c r="AG31" s="1">
        <v>446860.6225</v>
      </c>
      <c r="AH31" s="1">
        <v>446860.6225</v>
      </c>
      <c r="AI31" s="1">
        <v>446860.6225</v>
      </c>
      <c r="AJ31" s="1">
        <v>446860.6225</v>
      </c>
      <c r="AK31" s="1">
        <v>446860.6225</v>
      </c>
      <c r="AL31" s="1">
        <v>446860.6225</v>
      </c>
      <c r="AM31" s="1">
        <v>446860.6225</v>
      </c>
      <c r="AN31" s="1">
        <v>446860.6225</v>
      </c>
      <c r="AO31" s="1">
        <v>446860.6225</v>
      </c>
      <c r="AP31" s="1">
        <v>446860.6225</v>
      </c>
      <c r="AQ31" s="1">
        <v>446860.6225</v>
      </c>
      <c r="AR31" s="1">
        <v>446860.6225</v>
      </c>
      <c r="AS31" s="1">
        <v>446860.6225</v>
      </c>
      <c r="AT31" s="1">
        <v>446860.6225</v>
      </c>
      <c r="AU31" s="1">
        <v>446860.6225</v>
      </c>
      <c r="AV31" s="1">
        <v>446860.6225</v>
      </c>
      <c r="AW31" s="1">
        <v>446860.6225</v>
      </c>
      <c r="AX31" s="1">
        <v>446860.6225</v>
      </c>
      <c r="AY31" s="1">
        <v>446860.6225</v>
      </c>
      <c r="AZ31" s="1">
        <v>446860.6225</v>
      </c>
      <c r="BA31" s="1">
        <v>446860.6225</v>
      </c>
      <c r="BB31" s="1">
        <v>446860.6225</v>
      </c>
      <c r="BC31" s="1">
        <v>446860.6225</v>
      </c>
      <c r="BD31" s="1">
        <v>446860.6225</v>
      </c>
      <c r="BE31" s="1">
        <v>446860.6225</v>
      </c>
      <c r="BF31" s="1">
        <v>446860.6225</v>
      </c>
      <c r="BG31" s="1">
        <v>446860.6225</v>
      </c>
      <c r="BH31" s="1">
        <v>446860.6225</v>
      </c>
      <c r="BI31" s="1">
        <v>446860.6225</v>
      </c>
      <c r="BJ31" s="1">
        <v>446860.6225</v>
      </c>
      <c r="BK31" s="1">
        <v>446860.6225</v>
      </c>
      <c r="BL31" s="1">
        <v>446860.6225</v>
      </c>
      <c r="BM31" s="1">
        <v>446860.6225</v>
      </c>
      <c r="BN31" s="1">
        <v>446860.6225</v>
      </c>
      <c r="BO31" s="1">
        <v>446860.6225</v>
      </c>
      <c r="BP31" s="1">
        <v>446860.6225</v>
      </c>
      <c r="BQ31" s="1">
        <v>446860.6225</v>
      </c>
      <c r="BR31" s="1">
        <v>446860.6225</v>
      </c>
      <c r="BS31" s="1">
        <v>446860.6225</v>
      </c>
      <c r="BT31" s="1">
        <v>446860.6225</v>
      </c>
      <c r="BU31" s="1">
        <v>446860.6225</v>
      </c>
      <c r="BV31" s="1">
        <v>446860.6225</v>
      </c>
      <c r="BW31" s="1">
        <v>446860.6225</v>
      </c>
      <c r="BX31" s="1">
        <v>446860.6225</v>
      </c>
      <c r="BY31" s="1">
        <v>446860.6225</v>
      </c>
      <c r="BZ31" s="1">
        <v>446860.6225</v>
      </c>
      <c r="CA31" s="1">
        <v>446860.6225</v>
      </c>
      <c r="CB31" s="1">
        <v>446860.6225</v>
      </c>
      <c r="CC31" s="1">
        <v>446860.6225</v>
      </c>
      <c r="CD31" s="1">
        <v>446860.6225</v>
      </c>
      <c r="CE31" s="1">
        <v>446860.6225</v>
      </c>
      <c r="CF31" s="1">
        <v>446860.6225</v>
      </c>
      <c r="CG31" s="1">
        <v>446860.6225</v>
      </c>
      <c r="CH31" s="1">
        <v>446860.6225</v>
      </c>
      <c r="CI31" s="1">
        <v>446860.6225</v>
      </c>
      <c r="CJ31" s="1">
        <v>446860.6225</v>
      </c>
      <c r="CK31" s="1">
        <v>446860.6225</v>
      </c>
      <c r="CL31" s="1">
        <v>446860.6225</v>
      </c>
      <c r="CM31" s="1">
        <v>446860.6225</v>
      </c>
      <c r="CN31" s="1">
        <v>446860.6225</v>
      </c>
      <c r="CO31" s="1">
        <v>446860.6225</v>
      </c>
      <c r="CP31" s="1">
        <v>446860.6225</v>
      </c>
      <c r="CQ31" s="1">
        <v>446860.6225</v>
      </c>
      <c r="CR31" s="1">
        <v>446860.6225</v>
      </c>
      <c r="CS31" s="1">
        <v>446860.6225</v>
      </c>
      <c r="CT31" s="1">
        <v>446860.6225</v>
      </c>
      <c r="CU31" s="1">
        <v>446860.6225</v>
      </c>
      <c r="CV31" s="1">
        <v>446860.6225</v>
      </c>
      <c r="CW31" s="1">
        <v>446860.6225</v>
      </c>
      <c r="CX31" s="1">
        <v>446860.6225</v>
      </c>
      <c r="CY31" s="1">
        <v>446860.6225</v>
      </c>
      <c r="CZ31" s="1">
        <v>446860.6225</v>
      </c>
      <c r="DA31" s="1">
        <v>446860.6225</v>
      </c>
    </row>
    <row r="32" spans="4:105" x14ac:dyDescent="0.25">
      <c r="D32" t="s">
        <v>57</v>
      </c>
      <c r="E32" s="1">
        <v>316494.73225</v>
      </c>
      <c r="F32" s="1">
        <v>316494.73225</v>
      </c>
      <c r="G32" s="1">
        <v>316494.73225</v>
      </c>
      <c r="H32" s="1">
        <v>316494.73225</v>
      </c>
      <c r="I32" s="1">
        <v>316494.73225</v>
      </c>
      <c r="J32" s="1">
        <v>316494.73225</v>
      </c>
      <c r="K32" s="1">
        <v>316494.73225</v>
      </c>
      <c r="L32" s="1">
        <v>316494.73225</v>
      </c>
      <c r="M32" s="1">
        <v>316494.73225</v>
      </c>
      <c r="N32" s="1">
        <v>316494.73225</v>
      </c>
      <c r="O32" s="1">
        <v>316494.73225</v>
      </c>
      <c r="P32" s="1">
        <v>316494.73225</v>
      </c>
      <c r="Q32" s="1">
        <v>316494.73225</v>
      </c>
      <c r="R32" s="1">
        <v>316494.73225</v>
      </c>
      <c r="S32" s="1">
        <v>316494.73225</v>
      </c>
      <c r="T32" s="1">
        <v>316494.73225</v>
      </c>
      <c r="U32" s="1">
        <v>316494.73225</v>
      </c>
      <c r="V32" s="1">
        <v>316494.73225</v>
      </c>
      <c r="W32" s="1">
        <v>316494.73225</v>
      </c>
      <c r="X32" s="1">
        <v>316494.73225</v>
      </c>
      <c r="Y32" s="1">
        <v>316494.73225</v>
      </c>
      <c r="Z32" s="1">
        <v>316494.73225</v>
      </c>
      <c r="AA32" s="1">
        <v>316494.73225</v>
      </c>
      <c r="AB32" s="1">
        <v>316494.73225</v>
      </c>
      <c r="AC32" s="1">
        <v>316494.73225</v>
      </c>
      <c r="AD32" s="1">
        <v>316494.73225</v>
      </c>
      <c r="AE32" s="1">
        <v>316494.73225</v>
      </c>
      <c r="AF32" s="1">
        <v>316494.73225</v>
      </c>
      <c r="AG32" s="1">
        <v>316494.73225</v>
      </c>
      <c r="AH32" s="1">
        <v>316494.73225</v>
      </c>
      <c r="AI32" s="1">
        <v>316494.73225</v>
      </c>
      <c r="AJ32" s="1">
        <v>316494.73225</v>
      </c>
      <c r="AK32" s="1">
        <v>316494.73225</v>
      </c>
      <c r="AL32" s="1">
        <v>316494.73225</v>
      </c>
      <c r="AM32" s="1">
        <v>316494.73225</v>
      </c>
      <c r="AN32" s="1">
        <v>316494.73225</v>
      </c>
      <c r="AO32" s="1">
        <v>316494.73225</v>
      </c>
      <c r="AP32" s="1">
        <v>316494.73225</v>
      </c>
      <c r="AQ32" s="1">
        <v>316494.73225</v>
      </c>
      <c r="AR32" s="1">
        <v>316494.73225</v>
      </c>
      <c r="AS32" s="1">
        <v>316494.73225</v>
      </c>
      <c r="AT32" s="1">
        <v>316494.73225</v>
      </c>
      <c r="AU32" s="1">
        <v>316494.73225</v>
      </c>
      <c r="AV32" s="1">
        <v>316494.73225</v>
      </c>
      <c r="AW32" s="1">
        <v>316494.73225</v>
      </c>
      <c r="AX32" s="1">
        <v>316494.73225</v>
      </c>
      <c r="AY32" s="1">
        <v>316494.73225</v>
      </c>
      <c r="AZ32" s="1">
        <v>316494.73225</v>
      </c>
      <c r="BA32" s="1">
        <v>316494.73225</v>
      </c>
      <c r="BB32" s="1">
        <v>316494.73225</v>
      </c>
      <c r="BC32" s="1">
        <v>316494.73225</v>
      </c>
      <c r="BD32" s="1">
        <v>316494.73225</v>
      </c>
      <c r="BE32" s="1">
        <v>316494.73225</v>
      </c>
      <c r="BF32" s="1">
        <v>316494.73225</v>
      </c>
      <c r="BG32" s="1">
        <v>316494.73225</v>
      </c>
      <c r="BH32" s="1">
        <v>316494.73225</v>
      </c>
      <c r="BI32" s="1">
        <v>316494.73225</v>
      </c>
      <c r="BJ32" s="1">
        <v>316494.73225</v>
      </c>
      <c r="BK32" s="1">
        <v>316494.73225</v>
      </c>
      <c r="BL32" s="1">
        <v>316494.73225</v>
      </c>
      <c r="BM32" s="1">
        <v>316494.73225</v>
      </c>
      <c r="BN32" s="1">
        <v>316494.73225</v>
      </c>
      <c r="BO32" s="1">
        <v>316494.73225</v>
      </c>
      <c r="BP32" s="1">
        <v>316494.73225</v>
      </c>
      <c r="BQ32" s="1">
        <v>316494.73225</v>
      </c>
      <c r="BR32" s="1">
        <v>316494.73225</v>
      </c>
      <c r="BS32" s="1">
        <v>316494.73225</v>
      </c>
      <c r="BT32" s="1">
        <v>316494.73225</v>
      </c>
      <c r="BU32" s="1">
        <v>316494.73225</v>
      </c>
      <c r="BV32" s="1">
        <v>316494.73225</v>
      </c>
      <c r="BW32" s="1">
        <v>316494.73225</v>
      </c>
      <c r="BX32" s="1">
        <v>316494.73225</v>
      </c>
      <c r="BY32" s="1">
        <v>316494.73225</v>
      </c>
      <c r="BZ32" s="1">
        <v>316494.73225</v>
      </c>
      <c r="CA32" s="1">
        <v>316494.73225</v>
      </c>
      <c r="CB32" s="1">
        <v>316494.73225</v>
      </c>
      <c r="CC32" s="1">
        <v>316494.73225</v>
      </c>
      <c r="CD32" s="1">
        <v>316494.73225</v>
      </c>
      <c r="CE32" s="1">
        <v>316494.73225</v>
      </c>
      <c r="CF32" s="1">
        <v>316494.73225</v>
      </c>
      <c r="CG32" s="1">
        <v>316494.73225</v>
      </c>
      <c r="CH32" s="1">
        <v>316494.73225</v>
      </c>
      <c r="CI32" s="1">
        <v>316494.73225</v>
      </c>
      <c r="CJ32" s="1">
        <v>316494.73225</v>
      </c>
      <c r="CK32" s="1">
        <v>316494.73225</v>
      </c>
      <c r="CL32" s="1">
        <v>316494.73225</v>
      </c>
      <c r="CM32" s="1">
        <v>316494.73225</v>
      </c>
      <c r="CN32" s="1">
        <v>316494.73225</v>
      </c>
      <c r="CO32" s="1">
        <v>316494.73225</v>
      </c>
      <c r="CP32" s="1">
        <v>316494.73225</v>
      </c>
      <c r="CQ32" s="1">
        <v>316494.73225</v>
      </c>
      <c r="CR32" s="1">
        <v>316494.73225</v>
      </c>
      <c r="CS32" s="1">
        <v>316494.73225</v>
      </c>
      <c r="CT32" s="1">
        <v>316494.73225</v>
      </c>
      <c r="CU32" s="1">
        <v>316494.73225</v>
      </c>
      <c r="CV32" s="1">
        <v>316494.73225</v>
      </c>
      <c r="CW32" s="1">
        <v>316494.73225</v>
      </c>
      <c r="CX32" s="1">
        <v>316494.73225</v>
      </c>
      <c r="CY32" s="1">
        <v>316494.73225</v>
      </c>
      <c r="CZ32" s="1">
        <v>316494.73225</v>
      </c>
      <c r="DA32" s="1">
        <v>316494.73225</v>
      </c>
    </row>
    <row r="33" spans="3:105" x14ac:dyDescent="0.25">
      <c r="D33" t="s">
        <v>58</v>
      </c>
      <c r="E33" s="1">
        <v>420111.49050000001</v>
      </c>
      <c r="F33" s="1">
        <v>420111.49050000001</v>
      </c>
      <c r="G33" s="1">
        <v>420111.49050000001</v>
      </c>
      <c r="H33" s="1">
        <v>420111.49050000001</v>
      </c>
      <c r="I33" s="1">
        <v>420111.49050000001</v>
      </c>
      <c r="J33" s="1">
        <v>420111.49050000001</v>
      </c>
      <c r="K33" s="1">
        <v>420111.49050000001</v>
      </c>
      <c r="L33" s="1">
        <v>420111.49050000001</v>
      </c>
      <c r="M33" s="1">
        <v>420111.49050000001</v>
      </c>
      <c r="N33" s="1">
        <v>420111.49050000001</v>
      </c>
      <c r="O33" s="1">
        <v>420111.49050000001</v>
      </c>
      <c r="P33" s="1">
        <v>420111.49050000001</v>
      </c>
      <c r="Q33" s="1">
        <v>420111.49050000001</v>
      </c>
      <c r="R33" s="1">
        <v>420111.49050000001</v>
      </c>
      <c r="S33" s="1">
        <v>420111.49050000001</v>
      </c>
      <c r="T33" s="1">
        <v>420111.49050000001</v>
      </c>
      <c r="U33" s="1">
        <v>420111.49050000001</v>
      </c>
      <c r="V33" s="1">
        <v>420111.49050000001</v>
      </c>
      <c r="W33" s="1">
        <v>420111.49050000001</v>
      </c>
      <c r="X33" s="1">
        <v>420111.49050000001</v>
      </c>
      <c r="Y33" s="1">
        <v>420111.49050000001</v>
      </c>
      <c r="Z33" s="1">
        <v>420111.49050000001</v>
      </c>
      <c r="AA33" s="1">
        <v>420111.49050000001</v>
      </c>
      <c r="AB33" s="1">
        <v>420111.49050000001</v>
      </c>
      <c r="AC33" s="1">
        <v>420111.49050000001</v>
      </c>
      <c r="AD33" s="1">
        <v>420111.49050000001</v>
      </c>
      <c r="AE33" s="1">
        <v>420111.49050000001</v>
      </c>
      <c r="AF33" s="1">
        <v>420111.49050000001</v>
      </c>
      <c r="AG33" s="1">
        <v>420111.49050000001</v>
      </c>
      <c r="AH33" s="1">
        <v>420111.49050000001</v>
      </c>
      <c r="AI33" s="1">
        <v>420111.49050000001</v>
      </c>
      <c r="AJ33" s="1">
        <v>420111.49050000001</v>
      </c>
      <c r="AK33" s="1">
        <v>420111.49050000001</v>
      </c>
      <c r="AL33" s="1">
        <v>420111.49050000001</v>
      </c>
      <c r="AM33" s="1">
        <v>420111.49050000001</v>
      </c>
      <c r="AN33" s="1">
        <v>420111.49050000001</v>
      </c>
      <c r="AO33" s="1">
        <v>420111.49050000001</v>
      </c>
      <c r="AP33" s="1">
        <v>420111.49050000001</v>
      </c>
      <c r="AQ33" s="1">
        <v>420111.49050000001</v>
      </c>
      <c r="AR33" s="1">
        <v>420111.49050000001</v>
      </c>
      <c r="AS33" s="1">
        <v>420111.49050000001</v>
      </c>
      <c r="AT33" s="1">
        <v>420111.49050000001</v>
      </c>
      <c r="AU33" s="1">
        <v>420111.49050000001</v>
      </c>
      <c r="AV33" s="1">
        <v>420111.49050000001</v>
      </c>
      <c r="AW33" s="1">
        <v>420111.49050000001</v>
      </c>
      <c r="AX33" s="1">
        <v>420111.49050000001</v>
      </c>
      <c r="AY33" s="1">
        <v>420111.49050000001</v>
      </c>
      <c r="AZ33" s="1">
        <v>420111.49050000001</v>
      </c>
      <c r="BA33" s="1">
        <v>420111.49050000001</v>
      </c>
      <c r="BB33" s="1">
        <v>420111.49050000001</v>
      </c>
      <c r="BC33" s="1">
        <v>420111.49050000001</v>
      </c>
      <c r="BD33" s="1">
        <v>420111.49050000001</v>
      </c>
      <c r="BE33" s="1">
        <v>420111.49050000001</v>
      </c>
      <c r="BF33" s="1">
        <v>420111.49050000001</v>
      </c>
      <c r="BG33" s="1">
        <v>420111.49050000001</v>
      </c>
      <c r="BH33" s="1">
        <v>420111.49050000001</v>
      </c>
      <c r="BI33" s="1">
        <v>420111.49050000001</v>
      </c>
      <c r="BJ33" s="1">
        <v>420111.49050000001</v>
      </c>
      <c r="BK33" s="1">
        <v>420111.49050000001</v>
      </c>
      <c r="BL33" s="1">
        <v>420111.49050000001</v>
      </c>
      <c r="BM33" s="1">
        <v>420111.49050000001</v>
      </c>
      <c r="BN33" s="1">
        <v>420111.49050000001</v>
      </c>
      <c r="BO33" s="1">
        <v>420111.49050000001</v>
      </c>
      <c r="BP33" s="1">
        <v>420111.49050000001</v>
      </c>
      <c r="BQ33" s="1">
        <v>420111.49050000001</v>
      </c>
      <c r="BR33" s="1">
        <v>420111.49050000001</v>
      </c>
      <c r="BS33" s="1">
        <v>420111.49050000001</v>
      </c>
      <c r="BT33" s="1">
        <v>420111.49050000001</v>
      </c>
      <c r="BU33" s="1">
        <v>420111.49050000001</v>
      </c>
      <c r="BV33" s="1">
        <v>420111.49050000001</v>
      </c>
      <c r="BW33" s="1">
        <v>420111.49050000001</v>
      </c>
      <c r="BX33" s="1">
        <v>420111.49050000001</v>
      </c>
      <c r="BY33" s="1">
        <v>420111.49050000001</v>
      </c>
      <c r="BZ33" s="1">
        <v>420111.49050000001</v>
      </c>
      <c r="CA33" s="1">
        <v>420111.49050000001</v>
      </c>
      <c r="CB33" s="1">
        <v>420111.49050000001</v>
      </c>
      <c r="CC33" s="1">
        <v>420111.49050000001</v>
      </c>
      <c r="CD33" s="1">
        <v>420111.49050000001</v>
      </c>
      <c r="CE33" s="1">
        <v>420111.49050000001</v>
      </c>
      <c r="CF33" s="1">
        <v>420111.49050000001</v>
      </c>
      <c r="CG33" s="1">
        <v>420111.49050000001</v>
      </c>
      <c r="CH33" s="1">
        <v>420111.49050000001</v>
      </c>
      <c r="CI33" s="1">
        <v>420111.49050000001</v>
      </c>
      <c r="CJ33" s="1">
        <v>420111.49050000001</v>
      </c>
      <c r="CK33" s="1">
        <v>420111.49050000001</v>
      </c>
      <c r="CL33" s="1">
        <v>420111.49050000001</v>
      </c>
      <c r="CM33" s="1">
        <v>420111.49050000001</v>
      </c>
      <c r="CN33" s="1">
        <v>420111.49050000001</v>
      </c>
      <c r="CO33" s="1">
        <v>420111.49050000001</v>
      </c>
      <c r="CP33" s="1">
        <v>420111.49050000001</v>
      </c>
      <c r="CQ33" s="1">
        <v>420111.49050000001</v>
      </c>
      <c r="CR33" s="1">
        <v>420111.49050000001</v>
      </c>
      <c r="CS33" s="1">
        <v>420111.49050000001</v>
      </c>
      <c r="CT33" s="1">
        <v>420111.49050000001</v>
      </c>
      <c r="CU33" s="1">
        <v>420111.49050000001</v>
      </c>
      <c r="CV33" s="1">
        <v>420111.49050000001</v>
      </c>
      <c r="CW33" s="1">
        <v>420111.49050000001</v>
      </c>
      <c r="CX33" s="1">
        <v>420111.49050000001</v>
      </c>
      <c r="CY33" s="1">
        <v>420111.49050000001</v>
      </c>
      <c r="CZ33" s="1">
        <v>420111.49050000001</v>
      </c>
      <c r="DA33" s="1">
        <v>420111.49050000001</v>
      </c>
    </row>
    <row r="34" spans="3:105" x14ac:dyDescent="0.25">
      <c r="D34" t="s">
        <v>59</v>
      </c>
      <c r="E34" s="1">
        <v>487450.071</v>
      </c>
      <c r="F34" s="1">
        <v>487450.071</v>
      </c>
      <c r="G34" s="1">
        <v>487450.071</v>
      </c>
      <c r="H34" s="1">
        <v>487450.071</v>
      </c>
      <c r="I34" s="1">
        <v>487450.071</v>
      </c>
      <c r="J34" s="1">
        <v>487450.071</v>
      </c>
      <c r="K34" s="1">
        <v>487450.071</v>
      </c>
      <c r="L34" s="1">
        <v>487450.071</v>
      </c>
      <c r="M34" s="1">
        <v>487450.071</v>
      </c>
      <c r="N34" s="1">
        <v>487450.071</v>
      </c>
      <c r="O34" s="1">
        <v>487450.071</v>
      </c>
      <c r="P34" s="1">
        <v>487450.071</v>
      </c>
      <c r="Q34" s="1">
        <v>487450.071</v>
      </c>
      <c r="R34" s="1">
        <v>487450.071</v>
      </c>
      <c r="S34" s="1">
        <v>487450.071</v>
      </c>
      <c r="T34" s="1">
        <v>487450.071</v>
      </c>
      <c r="U34" s="1">
        <v>487450.071</v>
      </c>
      <c r="V34" s="1">
        <v>487450.071</v>
      </c>
      <c r="W34" s="1">
        <v>487450.071</v>
      </c>
      <c r="X34" s="1">
        <v>487450.071</v>
      </c>
      <c r="Y34" s="1">
        <v>487450.071</v>
      </c>
      <c r="Z34" s="1">
        <v>487450.071</v>
      </c>
      <c r="AA34" s="1">
        <v>487450.071</v>
      </c>
      <c r="AB34" s="1">
        <v>487450.071</v>
      </c>
      <c r="AC34" s="1">
        <v>487450.071</v>
      </c>
      <c r="AD34" s="1">
        <v>487450.071</v>
      </c>
      <c r="AE34" s="1">
        <v>487450.071</v>
      </c>
      <c r="AF34" s="1">
        <v>487450.071</v>
      </c>
      <c r="AG34" s="1">
        <v>487450.071</v>
      </c>
      <c r="AH34" s="1">
        <v>487450.071</v>
      </c>
      <c r="AI34" s="1">
        <v>487450.071</v>
      </c>
      <c r="AJ34" s="1">
        <v>487450.071</v>
      </c>
      <c r="AK34" s="1">
        <v>487450.071</v>
      </c>
      <c r="AL34" s="1">
        <v>487450.071</v>
      </c>
      <c r="AM34" s="1">
        <v>487450.071</v>
      </c>
      <c r="AN34" s="1">
        <v>487450.071</v>
      </c>
      <c r="AO34" s="1">
        <v>487450.071</v>
      </c>
      <c r="AP34" s="1">
        <v>487450.071</v>
      </c>
      <c r="AQ34" s="1">
        <v>487450.071</v>
      </c>
      <c r="AR34" s="1">
        <v>487450.071</v>
      </c>
      <c r="AS34" s="1">
        <v>487450.071</v>
      </c>
      <c r="AT34" s="1">
        <v>487450.071</v>
      </c>
      <c r="AU34" s="1">
        <v>487450.071</v>
      </c>
      <c r="AV34" s="1">
        <v>487450.071</v>
      </c>
      <c r="AW34" s="1">
        <v>487450.071</v>
      </c>
      <c r="AX34" s="1">
        <v>487450.071</v>
      </c>
      <c r="AY34" s="1">
        <v>487450.071</v>
      </c>
      <c r="AZ34" s="1">
        <v>487450.071</v>
      </c>
      <c r="BA34" s="1">
        <v>487450.071</v>
      </c>
      <c r="BB34" s="1">
        <v>487450.071</v>
      </c>
      <c r="BC34" s="1">
        <v>487450.071</v>
      </c>
      <c r="BD34" s="1">
        <v>487450.071</v>
      </c>
      <c r="BE34" s="1">
        <v>487450.071</v>
      </c>
      <c r="BF34" s="1">
        <v>487450.071</v>
      </c>
      <c r="BG34" s="1">
        <v>487450.071</v>
      </c>
      <c r="BH34" s="1">
        <v>487450.071</v>
      </c>
      <c r="BI34" s="1">
        <v>487450.071</v>
      </c>
      <c r="BJ34" s="1">
        <v>487450.071</v>
      </c>
      <c r="BK34" s="1">
        <v>487450.071</v>
      </c>
      <c r="BL34" s="1">
        <v>487450.071</v>
      </c>
      <c r="BM34" s="1">
        <v>487450.071</v>
      </c>
      <c r="BN34" s="1">
        <v>487450.071</v>
      </c>
      <c r="BO34" s="1">
        <v>487450.071</v>
      </c>
      <c r="BP34" s="1">
        <v>487450.071</v>
      </c>
      <c r="BQ34" s="1">
        <v>487450.071</v>
      </c>
      <c r="BR34" s="1">
        <v>487450.071</v>
      </c>
      <c r="BS34" s="1">
        <v>487450.071</v>
      </c>
      <c r="BT34" s="1">
        <v>487450.071</v>
      </c>
      <c r="BU34" s="1">
        <v>487450.071</v>
      </c>
      <c r="BV34" s="1">
        <v>487450.071</v>
      </c>
      <c r="BW34" s="1">
        <v>487450.071</v>
      </c>
      <c r="BX34" s="1">
        <v>487450.071</v>
      </c>
      <c r="BY34" s="1">
        <v>487450.071</v>
      </c>
      <c r="BZ34" s="1">
        <v>487450.071</v>
      </c>
      <c r="CA34" s="1">
        <v>487450.071</v>
      </c>
      <c r="CB34" s="1">
        <v>487450.071</v>
      </c>
      <c r="CC34" s="1">
        <v>487450.071</v>
      </c>
      <c r="CD34" s="1">
        <v>487450.071</v>
      </c>
      <c r="CE34" s="1">
        <v>487450.071</v>
      </c>
      <c r="CF34" s="1">
        <v>487450.071</v>
      </c>
      <c r="CG34" s="1">
        <v>487450.071</v>
      </c>
      <c r="CH34" s="1">
        <v>487450.071</v>
      </c>
      <c r="CI34" s="1">
        <v>487450.071</v>
      </c>
      <c r="CJ34" s="1">
        <v>487450.071</v>
      </c>
      <c r="CK34" s="1">
        <v>487450.071</v>
      </c>
      <c r="CL34" s="1">
        <v>487450.071</v>
      </c>
      <c r="CM34" s="1">
        <v>487450.071</v>
      </c>
      <c r="CN34" s="1">
        <v>487450.071</v>
      </c>
      <c r="CO34" s="1">
        <v>487450.071</v>
      </c>
      <c r="CP34" s="1">
        <v>487450.071</v>
      </c>
      <c r="CQ34" s="1">
        <v>487450.071</v>
      </c>
      <c r="CR34" s="1">
        <v>487450.071</v>
      </c>
      <c r="CS34" s="1">
        <v>487450.071</v>
      </c>
      <c r="CT34" s="1">
        <v>487450.071</v>
      </c>
      <c r="CU34" s="1">
        <v>487450.071</v>
      </c>
      <c r="CV34" s="1">
        <v>487450.071</v>
      </c>
      <c r="CW34" s="1">
        <v>487450.071</v>
      </c>
      <c r="CX34" s="1">
        <v>487450.071</v>
      </c>
      <c r="CY34" s="1">
        <v>487450.071</v>
      </c>
      <c r="CZ34" s="1">
        <v>487450.071</v>
      </c>
      <c r="DA34" s="1">
        <v>487450.071</v>
      </c>
    </row>
    <row r="35" spans="3:105" x14ac:dyDescent="0.25">
      <c r="D35" t="s">
        <v>60</v>
      </c>
      <c r="E35" s="1">
        <v>490019.91800000001</v>
      </c>
      <c r="F35" s="1">
        <v>490019.91800000001</v>
      </c>
      <c r="G35" s="1">
        <v>490019.91800000001</v>
      </c>
      <c r="H35" s="1">
        <v>490019.91800000001</v>
      </c>
      <c r="I35" s="1">
        <v>490019.91800000001</v>
      </c>
      <c r="J35" s="1">
        <v>490019.91800000001</v>
      </c>
      <c r="K35" s="1">
        <v>490019.91800000001</v>
      </c>
      <c r="L35" s="1">
        <v>490019.91800000001</v>
      </c>
      <c r="M35" s="1">
        <v>490019.91800000001</v>
      </c>
      <c r="N35" s="1">
        <v>490019.91800000001</v>
      </c>
      <c r="O35" s="1">
        <v>490019.91800000001</v>
      </c>
      <c r="P35" s="1">
        <v>490019.91800000001</v>
      </c>
      <c r="Q35" s="1">
        <v>490019.91800000001</v>
      </c>
      <c r="R35" s="1">
        <v>490019.91800000001</v>
      </c>
      <c r="S35" s="1">
        <v>490019.91800000001</v>
      </c>
      <c r="T35" s="1">
        <v>490019.91800000001</v>
      </c>
      <c r="U35" s="1">
        <v>490019.91800000001</v>
      </c>
      <c r="V35" s="1">
        <v>490019.91800000001</v>
      </c>
      <c r="W35" s="1">
        <v>490019.91800000001</v>
      </c>
      <c r="X35" s="1">
        <v>490019.91800000001</v>
      </c>
      <c r="Y35" s="1">
        <v>490019.91800000001</v>
      </c>
      <c r="Z35" s="1">
        <v>490019.91800000001</v>
      </c>
      <c r="AA35" s="1">
        <v>490019.91800000001</v>
      </c>
      <c r="AB35" s="1">
        <v>490019.91800000001</v>
      </c>
      <c r="AC35" s="1">
        <v>490019.91800000001</v>
      </c>
      <c r="AD35" s="1">
        <v>490019.91800000001</v>
      </c>
      <c r="AE35" s="1">
        <v>490019.91800000001</v>
      </c>
      <c r="AF35" s="1">
        <v>490019.91800000001</v>
      </c>
      <c r="AG35" s="1">
        <v>490019.91800000001</v>
      </c>
      <c r="AH35" s="1">
        <v>490019.91800000001</v>
      </c>
      <c r="AI35" s="1">
        <v>490019.91800000001</v>
      </c>
      <c r="AJ35" s="1">
        <v>490019.91800000001</v>
      </c>
      <c r="AK35" s="1">
        <v>490019.91800000001</v>
      </c>
      <c r="AL35" s="1">
        <v>490019.91800000001</v>
      </c>
      <c r="AM35" s="1">
        <v>490019.91800000001</v>
      </c>
      <c r="AN35" s="1">
        <v>490019.91800000001</v>
      </c>
      <c r="AO35" s="1">
        <v>490019.91800000001</v>
      </c>
      <c r="AP35" s="1">
        <v>490019.91800000001</v>
      </c>
      <c r="AQ35" s="1">
        <v>490019.91800000001</v>
      </c>
      <c r="AR35" s="1">
        <v>490019.91800000001</v>
      </c>
      <c r="AS35" s="1">
        <v>490019.91800000001</v>
      </c>
      <c r="AT35" s="1">
        <v>490019.91800000001</v>
      </c>
      <c r="AU35" s="1">
        <v>490019.91800000001</v>
      </c>
      <c r="AV35" s="1">
        <v>490019.91800000001</v>
      </c>
      <c r="AW35" s="1">
        <v>490019.91800000001</v>
      </c>
      <c r="AX35" s="1">
        <v>490019.91800000001</v>
      </c>
      <c r="AY35" s="1">
        <v>490019.91800000001</v>
      </c>
      <c r="AZ35" s="1">
        <v>490019.91800000001</v>
      </c>
      <c r="BA35" s="1">
        <v>490019.91800000001</v>
      </c>
      <c r="BB35" s="1">
        <v>490019.91800000001</v>
      </c>
      <c r="BC35" s="1">
        <v>490019.91800000001</v>
      </c>
      <c r="BD35" s="1">
        <v>490019.91800000001</v>
      </c>
      <c r="BE35" s="1">
        <v>490019.91800000001</v>
      </c>
      <c r="BF35" s="1">
        <v>490019.91800000001</v>
      </c>
      <c r="BG35" s="1">
        <v>490019.91800000001</v>
      </c>
      <c r="BH35" s="1">
        <v>490019.91800000001</v>
      </c>
      <c r="BI35" s="1">
        <v>490019.91800000001</v>
      </c>
      <c r="BJ35" s="1">
        <v>490019.91800000001</v>
      </c>
      <c r="BK35" s="1">
        <v>490019.91800000001</v>
      </c>
      <c r="BL35" s="1">
        <v>490019.91800000001</v>
      </c>
      <c r="BM35" s="1">
        <v>490019.91800000001</v>
      </c>
      <c r="BN35" s="1">
        <v>490019.91800000001</v>
      </c>
      <c r="BO35" s="1">
        <v>490019.91800000001</v>
      </c>
      <c r="BP35" s="1">
        <v>490019.91800000001</v>
      </c>
      <c r="BQ35" s="1">
        <v>490019.91800000001</v>
      </c>
      <c r="BR35" s="1">
        <v>490019.91800000001</v>
      </c>
      <c r="BS35" s="1">
        <v>490019.91800000001</v>
      </c>
      <c r="BT35" s="1">
        <v>490019.91800000001</v>
      </c>
      <c r="BU35" s="1">
        <v>490019.91800000001</v>
      </c>
      <c r="BV35" s="1">
        <v>490019.91800000001</v>
      </c>
      <c r="BW35" s="1">
        <v>490019.91800000001</v>
      </c>
      <c r="BX35" s="1">
        <v>490019.91800000001</v>
      </c>
      <c r="BY35" s="1">
        <v>490019.91800000001</v>
      </c>
      <c r="BZ35" s="1">
        <v>490019.91800000001</v>
      </c>
      <c r="CA35" s="1">
        <v>490019.91800000001</v>
      </c>
      <c r="CB35" s="1">
        <v>490019.91800000001</v>
      </c>
      <c r="CC35" s="1">
        <v>490019.91800000001</v>
      </c>
      <c r="CD35" s="1">
        <v>490019.91800000001</v>
      </c>
      <c r="CE35" s="1">
        <v>490019.91800000001</v>
      </c>
      <c r="CF35" s="1">
        <v>490019.91800000001</v>
      </c>
      <c r="CG35" s="1">
        <v>490019.91800000001</v>
      </c>
      <c r="CH35" s="1">
        <v>490019.91800000001</v>
      </c>
      <c r="CI35" s="1">
        <v>490019.91800000001</v>
      </c>
      <c r="CJ35" s="1">
        <v>490019.91800000001</v>
      </c>
      <c r="CK35" s="1">
        <v>490019.91800000001</v>
      </c>
      <c r="CL35" s="1">
        <v>490019.91800000001</v>
      </c>
      <c r="CM35" s="1">
        <v>490019.91800000001</v>
      </c>
      <c r="CN35" s="1">
        <v>490019.91800000001</v>
      </c>
      <c r="CO35" s="1">
        <v>490019.91800000001</v>
      </c>
      <c r="CP35" s="1">
        <v>490019.91800000001</v>
      </c>
      <c r="CQ35" s="1">
        <v>490019.91800000001</v>
      </c>
      <c r="CR35" s="1">
        <v>490019.91800000001</v>
      </c>
      <c r="CS35" s="1">
        <v>490019.91800000001</v>
      </c>
      <c r="CT35" s="1">
        <v>490019.91800000001</v>
      </c>
      <c r="CU35" s="1">
        <v>490019.91800000001</v>
      </c>
      <c r="CV35" s="1">
        <v>490019.91800000001</v>
      </c>
      <c r="CW35" s="1">
        <v>490019.91800000001</v>
      </c>
      <c r="CX35" s="1">
        <v>490019.91800000001</v>
      </c>
      <c r="CY35" s="1">
        <v>490019.91800000001</v>
      </c>
      <c r="CZ35" s="1">
        <v>490019.91800000001</v>
      </c>
      <c r="DA35" s="1">
        <v>490019.91800000001</v>
      </c>
    </row>
    <row r="37" spans="3:105" x14ac:dyDescent="0.25">
      <c r="D37" s="4" t="s">
        <v>28</v>
      </c>
    </row>
    <row r="38" spans="3:105" x14ac:dyDescent="0.25">
      <c r="D38" t="s">
        <v>48</v>
      </c>
      <c r="E38" s="1">
        <f t="shared" ref="E38:BP41" si="0">MAX(E8+E$3*E23,0)</f>
        <v>2085640.4887499996</v>
      </c>
      <c r="F38" s="1">
        <f t="shared" si="0"/>
        <v>2130487.6789749996</v>
      </c>
      <c r="G38" s="1">
        <f t="shared" si="0"/>
        <v>2175334.8691999996</v>
      </c>
      <c r="H38" s="1">
        <f t="shared" si="0"/>
        <v>2220182.0594249992</v>
      </c>
      <c r="I38" s="1">
        <f t="shared" si="0"/>
        <v>2265029.2496499992</v>
      </c>
      <c r="J38" s="1">
        <f t="shared" si="0"/>
        <v>2309876.4398749992</v>
      </c>
      <c r="K38" s="1">
        <f t="shared" si="0"/>
        <v>2354723.6300999988</v>
      </c>
      <c r="L38" s="1">
        <f t="shared" si="0"/>
        <v>2399570.8203249988</v>
      </c>
      <c r="M38" s="1">
        <f t="shared" si="0"/>
        <v>2444418.0105499988</v>
      </c>
      <c r="N38" s="1">
        <f t="shared" si="0"/>
        <v>2489265.2007749984</v>
      </c>
      <c r="O38" s="1">
        <f t="shared" si="0"/>
        <v>2534112.390999998</v>
      </c>
      <c r="P38" s="1">
        <f t="shared" si="0"/>
        <v>2578959.5812249985</v>
      </c>
      <c r="Q38" s="1">
        <f t="shared" si="0"/>
        <v>2623806.771449998</v>
      </c>
      <c r="R38" s="1">
        <f t="shared" si="0"/>
        <v>2668653.9616749985</v>
      </c>
      <c r="S38" s="1">
        <f t="shared" si="0"/>
        <v>2713501.1518999981</v>
      </c>
      <c r="T38" s="1">
        <f t="shared" si="0"/>
        <v>2758348.3421249986</v>
      </c>
      <c r="U38" s="1">
        <f t="shared" si="0"/>
        <v>2803195.5323499986</v>
      </c>
      <c r="V38" s="1">
        <f t="shared" si="0"/>
        <v>2848042.7225749986</v>
      </c>
      <c r="W38" s="1">
        <f t="shared" si="0"/>
        <v>2892889.9127999987</v>
      </c>
      <c r="X38" s="1">
        <f t="shared" si="0"/>
        <v>2937737.1030249987</v>
      </c>
      <c r="Y38" s="1">
        <f t="shared" si="0"/>
        <v>2982584.2932499987</v>
      </c>
      <c r="Z38" s="1">
        <f t="shared" si="0"/>
        <v>3027431.4834749987</v>
      </c>
      <c r="AA38" s="1">
        <f t="shared" si="0"/>
        <v>3072278.6736999988</v>
      </c>
      <c r="AB38" s="1">
        <f t="shared" si="0"/>
        <v>3117125.8639249988</v>
      </c>
      <c r="AC38" s="1">
        <f t="shared" si="0"/>
        <v>3161973.0541499988</v>
      </c>
      <c r="AD38" s="1">
        <f t="shared" si="0"/>
        <v>3206820.2443749988</v>
      </c>
      <c r="AE38" s="1">
        <f t="shared" si="0"/>
        <v>3251667.4345999989</v>
      </c>
      <c r="AF38" s="1">
        <f t="shared" si="0"/>
        <v>3296514.6248249989</v>
      </c>
      <c r="AG38" s="1">
        <f t="shared" si="0"/>
        <v>3341361.8150499989</v>
      </c>
      <c r="AH38" s="1">
        <f t="shared" si="0"/>
        <v>3386209.005274999</v>
      </c>
      <c r="AI38" s="1">
        <f t="shared" si="0"/>
        <v>3431056.195499999</v>
      </c>
      <c r="AJ38" s="1">
        <f t="shared" si="0"/>
        <v>3475903.385724999</v>
      </c>
      <c r="AK38" s="1">
        <f t="shared" si="0"/>
        <v>3520750.575949999</v>
      </c>
      <c r="AL38" s="1">
        <f t="shared" si="0"/>
        <v>3565597.7661749991</v>
      </c>
      <c r="AM38" s="1">
        <f t="shared" si="0"/>
        <v>3610444.9563999996</v>
      </c>
      <c r="AN38" s="1">
        <f t="shared" si="0"/>
        <v>3655292.1466249991</v>
      </c>
      <c r="AO38" s="1">
        <f t="shared" si="0"/>
        <v>3700139.3368499996</v>
      </c>
      <c r="AP38" s="1">
        <f t="shared" si="0"/>
        <v>3744986.5270749992</v>
      </c>
      <c r="AQ38" s="1">
        <f t="shared" si="0"/>
        <v>3789833.7172999997</v>
      </c>
      <c r="AR38" s="1">
        <f t="shared" si="0"/>
        <v>3834680.9075249997</v>
      </c>
      <c r="AS38" s="1">
        <f t="shared" si="0"/>
        <v>3879528.0977499997</v>
      </c>
      <c r="AT38" s="1">
        <f t="shared" si="0"/>
        <v>3924375.2879749998</v>
      </c>
      <c r="AU38" s="1">
        <f t="shared" si="0"/>
        <v>3969222.4781999998</v>
      </c>
      <c r="AV38" s="1">
        <f t="shared" si="0"/>
        <v>4014069.6684249993</v>
      </c>
      <c r="AW38" s="1">
        <f t="shared" si="0"/>
        <v>4058916.8586499994</v>
      </c>
      <c r="AX38" s="1">
        <f t="shared" si="0"/>
        <v>4103764.0488749994</v>
      </c>
      <c r="AY38" s="1">
        <f t="shared" si="0"/>
        <v>4148611.2390999994</v>
      </c>
      <c r="AZ38" s="1">
        <f t="shared" si="0"/>
        <v>4193458.4293249995</v>
      </c>
      <c r="BA38" s="1">
        <f t="shared" si="0"/>
        <v>4238305.6195499999</v>
      </c>
      <c r="BB38" s="1">
        <f t="shared" si="0"/>
        <v>4283152.8097749995</v>
      </c>
      <c r="BC38" s="1">
        <f t="shared" si="0"/>
        <v>4328000</v>
      </c>
      <c r="BD38" s="1">
        <f t="shared" si="0"/>
        <v>4372847.1902249996</v>
      </c>
      <c r="BE38" s="1">
        <f t="shared" si="0"/>
        <v>4417694.3804499991</v>
      </c>
      <c r="BF38" s="1">
        <f t="shared" si="0"/>
        <v>4462541.5706749996</v>
      </c>
      <c r="BG38" s="1">
        <f t="shared" si="0"/>
        <v>4507388.7608999992</v>
      </c>
      <c r="BH38" s="1">
        <f t="shared" si="0"/>
        <v>4552235.9511249997</v>
      </c>
      <c r="BI38" s="1">
        <f t="shared" si="0"/>
        <v>4597083.1413499992</v>
      </c>
      <c r="BJ38" s="1">
        <f t="shared" si="0"/>
        <v>4641930.3315749997</v>
      </c>
      <c r="BK38" s="1">
        <f t="shared" si="0"/>
        <v>4686777.5217999993</v>
      </c>
      <c r="BL38" s="1">
        <f t="shared" si="0"/>
        <v>4731624.7120249998</v>
      </c>
      <c r="BM38" s="1">
        <f t="shared" si="0"/>
        <v>4776471.9022499993</v>
      </c>
      <c r="BN38" s="1">
        <f t="shared" si="0"/>
        <v>4821319.0924749998</v>
      </c>
      <c r="BO38" s="1">
        <f t="shared" si="0"/>
        <v>4866166.2826999994</v>
      </c>
      <c r="BP38" s="1">
        <f t="shared" si="0"/>
        <v>4911013.4729249999</v>
      </c>
      <c r="BQ38" s="1">
        <f t="shared" ref="BQ38:DA40" si="1">MAX(BQ8+BQ$3*BQ23,0)</f>
        <v>4955860.6631499995</v>
      </c>
      <c r="BR38" s="1">
        <f t="shared" si="1"/>
        <v>5000707.8533749999</v>
      </c>
      <c r="BS38" s="1">
        <f t="shared" si="1"/>
        <v>5045555.0435999995</v>
      </c>
      <c r="BT38" s="1">
        <f t="shared" si="1"/>
        <v>5090402.233825</v>
      </c>
      <c r="BU38" s="1">
        <f t="shared" si="1"/>
        <v>5135249.4240499996</v>
      </c>
      <c r="BV38" s="1">
        <f t="shared" si="1"/>
        <v>5180096.6142750001</v>
      </c>
      <c r="BW38" s="1">
        <f t="shared" si="1"/>
        <v>5224943.8044999996</v>
      </c>
      <c r="BX38" s="1">
        <f t="shared" si="1"/>
        <v>5269790.9947250001</v>
      </c>
      <c r="BY38" s="1">
        <f t="shared" si="1"/>
        <v>5314638.1849499997</v>
      </c>
      <c r="BZ38" s="1">
        <f t="shared" si="1"/>
        <v>5359485.3751750002</v>
      </c>
      <c r="CA38" s="1">
        <f t="shared" si="1"/>
        <v>5404332.5653999997</v>
      </c>
      <c r="CB38" s="1">
        <f t="shared" si="1"/>
        <v>5449179.7556250002</v>
      </c>
      <c r="CC38" s="1">
        <f t="shared" si="1"/>
        <v>5494026.9458499998</v>
      </c>
      <c r="CD38" s="1">
        <f t="shared" si="1"/>
        <v>5538874.1360750003</v>
      </c>
      <c r="CE38" s="1">
        <f t="shared" si="1"/>
        <v>5583721.3263000008</v>
      </c>
      <c r="CF38" s="1">
        <f t="shared" si="1"/>
        <v>5628568.5165250003</v>
      </c>
      <c r="CG38" s="1">
        <f t="shared" si="1"/>
        <v>5673415.7067499999</v>
      </c>
      <c r="CH38" s="1">
        <f t="shared" si="1"/>
        <v>5718262.8969750004</v>
      </c>
      <c r="CI38" s="1">
        <f t="shared" si="1"/>
        <v>5763110.0872000009</v>
      </c>
      <c r="CJ38" s="1">
        <f t="shared" si="1"/>
        <v>5807957.2774250004</v>
      </c>
      <c r="CK38" s="1">
        <f t="shared" si="1"/>
        <v>5852804.46765</v>
      </c>
      <c r="CL38" s="1">
        <f t="shared" si="1"/>
        <v>5897651.6578750005</v>
      </c>
      <c r="CM38" s="1">
        <f t="shared" si="1"/>
        <v>5942498.848100001</v>
      </c>
      <c r="CN38" s="1">
        <f t="shared" si="1"/>
        <v>5987346.0383250006</v>
      </c>
      <c r="CO38" s="1">
        <f t="shared" si="1"/>
        <v>6032193.2285500001</v>
      </c>
      <c r="CP38" s="1">
        <f t="shared" si="1"/>
        <v>6077040.4187750006</v>
      </c>
      <c r="CQ38" s="1">
        <f t="shared" si="1"/>
        <v>6121887.6090000011</v>
      </c>
      <c r="CR38" s="1">
        <f t="shared" si="1"/>
        <v>6166734.7992250007</v>
      </c>
      <c r="CS38" s="1">
        <f t="shared" si="1"/>
        <v>6211581.9894500002</v>
      </c>
      <c r="CT38" s="1">
        <f t="shared" si="1"/>
        <v>6256429.1796749998</v>
      </c>
      <c r="CU38" s="1">
        <f t="shared" si="1"/>
        <v>6301276.3699000003</v>
      </c>
      <c r="CV38" s="1">
        <f t="shared" si="1"/>
        <v>6346123.5601249998</v>
      </c>
      <c r="CW38" s="1">
        <f t="shared" si="1"/>
        <v>6390970.7503499994</v>
      </c>
      <c r="CX38" s="1">
        <f t="shared" si="1"/>
        <v>6435817.9405749999</v>
      </c>
      <c r="CY38" s="1">
        <f t="shared" si="1"/>
        <v>6480665.1307999995</v>
      </c>
      <c r="CZ38" s="1">
        <f t="shared" si="1"/>
        <v>6525512.321024999</v>
      </c>
      <c r="DA38" s="1">
        <f t="shared" si="1"/>
        <v>6570359.5112499986</v>
      </c>
    </row>
    <row r="39" spans="3:105" x14ac:dyDescent="0.25">
      <c r="D39" t="s">
        <v>49</v>
      </c>
      <c r="E39" s="1">
        <f t="shared" si="0"/>
        <v>2443635.8137500002</v>
      </c>
      <c r="F39" s="1">
        <f t="shared" si="0"/>
        <v>2480858.0974749997</v>
      </c>
      <c r="G39" s="1">
        <f t="shared" si="0"/>
        <v>2518080.3811999997</v>
      </c>
      <c r="H39" s="1">
        <f t="shared" si="0"/>
        <v>2555302.6649249997</v>
      </c>
      <c r="I39" s="1">
        <f t="shared" si="0"/>
        <v>2592524.9486499997</v>
      </c>
      <c r="J39" s="1">
        <f t="shared" si="0"/>
        <v>2629747.2323749997</v>
      </c>
      <c r="K39" s="1">
        <f t="shared" si="0"/>
        <v>2666969.5160999992</v>
      </c>
      <c r="L39" s="1">
        <f t="shared" si="0"/>
        <v>2704191.7998249992</v>
      </c>
      <c r="M39" s="1">
        <f t="shared" si="0"/>
        <v>2741414.0835499987</v>
      </c>
      <c r="N39" s="1">
        <f t="shared" si="0"/>
        <v>2778636.3672749987</v>
      </c>
      <c r="O39" s="1">
        <f t="shared" si="0"/>
        <v>2815858.6509999987</v>
      </c>
      <c r="P39" s="1">
        <f t="shared" si="0"/>
        <v>2853080.9347249987</v>
      </c>
      <c r="Q39" s="1">
        <f t="shared" si="0"/>
        <v>2890303.2184499986</v>
      </c>
      <c r="R39" s="1">
        <f t="shared" si="0"/>
        <v>2927525.5021749986</v>
      </c>
      <c r="S39" s="1">
        <f t="shared" si="0"/>
        <v>2964747.7858999986</v>
      </c>
      <c r="T39" s="1">
        <f t="shared" si="0"/>
        <v>3001970.0696249986</v>
      </c>
      <c r="U39" s="1">
        <f t="shared" si="0"/>
        <v>3039192.3533499986</v>
      </c>
      <c r="V39" s="1">
        <f t="shared" si="0"/>
        <v>3076414.637074999</v>
      </c>
      <c r="W39" s="1">
        <f t="shared" si="0"/>
        <v>3113636.920799999</v>
      </c>
      <c r="X39" s="1">
        <f t="shared" si="0"/>
        <v>3150859.204524999</v>
      </c>
      <c r="Y39" s="1">
        <f t="shared" si="0"/>
        <v>3188081.488249999</v>
      </c>
      <c r="Z39" s="1">
        <f t="shared" si="0"/>
        <v>3225303.771974999</v>
      </c>
      <c r="AA39" s="1">
        <f t="shared" si="0"/>
        <v>3262526.055699999</v>
      </c>
      <c r="AB39" s="1">
        <f t="shared" si="0"/>
        <v>3299748.3394249994</v>
      </c>
      <c r="AC39" s="1">
        <f t="shared" si="0"/>
        <v>3336970.6231499994</v>
      </c>
      <c r="AD39" s="1">
        <f t="shared" si="0"/>
        <v>3374192.9068749994</v>
      </c>
      <c r="AE39" s="1">
        <f t="shared" si="0"/>
        <v>3411415.1905999994</v>
      </c>
      <c r="AF39" s="1">
        <f t="shared" si="0"/>
        <v>3448637.4743249994</v>
      </c>
      <c r="AG39" s="1">
        <f t="shared" si="0"/>
        <v>3485859.7580499994</v>
      </c>
      <c r="AH39" s="1">
        <f t="shared" si="0"/>
        <v>3523082.0417749994</v>
      </c>
      <c r="AI39" s="1">
        <f t="shared" si="0"/>
        <v>3560304.3254999993</v>
      </c>
      <c r="AJ39" s="1">
        <f t="shared" si="0"/>
        <v>3597526.6092249993</v>
      </c>
      <c r="AK39" s="1">
        <f t="shared" si="0"/>
        <v>3634748.8929499993</v>
      </c>
      <c r="AL39" s="1">
        <f t="shared" si="0"/>
        <v>3671971.1766749993</v>
      </c>
      <c r="AM39" s="1">
        <f t="shared" si="0"/>
        <v>3709193.4603999993</v>
      </c>
      <c r="AN39" s="1">
        <f t="shared" si="0"/>
        <v>3746415.7441249993</v>
      </c>
      <c r="AO39" s="1">
        <f t="shared" si="0"/>
        <v>3783638.0278499997</v>
      </c>
      <c r="AP39" s="1">
        <f t="shared" si="0"/>
        <v>3820860.3115749997</v>
      </c>
      <c r="AQ39" s="1">
        <f t="shared" si="0"/>
        <v>3858082.5952999997</v>
      </c>
      <c r="AR39" s="1">
        <f t="shared" si="0"/>
        <v>3895304.8790249997</v>
      </c>
      <c r="AS39" s="1">
        <f t="shared" si="0"/>
        <v>3932527.1627499997</v>
      </c>
      <c r="AT39" s="1">
        <f t="shared" si="0"/>
        <v>3969749.4464749997</v>
      </c>
      <c r="AU39" s="1">
        <f t="shared" si="0"/>
        <v>4006971.7301999996</v>
      </c>
      <c r="AV39" s="1">
        <f t="shared" si="0"/>
        <v>4044194.0139249996</v>
      </c>
      <c r="AW39" s="1">
        <f t="shared" si="0"/>
        <v>4081416.2976499996</v>
      </c>
      <c r="AX39" s="1">
        <f t="shared" si="0"/>
        <v>4118638.5813749996</v>
      </c>
      <c r="AY39" s="1">
        <f t="shared" si="0"/>
        <v>4155860.8650999996</v>
      </c>
      <c r="AZ39" s="1">
        <f t="shared" si="0"/>
        <v>4193083.1488249996</v>
      </c>
      <c r="BA39" s="1">
        <f t="shared" si="0"/>
        <v>4230305.43255</v>
      </c>
      <c r="BB39" s="1">
        <f t="shared" si="0"/>
        <v>4267527.716275</v>
      </c>
      <c r="BC39" s="1">
        <f t="shared" si="0"/>
        <v>4304750</v>
      </c>
      <c r="BD39" s="1">
        <f t="shared" si="0"/>
        <v>4341972.283725</v>
      </c>
      <c r="BE39" s="1">
        <f t="shared" si="0"/>
        <v>4379194.56745</v>
      </c>
      <c r="BF39" s="1">
        <f t="shared" si="0"/>
        <v>4416416.851175</v>
      </c>
      <c r="BG39" s="1">
        <f t="shared" si="0"/>
        <v>4453639.1348999999</v>
      </c>
      <c r="BH39" s="1">
        <f t="shared" si="0"/>
        <v>4490861.4186249999</v>
      </c>
      <c r="BI39" s="1">
        <f t="shared" si="0"/>
        <v>4528083.7023499999</v>
      </c>
      <c r="BJ39" s="1">
        <f t="shared" si="0"/>
        <v>4565305.9860749999</v>
      </c>
      <c r="BK39" s="1">
        <f t="shared" si="0"/>
        <v>4602528.2697999999</v>
      </c>
      <c r="BL39" s="1">
        <f t="shared" si="0"/>
        <v>4639750.5535249999</v>
      </c>
      <c r="BM39" s="1">
        <f t="shared" si="0"/>
        <v>4676972.8372499999</v>
      </c>
      <c r="BN39" s="1">
        <f t="shared" si="0"/>
        <v>4714195.1209749999</v>
      </c>
      <c r="BO39" s="1">
        <f t="shared" si="0"/>
        <v>4751417.4046999998</v>
      </c>
      <c r="BP39" s="1">
        <f t="shared" si="0"/>
        <v>4788639.6884249998</v>
      </c>
      <c r="BQ39" s="1">
        <f t="shared" si="1"/>
        <v>4825861.9721499998</v>
      </c>
      <c r="BR39" s="1">
        <f t="shared" si="1"/>
        <v>4863084.2558749998</v>
      </c>
      <c r="BS39" s="1">
        <f t="shared" si="1"/>
        <v>4900306.5395999998</v>
      </c>
      <c r="BT39" s="1">
        <f t="shared" si="1"/>
        <v>4937528.8233249998</v>
      </c>
      <c r="BU39" s="1">
        <f t="shared" si="1"/>
        <v>4974751.1070499998</v>
      </c>
      <c r="BV39" s="1">
        <f t="shared" si="1"/>
        <v>5011973.3907749997</v>
      </c>
      <c r="BW39" s="1">
        <f t="shared" si="1"/>
        <v>5049195.6744999997</v>
      </c>
      <c r="BX39" s="1">
        <f t="shared" si="1"/>
        <v>5086417.9582249997</v>
      </c>
      <c r="BY39" s="1">
        <f t="shared" si="1"/>
        <v>5123640.2419499997</v>
      </c>
      <c r="BZ39" s="1">
        <f t="shared" si="1"/>
        <v>5160862.5256749997</v>
      </c>
      <c r="CA39" s="1">
        <f t="shared" si="1"/>
        <v>5198084.8093999997</v>
      </c>
      <c r="CB39" s="1">
        <f t="shared" si="1"/>
        <v>5235307.0931249997</v>
      </c>
      <c r="CC39" s="1">
        <f t="shared" si="1"/>
        <v>5272529.3768499997</v>
      </c>
      <c r="CD39" s="1">
        <f t="shared" si="1"/>
        <v>5309751.6605749996</v>
      </c>
      <c r="CE39" s="1">
        <f t="shared" si="1"/>
        <v>5346973.9442999996</v>
      </c>
      <c r="CF39" s="1">
        <f t="shared" si="1"/>
        <v>5384196.2280250005</v>
      </c>
      <c r="CG39" s="1">
        <f t="shared" si="1"/>
        <v>5421418.5117499996</v>
      </c>
      <c r="CH39" s="1">
        <f t="shared" si="1"/>
        <v>5458640.7954750005</v>
      </c>
      <c r="CI39" s="1">
        <f t="shared" si="1"/>
        <v>5495863.0792000005</v>
      </c>
      <c r="CJ39" s="1">
        <f t="shared" si="1"/>
        <v>5533085.3629250005</v>
      </c>
      <c r="CK39" s="1">
        <f t="shared" si="1"/>
        <v>5570307.6466500005</v>
      </c>
      <c r="CL39" s="1">
        <f t="shared" si="1"/>
        <v>5607529.9303750005</v>
      </c>
      <c r="CM39" s="1">
        <f t="shared" si="1"/>
        <v>5644752.2141000004</v>
      </c>
      <c r="CN39" s="1">
        <f t="shared" si="1"/>
        <v>5681974.4978250004</v>
      </c>
      <c r="CO39" s="1">
        <f t="shared" si="1"/>
        <v>5719196.7815500004</v>
      </c>
      <c r="CP39" s="1">
        <f t="shared" si="1"/>
        <v>5756419.0652750004</v>
      </c>
      <c r="CQ39" s="1">
        <f t="shared" si="1"/>
        <v>5793641.3490000004</v>
      </c>
      <c r="CR39" s="1">
        <f t="shared" si="1"/>
        <v>5830863.6327250004</v>
      </c>
      <c r="CS39" s="1">
        <f t="shared" si="1"/>
        <v>5868085.9164499994</v>
      </c>
      <c r="CT39" s="1">
        <f t="shared" si="1"/>
        <v>5905308.2001750004</v>
      </c>
      <c r="CU39" s="1">
        <f t="shared" si="1"/>
        <v>5942530.4838999994</v>
      </c>
      <c r="CV39" s="1">
        <f t="shared" si="1"/>
        <v>5979752.7676249994</v>
      </c>
      <c r="CW39" s="1">
        <f t="shared" si="1"/>
        <v>6016975.0513499994</v>
      </c>
      <c r="CX39" s="1">
        <f t="shared" si="1"/>
        <v>6054197.3350749994</v>
      </c>
      <c r="CY39" s="1">
        <f t="shared" si="1"/>
        <v>6091419.6187999994</v>
      </c>
      <c r="CZ39" s="1">
        <f t="shared" si="1"/>
        <v>6128641.9025249993</v>
      </c>
      <c r="DA39" s="1">
        <f t="shared" si="1"/>
        <v>6165864.1862499993</v>
      </c>
    </row>
    <row r="40" spans="3:105" x14ac:dyDescent="0.25">
      <c r="D40" t="s">
        <v>50</v>
      </c>
      <c r="E40" s="1">
        <f t="shared" si="0"/>
        <v>2090746.7112499997</v>
      </c>
      <c r="F40" s="1">
        <f t="shared" si="0"/>
        <v>2133866.7770249997</v>
      </c>
      <c r="G40" s="1">
        <f t="shared" si="0"/>
        <v>2176986.8427999998</v>
      </c>
      <c r="H40" s="1">
        <f t="shared" si="0"/>
        <v>2220106.9085749993</v>
      </c>
      <c r="I40" s="1">
        <f t="shared" si="0"/>
        <v>2263226.9743499993</v>
      </c>
      <c r="J40" s="1">
        <f t="shared" si="0"/>
        <v>2306347.0401249994</v>
      </c>
      <c r="K40" s="1">
        <f t="shared" si="0"/>
        <v>2349467.1058999989</v>
      </c>
      <c r="L40" s="1">
        <f t="shared" si="0"/>
        <v>2392587.1716749989</v>
      </c>
      <c r="M40" s="1">
        <f t="shared" si="0"/>
        <v>2435707.237449999</v>
      </c>
      <c r="N40" s="1">
        <f t="shared" si="0"/>
        <v>2478827.3032249985</v>
      </c>
      <c r="O40" s="1">
        <f t="shared" si="0"/>
        <v>2521947.3689999981</v>
      </c>
      <c r="P40" s="1">
        <f t="shared" si="0"/>
        <v>2565067.4347749986</v>
      </c>
      <c r="Q40" s="1">
        <f t="shared" si="0"/>
        <v>2608187.5005499986</v>
      </c>
      <c r="R40" s="1">
        <f t="shared" si="0"/>
        <v>2651307.5663249986</v>
      </c>
      <c r="S40" s="1">
        <f t="shared" si="0"/>
        <v>2694427.6320999986</v>
      </c>
      <c r="T40" s="1">
        <f t="shared" si="0"/>
        <v>2737547.6978749987</v>
      </c>
      <c r="U40" s="1">
        <f t="shared" si="0"/>
        <v>2780667.7636499987</v>
      </c>
      <c r="V40" s="1">
        <f t="shared" si="0"/>
        <v>2823787.8294249987</v>
      </c>
      <c r="W40" s="1">
        <f t="shared" si="0"/>
        <v>2866907.8951999987</v>
      </c>
      <c r="X40" s="1">
        <f t="shared" si="0"/>
        <v>2910027.9609749988</v>
      </c>
      <c r="Y40" s="1">
        <f t="shared" si="0"/>
        <v>2953148.0267499988</v>
      </c>
      <c r="Z40" s="1">
        <f t="shared" si="0"/>
        <v>2996268.0925249988</v>
      </c>
      <c r="AA40" s="1">
        <f t="shared" si="0"/>
        <v>3039388.1582999988</v>
      </c>
      <c r="AB40" s="1">
        <f t="shared" si="0"/>
        <v>3082508.2240749989</v>
      </c>
      <c r="AC40" s="1">
        <f t="shared" si="0"/>
        <v>3125628.2898499989</v>
      </c>
      <c r="AD40" s="1">
        <f t="shared" si="0"/>
        <v>3168748.3556249989</v>
      </c>
      <c r="AE40" s="1">
        <f t="shared" si="0"/>
        <v>3211868.4213999989</v>
      </c>
      <c r="AF40" s="1">
        <f t="shared" si="0"/>
        <v>3254988.487174999</v>
      </c>
      <c r="AG40" s="1">
        <f t="shared" si="0"/>
        <v>3298108.552949999</v>
      </c>
      <c r="AH40" s="1">
        <f t="shared" si="0"/>
        <v>3341228.618724999</v>
      </c>
      <c r="AI40" s="1">
        <f t="shared" si="0"/>
        <v>3384348.684499999</v>
      </c>
      <c r="AJ40" s="1">
        <f t="shared" si="0"/>
        <v>3427468.7502749991</v>
      </c>
      <c r="AK40" s="1">
        <f t="shared" si="0"/>
        <v>3470588.8160499996</v>
      </c>
      <c r="AL40" s="1">
        <f t="shared" si="0"/>
        <v>3513708.8818249991</v>
      </c>
      <c r="AM40" s="1">
        <f t="shared" si="0"/>
        <v>3556828.9475999996</v>
      </c>
      <c r="AN40" s="1">
        <f t="shared" si="0"/>
        <v>3599949.0133749992</v>
      </c>
      <c r="AO40" s="1">
        <f t="shared" si="0"/>
        <v>3643069.0791499997</v>
      </c>
      <c r="AP40" s="1">
        <f t="shared" si="0"/>
        <v>3686189.1449249992</v>
      </c>
      <c r="AQ40" s="1">
        <f t="shared" si="0"/>
        <v>3729309.2106999997</v>
      </c>
      <c r="AR40" s="1">
        <f t="shared" si="0"/>
        <v>3772429.2764749997</v>
      </c>
      <c r="AS40" s="1">
        <f t="shared" si="0"/>
        <v>3815549.3422499998</v>
      </c>
      <c r="AT40" s="1">
        <f t="shared" si="0"/>
        <v>3858669.4080249998</v>
      </c>
      <c r="AU40" s="1">
        <f t="shared" si="0"/>
        <v>3901789.4737999998</v>
      </c>
      <c r="AV40" s="1">
        <f t="shared" si="0"/>
        <v>3944909.5395749994</v>
      </c>
      <c r="AW40" s="1">
        <f t="shared" si="0"/>
        <v>3988029.6053499994</v>
      </c>
      <c r="AX40" s="1">
        <f t="shared" si="0"/>
        <v>4031149.6711249994</v>
      </c>
      <c r="AY40" s="1">
        <f t="shared" si="0"/>
        <v>4074269.7368999994</v>
      </c>
      <c r="AZ40" s="1">
        <f t="shared" si="0"/>
        <v>4117389.8026749995</v>
      </c>
      <c r="BA40" s="1">
        <f t="shared" si="0"/>
        <v>4160509.8684499995</v>
      </c>
      <c r="BB40" s="1">
        <f t="shared" si="0"/>
        <v>4203629.9342249995</v>
      </c>
      <c r="BC40" s="1">
        <f t="shared" si="0"/>
        <v>4246750</v>
      </c>
      <c r="BD40" s="1">
        <f t="shared" si="0"/>
        <v>4289870.0657749996</v>
      </c>
      <c r="BE40" s="1">
        <f t="shared" si="0"/>
        <v>4332990.1315499991</v>
      </c>
      <c r="BF40" s="1">
        <f t="shared" si="0"/>
        <v>4376110.1973249996</v>
      </c>
      <c r="BG40" s="1">
        <f t="shared" si="0"/>
        <v>4419230.2630999992</v>
      </c>
      <c r="BH40" s="1">
        <f t="shared" si="0"/>
        <v>4462350.3288749997</v>
      </c>
      <c r="BI40" s="1">
        <f t="shared" si="0"/>
        <v>4505470.3946499992</v>
      </c>
      <c r="BJ40" s="1">
        <f t="shared" si="0"/>
        <v>4548590.4604249997</v>
      </c>
      <c r="BK40" s="1">
        <f t="shared" si="0"/>
        <v>4591710.5261999993</v>
      </c>
      <c r="BL40" s="1">
        <f t="shared" si="0"/>
        <v>4634830.5919749998</v>
      </c>
      <c r="BM40" s="1">
        <f t="shared" si="0"/>
        <v>4677950.6577499993</v>
      </c>
      <c r="BN40" s="1">
        <f t="shared" si="0"/>
        <v>4721070.7235249998</v>
      </c>
      <c r="BO40" s="1">
        <f t="shared" si="0"/>
        <v>4764190.7892999994</v>
      </c>
      <c r="BP40" s="1">
        <f t="shared" si="0"/>
        <v>4807310.8550749999</v>
      </c>
      <c r="BQ40" s="1">
        <f t="shared" si="1"/>
        <v>4850430.9208499994</v>
      </c>
      <c r="BR40" s="1">
        <f t="shared" si="1"/>
        <v>4893550.9866249999</v>
      </c>
      <c r="BS40" s="1">
        <f t="shared" si="1"/>
        <v>4936671.0523999995</v>
      </c>
      <c r="BT40" s="1">
        <f t="shared" si="1"/>
        <v>4979791.118175</v>
      </c>
      <c r="BU40" s="1">
        <f t="shared" si="1"/>
        <v>5022911.1839499995</v>
      </c>
      <c r="BV40" s="1">
        <f t="shared" si="1"/>
        <v>5066031.249725</v>
      </c>
      <c r="BW40" s="1">
        <f t="shared" si="1"/>
        <v>5109151.3154999996</v>
      </c>
      <c r="BX40" s="1">
        <f t="shared" si="1"/>
        <v>5152271.3812750001</v>
      </c>
      <c r="BY40" s="1">
        <f t="shared" si="1"/>
        <v>5195391.4470499996</v>
      </c>
      <c r="BZ40" s="1">
        <f t="shared" si="1"/>
        <v>5238511.5128250001</v>
      </c>
      <c r="CA40" s="1">
        <f t="shared" si="1"/>
        <v>5281631.5785999997</v>
      </c>
      <c r="CB40" s="1">
        <f t="shared" si="1"/>
        <v>5324751.6443750001</v>
      </c>
      <c r="CC40" s="1">
        <f t="shared" si="1"/>
        <v>5367871.7101499997</v>
      </c>
      <c r="CD40" s="1">
        <f t="shared" si="1"/>
        <v>5410991.7759250002</v>
      </c>
      <c r="CE40" s="1">
        <f t="shared" si="1"/>
        <v>5454111.8417000007</v>
      </c>
      <c r="CF40" s="1">
        <f t="shared" si="1"/>
        <v>5497231.9074750002</v>
      </c>
      <c r="CG40" s="1">
        <f t="shared" si="1"/>
        <v>5540351.9732499998</v>
      </c>
      <c r="CH40" s="1">
        <f t="shared" si="1"/>
        <v>5583472.0390250003</v>
      </c>
      <c r="CI40" s="1">
        <f t="shared" si="1"/>
        <v>5626592.1048000008</v>
      </c>
      <c r="CJ40" s="1">
        <f t="shared" si="1"/>
        <v>5669712.1705750003</v>
      </c>
      <c r="CK40" s="1">
        <f t="shared" si="1"/>
        <v>5712832.2363499999</v>
      </c>
      <c r="CL40" s="1">
        <f t="shared" si="1"/>
        <v>5755952.3021250004</v>
      </c>
      <c r="CM40" s="1">
        <f t="shared" si="1"/>
        <v>5799072.3679000009</v>
      </c>
      <c r="CN40" s="1">
        <f t="shared" si="1"/>
        <v>5842192.4336750004</v>
      </c>
      <c r="CO40" s="1">
        <f t="shared" si="1"/>
        <v>5885312.49945</v>
      </c>
      <c r="CP40" s="1">
        <f t="shared" si="1"/>
        <v>5928432.5652250005</v>
      </c>
      <c r="CQ40" s="1">
        <f t="shared" si="1"/>
        <v>5971552.631000001</v>
      </c>
      <c r="CR40" s="1">
        <f t="shared" si="1"/>
        <v>6014672.6967750005</v>
      </c>
      <c r="CS40" s="1">
        <f t="shared" si="1"/>
        <v>6057792.7625500001</v>
      </c>
      <c r="CT40" s="1">
        <f t="shared" si="1"/>
        <v>6100912.8283249997</v>
      </c>
      <c r="CU40" s="1">
        <f t="shared" si="1"/>
        <v>6144032.8941000002</v>
      </c>
      <c r="CV40" s="1">
        <f t="shared" si="1"/>
        <v>6187152.9598749997</v>
      </c>
      <c r="CW40" s="1">
        <f t="shared" si="1"/>
        <v>6230273.0256499993</v>
      </c>
      <c r="CX40" s="1">
        <f t="shared" si="1"/>
        <v>6273393.0914249998</v>
      </c>
      <c r="CY40" s="1">
        <f t="shared" si="1"/>
        <v>6316513.1571999993</v>
      </c>
      <c r="CZ40" s="1">
        <f t="shared" si="1"/>
        <v>6359633.2229749989</v>
      </c>
      <c r="DA40" s="1">
        <f t="shared" si="1"/>
        <v>6402753.2887499984</v>
      </c>
    </row>
    <row r="41" spans="3:105" x14ac:dyDescent="0.25">
      <c r="D41" t="s">
        <v>51</v>
      </c>
      <c r="E41" s="1">
        <f t="shared" si="0"/>
        <v>1230961.6774999998</v>
      </c>
      <c r="F41" s="1">
        <f t="shared" si="0"/>
        <v>1283962.4439499993</v>
      </c>
      <c r="G41" s="1">
        <f t="shared" si="0"/>
        <v>1336963.2103999993</v>
      </c>
      <c r="H41" s="1">
        <f t="shared" si="0"/>
        <v>1389963.9768499993</v>
      </c>
      <c r="I41" s="1">
        <f t="shared" si="0"/>
        <v>1442964.7432999988</v>
      </c>
      <c r="J41" s="1">
        <f t="shared" si="0"/>
        <v>1495965.5097499988</v>
      </c>
      <c r="K41" s="1">
        <f t="shared" si="0"/>
        <v>1548966.2761999983</v>
      </c>
      <c r="L41" s="1">
        <f t="shared" si="0"/>
        <v>1601967.0426499983</v>
      </c>
      <c r="M41" s="1">
        <f t="shared" si="0"/>
        <v>1654967.8090999983</v>
      </c>
      <c r="N41" s="1">
        <f t="shared" si="0"/>
        <v>1707968.5755499979</v>
      </c>
      <c r="O41" s="1">
        <f t="shared" si="0"/>
        <v>1760969.3419999979</v>
      </c>
      <c r="P41" s="1">
        <f t="shared" si="0"/>
        <v>1813970.1084499978</v>
      </c>
      <c r="Q41" s="1">
        <f t="shared" si="0"/>
        <v>1866970.8748999978</v>
      </c>
      <c r="R41" s="1">
        <f t="shared" si="0"/>
        <v>1919971.6413499981</v>
      </c>
      <c r="S41" s="1">
        <f t="shared" si="0"/>
        <v>1972972.4077999981</v>
      </c>
      <c r="T41" s="1">
        <f t="shared" si="0"/>
        <v>2025973.1742499981</v>
      </c>
      <c r="U41" s="1">
        <f t="shared" si="0"/>
        <v>2078973.9406999981</v>
      </c>
      <c r="V41" s="1">
        <f t="shared" si="0"/>
        <v>2131974.7071499983</v>
      </c>
      <c r="W41" s="1">
        <f t="shared" si="0"/>
        <v>2184975.4735999983</v>
      </c>
      <c r="X41" s="1">
        <f t="shared" si="0"/>
        <v>2237976.2400499983</v>
      </c>
      <c r="Y41" s="1">
        <f t="shared" si="0"/>
        <v>2290977.0064999983</v>
      </c>
      <c r="Z41" s="1">
        <f t="shared" si="0"/>
        <v>2343977.7729499983</v>
      </c>
      <c r="AA41" s="1">
        <f t="shared" si="0"/>
        <v>2396978.5393999983</v>
      </c>
      <c r="AB41" s="1">
        <f t="shared" si="0"/>
        <v>2449979.3058499983</v>
      </c>
      <c r="AC41" s="1">
        <f t="shared" si="0"/>
        <v>2502980.0722999983</v>
      </c>
      <c r="AD41" s="1">
        <f t="shared" si="0"/>
        <v>2555980.8387499987</v>
      </c>
      <c r="AE41" s="1">
        <f t="shared" si="0"/>
        <v>2608981.6051999987</v>
      </c>
      <c r="AF41" s="1">
        <f t="shared" si="0"/>
        <v>2661982.3716499987</v>
      </c>
      <c r="AG41" s="1">
        <f t="shared" si="0"/>
        <v>2714983.1380999987</v>
      </c>
      <c r="AH41" s="1">
        <f t="shared" si="0"/>
        <v>2767983.9045499992</v>
      </c>
      <c r="AI41" s="1">
        <f t="shared" si="0"/>
        <v>2820984.6709999992</v>
      </c>
      <c r="AJ41" s="1">
        <f t="shared" si="0"/>
        <v>2873985.4374499992</v>
      </c>
      <c r="AK41" s="1">
        <f t="shared" si="0"/>
        <v>2926986.2038999991</v>
      </c>
      <c r="AL41" s="1">
        <f t="shared" si="0"/>
        <v>2979986.9703499991</v>
      </c>
      <c r="AM41" s="1">
        <f t="shared" si="0"/>
        <v>3032987.7367999991</v>
      </c>
      <c r="AN41" s="1">
        <f t="shared" si="0"/>
        <v>3085988.5032499991</v>
      </c>
      <c r="AO41" s="1">
        <f t="shared" si="0"/>
        <v>3138989.2696999991</v>
      </c>
      <c r="AP41" s="1">
        <f t="shared" si="0"/>
        <v>3191990.0361499991</v>
      </c>
      <c r="AQ41" s="1">
        <f t="shared" si="0"/>
        <v>3244990.8025999991</v>
      </c>
      <c r="AR41" s="1">
        <f t="shared" si="0"/>
        <v>3297991.5690499991</v>
      </c>
      <c r="AS41" s="1">
        <f t="shared" si="0"/>
        <v>3350992.3354999996</v>
      </c>
      <c r="AT41" s="1">
        <f t="shared" si="0"/>
        <v>3403993.1019499996</v>
      </c>
      <c r="AU41" s="1">
        <f t="shared" si="0"/>
        <v>3456993.8683999996</v>
      </c>
      <c r="AV41" s="1">
        <f t="shared" si="0"/>
        <v>3509994.6348499996</v>
      </c>
      <c r="AW41" s="1">
        <f t="shared" si="0"/>
        <v>3562995.4012999996</v>
      </c>
      <c r="AX41" s="1">
        <f t="shared" si="0"/>
        <v>3615996.1677499996</v>
      </c>
      <c r="AY41" s="1">
        <f t="shared" si="0"/>
        <v>3668996.9341999996</v>
      </c>
      <c r="AZ41" s="1">
        <f t="shared" si="0"/>
        <v>3721997.7006499995</v>
      </c>
      <c r="BA41" s="1">
        <f t="shared" si="0"/>
        <v>3774998.4670999995</v>
      </c>
      <c r="BB41" s="1">
        <f t="shared" si="0"/>
        <v>3827999.2335499995</v>
      </c>
      <c r="BC41" s="1">
        <f t="shared" si="0"/>
        <v>3880999.9999999995</v>
      </c>
      <c r="BD41" s="1">
        <f t="shared" si="0"/>
        <v>3934000.7664499995</v>
      </c>
      <c r="BE41" s="1">
        <f t="shared" si="0"/>
        <v>3987001.5328999995</v>
      </c>
      <c r="BF41" s="1">
        <f t="shared" si="0"/>
        <v>4040002.2993499995</v>
      </c>
      <c r="BG41" s="1">
        <f t="shared" si="0"/>
        <v>4093003.0657999995</v>
      </c>
      <c r="BH41" s="1">
        <f t="shared" si="0"/>
        <v>4146003.8322499995</v>
      </c>
      <c r="BI41" s="1">
        <f t="shared" si="0"/>
        <v>4199004.5987</v>
      </c>
      <c r="BJ41" s="1">
        <f t="shared" si="0"/>
        <v>4252005.365149999</v>
      </c>
      <c r="BK41" s="1">
        <f t="shared" si="0"/>
        <v>4305006.1316</v>
      </c>
      <c r="BL41" s="1">
        <f t="shared" si="0"/>
        <v>4358006.898049999</v>
      </c>
      <c r="BM41" s="1">
        <f t="shared" si="0"/>
        <v>4411007.6645</v>
      </c>
      <c r="BN41" s="1">
        <f t="shared" si="0"/>
        <v>4464008.430949999</v>
      </c>
      <c r="BO41" s="1">
        <f t="shared" si="0"/>
        <v>4517009.1973999999</v>
      </c>
      <c r="BP41" s="1">
        <f t="shared" ref="BP41:DA44" si="2">MAX(BP11+BP$3*BP26,0)</f>
        <v>4570009.9638499999</v>
      </c>
      <c r="BQ41" s="1">
        <f t="shared" si="2"/>
        <v>4623010.7302999999</v>
      </c>
      <c r="BR41" s="1">
        <f t="shared" si="2"/>
        <v>4676011.4967499999</v>
      </c>
      <c r="BS41" s="1">
        <f t="shared" si="2"/>
        <v>4729012.2631999999</v>
      </c>
      <c r="BT41" s="1">
        <f t="shared" si="2"/>
        <v>4782013.0296499999</v>
      </c>
      <c r="BU41" s="1">
        <f t="shared" si="2"/>
        <v>4835013.7960999999</v>
      </c>
      <c r="BV41" s="1">
        <f t="shared" si="2"/>
        <v>4888014.5625499999</v>
      </c>
      <c r="BW41" s="1">
        <f t="shared" si="2"/>
        <v>4941015.3289999999</v>
      </c>
      <c r="BX41" s="1">
        <f t="shared" si="2"/>
        <v>4994016.0954499999</v>
      </c>
      <c r="BY41" s="1">
        <f t="shared" si="2"/>
        <v>5047016.8618999999</v>
      </c>
      <c r="BZ41" s="1">
        <f t="shared" si="2"/>
        <v>5100017.6283499999</v>
      </c>
      <c r="CA41" s="1">
        <f t="shared" si="2"/>
        <v>5153018.3947999999</v>
      </c>
      <c r="CB41" s="1">
        <f t="shared" si="2"/>
        <v>5206019.1612499999</v>
      </c>
      <c r="CC41" s="1">
        <f t="shared" si="2"/>
        <v>5259019.9276999999</v>
      </c>
      <c r="CD41" s="1">
        <f t="shared" si="2"/>
        <v>5312020.6941500008</v>
      </c>
      <c r="CE41" s="1">
        <f t="shared" si="2"/>
        <v>5365021.4605999999</v>
      </c>
      <c r="CF41" s="1">
        <f t="shared" si="2"/>
        <v>5418022.2270500008</v>
      </c>
      <c r="CG41" s="1">
        <f t="shared" si="2"/>
        <v>5471022.9935000008</v>
      </c>
      <c r="CH41" s="1">
        <f t="shared" si="2"/>
        <v>5524023.7599500008</v>
      </c>
      <c r="CI41" s="1">
        <f t="shared" si="2"/>
        <v>5577024.5264000008</v>
      </c>
      <c r="CJ41" s="1">
        <f t="shared" si="2"/>
        <v>5630025.2928500008</v>
      </c>
      <c r="CK41" s="1">
        <f t="shared" si="2"/>
        <v>5683026.0593000008</v>
      </c>
      <c r="CL41" s="1">
        <f t="shared" si="2"/>
        <v>5736026.8257500008</v>
      </c>
      <c r="CM41" s="1">
        <f t="shared" si="2"/>
        <v>5789027.5922000008</v>
      </c>
      <c r="CN41" s="1">
        <f t="shared" si="2"/>
        <v>5842028.3586500008</v>
      </c>
      <c r="CO41" s="1">
        <f t="shared" si="2"/>
        <v>5895029.1251000008</v>
      </c>
      <c r="CP41" s="1">
        <f t="shared" si="2"/>
        <v>5948029.8915500008</v>
      </c>
      <c r="CQ41" s="1">
        <f t="shared" si="2"/>
        <v>6001030.6580000008</v>
      </c>
      <c r="CR41" s="1">
        <f t="shared" si="2"/>
        <v>6054031.4244500007</v>
      </c>
      <c r="CS41" s="1">
        <f t="shared" si="2"/>
        <v>6107032.1908999998</v>
      </c>
      <c r="CT41" s="1">
        <f t="shared" si="2"/>
        <v>6160032.9573500007</v>
      </c>
      <c r="CU41" s="1">
        <f t="shared" si="2"/>
        <v>6213033.7237999998</v>
      </c>
      <c r="CV41" s="1">
        <f t="shared" si="2"/>
        <v>6266034.4902499998</v>
      </c>
      <c r="CW41" s="1">
        <f t="shared" si="2"/>
        <v>6319035.2566999998</v>
      </c>
      <c r="CX41" s="1">
        <f t="shared" si="2"/>
        <v>6372036.0231499989</v>
      </c>
      <c r="CY41" s="1">
        <f t="shared" si="2"/>
        <v>6425036.7895999998</v>
      </c>
      <c r="CZ41" s="1">
        <f t="shared" si="2"/>
        <v>6478037.5560499988</v>
      </c>
      <c r="DA41" s="1">
        <f t="shared" si="2"/>
        <v>6531038.3224999988</v>
      </c>
    </row>
    <row r="42" spans="3:105" x14ac:dyDescent="0.25">
      <c r="C42" s="1"/>
      <c r="D42" t="s">
        <v>52</v>
      </c>
      <c r="E42" s="1">
        <f t="shared" ref="E42:BP45" si="3">MAX(E12+E$3*E27,0)</f>
        <v>526876.91249999963</v>
      </c>
      <c r="F42" s="1">
        <f t="shared" si="3"/>
        <v>580864.37424999941</v>
      </c>
      <c r="G42" s="1">
        <f t="shared" si="3"/>
        <v>634851.8359999992</v>
      </c>
      <c r="H42" s="1">
        <f t="shared" si="3"/>
        <v>688839.29774999898</v>
      </c>
      <c r="I42" s="1">
        <f t="shared" si="3"/>
        <v>742826.75949999923</v>
      </c>
      <c r="J42" s="1">
        <f t="shared" si="3"/>
        <v>796814.22124999901</v>
      </c>
      <c r="K42" s="1">
        <f t="shared" si="3"/>
        <v>850801.6829999988</v>
      </c>
      <c r="L42" s="1">
        <f t="shared" si="3"/>
        <v>904789.14474999858</v>
      </c>
      <c r="M42" s="1">
        <f t="shared" si="3"/>
        <v>958776.60649999836</v>
      </c>
      <c r="N42" s="1">
        <f t="shared" si="3"/>
        <v>1012764.0682499981</v>
      </c>
      <c r="O42" s="1">
        <f t="shared" si="3"/>
        <v>1066751.5299999979</v>
      </c>
      <c r="P42" s="1">
        <f t="shared" si="3"/>
        <v>1120738.9917499977</v>
      </c>
      <c r="Q42" s="1">
        <f t="shared" si="3"/>
        <v>1174726.453499998</v>
      </c>
      <c r="R42" s="1">
        <f t="shared" si="3"/>
        <v>1228713.915249998</v>
      </c>
      <c r="S42" s="1">
        <f t="shared" si="3"/>
        <v>1282701.376999998</v>
      </c>
      <c r="T42" s="1">
        <f t="shared" si="3"/>
        <v>1336688.8387499982</v>
      </c>
      <c r="U42" s="1">
        <f t="shared" si="3"/>
        <v>1390676.3004999983</v>
      </c>
      <c r="V42" s="1">
        <f t="shared" si="3"/>
        <v>1444663.7622499983</v>
      </c>
      <c r="W42" s="1">
        <f t="shared" si="3"/>
        <v>1498651.2239999983</v>
      </c>
      <c r="X42" s="1">
        <f t="shared" si="3"/>
        <v>1552638.6857499983</v>
      </c>
      <c r="Y42" s="1">
        <f t="shared" si="3"/>
        <v>1606626.1474999983</v>
      </c>
      <c r="Z42" s="1">
        <f t="shared" si="3"/>
        <v>1660613.6092499983</v>
      </c>
      <c r="AA42" s="1">
        <f t="shared" si="3"/>
        <v>1714601.0709999986</v>
      </c>
      <c r="AB42" s="1">
        <f t="shared" si="3"/>
        <v>1768588.5327499986</v>
      </c>
      <c r="AC42" s="1">
        <f t="shared" si="3"/>
        <v>1822575.9944999986</v>
      </c>
      <c r="AD42" s="1">
        <f t="shared" si="3"/>
        <v>1876563.4562499986</v>
      </c>
      <c r="AE42" s="1">
        <f t="shared" si="3"/>
        <v>1930550.9179999987</v>
      </c>
      <c r="AF42" s="1">
        <f t="shared" si="3"/>
        <v>1984538.3797499987</v>
      </c>
      <c r="AG42" s="1">
        <f t="shared" si="3"/>
        <v>2038525.8414999989</v>
      </c>
      <c r="AH42" s="1">
        <f t="shared" si="3"/>
        <v>2092513.3032499989</v>
      </c>
      <c r="AI42" s="1">
        <f t="shared" si="3"/>
        <v>2146500.7649999987</v>
      </c>
      <c r="AJ42" s="1">
        <f t="shared" si="3"/>
        <v>2200488.226749999</v>
      </c>
      <c r="AK42" s="1">
        <f t="shared" si="3"/>
        <v>2254475.6884999992</v>
      </c>
      <c r="AL42" s="1">
        <f t="shared" si="3"/>
        <v>2308463.150249999</v>
      </c>
      <c r="AM42" s="1">
        <f t="shared" si="3"/>
        <v>2362450.6119999993</v>
      </c>
      <c r="AN42" s="1">
        <f t="shared" si="3"/>
        <v>2416438.0737499991</v>
      </c>
      <c r="AO42" s="1">
        <f t="shared" si="3"/>
        <v>2470425.5354999993</v>
      </c>
      <c r="AP42" s="1">
        <f t="shared" si="3"/>
        <v>2524412.9972499991</v>
      </c>
      <c r="AQ42" s="1">
        <f t="shared" si="3"/>
        <v>2578400.4589999993</v>
      </c>
      <c r="AR42" s="1">
        <f t="shared" si="3"/>
        <v>2632387.9207499996</v>
      </c>
      <c r="AS42" s="1">
        <f t="shared" si="3"/>
        <v>2686375.3824999994</v>
      </c>
      <c r="AT42" s="1">
        <f t="shared" si="3"/>
        <v>2740362.8442499996</v>
      </c>
      <c r="AU42" s="1">
        <f t="shared" si="3"/>
        <v>2794350.3059999994</v>
      </c>
      <c r="AV42" s="1">
        <f t="shared" si="3"/>
        <v>2848337.7677499996</v>
      </c>
      <c r="AW42" s="1">
        <f t="shared" si="3"/>
        <v>2902325.2294999994</v>
      </c>
      <c r="AX42" s="1">
        <f t="shared" si="3"/>
        <v>2956312.6912499992</v>
      </c>
      <c r="AY42" s="1">
        <f t="shared" si="3"/>
        <v>3010300.1529999995</v>
      </c>
      <c r="AZ42" s="1">
        <f t="shared" si="3"/>
        <v>3064287.6147499993</v>
      </c>
      <c r="BA42" s="1">
        <f t="shared" si="3"/>
        <v>3118275.0764999995</v>
      </c>
      <c r="BB42" s="1">
        <f t="shared" si="3"/>
        <v>3172262.5382499993</v>
      </c>
      <c r="BC42" s="1">
        <f t="shared" si="3"/>
        <v>3226249.9999999995</v>
      </c>
      <c r="BD42" s="1">
        <f t="shared" si="3"/>
        <v>3280237.4617499993</v>
      </c>
      <c r="BE42" s="1">
        <f t="shared" si="3"/>
        <v>3334224.9234999996</v>
      </c>
      <c r="BF42" s="1">
        <f t="shared" si="3"/>
        <v>3388212.3852499994</v>
      </c>
      <c r="BG42" s="1">
        <f t="shared" si="3"/>
        <v>3442199.8469999996</v>
      </c>
      <c r="BH42" s="1">
        <f t="shared" si="3"/>
        <v>3496187.3087499994</v>
      </c>
      <c r="BI42" s="1">
        <f t="shared" si="3"/>
        <v>3550174.7704999996</v>
      </c>
      <c r="BJ42" s="1">
        <f t="shared" si="3"/>
        <v>3604162.2322499994</v>
      </c>
      <c r="BK42" s="1">
        <f t="shared" si="3"/>
        <v>3658149.6939999997</v>
      </c>
      <c r="BL42" s="1">
        <f t="shared" si="3"/>
        <v>3712137.1557499995</v>
      </c>
      <c r="BM42" s="1">
        <f t="shared" si="3"/>
        <v>3766124.6174999997</v>
      </c>
      <c r="BN42" s="1">
        <f t="shared" si="3"/>
        <v>3820112.0792499995</v>
      </c>
      <c r="BO42" s="1">
        <f t="shared" si="3"/>
        <v>3874099.5409999993</v>
      </c>
      <c r="BP42" s="1">
        <f t="shared" si="3"/>
        <v>3928087.0027499995</v>
      </c>
      <c r="BQ42" s="1">
        <f t="shared" si="2"/>
        <v>3982074.4644999998</v>
      </c>
      <c r="BR42" s="1">
        <f t="shared" si="2"/>
        <v>4036061.9262499996</v>
      </c>
      <c r="BS42" s="1">
        <f t="shared" si="2"/>
        <v>4090049.3879999998</v>
      </c>
      <c r="BT42" s="1">
        <f t="shared" si="2"/>
        <v>4144036.8497500001</v>
      </c>
      <c r="BU42" s="1">
        <f t="shared" si="2"/>
        <v>4198024.3114999998</v>
      </c>
      <c r="BV42" s="1">
        <f t="shared" si="2"/>
        <v>4252011.7732499996</v>
      </c>
      <c r="BW42" s="1">
        <f t="shared" si="2"/>
        <v>4305999.2349999994</v>
      </c>
      <c r="BX42" s="1">
        <f t="shared" si="2"/>
        <v>4359986.6967500001</v>
      </c>
      <c r="BY42" s="1">
        <f t="shared" si="2"/>
        <v>4413974.1584999999</v>
      </c>
      <c r="BZ42" s="1">
        <f t="shared" si="2"/>
        <v>4467961.6202499997</v>
      </c>
      <c r="CA42" s="1">
        <f t="shared" si="2"/>
        <v>4521949.0820000004</v>
      </c>
      <c r="CB42" s="1">
        <f t="shared" si="2"/>
        <v>4575936.5437500002</v>
      </c>
      <c r="CC42" s="1">
        <f t="shared" si="2"/>
        <v>4629924.0055</v>
      </c>
      <c r="CD42" s="1">
        <f t="shared" si="2"/>
        <v>4683911.4672500007</v>
      </c>
      <c r="CE42" s="1">
        <f t="shared" si="2"/>
        <v>4737898.9290000005</v>
      </c>
      <c r="CF42" s="1">
        <f t="shared" si="2"/>
        <v>4791886.3907500003</v>
      </c>
      <c r="CG42" s="1">
        <f t="shared" si="2"/>
        <v>4845873.852500001</v>
      </c>
      <c r="CH42" s="1">
        <f t="shared" si="2"/>
        <v>4899861.3142500008</v>
      </c>
      <c r="CI42" s="1">
        <f t="shared" si="2"/>
        <v>4953848.7760000005</v>
      </c>
      <c r="CJ42" s="1">
        <f t="shared" si="2"/>
        <v>5007836.2377500003</v>
      </c>
      <c r="CK42" s="1">
        <f t="shared" si="2"/>
        <v>5061823.6995000001</v>
      </c>
      <c r="CL42" s="1">
        <f t="shared" si="2"/>
        <v>5115811.1612500008</v>
      </c>
      <c r="CM42" s="1">
        <f t="shared" si="2"/>
        <v>5169798.6230000006</v>
      </c>
      <c r="CN42" s="1">
        <f t="shared" si="2"/>
        <v>5223786.0847500004</v>
      </c>
      <c r="CO42" s="1">
        <f t="shared" si="2"/>
        <v>5277773.5465000011</v>
      </c>
      <c r="CP42" s="1">
        <f t="shared" si="2"/>
        <v>5331761.0082500009</v>
      </c>
      <c r="CQ42" s="1">
        <f t="shared" si="2"/>
        <v>5385748.4700000007</v>
      </c>
      <c r="CR42" s="1">
        <f t="shared" si="2"/>
        <v>5439735.9317500005</v>
      </c>
      <c r="CS42" s="1">
        <f t="shared" si="2"/>
        <v>5493723.3935000002</v>
      </c>
      <c r="CT42" s="1">
        <f t="shared" si="2"/>
        <v>5547710.85525</v>
      </c>
      <c r="CU42" s="1">
        <f t="shared" si="2"/>
        <v>5601698.3169999998</v>
      </c>
      <c r="CV42" s="1">
        <f t="shared" si="2"/>
        <v>5655685.7787499996</v>
      </c>
      <c r="CW42" s="1">
        <f t="shared" si="2"/>
        <v>5709673.2404999994</v>
      </c>
      <c r="CX42" s="1">
        <f t="shared" si="2"/>
        <v>5763660.7022499992</v>
      </c>
      <c r="CY42" s="1">
        <f t="shared" si="2"/>
        <v>5817648.1639999989</v>
      </c>
      <c r="CZ42" s="1">
        <f t="shared" si="2"/>
        <v>5871635.6257499997</v>
      </c>
      <c r="DA42" s="1">
        <f t="shared" si="2"/>
        <v>5925623.0874999985</v>
      </c>
    </row>
    <row r="43" spans="3:105" x14ac:dyDescent="0.25">
      <c r="C43" s="1"/>
      <c r="D43" t="s">
        <v>53</v>
      </c>
      <c r="E43" s="1">
        <f t="shared" si="3"/>
        <v>247878.38999999966</v>
      </c>
      <c r="F43" s="1">
        <f t="shared" si="3"/>
        <v>299375.82219999982</v>
      </c>
      <c r="G43" s="1">
        <f t="shared" si="3"/>
        <v>350873.25439999951</v>
      </c>
      <c r="H43" s="1">
        <f t="shared" si="3"/>
        <v>402370.6865999992</v>
      </c>
      <c r="I43" s="1">
        <f t="shared" si="3"/>
        <v>453868.11879999889</v>
      </c>
      <c r="J43" s="1">
        <f t="shared" si="3"/>
        <v>505365.55099999905</v>
      </c>
      <c r="K43" s="1">
        <f t="shared" si="3"/>
        <v>556862.98319999874</v>
      </c>
      <c r="L43" s="1">
        <f t="shared" si="3"/>
        <v>608360.41539999843</v>
      </c>
      <c r="M43" s="1">
        <f t="shared" si="3"/>
        <v>659857.84759999858</v>
      </c>
      <c r="N43" s="1">
        <f t="shared" si="3"/>
        <v>711355.27979999827</v>
      </c>
      <c r="O43" s="1">
        <f t="shared" si="3"/>
        <v>762852.71199999796</v>
      </c>
      <c r="P43" s="1">
        <f t="shared" si="3"/>
        <v>814350.14419999812</v>
      </c>
      <c r="Q43" s="1">
        <f t="shared" si="3"/>
        <v>865847.57639999804</v>
      </c>
      <c r="R43" s="1">
        <f t="shared" si="3"/>
        <v>917345.0085999982</v>
      </c>
      <c r="S43" s="1">
        <f t="shared" si="3"/>
        <v>968842.44079999812</v>
      </c>
      <c r="T43" s="1">
        <f t="shared" si="3"/>
        <v>1020339.8729999983</v>
      </c>
      <c r="U43" s="1">
        <f t="shared" si="3"/>
        <v>1071837.3051999982</v>
      </c>
      <c r="V43" s="1">
        <f t="shared" si="3"/>
        <v>1123334.7373999984</v>
      </c>
      <c r="W43" s="1">
        <f t="shared" si="3"/>
        <v>1174832.1695999985</v>
      </c>
      <c r="X43" s="1">
        <f t="shared" si="3"/>
        <v>1226329.6017999984</v>
      </c>
      <c r="Y43" s="1">
        <f t="shared" si="3"/>
        <v>1277827.0339999986</v>
      </c>
      <c r="Z43" s="1">
        <f t="shared" si="3"/>
        <v>1329324.4661999985</v>
      </c>
      <c r="AA43" s="1">
        <f t="shared" si="3"/>
        <v>1380821.8983999987</v>
      </c>
      <c r="AB43" s="1">
        <f t="shared" si="3"/>
        <v>1432319.3305999986</v>
      </c>
      <c r="AC43" s="1">
        <f t="shared" si="3"/>
        <v>1483816.7627999987</v>
      </c>
      <c r="AD43" s="1">
        <f t="shared" si="3"/>
        <v>1535314.1949999987</v>
      </c>
      <c r="AE43" s="1">
        <f t="shared" si="3"/>
        <v>1586811.6271999988</v>
      </c>
      <c r="AF43" s="1">
        <f t="shared" si="3"/>
        <v>1638309.0593999987</v>
      </c>
      <c r="AG43" s="1">
        <f t="shared" si="3"/>
        <v>1689806.4915999989</v>
      </c>
      <c r="AH43" s="1">
        <f t="shared" si="3"/>
        <v>1741303.9237999991</v>
      </c>
      <c r="AI43" s="1">
        <f t="shared" si="3"/>
        <v>1792801.355999999</v>
      </c>
      <c r="AJ43" s="1">
        <f t="shared" si="3"/>
        <v>1844298.7881999989</v>
      </c>
      <c r="AK43" s="1">
        <f t="shared" si="3"/>
        <v>1895796.2203999991</v>
      </c>
      <c r="AL43" s="1">
        <f t="shared" si="3"/>
        <v>1947293.6525999992</v>
      </c>
      <c r="AM43" s="1">
        <f t="shared" si="3"/>
        <v>1998791.0847999994</v>
      </c>
      <c r="AN43" s="1">
        <f t="shared" si="3"/>
        <v>2050288.5169999993</v>
      </c>
      <c r="AO43" s="1">
        <f t="shared" si="3"/>
        <v>2101785.9491999992</v>
      </c>
      <c r="AP43" s="1">
        <f t="shared" si="3"/>
        <v>2153283.3813999994</v>
      </c>
      <c r="AQ43" s="1">
        <f t="shared" si="3"/>
        <v>2204780.8135999995</v>
      </c>
      <c r="AR43" s="1">
        <f t="shared" si="3"/>
        <v>2256278.2457999997</v>
      </c>
      <c r="AS43" s="1">
        <f t="shared" si="3"/>
        <v>2307775.6779999994</v>
      </c>
      <c r="AT43" s="1">
        <f t="shared" si="3"/>
        <v>2359273.1101999995</v>
      </c>
      <c r="AU43" s="1">
        <f t="shared" si="3"/>
        <v>2410770.5423999997</v>
      </c>
      <c r="AV43" s="1">
        <f t="shared" si="3"/>
        <v>2462267.9745999994</v>
      </c>
      <c r="AW43" s="1">
        <f t="shared" si="3"/>
        <v>2513765.4067999995</v>
      </c>
      <c r="AX43" s="1">
        <f t="shared" si="3"/>
        <v>2565262.8389999997</v>
      </c>
      <c r="AY43" s="1">
        <f t="shared" si="3"/>
        <v>2616760.2711999994</v>
      </c>
      <c r="AZ43" s="1">
        <f t="shared" si="3"/>
        <v>2668257.7033999995</v>
      </c>
      <c r="BA43" s="1">
        <f t="shared" si="3"/>
        <v>2719755.1355999997</v>
      </c>
      <c r="BB43" s="1">
        <f t="shared" si="3"/>
        <v>2771252.5677999994</v>
      </c>
      <c r="BC43" s="1">
        <f t="shared" si="3"/>
        <v>2822749.9999999995</v>
      </c>
      <c r="BD43" s="1">
        <f t="shared" si="3"/>
        <v>2874247.4321999997</v>
      </c>
      <c r="BE43" s="1">
        <f t="shared" si="3"/>
        <v>2925744.8643999994</v>
      </c>
      <c r="BF43" s="1">
        <f t="shared" si="3"/>
        <v>2977242.2965999995</v>
      </c>
      <c r="BG43" s="1">
        <f t="shared" si="3"/>
        <v>3028739.7287999997</v>
      </c>
      <c r="BH43" s="1">
        <f t="shared" si="3"/>
        <v>3080237.1609999994</v>
      </c>
      <c r="BI43" s="1">
        <f t="shared" si="3"/>
        <v>3131734.5931999995</v>
      </c>
      <c r="BJ43" s="1">
        <f t="shared" si="3"/>
        <v>3183232.0253999997</v>
      </c>
      <c r="BK43" s="1">
        <f t="shared" si="3"/>
        <v>3234729.4575999994</v>
      </c>
      <c r="BL43" s="1">
        <f t="shared" si="3"/>
        <v>3286226.8897999995</v>
      </c>
      <c r="BM43" s="1">
        <f t="shared" si="3"/>
        <v>3337724.3219999997</v>
      </c>
      <c r="BN43" s="1">
        <f t="shared" si="3"/>
        <v>3389221.7541999994</v>
      </c>
      <c r="BO43" s="1">
        <f t="shared" si="3"/>
        <v>3440719.1863999995</v>
      </c>
      <c r="BP43" s="1">
        <f t="shared" si="3"/>
        <v>3492216.6185999997</v>
      </c>
      <c r="BQ43" s="1">
        <f t="shared" si="2"/>
        <v>3543714.0507999994</v>
      </c>
      <c r="BR43" s="1">
        <f t="shared" si="2"/>
        <v>3595211.483</v>
      </c>
      <c r="BS43" s="1">
        <f t="shared" si="2"/>
        <v>3646708.9151999997</v>
      </c>
      <c r="BT43" s="1">
        <f t="shared" si="2"/>
        <v>3698206.3473999999</v>
      </c>
      <c r="BU43" s="1">
        <f t="shared" si="2"/>
        <v>3749703.7796</v>
      </c>
      <c r="BV43" s="1">
        <f t="shared" si="2"/>
        <v>3801201.2117999997</v>
      </c>
      <c r="BW43" s="1">
        <f t="shared" si="2"/>
        <v>3852698.6439999999</v>
      </c>
      <c r="BX43" s="1">
        <f t="shared" si="2"/>
        <v>3904196.0762</v>
      </c>
      <c r="BY43" s="1">
        <f t="shared" si="2"/>
        <v>3955693.5083999997</v>
      </c>
      <c r="BZ43" s="1">
        <f t="shared" si="2"/>
        <v>4007190.9406000003</v>
      </c>
      <c r="CA43" s="1">
        <f t="shared" si="2"/>
        <v>4058688.3728</v>
      </c>
      <c r="CB43" s="1">
        <f t="shared" si="2"/>
        <v>4110185.8050000002</v>
      </c>
      <c r="CC43" s="1">
        <f t="shared" si="2"/>
        <v>4161683.2372000003</v>
      </c>
      <c r="CD43" s="1">
        <f t="shared" si="2"/>
        <v>4213180.6694</v>
      </c>
      <c r="CE43" s="1">
        <f t="shared" si="2"/>
        <v>4264678.1016000006</v>
      </c>
      <c r="CF43" s="1">
        <f t="shared" si="2"/>
        <v>4316175.5338000003</v>
      </c>
      <c r="CG43" s="1">
        <f t="shared" si="2"/>
        <v>4367672.966</v>
      </c>
      <c r="CH43" s="1">
        <f t="shared" si="2"/>
        <v>4419170.3982000006</v>
      </c>
      <c r="CI43" s="1">
        <f t="shared" si="2"/>
        <v>4470667.8304000003</v>
      </c>
      <c r="CJ43" s="1">
        <f t="shared" si="2"/>
        <v>4522165.2626000009</v>
      </c>
      <c r="CK43" s="1">
        <f t="shared" si="2"/>
        <v>4573662.6948000006</v>
      </c>
      <c r="CL43" s="1">
        <f t="shared" si="2"/>
        <v>4625160.1270000003</v>
      </c>
      <c r="CM43" s="1">
        <f t="shared" si="2"/>
        <v>4676657.5592000009</v>
      </c>
      <c r="CN43" s="1">
        <f t="shared" si="2"/>
        <v>4728154.9914000006</v>
      </c>
      <c r="CO43" s="1">
        <f t="shared" si="2"/>
        <v>4779652.4236000013</v>
      </c>
      <c r="CP43" s="1">
        <f t="shared" si="2"/>
        <v>4831149.855800001</v>
      </c>
      <c r="CQ43" s="1">
        <f t="shared" si="2"/>
        <v>4882647.2880000006</v>
      </c>
      <c r="CR43" s="1">
        <f t="shared" si="2"/>
        <v>4934144.7202000003</v>
      </c>
      <c r="CS43" s="1">
        <f t="shared" si="2"/>
        <v>4985642.1524</v>
      </c>
      <c r="CT43" s="1">
        <f t="shared" si="2"/>
        <v>5037139.5845999997</v>
      </c>
      <c r="CU43" s="1">
        <f t="shared" si="2"/>
        <v>5088637.0167999994</v>
      </c>
      <c r="CV43" s="1">
        <f t="shared" si="2"/>
        <v>5140134.4489999991</v>
      </c>
      <c r="CW43" s="1">
        <f t="shared" si="2"/>
        <v>5191631.8811999997</v>
      </c>
      <c r="CX43" s="1">
        <f t="shared" si="2"/>
        <v>5243129.3133999994</v>
      </c>
      <c r="CY43" s="1">
        <f t="shared" si="2"/>
        <v>5294626.7455999991</v>
      </c>
      <c r="CZ43" s="1">
        <f t="shared" si="2"/>
        <v>5346124.1777999997</v>
      </c>
      <c r="DA43" s="1">
        <f t="shared" si="2"/>
        <v>5397621.6099999994</v>
      </c>
    </row>
    <row r="44" spans="3:105" x14ac:dyDescent="0.25">
      <c r="C44" s="1"/>
      <c r="D44" t="s">
        <v>54</v>
      </c>
      <c r="E44" s="1">
        <f t="shared" si="3"/>
        <v>85404.373749999795</v>
      </c>
      <c r="F44" s="1">
        <f t="shared" si="3"/>
        <v>136926.28627499985</v>
      </c>
      <c r="G44" s="1">
        <f t="shared" si="3"/>
        <v>188448.19879999943</v>
      </c>
      <c r="H44" s="1">
        <f t="shared" si="3"/>
        <v>239970.11132499948</v>
      </c>
      <c r="I44" s="1">
        <f t="shared" si="3"/>
        <v>291492.02384999907</v>
      </c>
      <c r="J44" s="1">
        <f t="shared" si="3"/>
        <v>343013.93637499912</v>
      </c>
      <c r="K44" s="1">
        <f t="shared" si="3"/>
        <v>394535.8488999987</v>
      </c>
      <c r="L44" s="1">
        <f t="shared" si="3"/>
        <v>446057.76142499875</v>
      </c>
      <c r="M44" s="1">
        <f t="shared" si="3"/>
        <v>497579.67394999834</v>
      </c>
      <c r="N44" s="1">
        <f t="shared" si="3"/>
        <v>549101.58647499839</v>
      </c>
      <c r="O44" s="1">
        <f t="shared" si="3"/>
        <v>600623.49899999797</v>
      </c>
      <c r="P44" s="1">
        <f t="shared" si="3"/>
        <v>652145.41152499802</v>
      </c>
      <c r="Q44" s="1">
        <f t="shared" si="3"/>
        <v>703667.32404999807</v>
      </c>
      <c r="R44" s="1">
        <f t="shared" si="3"/>
        <v>755189.23657499813</v>
      </c>
      <c r="S44" s="1">
        <f t="shared" si="3"/>
        <v>806711.14909999818</v>
      </c>
      <c r="T44" s="1">
        <f t="shared" si="3"/>
        <v>858233.06162499823</v>
      </c>
      <c r="U44" s="1">
        <f t="shared" si="3"/>
        <v>909754.97414999828</v>
      </c>
      <c r="V44" s="1">
        <f t="shared" si="3"/>
        <v>961276.88667499833</v>
      </c>
      <c r="W44" s="1">
        <f t="shared" si="3"/>
        <v>1012798.7991999984</v>
      </c>
      <c r="X44" s="1">
        <f t="shared" si="3"/>
        <v>1064320.7117249984</v>
      </c>
      <c r="Y44" s="1">
        <f t="shared" si="3"/>
        <v>1115842.6242499985</v>
      </c>
      <c r="Z44" s="1">
        <f t="shared" si="3"/>
        <v>1167364.5367749985</v>
      </c>
      <c r="AA44" s="1">
        <f t="shared" si="3"/>
        <v>1218886.4492999986</v>
      </c>
      <c r="AB44" s="1">
        <f t="shared" si="3"/>
        <v>1270408.3618249986</v>
      </c>
      <c r="AC44" s="1">
        <f t="shared" si="3"/>
        <v>1321930.2743499987</v>
      </c>
      <c r="AD44" s="1">
        <f t="shared" si="3"/>
        <v>1373452.1868749987</v>
      </c>
      <c r="AE44" s="1">
        <f t="shared" si="3"/>
        <v>1424974.0993999988</v>
      </c>
      <c r="AF44" s="1">
        <f t="shared" si="3"/>
        <v>1476496.0119249988</v>
      </c>
      <c r="AG44" s="1">
        <f t="shared" si="3"/>
        <v>1528017.9244499989</v>
      </c>
      <c r="AH44" s="1">
        <f t="shared" si="3"/>
        <v>1579539.8369749989</v>
      </c>
      <c r="AI44" s="1">
        <f t="shared" si="3"/>
        <v>1631061.749499999</v>
      </c>
      <c r="AJ44" s="1">
        <f t="shared" si="3"/>
        <v>1682583.662024999</v>
      </c>
      <c r="AK44" s="1">
        <f t="shared" si="3"/>
        <v>1734105.5745499991</v>
      </c>
      <c r="AL44" s="1">
        <f t="shared" si="3"/>
        <v>1785627.4870749991</v>
      </c>
      <c r="AM44" s="1">
        <f t="shared" si="3"/>
        <v>1837149.3995999992</v>
      </c>
      <c r="AN44" s="1">
        <f t="shared" si="3"/>
        <v>1888671.3121249992</v>
      </c>
      <c r="AO44" s="1">
        <f t="shared" si="3"/>
        <v>1940193.2246499993</v>
      </c>
      <c r="AP44" s="1">
        <f t="shared" si="3"/>
        <v>1991715.1371749993</v>
      </c>
      <c r="AQ44" s="1">
        <f t="shared" si="3"/>
        <v>2043237.0496999994</v>
      </c>
      <c r="AR44" s="1">
        <f t="shared" si="3"/>
        <v>2094758.9622249994</v>
      </c>
      <c r="AS44" s="1">
        <f t="shared" si="3"/>
        <v>2146280.8747499995</v>
      </c>
      <c r="AT44" s="1">
        <f t="shared" si="3"/>
        <v>2197802.7872749995</v>
      </c>
      <c r="AU44" s="1">
        <f t="shared" si="3"/>
        <v>2249324.6997999996</v>
      </c>
      <c r="AV44" s="1">
        <f t="shared" si="3"/>
        <v>2300846.6123249996</v>
      </c>
      <c r="AW44" s="1">
        <f t="shared" si="3"/>
        <v>2352368.5248499997</v>
      </c>
      <c r="AX44" s="1">
        <f t="shared" si="3"/>
        <v>2403890.4373749993</v>
      </c>
      <c r="AY44" s="1">
        <f t="shared" si="3"/>
        <v>2455412.3498999993</v>
      </c>
      <c r="AZ44" s="1">
        <f t="shared" si="3"/>
        <v>2506934.2624249994</v>
      </c>
      <c r="BA44" s="1">
        <f t="shared" si="3"/>
        <v>2558456.1749499994</v>
      </c>
      <c r="BB44" s="1">
        <f t="shared" si="3"/>
        <v>2609978.0874749995</v>
      </c>
      <c r="BC44" s="1">
        <f t="shared" si="3"/>
        <v>2661499.9999999995</v>
      </c>
      <c r="BD44" s="1">
        <f t="shared" si="3"/>
        <v>2713021.9125249996</v>
      </c>
      <c r="BE44" s="1">
        <f t="shared" si="3"/>
        <v>2764543.8250499996</v>
      </c>
      <c r="BF44" s="1">
        <f t="shared" si="3"/>
        <v>2816065.7375749997</v>
      </c>
      <c r="BG44" s="1">
        <f t="shared" si="3"/>
        <v>2867587.6500999993</v>
      </c>
      <c r="BH44" s="1">
        <f t="shared" si="3"/>
        <v>2919109.5626249993</v>
      </c>
      <c r="BI44" s="1">
        <f t="shared" si="3"/>
        <v>2970631.4751499994</v>
      </c>
      <c r="BJ44" s="1">
        <f t="shared" si="3"/>
        <v>3022153.3876749994</v>
      </c>
      <c r="BK44" s="1">
        <f t="shared" si="3"/>
        <v>3073675.3001999995</v>
      </c>
      <c r="BL44" s="1">
        <f t="shared" si="3"/>
        <v>3125197.2127249995</v>
      </c>
      <c r="BM44" s="1">
        <f t="shared" si="3"/>
        <v>3176719.1252499996</v>
      </c>
      <c r="BN44" s="1">
        <f t="shared" si="3"/>
        <v>3228241.0377749996</v>
      </c>
      <c r="BO44" s="1">
        <f t="shared" si="3"/>
        <v>3279762.9502999997</v>
      </c>
      <c r="BP44" s="1">
        <f t="shared" si="3"/>
        <v>3331284.8628249997</v>
      </c>
      <c r="BQ44" s="1">
        <f t="shared" si="2"/>
        <v>3382806.7753499998</v>
      </c>
      <c r="BR44" s="1">
        <f t="shared" si="2"/>
        <v>3434328.6878749998</v>
      </c>
      <c r="BS44" s="1">
        <f t="shared" si="2"/>
        <v>3485850.6003999999</v>
      </c>
      <c r="BT44" s="1">
        <f t="shared" si="2"/>
        <v>3537372.5129249999</v>
      </c>
      <c r="BU44" s="1">
        <f t="shared" si="2"/>
        <v>3588894.42545</v>
      </c>
      <c r="BV44" s="1">
        <f t="shared" si="2"/>
        <v>3640416.337975</v>
      </c>
      <c r="BW44" s="1">
        <f t="shared" si="2"/>
        <v>3691938.2505000001</v>
      </c>
      <c r="BX44" s="1">
        <f t="shared" si="2"/>
        <v>3743460.1630250001</v>
      </c>
      <c r="BY44" s="1">
        <f t="shared" si="2"/>
        <v>3794982.0755500002</v>
      </c>
      <c r="BZ44" s="1">
        <f t="shared" si="2"/>
        <v>3846503.9880750002</v>
      </c>
      <c r="CA44" s="1">
        <f t="shared" si="2"/>
        <v>3898025.9006000003</v>
      </c>
      <c r="CB44" s="1">
        <f t="shared" si="2"/>
        <v>3949547.8131250003</v>
      </c>
      <c r="CC44" s="1">
        <f t="shared" si="2"/>
        <v>4001069.7256500004</v>
      </c>
      <c r="CD44" s="1">
        <f t="shared" si="2"/>
        <v>4052591.6381750004</v>
      </c>
      <c r="CE44" s="1">
        <f t="shared" si="2"/>
        <v>4104113.5507000005</v>
      </c>
      <c r="CF44" s="1">
        <f t="shared" si="2"/>
        <v>4155635.4632250005</v>
      </c>
      <c r="CG44" s="1">
        <f t="shared" si="2"/>
        <v>4207157.3757500006</v>
      </c>
      <c r="CH44" s="1">
        <f t="shared" si="2"/>
        <v>4258679.2882750006</v>
      </c>
      <c r="CI44" s="1">
        <f t="shared" si="2"/>
        <v>4310201.2008000007</v>
      </c>
      <c r="CJ44" s="1">
        <f t="shared" si="2"/>
        <v>4361723.1133250007</v>
      </c>
      <c r="CK44" s="1">
        <f t="shared" si="2"/>
        <v>4413245.0258500008</v>
      </c>
      <c r="CL44" s="1">
        <f t="shared" si="2"/>
        <v>4464766.9383750008</v>
      </c>
      <c r="CM44" s="1">
        <f t="shared" si="2"/>
        <v>4516288.8509000009</v>
      </c>
      <c r="CN44" s="1">
        <f t="shared" si="2"/>
        <v>4567810.7634250009</v>
      </c>
      <c r="CO44" s="1">
        <f t="shared" si="2"/>
        <v>4619332.675950001</v>
      </c>
      <c r="CP44" s="1">
        <f t="shared" si="2"/>
        <v>4670854.588475001</v>
      </c>
      <c r="CQ44" s="1">
        <f t="shared" si="2"/>
        <v>4722376.5010000002</v>
      </c>
      <c r="CR44" s="1">
        <f t="shared" si="2"/>
        <v>4773898.4135250002</v>
      </c>
      <c r="CS44" s="1">
        <f t="shared" si="2"/>
        <v>4825420.3260500003</v>
      </c>
      <c r="CT44" s="1">
        <f t="shared" si="2"/>
        <v>4876942.2385750003</v>
      </c>
      <c r="CU44" s="1">
        <f t="shared" si="2"/>
        <v>4928464.1511000004</v>
      </c>
      <c r="CV44" s="1">
        <f t="shared" si="2"/>
        <v>4979986.0636250004</v>
      </c>
      <c r="CW44" s="1">
        <f t="shared" si="2"/>
        <v>5031507.9761499995</v>
      </c>
      <c r="CX44" s="1">
        <f t="shared" si="2"/>
        <v>5083029.8886749996</v>
      </c>
      <c r="CY44" s="1">
        <f t="shared" si="2"/>
        <v>5134551.8011999987</v>
      </c>
      <c r="CZ44" s="1">
        <f t="shared" si="2"/>
        <v>5186073.7137249988</v>
      </c>
      <c r="DA44" s="1">
        <f t="shared" si="2"/>
        <v>5237595.6262499988</v>
      </c>
    </row>
    <row r="45" spans="3:105" x14ac:dyDescent="0.25">
      <c r="C45" s="1"/>
      <c r="D45" t="s">
        <v>55</v>
      </c>
      <c r="E45" s="1">
        <f t="shared" si="3"/>
        <v>0</v>
      </c>
      <c r="F45" s="1">
        <f t="shared" si="3"/>
        <v>0</v>
      </c>
      <c r="G45" s="1">
        <f t="shared" si="3"/>
        <v>0</v>
      </c>
      <c r="H45" s="1">
        <f t="shared" si="3"/>
        <v>29411.174674999435</v>
      </c>
      <c r="I45" s="1">
        <f t="shared" si="3"/>
        <v>83790.724149999209</v>
      </c>
      <c r="J45" s="1">
        <f t="shared" si="3"/>
        <v>138170.27362499945</v>
      </c>
      <c r="K45" s="1">
        <f t="shared" si="3"/>
        <v>192549.82309999922</v>
      </c>
      <c r="L45" s="1">
        <f t="shared" si="3"/>
        <v>246929.372574999</v>
      </c>
      <c r="M45" s="1">
        <f t="shared" si="3"/>
        <v>301308.92204999877</v>
      </c>
      <c r="N45" s="1">
        <f t="shared" si="3"/>
        <v>355688.47152499855</v>
      </c>
      <c r="O45" s="1">
        <f t="shared" si="3"/>
        <v>410068.02099999832</v>
      </c>
      <c r="P45" s="1">
        <f t="shared" si="3"/>
        <v>464447.57047499809</v>
      </c>
      <c r="Q45" s="1">
        <f t="shared" si="3"/>
        <v>518827.11994999833</v>
      </c>
      <c r="R45" s="1">
        <f t="shared" si="3"/>
        <v>573206.66942499834</v>
      </c>
      <c r="S45" s="1">
        <f t="shared" si="3"/>
        <v>627586.21889999835</v>
      </c>
      <c r="T45" s="1">
        <f t="shared" si="3"/>
        <v>681965.76837499836</v>
      </c>
      <c r="U45" s="1">
        <f t="shared" si="3"/>
        <v>736345.3178499986</v>
      </c>
      <c r="V45" s="1">
        <f t="shared" si="3"/>
        <v>790724.8673249986</v>
      </c>
      <c r="W45" s="1">
        <f t="shared" si="3"/>
        <v>845104.41679999861</v>
      </c>
      <c r="X45" s="1">
        <f t="shared" si="3"/>
        <v>899483.96627499862</v>
      </c>
      <c r="Y45" s="1">
        <f t="shared" si="3"/>
        <v>953863.51574999862</v>
      </c>
      <c r="Z45" s="1">
        <f t="shared" si="3"/>
        <v>1008243.0652249986</v>
      </c>
      <c r="AA45" s="1">
        <f t="shared" si="3"/>
        <v>1062622.6146999989</v>
      </c>
      <c r="AB45" s="1">
        <f t="shared" si="3"/>
        <v>1117002.1641749989</v>
      </c>
      <c r="AC45" s="1">
        <f t="shared" si="3"/>
        <v>1171381.7136499989</v>
      </c>
      <c r="AD45" s="1">
        <f t="shared" si="3"/>
        <v>1225761.2631249989</v>
      </c>
      <c r="AE45" s="1">
        <f t="shared" si="3"/>
        <v>1280140.8125999989</v>
      </c>
      <c r="AF45" s="1">
        <f t="shared" si="3"/>
        <v>1334520.3620749989</v>
      </c>
      <c r="AG45" s="1">
        <f t="shared" si="3"/>
        <v>1388899.9115499991</v>
      </c>
      <c r="AH45" s="1">
        <f t="shared" si="3"/>
        <v>1443279.4610249992</v>
      </c>
      <c r="AI45" s="1">
        <f t="shared" si="3"/>
        <v>1497659.0104999992</v>
      </c>
      <c r="AJ45" s="1">
        <f t="shared" si="3"/>
        <v>1552038.5599749992</v>
      </c>
      <c r="AK45" s="1">
        <f t="shared" si="3"/>
        <v>1606418.1094499992</v>
      </c>
      <c r="AL45" s="1">
        <f t="shared" si="3"/>
        <v>1660797.6589249992</v>
      </c>
      <c r="AM45" s="1">
        <f t="shared" si="3"/>
        <v>1715177.2083999994</v>
      </c>
      <c r="AN45" s="1">
        <f t="shared" si="3"/>
        <v>1769556.7578749992</v>
      </c>
      <c r="AO45" s="1">
        <f t="shared" si="3"/>
        <v>1823936.3073499994</v>
      </c>
      <c r="AP45" s="1">
        <f t="shared" si="3"/>
        <v>1878315.8568249994</v>
      </c>
      <c r="AQ45" s="1">
        <f t="shared" si="3"/>
        <v>1932695.4062999994</v>
      </c>
      <c r="AR45" s="1">
        <f t="shared" si="3"/>
        <v>1987074.9557749997</v>
      </c>
      <c r="AS45" s="1">
        <f t="shared" si="3"/>
        <v>2041454.5052499995</v>
      </c>
      <c r="AT45" s="1">
        <f t="shared" si="3"/>
        <v>2095834.0547249995</v>
      </c>
      <c r="AU45" s="1">
        <f t="shared" si="3"/>
        <v>2150213.6041999995</v>
      </c>
      <c r="AV45" s="1">
        <f t="shared" si="3"/>
        <v>2204593.1536749993</v>
      </c>
      <c r="AW45" s="1">
        <f t="shared" si="3"/>
        <v>2258972.7031499995</v>
      </c>
      <c r="AX45" s="1">
        <f t="shared" si="3"/>
        <v>2313352.2526249997</v>
      </c>
      <c r="AY45" s="1">
        <f t="shared" si="3"/>
        <v>2367731.8020999995</v>
      </c>
      <c r="AZ45" s="1">
        <f t="shared" si="3"/>
        <v>2422111.3515749993</v>
      </c>
      <c r="BA45" s="1">
        <f t="shared" si="3"/>
        <v>2476490.9010499995</v>
      </c>
      <c r="BB45" s="1">
        <f t="shared" si="3"/>
        <v>2530870.4505249993</v>
      </c>
      <c r="BC45" s="1">
        <f t="shared" si="3"/>
        <v>2585249.9999999995</v>
      </c>
      <c r="BD45" s="1">
        <f t="shared" si="3"/>
        <v>2639629.5494749993</v>
      </c>
      <c r="BE45" s="1">
        <f t="shared" si="3"/>
        <v>2694009.0989499995</v>
      </c>
      <c r="BF45" s="1">
        <f t="shared" si="3"/>
        <v>2748388.6484249993</v>
      </c>
      <c r="BG45" s="1">
        <f t="shared" si="3"/>
        <v>2802768.1978999996</v>
      </c>
      <c r="BH45" s="1">
        <f t="shared" si="3"/>
        <v>2857147.7473749993</v>
      </c>
      <c r="BI45" s="1">
        <f t="shared" si="3"/>
        <v>2911527.2968499996</v>
      </c>
      <c r="BJ45" s="1">
        <f t="shared" si="3"/>
        <v>2965906.8463249994</v>
      </c>
      <c r="BK45" s="1">
        <f t="shared" si="3"/>
        <v>3020286.3957999991</v>
      </c>
      <c r="BL45" s="1">
        <f t="shared" si="3"/>
        <v>3074665.9452749994</v>
      </c>
      <c r="BM45" s="1">
        <f t="shared" si="3"/>
        <v>3129045.4947499996</v>
      </c>
      <c r="BN45" s="1">
        <f t="shared" si="3"/>
        <v>3183425.0442249994</v>
      </c>
      <c r="BO45" s="1">
        <f t="shared" si="3"/>
        <v>3237804.5936999992</v>
      </c>
      <c r="BP45" s="1">
        <f t="shared" ref="BP45:DA48" si="4">MAX(BP15+BP$3*BP30,0)</f>
        <v>3292184.1431749994</v>
      </c>
      <c r="BQ45" s="1">
        <f t="shared" si="4"/>
        <v>3346563.6926499996</v>
      </c>
      <c r="BR45" s="1">
        <f t="shared" si="4"/>
        <v>3400943.2421249994</v>
      </c>
      <c r="BS45" s="1">
        <f t="shared" si="4"/>
        <v>3455322.7915999996</v>
      </c>
      <c r="BT45" s="1">
        <f t="shared" si="4"/>
        <v>3509702.3410749994</v>
      </c>
      <c r="BU45" s="1">
        <f t="shared" si="4"/>
        <v>3564081.8905499997</v>
      </c>
      <c r="BV45" s="1">
        <f t="shared" si="4"/>
        <v>3618461.4400249999</v>
      </c>
      <c r="BW45" s="1">
        <f t="shared" si="4"/>
        <v>3672840.9894999997</v>
      </c>
      <c r="BX45" s="1">
        <f t="shared" si="4"/>
        <v>3727220.5389749995</v>
      </c>
      <c r="BY45" s="1">
        <f t="shared" si="4"/>
        <v>3781600.0884499997</v>
      </c>
      <c r="BZ45" s="1">
        <f t="shared" si="4"/>
        <v>3835979.6379249999</v>
      </c>
      <c r="CA45" s="1">
        <f t="shared" si="4"/>
        <v>3890359.1874000002</v>
      </c>
      <c r="CB45" s="1">
        <f t="shared" si="4"/>
        <v>3944738.7368749999</v>
      </c>
      <c r="CC45" s="1">
        <f t="shared" si="4"/>
        <v>3999118.2863499997</v>
      </c>
      <c r="CD45" s="1">
        <f t="shared" si="4"/>
        <v>4053497.835825</v>
      </c>
      <c r="CE45" s="1">
        <f t="shared" si="4"/>
        <v>4107877.3853000002</v>
      </c>
      <c r="CF45" s="1">
        <f t="shared" si="4"/>
        <v>4162256.934775</v>
      </c>
      <c r="CG45" s="1">
        <f t="shared" si="4"/>
        <v>4216636.4842499997</v>
      </c>
      <c r="CH45" s="1">
        <f t="shared" si="4"/>
        <v>4271016.033725</v>
      </c>
      <c r="CI45" s="1">
        <f t="shared" si="4"/>
        <v>4325395.5832000002</v>
      </c>
      <c r="CJ45" s="1">
        <f t="shared" si="4"/>
        <v>4379775.1326750005</v>
      </c>
      <c r="CK45" s="1">
        <f t="shared" si="4"/>
        <v>4434154.6821500007</v>
      </c>
      <c r="CL45" s="1">
        <f t="shared" si="4"/>
        <v>4488534.231625</v>
      </c>
      <c r="CM45" s="1">
        <f t="shared" si="4"/>
        <v>4542913.7811000003</v>
      </c>
      <c r="CN45" s="1">
        <f t="shared" si="4"/>
        <v>4597293.3305750005</v>
      </c>
      <c r="CO45" s="1">
        <f t="shared" si="4"/>
        <v>4651672.8800500007</v>
      </c>
      <c r="CP45" s="1">
        <f t="shared" si="4"/>
        <v>4706052.429525001</v>
      </c>
      <c r="CQ45" s="1">
        <f t="shared" si="4"/>
        <v>4760431.9790000003</v>
      </c>
      <c r="CR45" s="1">
        <f t="shared" si="4"/>
        <v>4814811.5284749996</v>
      </c>
      <c r="CS45" s="1">
        <f t="shared" si="4"/>
        <v>4869191.0779499998</v>
      </c>
      <c r="CT45" s="1">
        <f t="shared" si="4"/>
        <v>4923570.6274250001</v>
      </c>
      <c r="CU45" s="1">
        <f t="shared" si="4"/>
        <v>4977950.1768999994</v>
      </c>
      <c r="CV45" s="1">
        <f t="shared" si="4"/>
        <v>5032329.7263749987</v>
      </c>
      <c r="CW45" s="1">
        <f t="shared" si="4"/>
        <v>5086709.2758499989</v>
      </c>
      <c r="CX45" s="1">
        <f t="shared" si="4"/>
        <v>5141088.8253249992</v>
      </c>
      <c r="CY45" s="1">
        <f t="shared" si="4"/>
        <v>5195468.3747999985</v>
      </c>
      <c r="CZ45" s="1">
        <f t="shared" si="4"/>
        <v>5249847.9242749987</v>
      </c>
      <c r="DA45" s="1">
        <f t="shared" si="4"/>
        <v>5304227.473749999</v>
      </c>
    </row>
    <row r="46" spans="3:105" x14ac:dyDescent="0.25">
      <c r="C46" s="1"/>
      <c r="D46" t="s">
        <v>56</v>
      </c>
      <c r="E46" s="1">
        <f t="shared" ref="E46:BP49" si="5">MAX(E16+E$3*E31,0)</f>
        <v>670196.88750000019</v>
      </c>
      <c r="F46" s="1">
        <f t="shared" si="5"/>
        <v>714882.94974999968</v>
      </c>
      <c r="G46" s="1">
        <f t="shared" si="5"/>
        <v>759569.01199999964</v>
      </c>
      <c r="H46" s="1">
        <f t="shared" si="5"/>
        <v>804255.0742499996</v>
      </c>
      <c r="I46" s="1">
        <f t="shared" si="5"/>
        <v>848941.13649999932</v>
      </c>
      <c r="J46" s="1">
        <f t="shared" si="5"/>
        <v>893627.19874999928</v>
      </c>
      <c r="K46" s="1">
        <f t="shared" si="5"/>
        <v>938313.26099999901</v>
      </c>
      <c r="L46" s="1">
        <f t="shared" si="5"/>
        <v>982999.32324999897</v>
      </c>
      <c r="M46" s="1">
        <f t="shared" si="5"/>
        <v>1027685.3854999987</v>
      </c>
      <c r="N46" s="1">
        <f t="shared" si="5"/>
        <v>1072371.4477499987</v>
      </c>
      <c r="O46" s="1">
        <f t="shared" si="5"/>
        <v>1117057.5099999984</v>
      </c>
      <c r="P46" s="1">
        <f t="shared" si="5"/>
        <v>1161743.5722499986</v>
      </c>
      <c r="Q46" s="1">
        <f t="shared" si="5"/>
        <v>1206429.6344999985</v>
      </c>
      <c r="R46" s="1">
        <f t="shared" si="5"/>
        <v>1251115.6967499985</v>
      </c>
      <c r="S46" s="1">
        <f t="shared" si="5"/>
        <v>1295801.7589999987</v>
      </c>
      <c r="T46" s="1">
        <f t="shared" si="5"/>
        <v>1340487.8212499986</v>
      </c>
      <c r="U46" s="1">
        <f t="shared" si="5"/>
        <v>1385173.8834999986</v>
      </c>
      <c r="V46" s="1">
        <f t="shared" si="5"/>
        <v>1429859.9457499988</v>
      </c>
      <c r="W46" s="1">
        <f t="shared" si="5"/>
        <v>1474546.0079999988</v>
      </c>
      <c r="X46" s="1">
        <f t="shared" si="5"/>
        <v>1519232.0702499987</v>
      </c>
      <c r="Y46" s="1">
        <f t="shared" si="5"/>
        <v>1563918.1324999989</v>
      </c>
      <c r="Z46" s="1">
        <f t="shared" si="5"/>
        <v>1608604.1947499989</v>
      </c>
      <c r="AA46" s="1">
        <f t="shared" si="5"/>
        <v>1653290.2569999988</v>
      </c>
      <c r="AB46" s="1">
        <f t="shared" si="5"/>
        <v>1697976.319249999</v>
      </c>
      <c r="AC46" s="1">
        <f t="shared" si="5"/>
        <v>1742662.381499999</v>
      </c>
      <c r="AD46" s="1">
        <f t="shared" si="5"/>
        <v>1787348.4437499989</v>
      </c>
      <c r="AE46" s="1">
        <f t="shared" si="5"/>
        <v>1832034.5059999991</v>
      </c>
      <c r="AF46" s="1">
        <f t="shared" si="5"/>
        <v>1876720.5682499991</v>
      </c>
      <c r="AG46" s="1">
        <f t="shared" si="5"/>
        <v>1921406.630499999</v>
      </c>
      <c r="AH46" s="1">
        <f t="shared" si="5"/>
        <v>1966092.692749999</v>
      </c>
      <c r="AI46" s="1">
        <f t="shared" si="5"/>
        <v>2010778.7549999992</v>
      </c>
      <c r="AJ46" s="1">
        <f t="shared" si="5"/>
        <v>2055464.8172499994</v>
      </c>
      <c r="AK46" s="1">
        <f t="shared" si="5"/>
        <v>2100150.8794999993</v>
      </c>
      <c r="AL46" s="1">
        <f t="shared" si="5"/>
        <v>2144836.9417499993</v>
      </c>
      <c r="AM46" s="1">
        <f t="shared" si="5"/>
        <v>2189523.0039999993</v>
      </c>
      <c r="AN46" s="1">
        <f t="shared" si="5"/>
        <v>2234209.0662499992</v>
      </c>
      <c r="AO46" s="1">
        <f t="shared" si="5"/>
        <v>2278895.1284999996</v>
      </c>
      <c r="AP46" s="1">
        <f t="shared" si="5"/>
        <v>2323581.1907499996</v>
      </c>
      <c r="AQ46" s="1">
        <f t="shared" si="5"/>
        <v>2368267.2529999996</v>
      </c>
      <c r="AR46" s="1">
        <f t="shared" si="5"/>
        <v>2412953.3152499995</v>
      </c>
      <c r="AS46" s="1">
        <f t="shared" si="5"/>
        <v>2457639.3774999995</v>
      </c>
      <c r="AT46" s="1">
        <f t="shared" si="5"/>
        <v>2502325.4397499994</v>
      </c>
      <c r="AU46" s="1">
        <f t="shared" si="5"/>
        <v>2547011.5019999994</v>
      </c>
      <c r="AV46" s="1">
        <f t="shared" si="5"/>
        <v>2591697.5642499998</v>
      </c>
      <c r="AW46" s="1">
        <f t="shared" si="5"/>
        <v>2636383.6264999993</v>
      </c>
      <c r="AX46" s="1">
        <f t="shared" si="5"/>
        <v>2681069.6887499997</v>
      </c>
      <c r="AY46" s="1">
        <f t="shared" si="5"/>
        <v>2725755.7509999997</v>
      </c>
      <c r="AZ46" s="1">
        <f t="shared" si="5"/>
        <v>2770441.8132499997</v>
      </c>
      <c r="BA46" s="1">
        <f t="shared" si="5"/>
        <v>2815127.8754999996</v>
      </c>
      <c r="BB46" s="1">
        <f t="shared" si="5"/>
        <v>2859813.9377499996</v>
      </c>
      <c r="BC46" s="1">
        <f t="shared" si="5"/>
        <v>2904499.9999999995</v>
      </c>
      <c r="BD46" s="1">
        <f t="shared" si="5"/>
        <v>2949186.0622499995</v>
      </c>
      <c r="BE46" s="1">
        <f t="shared" si="5"/>
        <v>2993872.1244999995</v>
      </c>
      <c r="BF46" s="1">
        <f t="shared" si="5"/>
        <v>3038558.1867499994</v>
      </c>
      <c r="BG46" s="1">
        <f t="shared" si="5"/>
        <v>3083244.2489999994</v>
      </c>
      <c r="BH46" s="1">
        <f t="shared" si="5"/>
        <v>3127930.3112499993</v>
      </c>
      <c r="BI46" s="1">
        <f t="shared" si="5"/>
        <v>3172616.3734999998</v>
      </c>
      <c r="BJ46" s="1">
        <f t="shared" si="5"/>
        <v>3217302.4357499997</v>
      </c>
      <c r="BK46" s="1">
        <f t="shared" si="5"/>
        <v>3261988.4979999997</v>
      </c>
      <c r="BL46" s="1">
        <f t="shared" si="5"/>
        <v>3306674.5602499996</v>
      </c>
      <c r="BM46" s="1">
        <f t="shared" si="5"/>
        <v>3351360.6224999996</v>
      </c>
      <c r="BN46" s="1">
        <f t="shared" si="5"/>
        <v>3396046.6847499995</v>
      </c>
      <c r="BO46" s="1">
        <f t="shared" si="5"/>
        <v>3440732.7469999995</v>
      </c>
      <c r="BP46" s="1">
        <f t="shared" si="5"/>
        <v>3485418.8092499995</v>
      </c>
      <c r="BQ46" s="1">
        <f t="shared" si="4"/>
        <v>3530104.8714999994</v>
      </c>
      <c r="BR46" s="1">
        <f t="shared" si="4"/>
        <v>3574790.9337499999</v>
      </c>
      <c r="BS46" s="1">
        <f t="shared" si="4"/>
        <v>3619476.9959999998</v>
      </c>
      <c r="BT46" s="1">
        <f t="shared" si="4"/>
        <v>3664163.0582499998</v>
      </c>
      <c r="BU46" s="1">
        <f t="shared" si="4"/>
        <v>3708849.1204999997</v>
      </c>
      <c r="BV46" s="1">
        <f t="shared" si="4"/>
        <v>3753535.1827499997</v>
      </c>
      <c r="BW46" s="1">
        <f t="shared" si="4"/>
        <v>3798221.2450000001</v>
      </c>
      <c r="BX46" s="1">
        <f t="shared" si="4"/>
        <v>3842907.3072499996</v>
      </c>
      <c r="BY46" s="1">
        <f t="shared" si="4"/>
        <v>3887593.3695</v>
      </c>
      <c r="BZ46" s="1">
        <f t="shared" si="4"/>
        <v>3932279.43175</v>
      </c>
      <c r="CA46" s="1">
        <f t="shared" si="4"/>
        <v>3976965.4939999999</v>
      </c>
      <c r="CB46" s="1">
        <f t="shared" si="4"/>
        <v>4021651.5562499999</v>
      </c>
      <c r="CC46" s="1">
        <f t="shared" si="4"/>
        <v>4066337.6184999999</v>
      </c>
      <c r="CD46" s="1">
        <f t="shared" si="4"/>
        <v>4111023.6807500003</v>
      </c>
      <c r="CE46" s="1">
        <f t="shared" si="4"/>
        <v>4155709.7429999998</v>
      </c>
      <c r="CF46" s="1">
        <f t="shared" si="4"/>
        <v>4200395.8052500002</v>
      </c>
      <c r="CG46" s="1">
        <f t="shared" si="4"/>
        <v>4245081.8674999997</v>
      </c>
      <c r="CH46" s="1">
        <f t="shared" si="4"/>
        <v>4289767.9297500001</v>
      </c>
      <c r="CI46" s="1">
        <f t="shared" si="4"/>
        <v>4334453.9920000006</v>
      </c>
      <c r="CJ46" s="1">
        <f t="shared" si="4"/>
        <v>4379140.05425</v>
      </c>
      <c r="CK46" s="1">
        <f t="shared" si="4"/>
        <v>4423826.1165000005</v>
      </c>
      <c r="CL46" s="1">
        <f t="shared" si="4"/>
        <v>4468512.1787500009</v>
      </c>
      <c r="CM46" s="1">
        <f t="shared" si="4"/>
        <v>4513198.2410000004</v>
      </c>
      <c r="CN46" s="1">
        <f t="shared" si="4"/>
        <v>4557884.3032500008</v>
      </c>
      <c r="CO46" s="1">
        <f t="shared" si="4"/>
        <v>4602570.3655000003</v>
      </c>
      <c r="CP46" s="1">
        <f t="shared" si="4"/>
        <v>4647256.4277500007</v>
      </c>
      <c r="CQ46" s="1">
        <f t="shared" si="4"/>
        <v>4691942.49</v>
      </c>
      <c r="CR46" s="1">
        <f t="shared" si="4"/>
        <v>4736628.5522499997</v>
      </c>
      <c r="CS46" s="1">
        <f t="shared" si="4"/>
        <v>4781314.6145000001</v>
      </c>
      <c r="CT46" s="1">
        <f t="shared" si="4"/>
        <v>4826000.6767499996</v>
      </c>
      <c r="CU46" s="1">
        <f t="shared" si="4"/>
        <v>4870686.7390000001</v>
      </c>
      <c r="CV46" s="1">
        <f t="shared" si="4"/>
        <v>4915372.8012499996</v>
      </c>
      <c r="CW46" s="1">
        <f t="shared" si="4"/>
        <v>4960058.863499999</v>
      </c>
      <c r="CX46" s="1">
        <f t="shared" si="4"/>
        <v>5004744.9257499995</v>
      </c>
      <c r="CY46" s="1">
        <f t="shared" si="4"/>
        <v>5049430.987999999</v>
      </c>
      <c r="CZ46" s="1">
        <f t="shared" si="4"/>
        <v>5094117.0502499994</v>
      </c>
      <c r="DA46" s="1">
        <f t="shared" si="4"/>
        <v>5138803.1124999989</v>
      </c>
    </row>
    <row r="47" spans="3:105" x14ac:dyDescent="0.25">
      <c r="C47" s="1"/>
      <c r="D47" t="s">
        <v>57</v>
      </c>
      <c r="E47" s="1">
        <f t="shared" si="5"/>
        <v>1673276.3387500001</v>
      </c>
      <c r="F47" s="1">
        <f t="shared" si="5"/>
        <v>1704925.811975</v>
      </c>
      <c r="G47" s="1">
        <f t="shared" si="5"/>
        <v>1736575.2851999998</v>
      </c>
      <c r="H47" s="1">
        <f t="shared" si="5"/>
        <v>1768224.7584249997</v>
      </c>
      <c r="I47" s="1">
        <f t="shared" si="5"/>
        <v>1799874.2316499995</v>
      </c>
      <c r="J47" s="1">
        <f t="shared" si="5"/>
        <v>1831523.7048749994</v>
      </c>
      <c r="K47" s="1">
        <f t="shared" si="5"/>
        <v>1863173.1780999994</v>
      </c>
      <c r="L47" s="1">
        <f t="shared" si="5"/>
        <v>1894822.6513249993</v>
      </c>
      <c r="M47" s="1">
        <f t="shared" si="5"/>
        <v>1926472.1245499991</v>
      </c>
      <c r="N47" s="1">
        <f t="shared" si="5"/>
        <v>1958121.597774999</v>
      </c>
      <c r="O47" s="1">
        <f t="shared" si="5"/>
        <v>1989771.0709999988</v>
      </c>
      <c r="P47" s="1">
        <f t="shared" si="5"/>
        <v>2021420.5442249989</v>
      </c>
      <c r="Q47" s="1">
        <f t="shared" si="5"/>
        <v>2053070.017449999</v>
      </c>
      <c r="R47" s="1">
        <f t="shared" si="5"/>
        <v>2084719.4906749988</v>
      </c>
      <c r="S47" s="1">
        <f t="shared" si="5"/>
        <v>2116368.9638999989</v>
      </c>
      <c r="T47" s="1">
        <f t="shared" si="5"/>
        <v>2148018.4371249992</v>
      </c>
      <c r="U47" s="1">
        <f t="shared" si="5"/>
        <v>2179667.9103499991</v>
      </c>
      <c r="V47" s="1">
        <f t="shared" si="5"/>
        <v>2211317.3835749989</v>
      </c>
      <c r="W47" s="1">
        <f t="shared" si="5"/>
        <v>2242966.8567999993</v>
      </c>
      <c r="X47" s="1">
        <f t="shared" si="5"/>
        <v>2274616.3300249991</v>
      </c>
      <c r="Y47" s="1">
        <f t="shared" si="5"/>
        <v>2306265.8032499989</v>
      </c>
      <c r="Z47" s="1">
        <f t="shared" si="5"/>
        <v>2337915.2764749993</v>
      </c>
      <c r="AA47" s="1">
        <f t="shared" si="5"/>
        <v>2369564.7496999991</v>
      </c>
      <c r="AB47" s="1">
        <f t="shared" si="5"/>
        <v>2401214.222924999</v>
      </c>
      <c r="AC47" s="1">
        <f t="shared" si="5"/>
        <v>2432863.6961499993</v>
      </c>
      <c r="AD47" s="1">
        <f t="shared" si="5"/>
        <v>2464513.1693749991</v>
      </c>
      <c r="AE47" s="1">
        <f t="shared" si="5"/>
        <v>2496162.6425999994</v>
      </c>
      <c r="AF47" s="1">
        <f t="shared" si="5"/>
        <v>2527812.1158249993</v>
      </c>
      <c r="AG47" s="1">
        <f t="shared" si="5"/>
        <v>2559461.5890499996</v>
      </c>
      <c r="AH47" s="1">
        <f t="shared" si="5"/>
        <v>2591111.0622749995</v>
      </c>
      <c r="AI47" s="1">
        <f t="shared" si="5"/>
        <v>2622760.5354999993</v>
      </c>
      <c r="AJ47" s="1">
        <f t="shared" si="5"/>
        <v>2654410.0087249996</v>
      </c>
      <c r="AK47" s="1">
        <f t="shared" si="5"/>
        <v>2686059.4819499995</v>
      </c>
      <c r="AL47" s="1">
        <f t="shared" si="5"/>
        <v>2717708.9551749993</v>
      </c>
      <c r="AM47" s="1">
        <f t="shared" si="5"/>
        <v>2749358.4283999996</v>
      </c>
      <c r="AN47" s="1">
        <f t="shared" si="5"/>
        <v>2781007.9016249995</v>
      </c>
      <c r="AO47" s="1">
        <f t="shared" si="5"/>
        <v>2812657.3748499998</v>
      </c>
      <c r="AP47" s="1">
        <f t="shared" si="5"/>
        <v>2844306.8480749996</v>
      </c>
      <c r="AQ47" s="1">
        <f t="shared" si="5"/>
        <v>2875956.3212999995</v>
      </c>
      <c r="AR47" s="1">
        <f t="shared" si="5"/>
        <v>2907605.7945249998</v>
      </c>
      <c r="AS47" s="1">
        <f t="shared" si="5"/>
        <v>2939255.2677499996</v>
      </c>
      <c r="AT47" s="1">
        <f t="shared" si="5"/>
        <v>2970904.740975</v>
      </c>
      <c r="AU47" s="1">
        <f t="shared" si="5"/>
        <v>3002554.2141999998</v>
      </c>
      <c r="AV47" s="1">
        <f t="shared" si="5"/>
        <v>3034203.6874249997</v>
      </c>
      <c r="AW47" s="1">
        <f t="shared" si="5"/>
        <v>3065853.1606499995</v>
      </c>
      <c r="AX47" s="1">
        <f t="shared" si="5"/>
        <v>3097502.6338749998</v>
      </c>
      <c r="AY47" s="1">
        <f t="shared" si="5"/>
        <v>3129152.1070999997</v>
      </c>
      <c r="AZ47" s="1">
        <f t="shared" si="5"/>
        <v>3160801.5803249995</v>
      </c>
      <c r="BA47" s="1">
        <f t="shared" si="5"/>
        <v>3192451.0535499998</v>
      </c>
      <c r="BB47" s="1">
        <f t="shared" si="5"/>
        <v>3224100.5267749997</v>
      </c>
      <c r="BC47" s="1">
        <f t="shared" si="5"/>
        <v>3255749.9999999995</v>
      </c>
      <c r="BD47" s="1">
        <f t="shared" si="5"/>
        <v>3287399.4732249998</v>
      </c>
      <c r="BE47" s="1">
        <f t="shared" si="5"/>
        <v>3319048.9464499997</v>
      </c>
      <c r="BF47" s="1">
        <f t="shared" si="5"/>
        <v>3350698.4196749995</v>
      </c>
      <c r="BG47" s="1">
        <f t="shared" si="5"/>
        <v>3382347.8928999999</v>
      </c>
      <c r="BH47" s="1">
        <f t="shared" si="5"/>
        <v>3413997.3661249997</v>
      </c>
      <c r="BI47" s="1">
        <f t="shared" si="5"/>
        <v>3445646.8393499996</v>
      </c>
      <c r="BJ47" s="1">
        <f t="shared" si="5"/>
        <v>3477296.3125749999</v>
      </c>
      <c r="BK47" s="1">
        <f t="shared" si="5"/>
        <v>3508945.7857999997</v>
      </c>
      <c r="BL47" s="1">
        <f t="shared" si="5"/>
        <v>3540595.2590249996</v>
      </c>
      <c r="BM47" s="1">
        <f t="shared" si="5"/>
        <v>3572244.7322499994</v>
      </c>
      <c r="BN47" s="1">
        <f t="shared" si="5"/>
        <v>3603894.2054749997</v>
      </c>
      <c r="BO47" s="1">
        <f t="shared" si="5"/>
        <v>3635543.6786999996</v>
      </c>
      <c r="BP47" s="1">
        <f t="shared" si="5"/>
        <v>3667193.1519249999</v>
      </c>
      <c r="BQ47" s="1">
        <f t="shared" si="4"/>
        <v>3698842.6251499997</v>
      </c>
      <c r="BR47" s="1">
        <f t="shared" si="4"/>
        <v>3730492.0983749996</v>
      </c>
      <c r="BS47" s="1">
        <f t="shared" si="4"/>
        <v>3762141.5715999999</v>
      </c>
      <c r="BT47" s="1">
        <f t="shared" si="4"/>
        <v>3793791.0448249998</v>
      </c>
      <c r="BU47" s="1">
        <f t="shared" si="4"/>
        <v>3825440.5180500001</v>
      </c>
      <c r="BV47" s="1">
        <f t="shared" si="4"/>
        <v>3857089.9912749999</v>
      </c>
      <c r="BW47" s="1">
        <f t="shared" si="4"/>
        <v>3888739.4644999998</v>
      </c>
      <c r="BX47" s="1">
        <f t="shared" si="4"/>
        <v>3920388.9377250001</v>
      </c>
      <c r="BY47" s="1">
        <f t="shared" si="4"/>
        <v>3952038.4109499999</v>
      </c>
      <c r="BZ47" s="1">
        <f t="shared" si="4"/>
        <v>3983687.8841749998</v>
      </c>
      <c r="CA47" s="1">
        <f t="shared" si="4"/>
        <v>4015337.3574000001</v>
      </c>
      <c r="CB47" s="1">
        <f t="shared" si="4"/>
        <v>4046986.8306249999</v>
      </c>
      <c r="CC47" s="1">
        <f t="shared" si="4"/>
        <v>4078636.3038499998</v>
      </c>
      <c r="CD47" s="1">
        <f t="shared" si="4"/>
        <v>4110285.7770750001</v>
      </c>
      <c r="CE47" s="1">
        <f t="shared" si="4"/>
        <v>4141935.2503</v>
      </c>
      <c r="CF47" s="1">
        <f t="shared" si="4"/>
        <v>4173584.7235250003</v>
      </c>
      <c r="CG47" s="1">
        <f t="shared" si="4"/>
        <v>4205234.1967500001</v>
      </c>
      <c r="CH47" s="1">
        <f t="shared" si="4"/>
        <v>4236883.6699750004</v>
      </c>
      <c r="CI47" s="1">
        <f t="shared" si="4"/>
        <v>4268533.1431999998</v>
      </c>
      <c r="CJ47" s="1">
        <f t="shared" si="4"/>
        <v>4300182.6164250001</v>
      </c>
      <c r="CK47" s="1">
        <f t="shared" si="4"/>
        <v>4331832.0896500004</v>
      </c>
      <c r="CL47" s="1">
        <f t="shared" si="4"/>
        <v>4363481.5628750008</v>
      </c>
      <c r="CM47" s="1">
        <f t="shared" si="4"/>
        <v>4395131.0361000001</v>
      </c>
      <c r="CN47" s="1">
        <f t="shared" si="4"/>
        <v>4426780.5093250005</v>
      </c>
      <c r="CO47" s="1">
        <f t="shared" si="4"/>
        <v>4458429.9825500008</v>
      </c>
      <c r="CP47" s="1">
        <f t="shared" si="4"/>
        <v>4490079.4557750002</v>
      </c>
      <c r="CQ47" s="1">
        <f t="shared" si="4"/>
        <v>4521728.9290000005</v>
      </c>
      <c r="CR47" s="1">
        <f t="shared" si="4"/>
        <v>4553378.4022249999</v>
      </c>
      <c r="CS47" s="1">
        <f t="shared" si="4"/>
        <v>4585027.8754500002</v>
      </c>
      <c r="CT47" s="1">
        <f t="shared" si="4"/>
        <v>4616677.3486749995</v>
      </c>
      <c r="CU47" s="1">
        <f t="shared" si="4"/>
        <v>4648326.8218999999</v>
      </c>
      <c r="CV47" s="1">
        <f t="shared" si="4"/>
        <v>4679976.2951250002</v>
      </c>
      <c r="CW47" s="1">
        <f t="shared" si="4"/>
        <v>4711625.7683499996</v>
      </c>
      <c r="CX47" s="1">
        <f t="shared" si="4"/>
        <v>4743275.2415749989</v>
      </c>
      <c r="CY47" s="1">
        <f t="shared" si="4"/>
        <v>4774924.7147999993</v>
      </c>
      <c r="CZ47" s="1">
        <f t="shared" si="4"/>
        <v>4806574.1880249996</v>
      </c>
      <c r="DA47" s="1">
        <f t="shared" si="4"/>
        <v>4838223.661249999</v>
      </c>
    </row>
    <row r="48" spans="3:105" x14ac:dyDescent="0.25">
      <c r="C48" s="1"/>
      <c r="D48" t="s">
        <v>58</v>
      </c>
      <c r="E48" s="1">
        <f t="shared" si="5"/>
        <v>1656692.5474999994</v>
      </c>
      <c r="F48" s="1">
        <f t="shared" si="5"/>
        <v>1698703.6965499993</v>
      </c>
      <c r="G48" s="1">
        <f t="shared" si="5"/>
        <v>1740714.8455999992</v>
      </c>
      <c r="H48" s="1">
        <f t="shared" si="5"/>
        <v>1782725.9946499991</v>
      </c>
      <c r="I48" s="1">
        <f t="shared" si="5"/>
        <v>1824737.143699999</v>
      </c>
      <c r="J48" s="1">
        <f t="shared" si="5"/>
        <v>1866748.2927499986</v>
      </c>
      <c r="K48" s="1">
        <f t="shared" si="5"/>
        <v>1908759.4417999985</v>
      </c>
      <c r="L48" s="1">
        <f t="shared" si="5"/>
        <v>1950770.5908499984</v>
      </c>
      <c r="M48" s="1">
        <f t="shared" si="5"/>
        <v>1992781.7398999983</v>
      </c>
      <c r="N48" s="1">
        <f t="shared" si="5"/>
        <v>2034792.8889499982</v>
      </c>
      <c r="O48" s="1">
        <f t="shared" si="5"/>
        <v>2076804.0379999981</v>
      </c>
      <c r="P48" s="1">
        <f t="shared" si="5"/>
        <v>2118815.187049998</v>
      </c>
      <c r="Q48" s="1">
        <f t="shared" si="5"/>
        <v>2160826.3360999981</v>
      </c>
      <c r="R48" s="1">
        <f t="shared" si="5"/>
        <v>2202837.4851499982</v>
      </c>
      <c r="S48" s="1">
        <f t="shared" si="5"/>
        <v>2244848.6341999983</v>
      </c>
      <c r="T48" s="1">
        <f t="shared" si="5"/>
        <v>2286859.7832499985</v>
      </c>
      <c r="U48" s="1">
        <f t="shared" si="5"/>
        <v>2328870.9322999981</v>
      </c>
      <c r="V48" s="1">
        <f t="shared" si="5"/>
        <v>2370882.0813499982</v>
      </c>
      <c r="W48" s="1">
        <f t="shared" si="5"/>
        <v>2412893.2303999984</v>
      </c>
      <c r="X48" s="1">
        <f t="shared" si="5"/>
        <v>2454904.379449998</v>
      </c>
      <c r="Y48" s="1">
        <f t="shared" si="5"/>
        <v>2496915.5284999982</v>
      </c>
      <c r="Z48" s="1">
        <f t="shared" si="5"/>
        <v>2538926.6775499983</v>
      </c>
      <c r="AA48" s="1">
        <f t="shared" si="5"/>
        <v>2580937.8265999984</v>
      </c>
      <c r="AB48" s="1">
        <f t="shared" si="5"/>
        <v>2622948.9756499985</v>
      </c>
      <c r="AC48" s="1">
        <f t="shared" si="5"/>
        <v>2664960.1246999986</v>
      </c>
      <c r="AD48" s="1">
        <f t="shared" si="5"/>
        <v>2706971.2737499988</v>
      </c>
      <c r="AE48" s="1">
        <f t="shared" si="5"/>
        <v>2748982.4227999989</v>
      </c>
      <c r="AF48" s="1">
        <f t="shared" si="5"/>
        <v>2790993.5718499986</v>
      </c>
      <c r="AG48" s="1">
        <f t="shared" si="5"/>
        <v>2833004.7208999987</v>
      </c>
      <c r="AH48" s="1">
        <f t="shared" si="5"/>
        <v>2875015.8699499988</v>
      </c>
      <c r="AI48" s="1">
        <f t="shared" si="5"/>
        <v>2917027.0189999989</v>
      </c>
      <c r="AJ48" s="1">
        <f t="shared" si="5"/>
        <v>2959038.1680499986</v>
      </c>
      <c r="AK48" s="1">
        <f t="shared" si="5"/>
        <v>3001049.3170999987</v>
      </c>
      <c r="AL48" s="1">
        <f t="shared" si="5"/>
        <v>3043060.4661499988</v>
      </c>
      <c r="AM48" s="1">
        <f t="shared" si="5"/>
        <v>3085071.615199999</v>
      </c>
      <c r="AN48" s="1">
        <f t="shared" si="5"/>
        <v>3127082.7642499991</v>
      </c>
      <c r="AO48" s="1">
        <f t="shared" si="5"/>
        <v>3169093.9132999992</v>
      </c>
      <c r="AP48" s="1">
        <f t="shared" si="5"/>
        <v>3211105.0623499989</v>
      </c>
      <c r="AQ48" s="1">
        <f t="shared" si="5"/>
        <v>3253116.211399999</v>
      </c>
      <c r="AR48" s="1">
        <f t="shared" si="5"/>
        <v>3295127.3604499991</v>
      </c>
      <c r="AS48" s="1">
        <f t="shared" si="5"/>
        <v>3337138.5094999992</v>
      </c>
      <c r="AT48" s="1">
        <f t="shared" si="5"/>
        <v>3379149.6585499989</v>
      </c>
      <c r="AU48" s="1">
        <f t="shared" si="5"/>
        <v>3421160.807599999</v>
      </c>
      <c r="AV48" s="1">
        <f t="shared" si="5"/>
        <v>3463171.9566499991</v>
      </c>
      <c r="AW48" s="1">
        <f t="shared" si="5"/>
        <v>3505183.1056999993</v>
      </c>
      <c r="AX48" s="1">
        <f t="shared" si="5"/>
        <v>3547194.2547499989</v>
      </c>
      <c r="AY48" s="1">
        <f t="shared" si="5"/>
        <v>3589205.403799999</v>
      </c>
      <c r="AZ48" s="1">
        <f t="shared" si="5"/>
        <v>3631216.5528499992</v>
      </c>
      <c r="BA48" s="1">
        <f t="shared" si="5"/>
        <v>3673227.7018999993</v>
      </c>
      <c r="BB48" s="1">
        <f t="shared" si="5"/>
        <v>3715238.8509499989</v>
      </c>
      <c r="BC48" s="1">
        <f t="shared" si="5"/>
        <v>3757249.9999999991</v>
      </c>
      <c r="BD48" s="1">
        <f t="shared" si="5"/>
        <v>3799261.1490499992</v>
      </c>
      <c r="BE48" s="1">
        <f t="shared" si="5"/>
        <v>3841272.2980999993</v>
      </c>
      <c r="BF48" s="1">
        <f t="shared" si="5"/>
        <v>3883283.447149999</v>
      </c>
      <c r="BG48" s="1">
        <f t="shared" si="5"/>
        <v>3925294.5961999991</v>
      </c>
      <c r="BH48" s="1">
        <f t="shared" si="5"/>
        <v>3967305.7452499992</v>
      </c>
      <c r="BI48" s="1">
        <f t="shared" si="5"/>
        <v>4009316.8942999989</v>
      </c>
      <c r="BJ48" s="1">
        <f t="shared" si="5"/>
        <v>4051328.043349999</v>
      </c>
      <c r="BK48" s="1">
        <f t="shared" si="5"/>
        <v>4093339.1923999991</v>
      </c>
      <c r="BL48" s="1">
        <f t="shared" si="5"/>
        <v>4135350.3414499993</v>
      </c>
      <c r="BM48" s="1">
        <f t="shared" si="5"/>
        <v>4177361.4904999989</v>
      </c>
      <c r="BN48" s="1">
        <f t="shared" si="5"/>
        <v>4219372.6395499995</v>
      </c>
      <c r="BO48" s="1">
        <f t="shared" si="5"/>
        <v>4261383.7885999996</v>
      </c>
      <c r="BP48" s="1">
        <f t="shared" si="5"/>
        <v>4303394.9376499988</v>
      </c>
      <c r="BQ48" s="1">
        <f t="shared" si="4"/>
        <v>4345406.0866999989</v>
      </c>
      <c r="BR48" s="1">
        <f t="shared" si="4"/>
        <v>4387417.2357499991</v>
      </c>
      <c r="BS48" s="1">
        <f t="shared" si="4"/>
        <v>4429428.3847999992</v>
      </c>
      <c r="BT48" s="1">
        <f t="shared" si="4"/>
        <v>4471439.5338499993</v>
      </c>
      <c r="BU48" s="1">
        <f t="shared" si="4"/>
        <v>4513450.6828999994</v>
      </c>
      <c r="BV48" s="1">
        <f t="shared" si="4"/>
        <v>4555461.8319499996</v>
      </c>
      <c r="BW48" s="1">
        <f t="shared" si="4"/>
        <v>4597472.9809999997</v>
      </c>
      <c r="BX48" s="1">
        <f t="shared" si="4"/>
        <v>4639484.1300499998</v>
      </c>
      <c r="BY48" s="1">
        <f t="shared" si="4"/>
        <v>4681495.279099999</v>
      </c>
      <c r="BZ48" s="1">
        <f t="shared" si="4"/>
        <v>4723506.4281499991</v>
      </c>
      <c r="CA48" s="1">
        <f t="shared" si="4"/>
        <v>4765517.5771999992</v>
      </c>
      <c r="CB48" s="1">
        <f t="shared" si="4"/>
        <v>4807528.7262499994</v>
      </c>
      <c r="CC48" s="1">
        <f t="shared" si="4"/>
        <v>4849539.8752999995</v>
      </c>
      <c r="CD48" s="1">
        <f t="shared" si="4"/>
        <v>4891551.0243499996</v>
      </c>
      <c r="CE48" s="1">
        <f t="shared" si="4"/>
        <v>4933562.1733999997</v>
      </c>
      <c r="CF48" s="1">
        <f t="shared" si="4"/>
        <v>4975573.3224499999</v>
      </c>
      <c r="CG48" s="1">
        <f t="shared" si="4"/>
        <v>5017584.4715</v>
      </c>
      <c r="CH48" s="1">
        <f t="shared" si="4"/>
        <v>5059595.6205500001</v>
      </c>
      <c r="CI48" s="1">
        <f t="shared" si="4"/>
        <v>5101606.7696000002</v>
      </c>
      <c r="CJ48" s="1">
        <f t="shared" si="4"/>
        <v>5143617.9186499994</v>
      </c>
      <c r="CK48" s="1">
        <f t="shared" si="4"/>
        <v>5185629.0677000005</v>
      </c>
      <c r="CL48" s="1">
        <f t="shared" si="4"/>
        <v>5227640.2167499997</v>
      </c>
      <c r="CM48" s="1">
        <f t="shared" si="4"/>
        <v>5269651.3657999998</v>
      </c>
      <c r="CN48" s="1">
        <f t="shared" si="4"/>
        <v>5311662.5148499999</v>
      </c>
      <c r="CO48" s="1">
        <f t="shared" si="4"/>
        <v>5353673.6639</v>
      </c>
      <c r="CP48" s="1">
        <f t="shared" si="4"/>
        <v>5395684.8129500002</v>
      </c>
      <c r="CQ48" s="1">
        <f t="shared" si="4"/>
        <v>5437695.9620000003</v>
      </c>
      <c r="CR48" s="1">
        <f t="shared" si="4"/>
        <v>5479707.1110499995</v>
      </c>
      <c r="CS48" s="1">
        <f t="shared" si="4"/>
        <v>5521718.2600999996</v>
      </c>
      <c r="CT48" s="1">
        <f t="shared" si="4"/>
        <v>5563729.4091499997</v>
      </c>
      <c r="CU48" s="1">
        <f t="shared" si="4"/>
        <v>5605740.5581999999</v>
      </c>
      <c r="CV48" s="1">
        <f t="shared" si="4"/>
        <v>5647751.707249999</v>
      </c>
      <c r="CW48" s="1">
        <f t="shared" si="4"/>
        <v>5689762.8562999992</v>
      </c>
      <c r="CX48" s="1">
        <f t="shared" si="4"/>
        <v>5731774.0053499993</v>
      </c>
      <c r="CY48" s="1">
        <f t="shared" si="4"/>
        <v>5773785.1543999985</v>
      </c>
      <c r="CZ48" s="1">
        <f t="shared" si="4"/>
        <v>5815796.3034499986</v>
      </c>
      <c r="DA48" s="1">
        <f t="shared" si="4"/>
        <v>5857807.4524999987</v>
      </c>
    </row>
    <row r="49" spans="3:105" x14ac:dyDescent="0.25">
      <c r="C49" s="1"/>
      <c r="D49" t="s">
        <v>59</v>
      </c>
      <c r="E49" s="1">
        <f t="shared" si="5"/>
        <v>1682749.645</v>
      </c>
      <c r="F49" s="1">
        <f t="shared" si="5"/>
        <v>1731494.6521000001</v>
      </c>
      <c r="G49" s="1">
        <f t="shared" si="5"/>
        <v>1780239.6591999996</v>
      </c>
      <c r="H49" s="1">
        <f t="shared" si="5"/>
        <v>1828984.6662999997</v>
      </c>
      <c r="I49" s="1">
        <f t="shared" si="5"/>
        <v>1877729.6733999993</v>
      </c>
      <c r="J49" s="1">
        <f t="shared" si="5"/>
        <v>1926474.6804999993</v>
      </c>
      <c r="K49" s="1">
        <f t="shared" si="5"/>
        <v>1975219.6875999989</v>
      </c>
      <c r="L49" s="1">
        <f t="shared" si="5"/>
        <v>2023964.6946999987</v>
      </c>
      <c r="M49" s="1">
        <f t="shared" si="5"/>
        <v>2072709.7017999985</v>
      </c>
      <c r="N49" s="1">
        <f t="shared" si="5"/>
        <v>2121454.7088999986</v>
      </c>
      <c r="O49" s="1">
        <f t="shared" si="5"/>
        <v>2170199.7159999982</v>
      </c>
      <c r="P49" s="1">
        <f t="shared" si="5"/>
        <v>2218944.7230999982</v>
      </c>
      <c r="Q49" s="1">
        <f t="shared" si="5"/>
        <v>2267689.7301999982</v>
      </c>
      <c r="R49" s="1">
        <f t="shared" si="5"/>
        <v>2316434.7372999983</v>
      </c>
      <c r="S49" s="1">
        <f t="shared" si="5"/>
        <v>2365179.7443999983</v>
      </c>
      <c r="T49" s="1">
        <f t="shared" si="5"/>
        <v>2413924.7514999984</v>
      </c>
      <c r="U49" s="1">
        <f t="shared" si="5"/>
        <v>2462669.7585999984</v>
      </c>
      <c r="V49" s="1">
        <f t="shared" si="5"/>
        <v>2511414.7656999985</v>
      </c>
      <c r="W49" s="1">
        <f t="shared" si="5"/>
        <v>2560159.7727999985</v>
      </c>
      <c r="X49" s="1">
        <f t="shared" si="5"/>
        <v>2608904.7798999986</v>
      </c>
      <c r="Y49" s="1">
        <f t="shared" si="5"/>
        <v>2657649.7869999986</v>
      </c>
      <c r="Z49" s="1">
        <f t="shared" si="5"/>
        <v>2706394.7940999987</v>
      </c>
      <c r="AA49" s="1">
        <f t="shared" si="5"/>
        <v>2755139.8011999987</v>
      </c>
      <c r="AB49" s="1">
        <f t="shared" si="5"/>
        <v>2803884.8082999988</v>
      </c>
      <c r="AC49" s="1">
        <f t="shared" si="5"/>
        <v>2852629.8153999988</v>
      </c>
      <c r="AD49" s="1">
        <f t="shared" si="5"/>
        <v>2901374.8224999988</v>
      </c>
      <c r="AE49" s="1">
        <f t="shared" si="5"/>
        <v>2950119.8295999989</v>
      </c>
      <c r="AF49" s="1">
        <f t="shared" si="5"/>
        <v>2998864.8366999989</v>
      </c>
      <c r="AG49" s="1">
        <f t="shared" si="5"/>
        <v>3047609.843799999</v>
      </c>
      <c r="AH49" s="1">
        <f t="shared" si="5"/>
        <v>3096354.850899999</v>
      </c>
      <c r="AI49" s="1">
        <f t="shared" si="5"/>
        <v>3145099.8579999991</v>
      </c>
      <c r="AJ49" s="1">
        <f t="shared" si="5"/>
        <v>3193844.8650999991</v>
      </c>
      <c r="AK49" s="1">
        <f t="shared" si="5"/>
        <v>3242589.8721999992</v>
      </c>
      <c r="AL49" s="1">
        <f t="shared" si="5"/>
        <v>3291334.8792999992</v>
      </c>
      <c r="AM49" s="1">
        <f t="shared" si="5"/>
        <v>3340079.8863999993</v>
      </c>
      <c r="AN49" s="1">
        <f t="shared" si="5"/>
        <v>3388824.8934999993</v>
      </c>
      <c r="AO49" s="1">
        <f t="shared" si="5"/>
        <v>3437569.9005999994</v>
      </c>
      <c r="AP49" s="1">
        <f t="shared" si="5"/>
        <v>3486314.9076999994</v>
      </c>
      <c r="AQ49" s="1">
        <f t="shared" si="5"/>
        <v>3535059.9147999994</v>
      </c>
      <c r="AR49" s="1">
        <f t="shared" si="5"/>
        <v>3583804.9218999995</v>
      </c>
      <c r="AS49" s="1">
        <f t="shared" si="5"/>
        <v>3632549.9289999995</v>
      </c>
      <c r="AT49" s="1">
        <f t="shared" si="5"/>
        <v>3681294.9360999996</v>
      </c>
      <c r="AU49" s="1">
        <f t="shared" si="5"/>
        <v>3730039.9431999996</v>
      </c>
      <c r="AV49" s="1">
        <f t="shared" si="5"/>
        <v>3778784.9502999997</v>
      </c>
      <c r="AW49" s="1">
        <f t="shared" si="5"/>
        <v>3827529.9573999997</v>
      </c>
      <c r="AX49" s="1">
        <f t="shared" si="5"/>
        <v>3876274.9644999993</v>
      </c>
      <c r="AY49" s="1">
        <f t="shared" si="5"/>
        <v>3925019.9715999993</v>
      </c>
      <c r="AZ49" s="1">
        <f t="shared" si="5"/>
        <v>3973764.9786999994</v>
      </c>
      <c r="BA49" s="1">
        <f t="shared" si="5"/>
        <v>4022509.9857999994</v>
      </c>
      <c r="BB49" s="1">
        <f t="shared" si="5"/>
        <v>4071254.9928999995</v>
      </c>
      <c r="BC49" s="1">
        <f t="shared" si="5"/>
        <v>4119999.9999999995</v>
      </c>
      <c r="BD49" s="1">
        <f t="shared" si="5"/>
        <v>4168745.0070999996</v>
      </c>
      <c r="BE49" s="1">
        <f t="shared" si="5"/>
        <v>4217490.0141999992</v>
      </c>
      <c r="BF49" s="1">
        <f t="shared" si="5"/>
        <v>4266235.0212999992</v>
      </c>
      <c r="BG49" s="1">
        <f t="shared" si="5"/>
        <v>4314980.0283999993</v>
      </c>
      <c r="BH49" s="1">
        <f t="shared" si="5"/>
        <v>4363725.0354999993</v>
      </c>
      <c r="BI49" s="1">
        <f t="shared" si="5"/>
        <v>4412470.0425999993</v>
      </c>
      <c r="BJ49" s="1">
        <f t="shared" si="5"/>
        <v>4461215.0496999994</v>
      </c>
      <c r="BK49" s="1">
        <f t="shared" si="5"/>
        <v>4509960.0567999994</v>
      </c>
      <c r="BL49" s="1">
        <f t="shared" si="5"/>
        <v>4558705.0638999995</v>
      </c>
      <c r="BM49" s="1">
        <f t="shared" si="5"/>
        <v>4607450.0709999995</v>
      </c>
      <c r="BN49" s="1">
        <f t="shared" si="5"/>
        <v>4656195.0780999996</v>
      </c>
      <c r="BO49" s="1">
        <f t="shared" si="5"/>
        <v>4704940.0851999996</v>
      </c>
      <c r="BP49" s="1">
        <f t="shared" ref="BP49:DA50" si="6">MAX(BP19+BP$3*BP34,0)</f>
        <v>4753685.0922999997</v>
      </c>
      <c r="BQ49" s="1">
        <f t="shared" si="6"/>
        <v>4802430.0993999997</v>
      </c>
      <c r="BR49" s="1">
        <f t="shared" si="6"/>
        <v>4851175.1064999998</v>
      </c>
      <c r="BS49" s="1">
        <f t="shared" si="6"/>
        <v>4899920.1135999998</v>
      </c>
      <c r="BT49" s="1">
        <f t="shared" si="6"/>
        <v>4948665.1206999999</v>
      </c>
      <c r="BU49" s="1">
        <f t="shared" si="6"/>
        <v>4997410.1277999999</v>
      </c>
      <c r="BV49" s="1">
        <f t="shared" si="6"/>
        <v>5046155.1348999999</v>
      </c>
      <c r="BW49" s="1">
        <f t="shared" si="6"/>
        <v>5094900.142</v>
      </c>
      <c r="BX49" s="1">
        <f t="shared" si="6"/>
        <v>5143645.1491</v>
      </c>
      <c r="BY49" s="1">
        <f t="shared" si="6"/>
        <v>5192390.1562000001</v>
      </c>
      <c r="BZ49" s="1">
        <f t="shared" si="6"/>
        <v>5241135.1633000001</v>
      </c>
      <c r="CA49" s="1">
        <f t="shared" si="6"/>
        <v>5289880.1704000002</v>
      </c>
      <c r="CB49" s="1">
        <f t="shared" si="6"/>
        <v>5338625.1775000002</v>
      </c>
      <c r="CC49" s="1">
        <f t="shared" si="6"/>
        <v>5387370.1846000003</v>
      </c>
      <c r="CD49" s="1">
        <f t="shared" si="6"/>
        <v>5436115.1917000003</v>
      </c>
      <c r="CE49" s="1">
        <f t="shared" si="6"/>
        <v>5484860.1988000004</v>
      </c>
      <c r="CF49" s="1">
        <f t="shared" si="6"/>
        <v>5533605.2059000004</v>
      </c>
      <c r="CG49" s="1">
        <f t="shared" si="6"/>
        <v>5582350.2130000005</v>
      </c>
      <c r="CH49" s="1">
        <f t="shared" si="6"/>
        <v>5631095.2201000005</v>
      </c>
      <c r="CI49" s="1">
        <f t="shared" si="6"/>
        <v>5679840.2272000005</v>
      </c>
      <c r="CJ49" s="1">
        <f t="shared" si="6"/>
        <v>5728585.2343000006</v>
      </c>
      <c r="CK49" s="1">
        <f t="shared" si="6"/>
        <v>5777330.2414000006</v>
      </c>
      <c r="CL49" s="1">
        <f t="shared" si="6"/>
        <v>5826075.2485000007</v>
      </c>
      <c r="CM49" s="1">
        <f t="shared" si="6"/>
        <v>5874820.2556000007</v>
      </c>
      <c r="CN49" s="1">
        <f t="shared" si="6"/>
        <v>5923565.2627000008</v>
      </c>
      <c r="CO49" s="1">
        <f t="shared" si="6"/>
        <v>5972310.2698000008</v>
      </c>
      <c r="CP49" s="1">
        <f t="shared" si="6"/>
        <v>6021055.2769000009</v>
      </c>
      <c r="CQ49" s="1">
        <f t="shared" si="6"/>
        <v>6069800.284</v>
      </c>
      <c r="CR49" s="1">
        <f t="shared" si="6"/>
        <v>6118545.2911</v>
      </c>
      <c r="CS49" s="1">
        <f t="shared" si="6"/>
        <v>6167290.2982000001</v>
      </c>
      <c r="CT49" s="1">
        <f t="shared" si="6"/>
        <v>6216035.3053000001</v>
      </c>
      <c r="CU49" s="1">
        <f t="shared" si="6"/>
        <v>6264780.3124000002</v>
      </c>
      <c r="CV49" s="1">
        <f t="shared" si="6"/>
        <v>6313525.3194999993</v>
      </c>
      <c r="CW49" s="1">
        <f t="shared" si="6"/>
        <v>6362270.3265999993</v>
      </c>
      <c r="CX49" s="1">
        <f t="shared" si="6"/>
        <v>6411015.3336999994</v>
      </c>
      <c r="CY49" s="1">
        <f t="shared" si="6"/>
        <v>6459760.3407999985</v>
      </c>
      <c r="CZ49" s="1">
        <f t="shared" si="6"/>
        <v>6508505.3478999995</v>
      </c>
      <c r="DA49" s="1">
        <f t="shared" si="6"/>
        <v>6557250.3549999986</v>
      </c>
    </row>
    <row r="50" spans="3:105" x14ac:dyDescent="0.25">
      <c r="C50" s="1"/>
      <c r="D50" t="s">
        <v>60</v>
      </c>
      <c r="E50" s="1">
        <f t="shared" ref="E50:BP50" si="7">MAX(E20+E$3*E35,0)</f>
        <v>1770650.4100000001</v>
      </c>
      <c r="F50" s="1">
        <f t="shared" si="7"/>
        <v>1819652.4017999996</v>
      </c>
      <c r="G50" s="1">
        <f t="shared" si="7"/>
        <v>1868654.3935999996</v>
      </c>
      <c r="H50" s="1">
        <f t="shared" si="7"/>
        <v>1917656.3853999996</v>
      </c>
      <c r="I50" s="1">
        <f t="shared" si="7"/>
        <v>1966658.3771999991</v>
      </c>
      <c r="J50" s="1">
        <f t="shared" si="7"/>
        <v>2015660.368999999</v>
      </c>
      <c r="K50" s="1">
        <f t="shared" si="7"/>
        <v>2064662.360799999</v>
      </c>
      <c r="L50" s="1">
        <f t="shared" si="7"/>
        <v>2113664.3525999989</v>
      </c>
      <c r="M50" s="1">
        <f t="shared" si="7"/>
        <v>2162666.3443999989</v>
      </c>
      <c r="N50" s="1">
        <f t="shared" si="7"/>
        <v>2211668.3361999984</v>
      </c>
      <c r="O50" s="1">
        <f t="shared" si="7"/>
        <v>2260670.3279999983</v>
      </c>
      <c r="P50" s="1">
        <f t="shared" si="7"/>
        <v>2309672.3197999983</v>
      </c>
      <c r="Q50" s="1">
        <f t="shared" si="7"/>
        <v>2358674.3115999983</v>
      </c>
      <c r="R50" s="1">
        <f t="shared" si="7"/>
        <v>2407676.3033999987</v>
      </c>
      <c r="S50" s="1">
        <f t="shared" si="7"/>
        <v>2456678.2951999987</v>
      </c>
      <c r="T50" s="1">
        <f t="shared" si="7"/>
        <v>2505680.2869999986</v>
      </c>
      <c r="U50" s="1">
        <f t="shared" si="7"/>
        <v>2554682.2787999986</v>
      </c>
      <c r="V50" s="1">
        <f t="shared" si="7"/>
        <v>2603684.2705999985</v>
      </c>
      <c r="W50" s="1">
        <f t="shared" si="7"/>
        <v>2652686.2623999985</v>
      </c>
      <c r="X50" s="1">
        <f t="shared" si="7"/>
        <v>2701688.2541999985</v>
      </c>
      <c r="Y50" s="1">
        <f t="shared" si="7"/>
        <v>2750690.2459999984</v>
      </c>
      <c r="Z50" s="1">
        <f t="shared" si="7"/>
        <v>2799692.2377999988</v>
      </c>
      <c r="AA50" s="1">
        <f t="shared" si="7"/>
        <v>2848694.2295999988</v>
      </c>
      <c r="AB50" s="1">
        <f t="shared" si="7"/>
        <v>2897696.2213999988</v>
      </c>
      <c r="AC50" s="1">
        <f t="shared" si="7"/>
        <v>2946698.2131999992</v>
      </c>
      <c r="AD50" s="1">
        <f t="shared" si="7"/>
        <v>2995700.2049999991</v>
      </c>
      <c r="AE50" s="1">
        <f t="shared" si="7"/>
        <v>3044702.1967999991</v>
      </c>
      <c r="AF50" s="1">
        <f t="shared" si="7"/>
        <v>3093704.1885999991</v>
      </c>
      <c r="AG50" s="1">
        <f t="shared" si="7"/>
        <v>3142706.180399999</v>
      </c>
      <c r="AH50" s="1">
        <f t="shared" si="7"/>
        <v>3191708.172199999</v>
      </c>
      <c r="AI50" s="1">
        <f t="shared" si="7"/>
        <v>3240710.1639999989</v>
      </c>
      <c r="AJ50" s="1">
        <f t="shared" si="7"/>
        <v>3289712.1557999989</v>
      </c>
      <c r="AK50" s="1">
        <f t="shared" si="7"/>
        <v>3338714.1475999993</v>
      </c>
      <c r="AL50" s="1">
        <f t="shared" si="7"/>
        <v>3387716.1393999993</v>
      </c>
      <c r="AM50" s="1">
        <f t="shared" si="7"/>
        <v>3436718.1311999992</v>
      </c>
      <c r="AN50" s="1">
        <f t="shared" si="7"/>
        <v>3485720.1229999992</v>
      </c>
      <c r="AO50" s="1">
        <f t="shared" si="7"/>
        <v>3534722.1147999996</v>
      </c>
      <c r="AP50" s="1">
        <f t="shared" si="7"/>
        <v>3583724.1065999996</v>
      </c>
      <c r="AQ50" s="1">
        <f t="shared" si="7"/>
        <v>3632726.0983999996</v>
      </c>
      <c r="AR50" s="1">
        <f t="shared" si="7"/>
        <v>3681728.0901999995</v>
      </c>
      <c r="AS50" s="1">
        <f t="shared" si="7"/>
        <v>3730730.0819999995</v>
      </c>
      <c r="AT50" s="1">
        <f t="shared" si="7"/>
        <v>3779732.0737999994</v>
      </c>
      <c r="AU50" s="1">
        <f t="shared" si="7"/>
        <v>3828734.0655999994</v>
      </c>
      <c r="AV50" s="1">
        <f t="shared" si="7"/>
        <v>3877736.0573999994</v>
      </c>
      <c r="AW50" s="1">
        <f t="shared" si="7"/>
        <v>3926738.0491999993</v>
      </c>
      <c r="AX50" s="1">
        <f t="shared" si="7"/>
        <v>3975740.0409999993</v>
      </c>
      <c r="AY50" s="1">
        <f t="shared" si="7"/>
        <v>4024742.0327999997</v>
      </c>
      <c r="AZ50" s="1">
        <f t="shared" si="7"/>
        <v>4073744.0245999997</v>
      </c>
      <c r="BA50" s="1">
        <f t="shared" si="7"/>
        <v>4122746.0163999996</v>
      </c>
      <c r="BB50" s="1">
        <f t="shared" si="7"/>
        <v>4171748.0081999996</v>
      </c>
      <c r="BC50" s="1">
        <f t="shared" si="7"/>
        <v>4220749.9999999991</v>
      </c>
      <c r="BD50" s="1">
        <f t="shared" si="7"/>
        <v>4269751.9918</v>
      </c>
      <c r="BE50" s="1">
        <f t="shared" si="7"/>
        <v>4318753.9835999999</v>
      </c>
      <c r="BF50" s="1">
        <f t="shared" si="7"/>
        <v>4367755.9753999999</v>
      </c>
      <c r="BG50" s="1">
        <f t="shared" si="7"/>
        <v>4416757.9671999998</v>
      </c>
      <c r="BH50" s="1">
        <f t="shared" si="7"/>
        <v>4465759.9589999998</v>
      </c>
      <c r="BI50" s="1">
        <f t="shared" si="7"/>
        <v>4514761.9507999998</v>
      </c>
      <c r="BJ50" s="1">
        <f t="shared" si="7"/>
        <v>4563763.9425999997</v>
      </c>
      <c r="BK50" s="1">
        <f t="shared" si="7"/>
        <v>4612765.9343999997</v>
      </c>
      <c r="BL50" s="1">
        <f t="shared" si="7"/>
        <v>4661767.9261999996</v>
      </c>
      <c r="BM50" s="1">
        <f t="shared" si="7"/>
        <v>4710769.9179999996</v>
      </c>
      <c r="BN50" s="1">
        <f t="shared" si="7"/>
        <v>4759771.9097999996</v>
      </c>
      <c r="BO50" s="1">
        <f t="shared" si="7"/>
        <v>4808773.9015999995</v>
      </c>
      <c r="BP50" s="1">
        <f t="shared" si="7"/>
        <v>4857775.8933999995</v>
      </c>
      <c r="BQ50" s="1">
        <f t="shared" si="6"/>
        <v>4906777.8851999994</v>
      </c>
      <c r="BR50" s="1">
        <f t="shared" si="6"/>
        <v>4955779.8769999994</v>
      </c>
      <c r="BS50" s="1">
        <f t="shared" si="6"/>
        <v>5004781.8687999994</v>
      </c>
      <c r="BT50" s="1">
        <f t="shared" si="6"/>
        <v>5053783.8606000002</v>
      </c>
      <c r="BU50" s="1">
        <f t="shared" si="6"/>
        <v>5102785.8524000002</v>
      </c>
      <c r="BV50" s="1">
        <f t="shared" si="6"/>
        <v>5151787.8442000002</v>
      </c>
      <c r="BW50" s="1">
        <f t="shared" si="6"/>
        <v>5200789.8360000001</v>
      </c>
      <c r="BX50" s="1">
        <f t="shared" si="6"/>
        <v>5249791.8278000001</v>
      </c>
      <c r="BY50" s="1">
        <f t="shared" si="6"/>
        <v>5298793.8196</v>
      </c>
      <c r="BZ50" s="1">
        <f t="shared" si="6"/>
        <v>5347795.8114</v>
      </c>
      <c r="CA50" s="1">
        <f t="shared" si="6"/>
        <v>5396797.8032</v>
      </c>
      <c r="CB50" s="1">
        <f t="shared" si="6"/>
        <v>5445799.7949999999</v>
      </c>
      <c r="CC50" s="1">
        <f t="shared" si="6"/>
        <v>5494801.7867999999</v>
      </c>
      <c r="CD50" s="1">
        <f t="shared" si="6"/>
        <v>5543803.7785999998</v>
      </c>
      <c r="CE50" s="1">
        <f t="shared" si="6"/>
        <v>5592805.7703999998</v>
      </c>
      <c r="CF50" s="1">
        <f t="shared" si="6"/>
        <v>5641807.7621999998</v>
      </c>
      <c r="CG50" s="1">
        <f t="shared" si="6"/>
        <v>5690809.7540000007</v>
      </c>
      <c r="CH50" s="1">
        <f t="shared" si="6"/>
        <v>5739811.7458000006</v>
      </c>
      <c r="CI50" s="1">
        <f t="shared" si="6"/>
        <v>5788813.7376000006</v>
      </c>
      <c r="CJ50" s="1">
        <f t="shared" si="6"/>
        <v>5837815.7294000005</v>
      </c>
      <c r="CK50" s="1">
        <f t="shared" si="6"/>
        <v>5886817.7212000005</v>
      </c>
      <c r="CL50" s="1">
        <f t="shared" si="6"/>
        <v>5935819.7130000005</v>
      </c>
      <c r="CM50" s="1">
        <f t="shared" si="6"/>
        <v>5984821.7048000004</v>
      </c>
      <c r="CN50" s="1">
        <f t="shared" si="6"/>
        <v>6033823.6966000004</v>
      </c>
      <c r="CO50" s="1">
        <f t="shared" si="6"/>
        <v>6082825.6884000003</v>
      </c>
      <c r="CP50" s="1">
        <f t="shared" si="6"/>
        <v>6131827.6802000003</v>
      </c>
      <c r="CQ50" s="1">
        <f t="shared" si="6"/>
        <v>6180829.6720000003</v>
      </c>
      <c r="CR50" s="1">
        <f t="shared" si="6"/>
        <v>6229831.6638000002</v>
      </c>
      <c r="CS50" s="1">
        <f t="shared" si="6"/>
        <v>6278833.6556000002</v>
      </c>
      <c r="CT50" s="1">
        <f t="shared" si="6"/>
        <v>6327835.6474000001</v>
      </c>
      <c r="CU50" s="1">
        <f t="shared" si="6"/>
        <v>6376837.6392000001</v>
      </c>
      <c r="CV50" s="1">
        <f t="shared" si="6"/>
        <v>6425839.6309999991</v>
      </c>
      <c r="CW50" s="1">
        <f t="shared" si="6"/>
        <v>6474841.6228</v>
      </c>
      <c r="CX50" s="1">
        <f t="shared" si="6"/>
        <v>6523843.614599999</v>
      </c>
      <c r="CY50" s="1">
        <f t="shared" si="6"/>
        <v>6572845.606399999</v>
      </c>
      <c r="CZ50" s="1">
        <f t="shared" si="6"/>
        <v>6621847.598199999</v>
      </c>
      <c r="DA50" s="1">
        <f t="shared" si="6"/>
        <v>6670849.5899999989</v>
      </c>
    </row>
    <row r="51" spans="3:105" x14ac:dyDescent="0.25">
      <c r="D51" s="6"/>
    </row>
    <row r="52" spans="3:105" x14ac:dyDescent="0.25">
      <c r="D52" s="4" t="s">
        <v>22</v>
      </c>
    </row>
    <row r="53" spans="3:105" x14ac:dyDescent="0.25">
      <c r="D53" t="s">
        <v>48</v>
      </c>
      <c r="E53" s="1">
        <f t="array" ref="E53:E65">k.additional.2045</f>
        <v>767813.69863013679</v>
      </c>
      <c r="F53" s="1">
        <f t="array" ref="F53:F65">k.additional.2045</f>
        <v>767813.69863013679</v>
      </c>
      <c r="G53" s="1">
        <f t="array" ref="G53:G65">k.additional.2045</f>
        <v>767813.69863013679</v>
      </c>
      <c r="H53" s="1">
        <f t="array" ref="H53:H65">k.additional.2045</f>
        <v>767813.69863013679</v>
      </c>
      <c r="I53" s="1">
        <f t="array" ref="I53:I65">k.additional.2045</f>
        <v>767813.69863013679</v>
      </c>
      <c r="J53" s="1">
        <f t="array" ref="J53:J65">k.additional.2045</f>
        <v>767813.69863013679</v>
      </c>
      <c r="K53" s="1">
        <f t="array" ref="K53:K65">k.additional.2045</f>
        <v>767813.69863013679</v>
      </c>
      <c r="L53" s="1">
        <f t="array" ref="L53:L65">k.additional.2045</f>
        <v>767813.69863013679</v>
      </c>
      <c r="M53" s="1">
        <f t="array" ref="M53:M65">k.additional.2045</f>
        <v>767813.69863013679</v>
      </c>
      <c r="N53" s="1">
        <f t="array" ref="N53:N65">k.additional.2045</f>
        <v>767813.69863013679</v>
      </c>
      <c r="O53" s="1">
        <f t="array" ref="O53:O65">k.additional.2045</f>
        <v>767813.69863013679</v>
      </c>
      <c r="P53" s="1">
        <f t="array" ref="P53:P65">k.additional.2045</f>
        <v>767813.69863013679</v>
      </c>
      <c r="Q53" s="1">
        <f t="array" ref="Q53:Q65">k.additional.2045</f>
        <v>767813.69863013679</v>
      </c>
      <c r="R53" s="1">
        <f t="array" ref="R53:R65">k.additional.2045</f>
        <v>767813.69863013679</v>
      </c>
      <c r="S53" s="1">
        <f t="array" ref="S53:S65">k.additional.2045</f>
        <v>767813.69863013679</v>
      </c>
      <c r="T53" s="1">
        <f t="array" ref="T53:T65">k.additional.2045</f>
        <v>767813.69863013679</v>
      </c>
      <c r="U53" s="1">
        <f t="array" ref="U53:U65">k.additional.2045</f>
        <v>767813.69863013679</v>
      </c>
      <c r="V53" s="1">
        <f t="array" ref="V53:V65">k.additional.2045</f>
        <v>767813.69863013679</v>
      </c>
      <c r="W53" s="1">
        <f t="array" ref="W53:W65">k.additional.2045</f>
        <v>767813.69863013679</v>
      </c>
      <c r="X53" s="1">
        <f t="array" ref="X53:X65">k.additional.2045</f>
        <v>767813.69863013679</v>
      </c>
      <c r="Y53" s="1">
        <f t="array" ref="Y53:Y65">k.additional.2045</f>
        <v>767813.69863013679</v>
      </c>
      <c r="Z53" s="1">
        <f t="array" ref="Z53:Z65">k.additional.2045</f>
        <v>767813.69863013679</v>
      </c>
      <c r="AA53" s="1">
        <f t="array" ref="AA53:AA65">k.additional.2045</f>
        <v>767813.69863013679</v>
      </c>
      <c r="AB53" s="1">
        <f t="array" ref="AB53:AB65">k.additional.2045</f>
        <v>767813.69863013679</v>
      </c>
      <c r="AC53" s="1">
        <f t="array" ref="AC53:AC65">k.additional.2045</f>
        <v>767813.69863013679</v>
      </c>
      <c r="AD53" s="1">
        <f t="array" ref="AD53:AD65">k.additional.2045</f>
        <v>767813.69863013679</v>
      </c>
      <c r="AE53" s="1">
        <f t="array" ref="AE53:AE65">k.additional.2045</f>
        <v>767813.69863013679</v>
      </c>
      <c r="AF53" s="1">
        <f t="array" ref="AF53:AF65">k.additional.2045</f>
        <v>767813.69863013679</v>
      </c>
      <c r="AG53" s="1">
        <f t="array" ref="AG53:AG65">k.additional.2045</f>
        <v>767813.69863013679</v>
      </c>
      <c r="AH53" s="1">
        <f t="array" ref="AH53:AH65">k.additional.2045</f>
        <v>767813.69863013679</v>
      </c>
      <c r="AI53" s="1">
        <f t="array" ref="AI53:AI65">k.additional.2045</f>
        <v>767813.69863013679</v>
      </c>
      <c r="AJ53" s="1">
        <f t="array" ref="AJ53:AJ65">k.additional.2045</f>
        <v>767813.69863013679</v>
      </c>
      <c r="AK53" s="1">
        <f t="array" ref="AK53:AK65">k.additional.2045</f>
        <v>767813.69863013679</v>
      </c>
      <c r="AL53" s="1">
        <f t="array" ref="AL53:AL65">k.additional.2045</f>
        <v>767813.69863013679</v>
      </c>
      <c r="AM53" s="1">
        <f t="array" ref="AM53:AM65">k.additional.2045</f>
        <v>767813.69863013679</v>
      </c>
      <c r="AN53" s="1">
        <f t="array" ref="AN53:AN65">k.additional.2045</f>
        <v>767813.69863013679</v>
      </c>
      <c r="AO53" s="1">
        <f t="array" ref="AO53:AO65">k.additional.2045</f>
        <v>767813.69863013679</v>
      </c>
      <c r="AP53" s="1">
        <f t="array" ref="AP53:AP65">k.additional.2045</f>
        <v>767813.69863013679</v>
      </c>
      <c r="AQ53" s="1">
        <f t="array" ref="AQ53:AQ65">k.additional.2045</f>
        <v>767813.69863013679</v>
      </c>
      <c r="AR53" s="1">
        <f t="array" ref="AR53:AR65">k.additional.2045</f>
        <v>767813.69863013679</v>
      </c>
      <c r="AS53" s="1">
        <f t="array" ref="AS53:AS65">k.additional.2045</f>
        <v>767813.69863013679</v>
      </c>
      <c r="AT53" s="1">
        <f t="array" ref="AT53:AT65">k.additional.2045</f>
        <v>767813.69863013679</v>
      </c>
      <c r="AU53" s="1">
        <f t="array" ref="AU53:AU65">k.additional.2045</f>
        <v>767813.69863013679</v>
      </c>
      <c r="AV53" s="1">
        <f t="array" ref="AV53:AV65">k.additional.2045</f>
        <v>767813.69863013679</v>
      </c>
      <c r="AW53" s="1">
        <f t="array" ref="AW53:AW65">k.additional.2045</f>
        <v>767813.69863013679</v>
      </c>
      <c r="AX53" s="1">
        <f t="array" ref="AX53:AX65">k.additional.2045</f>
        <v>767813.69863013679</v>
      </c>
      <c r="AY53" s="1">
        <f t="array" ref="AY53:AY65">k.additional.2045</f>
        <v>767813.69863013679</v>
      </c>
      <c r="AZ53" s="1">
        <f t="array" ref="AZ53:AZ65">k.additional.2045</f>
        <v>767813.69863013679</v>
      </c>
      <c r="BA53" s="1">
        <f t="array" ref="BA53:BA65">k.additional.2045</f>
        <v>767813.69863013679</v>
      </c>
      <c r="BB53" s="1">
        <f t="array" ref="BB53:BB65">k.additional.2045</f>
        <v>767813.69863013679</v>
      </c>
      <c r="BC53" s="1">
        <f t="array" ref="BC53:BC65">k.additional.2045</f>
        <v>767813.69863013679</v>
      </c>
      <c r="BD53" s="1">
        <f t="array" ref="BD53:BD65">k.additional.2045</f>
        <v>767813.69863013679</v>
      </c>
      <c r="BE53" s="1">
        <f t="array" ref="BE53:BE65">k.additional.2045</f>
        <v>767813.69863013679</v>
      </c>
      <c r="BF53" s="1">
        <f t="array" ref="BF53:BF65">k.additional.2045</f>
        <v>767813.69863013679</v>
      </c>
      <c r="BG53" s="1">
        <f t="array" ref="BG53:BG65">k.additional.2045</f>
        <v>767813.69863013679</v>
      </c>
      <c r="BH53" s="1">
        <f t="array" ref="BH53:BH65">k.additional.2045</f>
        <v>767813.69863013679</v>
      </c>
      <c r="BI53" s="1">
        <f t="array" ref="BI53:BI65">k.additional.2045</f>
        <v>767813.69863013679</v>
      </c>
      <c r="BJ53" s="1">
        <f t="array" ref="BJ53:BJ65">k.additional.2045</f>
        <v>767813.69863013679</v>
      </c>
      <c r="BK53" s="1">
        <f t="array" ref="BK53:BK65">k.additional.2045</f>
        <v>767813.69863013679</v>
      </c>
      <c r="BL53" s="1">
        <f t="array" ref="BL53:BL65">k.additional.2045</f>
        <v>767813.69863013679</v>
      </c>
      <c r="BM53" s="1">
        <f t="array" ref="BM53:BM65">k.additional.2045</f>
        <v>767813.69863013679</v>
      </c>
      <c r="BN53" s="1">
        <f t="array" ref="BN53:BN65">k.additional.2045</f>
        <v>767813.69863013679</v>
      </c>
      <c r="BO53" s="1">
        <f t="array" ref="BO53:BO65">k.additional.2045</f>
        <v>767813.69863013679</v>
      </c>
      <c r="BP53" s="1">
        <f t="array" ref="BP53:BP65">k.additional.2045</f>
        <v>767813.69863013679</v>
      </c>
      <c r="BQ53" s="1">
        <f t="array" ref="BQ53:BQ65">k.additional.2045</f>
        <v>767813.69863013679</v>
      </c>
      <c r="BR53" s="1">
        <f t="array" ref="BR53:BR65">k.additional.2045</f>
        <v>767813.69863013679</v>
      </c>
      <c r="BS53" s="1">
        <f t="array" ref="BS53:BS65">k.additional.2045</f>
        <v>767813.69863013679</v>
      </c>
      <c r="BT53" s="1">
        <f t="array" ref="BT53:BT65">k.additional.2045</f>
        <v>767813.69863013679</v>
      </c>
      <c r="BU53" s="1">
        <f t="array" ref="BU53:BU65">k.additional.2045</f>
        <v>767813.69863013679</v>
      </c>
      <c r="BV53" s="1">
        <f t="array" ref="BV53:BV65">k.additional.2045</f>
        <v>767813.69863013679</v>
      </c>
      <c r="BW53" s="1">
        <f t="array" ref="BW53:BW65">k.additional.2045</f>
        <v>767813.69863013679</v>
      </c>
      <c r="BX53" s="1">
        <f t="array" ref="BX53:BX65">k.additional.2045</f>
        <v>767813.69863013679</v>
      </c>
      <c r="BY53" s="1">
        <f t="array" ref="BY53:BY65">k.additional.2045</f>
        <v>767813.69863013679</v>
      </c>
      <c r="BZ53" s="1">
        <f t="array" ref="BZ53:BZ65">k.additional.2045</f>
        <v>767813.69863013679</v>
      </c>
      <c r="CA53" s="1">
        <f t="array" ref="CA53:CA65">k.additional.2045</f>
        <v>767813.69863013679</v>
      </c>
      <c r="CB53" s="1">
        <f t="array" ref="CB53:CB65">k.additional.2045</f>
        <v>767813.69863013679</v>
      </c>
      <c r="CC53" s="1">
        <f t="array" ref="CC53:CC65">k.additional.2045</f>
        <v>767813.69863013679</v>
      </c>
      <c r="CD53" s="1">
        <f t="array" ref="CD53:CD65">k.additional.2045</f>
        <v>767813.69863013679</v>
      </c>
      <c r="CE53" s="1">
        <f t="array" ref="CE53:CE65">k.additional.2045</f>
        <v>767813.69863013679</v>
      </c>
      <c r="CF53" s="1">
        <f t="array" ref="CF53:CF65">k.additional.2045</f>
        <v>767813.69863013679</v>
      </c>
      <c r="CG53" s="1">
        <f t="array" ref="CG53:CG65">k.additional.2045</f>
        <v>767813.69863013679</v>
      </c>
      <c r="CH53" s="1">
        <f t="array" ref="CH53:CH65">k.additional.2045</f>
        <v>767813.69863013679</v>
      </c>
      <c r="CI53" s="1">
        <f t="array" ref="CI53:CI65">k.additional.2045</f>
        <v>767813.69863013679</v>
      </c>
      <c r="CJ53" s="1">
        <f t="array" ref="CJ53:CJ65">k.additional.2045</f>
        <v>767813.69863013679</v>
      </c>
      <c r="CK53" s="1">
        <f t="array" ref="CK53:CK65">k.additional.2045</f>
        <v>767813.69863013679</v>
      </c>
      <c r="CL53" s="1">
        <f t="array" ref="CL53:CL65">k.additional.2045</f>
        <v>767813.69863013679</v>
      </c>
      <c r="CM53" s="1">
        <f t="array" ref="CM53:CM65">k.additional.2045</f>
        <v>767813.69863013679</v>
      </c>
      <c r="CN53" s="1">
        <f t="array" ref="CN53:CN65">k.additional.2045</f>
        <v>767813.69863013679</v>
      </c>
      <c r="CO53" s="1">
        <f t="array" ref="CO53:CO65">k.additional.2045</f>
        <v>767813.69863013679</v>
      </c>
      <c r="CP53" s="1">
        <f t="array" ref="CP53:CP65">k.additional.2045</f>
        <v>767813.69863013679</v>
      </c>
      <c r="CQ53" s="1">
        <f t="array" ref="CQ53:CQ65">k.additional.2045</f>
        <v>767813.69863013679</v>
      </c>
      <c r="CR53" s="1">
        <f t="array" ref="CR53:CR65">k.additional.2045</f>
        <v>767813.69863013679</v>
      </c>
      <c r="CS53" s="1">
        <f t="array" ref="CS53:CS65">k.additional.2045</f>
        <v>767813.69863013679</v>
      </c>
      <c r="CT53" s="1">
        <f t="array" ref="CT53:CT65">k.additional.2045</f>
        <v>767813.69863013679</v>
      </c>
      <c r="CU53" s="1">
        <f t="array" ref="CU53:CU65">k.additional.2045</f>
        <v>767813.69863013679</v>
      </c>
      <c r="CV53" s="1">
        <f t="array" ref="CV53:CV65">k.additional.2045</f>
        <v>767813.69863013679</v>
      </c>
      <c r="CW53" s="1">
        <f t="array" ref="CW53:CW65">k.additional.2045</f>
        <v>767813.69863013679</v>
      </c>
      <c r="CX53" s="1">
        <f t="array" ref="CX53:CX65">k.additional.2045</f>
        <v>767813.69863013679</v>
      </c>
      <c r="CY53" s="1">
        <f t="array" ref="CY53:CY65">k.additional.2045</f>
        <v>767813.69863013679</v>
      </c>
      <c r="CZ53" s="1">
        <f t="array" ref="CZ53:CZ65">k.additional.2045</f>
        <v>767813.69863013679</v>
      </c>
      <c r="DA53" s="1">
        <f t="array" ref="DA53:DA65">k.additional.2045</f>
        <v>767813.69863013679</v>
      </c>
    </row>
    <row r="54" spans="3:105" x14ac:dyDescent="0.25">
      <c r="D54" t="s">
        <v>49</v>
      </c>
      <c r="E54" s="1">
        <v>767813.69863013679</v>
      </c>
      <c r="F54" s="1">
        <v>767813.69863013679</v>
      </c>
      <c r="G54" s="1">
        <v>767813.69863013679</v>
      </c>
      <c r="H54" s="1">
        <v>767813.69863013679</v>
      </c>
      <c r="I54" s="1">
        <v>767813.69863013679</v>
      </c>
      <c r="J54" s="1">
        <v>767813.69863013679</v>
      </c>
      <c r="K54" s="1">
        <v>767813.69863013679</v>
      </c>
      <c r="L54" s="1">
        <v>767813.69863013679</v>
      </c>
      <c r="M54" s="1">
        <v>767813.69863013679</v>
      </c>
      <c r="N54" s="1">
        <v>767813.69863013679</v>
      </c>
      <c r="O54" s="1">
        <v>767813.69863013679</v>
      </c>
      <c r="P54" s="1">
        <v>767813.69863013679</v>
      </c>
      <c r="Q54" s="1">
        <v>767813.69863013679</v>
      </c>
      <c r="R54" s="1">
        <v>767813.69863013679</v>
      </c>
      <c r="S54" s="1">
        <v>767813.69863013679</v>
      </c>
      <c r="T54" s="1">
        <v>767813.69863013679</v>
      </c>
      <c r="U54" s="1">
        <v>767813.69863013679</v>
      </c>
      <c r="V54" s="1">
        <v>767813.69863013679</v>
      </c>
      <c r="W54" s="1">
        <v>767813.69863013679</v>
      </c>
      <c r="X54" s="1">
        <v>767813.69863013679</v>
      </c>
      <c r="Y54" s="1">
        <v>767813.69863013679</v>
      </c>
      <c r="Z54" s="1">
        <v>767813.69863013679</v>
      </c>
      <c r="AA54" s="1">
        <v>767813.69863013679</v>
      </c>
      <c r="AB54" s="1">
        <v>767813.69863013679</v>
      </c>
      <c r="AC54" s="1">
        <v>767813.69863013679</v>
      </c>
      <c r="AD54" s="1">
        <v>767813.69863013679</v>
      </c>
      <c r="AE54" s="1">
        <v>767813.69863013679</v>
      </c>
      <c r="AF54" s="1">
        <v>767813.69863013679</v>
      </c>
      <c r="AG54" s="1">
        <v>767813.69863013679</v>
      </c>
      <c r="AH54" s="1">
        <v>767813.69863013679</v>
      </c>
      <c r="AI54" s="1">
        <v>767813.69863013679</v>
      </c>
      <c r="AJ54" s="1">
        <v>767813.69863013679</v>
      </c>
      <c r="AK54" s="1">
        <v>767813.69863013679</v>
      </c>
      <c r="AL54" s="1">
        <v>767813.69863013679</v>
      </c>
      <c r="AM54" s="1">
        <v>767813.69863013679</v>
      </c>
      <c r="AN54" s="1">
        <v>767813.69863013679</v>
      </c>
      <c r="AO54" s="1">
        <v>767813.69863013679</v>
      </c>
      <c r="AP54" s="1">
        <v>767813.69863013679</v>
      </c>
      <c r="AQ54" s="1">
        <v>767813.69863013679</v>
      </c>
      <c r="AR54" s="1">
        <v>767813.69863013679</v>
      </c>
      <c r="AS54" s="1">
        <v>767813.69863013679</v>
      </c>
      <c r="AT54" s="1">
        <v>767813.69863013679</v>
      </c>
      <c r="AU54" s="1">
        <v>767813.69863013679</v>
      </c>
      <c r="AV54" s="1">
        <v>767813.69863013679</v>
      </c>
      <c r="AW54" s="1">
        <v>767813.69863013679</v>
      </c>
      <c r="AX54" s="1">
        <v>767813.69863013679</v>
      </c>
      <c r="AY54" s="1">
        <v>767813.69863013679</v>
      </c>
      <c r="AZ54" s="1">
        <v>767813.69863013679</v>
      </c>
      <c r="BA54" s="1">
        <v>767813.69863013679</v>
      </c>
      <c r="BB54" s="1">
        <v>767813.69863013679</v>
      </c>
      <c r="BC54" s="1">
        <v>767813.69863013679</v>
      </c>
      <c r="BD54" s="1">
        <v>767813.69863013679</v>
      </c>
      <c r="BE54" s="1">
        <v>767813.69863013679</v>
      </c>
      <c r="BF54" s="1">
        <v>767813.69863013679</v>
      </c>
      <c r="BG54" s="1">
        <v>767813.69863013679</v>
      </c>
      <c r="BH54" s="1">
        <v>767813.69863013679</v>
      </c>
      <c r="BI54" s="1">
        <v>767813.69863013679</v>
      </c>
      <c r="BJ54" s="1">
        <v>767813.69863013679</v>
      </c>
      <c r="BK54" s="1">
        <v>767813.69863013679</v>
      </c>
      <c r="BL54" s="1">
        <v>767813.69863013679</v>
      </c>
      <c r="BM54" s="1">
        <v>767813.69863013679</v>
      </c>
      <c r="BN54" s="1">
        <v>767813.69863013679</v>
      </c>
      <c r="BO54" s="1">
        <v>767813.69863013679</v>
      </c>
      <c r="BP54" s="1">
        <v>767813.69863013679</v>
      </c>
      <c r="BQ54" s="1">
        <v>767813.69863013679</v>
      </c>
      <c r="BR54" s="1">
        <v>767813.69863013679</v>
      </c>
      <c r="BS54" s="1">
        <v>767813.69863013679</v>
      </c>
      <c r="BT54" s="1">
        <v>767813.69863013679</v>
      </c>
      <c r="BU54" s="1">
        <v>767813.69863013679</v>
      </c>
      <c r="BV54" s="1">
        <v>767813.69863013679</v>
      </c>
      <c r="BW54" s="1">
        <v>767813.69863013679</v>
      </c>
      <c r="BX54" s="1">
        <v>767813.69863013679</v>
      </c>
      <c r="BY54" s="1">
        <v>767813.69863013679</v>
      </c>
      <c r="BZ54" s="1">
        <v>767813.69863013679</v>
      </c>
      <c r="CA54" s="1">
        <v>767813.69863013679</v>
      </c>
      <c r="CB54" s="1">
        <v>767813.69863013679</v>
      </c>
      <c r="CC54" s="1">
        <v>767813.69863013679</v>
      </c>
      <c r="CD54" s="1">
        <v>767813.69863013679</v>
      </c>
      <c r="CE54" s="1">
        <v>767813.69863013679</v>
      </c>
      <c r="CF54" s="1">
        <v>767813.69863013679</v>
      </c>
      <c r="CG54" s="1">
        <v>767813.69863013679</v>
      </c>
      <c r="CH54" s="1">
        <v>767813.69863013679</v>
      </c>
      <c r="CI54" s="1">
        <v>767813.69863013679</v>
      </c>
      <c r="CJ54" s="1">
        <v>767813.69863013679</v>
      </c>
      <c r="CK54" s="1">
        <v>767813.69863013679</v>
      </c>
      <c r="CL54" s="1">
        <v>767813.69863013679</v>
      </c>
      <c r="CM54" s="1">
        <v>767813.69863013679</v>
      </c>
      <c r="CN54" s="1">
        <v>767813.69863013679</v>
      </c>
      <c r="CO54" s="1">
        <v>767813.69863013679</v>
      </c>
      <c r="CP54" s="1">
        <v>767813.69863013679</v>
      </c>
      <c r="CQ54" s="1">
        <v>767813.69863013679</v>
      </c>
      <c r="CR54" s="1">
        <v>767813.69863013679</v>
      </c>
      <c r="CS54" s="1">
        <v>767813.69863013679</v>
      </c>
      <c r="CT54" s="1">
        <v>767813.69863013679</v>
      </c>
      <c r="CU54" s="1">
        <v>767813.69863013679</v>
      </c>
      <c r="CV54" s="1">
        <v>767813.69863013679</v>
      </c>
      <c r="CW54" s="1">
        <v>767813.69863013679</v>
      </c>
      <c r="CX54" s="1">
        <v>767813.69863013679</v>
      </c>
      <c r="CY54" s="1">
        <v>767813.69863013679</v>
      </c>
      <c r="CZ54" s="1">
        <v>767813.69863013679</v>
      </c>
      <c r="DA54" s="1">
        <v>767813.69863013679</v>
      </c>
    </row>
    <row r="55" spans="3:105" x14ac:dyDescent="0.25">
      <c r="D55" t="s">
        <v>50</v>
      </c>
      <c r="E55" s="1">
        <v>767813.69863013679</v>
      </c>
      <c r="F55" s="1">
        <v>767813.69863013679</v>
      </c>
      <c r="G55" s="1">
        <v>767813.69863013679</v>
      </c>
      <c r="H55" s="1">
        <v>767813.69863013679</v>
      </c>
      <c r="I55" s="1">
        <v>767813.69863013679</v>
      </c>
      <c r="J55" s="1">
        <v>767813.69863013679</v>
      </c>
      <c r="K55" s="1">
        <v>767813.69863013679</v>
      </c>
      <c r="L55" s="1">
        <v>767813.69863013679</v>
      </c>
      <c r="M55" s="1">
        <v>767813.69863013679</v>
      </c>
      <c r="N55" s="1">
        <v>767813.69863013679</v>
      </c>
      <c r="O55" s="1">
        <v>767813.69863013679</v>
      </c>
      <c r="P55" s="1">
        <v>767813.69863013679</v>
      </c>
      <c r="Q55" s="1">
        <v>767813.69863013679</v>
      </c>
      <c r="R55" s="1">
        <v>767813.69863013679</v>
      </c>
      <c r="S55" s="1">
        <v>767813.69863013679</v>
      </c>
      <c r="T55" s="1">
        <v>767813.69863013679</v>
      </c>
      <c r="U55" s="1">
        <v>767813.69863013679</v>
      </c>
      <c r="V55" s="1">
        <v>767813.69863013679</v>
      </c>
      <c r="W55" s="1">
        <v>767813.69863013679</v>
      </c>
      <c r="X55" s="1">
        <v>767813.69863013679</v>
      </c>
      <c r="Y55" s="1">
        <v>767813.69863013679</v>
      </c>
      <c r="Z55" s="1">
        <v>767813.69863013679</v>
      </c>
      <c r="AA55" s="1">
        <v>767813.69863013679</v>
      </c>
      <c r="AB55" s="1">
        <v>767813.69863013679</v>
      </c>
      <c r="AC55" s="1">
        <v>767813.69863013679</v>
      </c>
      <c r="AD55" s="1">
        <v>767813.69863013679</v>
      </c>
      <c r="AE55" s="1">
        <v>767813.69863013679</v>
      </c>
      <c r="AF55" s="1">
        <v>767813.69863013679</v>
      </c>
      <c r="AG55" s="1">
        <v>767813.69863013679</v>
      </c>
      <c r="AH55" s="1">
        <v>767813.69863013679</v>
      </c>
      <c r="AI55" s="1">
        <v>767813.69863013679</v>
      </c>
      <c r="AJ55" s="1">
        <v>767813.69863013679</v>
      </c>
      <c r="AK55" s="1">
        <v>767813.69863013679</v>
      </c>
      <c r="AL55" s="1">
        <v>767813.69863013679</v>
      </c>
      <c r="AM55" s="1">
        <v>767813.69863013679</v>
      </c>
      <c r="AN55" s="1">
        <v>767813.69863013679</v>
      </c>
      <c r="AO55" s="1">
        <v>767813.69863013679</v>
      </c>
      <c r="AP55" s="1">
        <v>767813.69863013679</v>
      </c>
      <c r="AQ55" s="1">
        <v>767813.69863013679</v>
      </c>
      <c r="AR55" s="1">
        <v>767813.69863013679</v>
      </c>
      <c r="AS55" s="1">
        <v>767813.69863013679</v>
      </c>
      <c r="AT55" s="1">
        <v>767813.69863013679</v>
      </c>
      <c r="AU55" s="1">
        <v>767813.69863013679</v>
      </c>
      <c r="AV55" s="1">
        <v>767813.69863013679</v>
      </c>
      <c r="AW55" s="1">
        <v>767813.69863013679</v>
      </c>
      <c r="AX55" s="1">
        <v>767813.69863013679</v>
      </c>
      <c r="AY55" s="1">
        <v>767813.69863013679</v>
      </c>
      <c r="AZ55" s="1">
        <v>767813.69863013679</v>
      </c>
      <c r="BA55" s="1">
        <v>767813.69863013679</v>
      </c>
      <c r="BB55" s="1">
        <v>767813.69863013679</v>
      </c>
      <c r="BC55" s="1">
        <v>767813.69863013679</v>
      </c>
      <c r="BD55" s="1">
        <v>767813.69863013679</v>
      </c>
      <c r="BE55" s="1">
        <v>767813.69863013679</v>
      </c>
      <c r="BF55" s="1">
        <v>767813.69863013679</v>
      </c>
      <c r="BG55" s="1">
        <v>767813.69863013679</v>
      </c>
      <c r="BH55" s="1">
        <v>767813.69863013679</v>
      </c>
      <c r="BI55" s="1">
        <v>767813.69863013679</v>
      </c>
      <c r="BJ55" s="1">
        <v>767813.69863013679</v>
      </c>
      <c r="BK55" s="1">
        <v>767813.69863013679</v>
      </c>
      <c r="BL55" s="1">
        <v>767813.69863013679</v>
      </c>
      <c r="BM55" s="1">
        <v>767813.69863013679</v>
      </c>
      <c r="BN55" s="1">
        <v>767813.69863013679</v>
      </c>
      <c r="BO55" s="1">
        <v>767813.69863013679</v>
      </c>
      <c r="BP55" s="1">
        <v>767813.69863013679</v>
      </c>
      <c r="BQ55" s="1">
        <v>767813.69863013679</v>
      </c>
      <c r="BR55" s="1">
        <v>767813.69863013679</v>
      </c>
      <c r="BS55" s="1">
        <v>767813.69863013679</v>
      </c>
      <c r="BT55" s="1">
        <v>767813.69863013679</v>
      </c>
      <c r="BU55" s="1">
        <v>767813.69863013679</v>
      </c>
      <c r="BV55" s="1">
        <v>767813.69863013679</v>
      </c>
      <c r="BW55" s="1">
        <v>767813.69863013679</v>
      </c>
      <c r="BX55" s="1">
        <v>767813.69863013679</v>
      </c>
      <c r="BY55" s="1">
        <v>767813.69863013679</v>
      </c>
      <c r="BZ55" s="1">
        <v>767813.69863013679</v>
      </c>
      <c r="CA55" s="1">
        <v>767813.69863013679</v>
      </c>
      <c r="CB55" s="1">
        <v>767813.69863013679</v>
      </c>
      <c r="CC55" s="1">
        <v>767813.69863013679</v>
      </c>
      <c r="CD55" s="1">
        <v>767813.69863013679</v>
      </c>
      <c r="CE55" s="1">
        <v>767813.69863013679</v>
      </c>
      <c r="CF55" s="1">
        <v>767813.69863013679</v>
      </c>
      <c r="CG55" s="1">
        <v>767813.69863013679</v>
      </c>
      <c r="CH55" s="1">
        <v>767813.69863013679</v>
      </c>
      <c r="CI55" s="1">
        <v>767813.69863013679</v>
      </c>
      <c r="CJ55" s="1">
        <v>767813.69863013679</v>
      </c>
      <c r="CK55" s="1">
        <v>767813.69863013679</v>
      </c>
      <c r="CL55" s="1">
        <v>767813.69863013679</v>
      </c>
      <c r="CM55" s="1">
        <v>767813.69863013679</v>
      </c>
      <c r="CN55" s="1">
        <v>767813.69863013679</v>
      </c>
      <c r="CO55" s="1">
        <v>767813.69863013679</v>
      </c>
      <c r="CP55" s="1">
        <v>767813.69863013679</v>
      </c>
      <c r="CQ55" s="1">
        <v>767813.69863013679</v>
      </c>
      <c r="CR55" s="1">
        <v>767813.69863013679</v>
      </c>
      <c r="CS55" s="1">
        <v>767813.69863013679</v>
      </c>
      <c r="CT55" s="1">
        <v>767813.69863013679</v>
      </c>
      <c r="CU55" s="1">
        <v>767813.69863013679</v>
      </c>
      <c r="CV55" s="1">
        <v>767813.69863013679</v>
      </c>
      <c r="CW55" s="1">
        <v>767813.69863013679</v>
      </c>
      <c r="CX55" s="1">
        <v>767813.69863013679</v>
      </c>
      <c r="CY55" s="1">
        <v>767813.69863013679</v>
      </c>
      <c r="CZ55" s="1">
        <v>767813.69863013679</v>
      </c>
      <c r="DA55" s="1">
        <v>767813.69863013679</v>
      </c>
    </row>
    <row r="56" spans="3:105" x14ac:dyDescent="0.25">
      <c r="D56" t="s">
        <v>51</v>
      </c>
      <c r="E56" s="1">
        <v>767813.69863013679</v>
      </c>
      <c r="F56" s="1">
        <v>767813.69863013679</v>
      </c>
      <c r="G56" s="1">
        <v>767813.69863013679</v>
      </c>
      <c r="H56" s="1">
        <v>767813.69863013679</v>
      </c>
      <c r="I56" s="1">
        <v>767813.69863013679</v>
      </c>
      <c r="J56" s="1">
        <v>767813.69863013679</v>
      </c>
      <c r="K56" s="1">
        <v>767813.69863013679</v>
      </c>
      <c r="L56" s="1">
        <v>767813.69863013679</v>
      </c>
      <c r="M56" s="1">
        <v>767813.69863013679</v>
      </c>
      <c r="N56" s="1">
        <v>767813.69863013679</v>
      </c>
      <c r="O56" s="1">
        <v>767813.69863013679</v>
      </c>
      <c r="P56" s="1">
        <v>767813.69863013679</v>
      </c>
      <c r="Q56" s="1">
        <v>767813.69863013679</v>
      </c>
      <c r="R56" s="1">
        <v>767813.69863013679</v>
      </c>
      <c r="S56" s="1">
        <v>767813.69863013679</v>
      </c>
      <c r="T56" s="1">
        <v>767813.69863013679</v>
      </c>
      <c r="U56" s="1">
        <v>767813.69863013679</v>
      </c>
      <c r="V56" s="1">
        <v>767813.69863013679</v>
      </c>
      <c r="W56" s="1">
        <v>767813.69863013679</v>
      </c>
      <c r="X56" s="1">
        <v>767813.69863013679</v>
      </c>
      <c r="Y56" s="1">
        <v>767813.69863013679</v>
      </c>
      <c r="Z56" s="1">
        <v>767813.69863013679</v>
      </c>
      <c r="AA56" s="1">
        <v>767813.69863013679</v>
      </c>
      <c r="AB56" s="1">
        <v>767813.69863013679</v>
      </c>
      <c r="AC56" s="1">
        <v>767813.69863013679</v>
      </c>
      <c r="AD56" s="1">
        <v>767813.69863013679</v>
      </c>
      <c r="AE56" s="1">
        <v>767813.69863013679</v>
      </c>
      <c r="AF56" s="1">
        <v>767813.69863013679</v>
      </c>
      <c r="AG56" s="1">
        <v>767813.69863013679</v>
      </c>
      <c r="AH56" s="1">
        <v>767813.69863013679</v>
      </c>
      <c r="AI56" s="1">
        <v>767813.69863013679</v>
      </c>
      <c r="AJ56" s="1">
        <v>767813.69863013679</v>
      </c>
      <c r="AK56" s="1">
        <v>767813.69863013679</v>
      </c>
      <c r="AL56" s="1">
        <v>767813.69863013679</v>
      </c>
      <c r="AM56" s="1">
        <v>767813.69863013679</v>
      </c>
      <c r="AN56" s="1">
        <v>767813.69863013679</v>
      </c>
      <c r="AO56" s="1">
        <v>767813.69863013679</v>
      </c>
      <c r="AP56" s="1">
        <v>767813.69863013679</v>
      </c>
      <c r="AQ56" s="1">
        <v>767813.69863013679</v>
      </c>
      <c r="AR56" s="1">
        <v>767813.69863013679</v>
      </c>
      <c r="AS56" s="1">
        <v>767813.69863013679</v>
      </c>
      <c r="AT56" s="1">
        <v>767813.69863013679</v>
      </c>
      <c r="AU56" s="1">
        <v>767813.69863013679</v>
      </c>
      <c r="AV56" s="1">
        <v>767813.69863013679</v>
      </c>
      <c r="AW56" s="1">
        <v>767813.69863013679</v>
      </c>
      <c r="AX56" s="1">
        <v>767813.69863013679</v>
      </c>
      <c r="AY56" s="1">
        <v>767813.69863013679</v>
      </c>
      <c r="AZ56" s="1">
        <v>767813.69863013679</v>
      </c>
      <c r="BA56" s="1">
        <v>767813.69863013679</v>
      </c>
      <c r="BB56" s="1">
        <v>767813.69863013679</v>
      </c>
      <c r="BC56" s="1">
        <v>767813.69863013679</v>
      </c>
      <c r="BD56" s="1">
        <v>767813.69863013679</v>
      </c>
      <c r="BE56" s="1">
        <v>767813.69863013679</v>
      </c>
      <c r="BF56" s="1">
        <v>767813.69863013679</v>
      </c>
      <c r="BG56" s="1">
        <v>767813.69863013679</v>
      </c>
      <c r="BH56" s="1">
        <v>767813.69863013679</v>
      </c>
      <c r="BI56" s="1">
        <v>767813.69863013679</v>
      </c>
      <c r="BJ56" s="1">
        <v>767813.69863013679</v>
      </c>
      <c r="BK56" s="1">
        <v>767813.69863013679</v>
      </c>
      <c r="BL56" s="1">
        <v>767813.69863013679</v>
      </c>
      <c r="BM56" s="1">
        <v>767813.69863013679</v>
      </c>
      <c r="BN56" s="1">
        <v>767813.69863013679</v>
      </c>
      <c r="BO56" s="1">
        <v>767813.69863013679</v>
      </c>
      <c r="BP56" s="1">
        <v>767813.69863013679</v>
      </c>
      <c r="BQ56" s="1">
        <v>767813.69863013679</v>
      </c>
      <c r="BR56" s="1">
        <v>767813.69863013679</v>
      </c>
      <c r="BS56" s="1">
        <v>767813.69863013679</v>
      </c>
      <c r="BT56" s="1">
        <v>767813.69863013679</v>
      </c>
      <c r="BU56" s="1">
        <v>767813.69863013679</v>
      </c>
      <c r="BV56" s="1">
        <v>767813.69863013679</v>
      </c>
      <c r="BW56" s="1">
        <v>767813.69863013679</v>
      </c>
      <c r="BX56" s="1">
        <v>767813.69863013679</v>
      </c>
      <c r="BY56" s="1">
        <v>767813.69863013679</v>
      </c>
      <c r="BZ56" s="1">
        <v>767813.69863013679</v>
      </c>
      <c r="CA56" s="1">
        <v>767813.69863013679</v>
      </c>
      <c r="CB56" s="1">
        <v>767813.69863013679</v>
      </c>
      <c r="CC56" s="1">
        <v>767813.69863013679</v>
      </c>
      <c r="CD56" s="1">
        <v>767813.69863013679</v>
      </c>
      <c r="CE56" s="1">
        <v>767813.69863013679</v>
      </c>
      <c r="CF56" s="1">
        <v>767813.69863013679</v>
      </c>
      <c r="CG56" s="1">
        <v>767813.69863013679</v>
      </c>
      <c r="CH56" s="1">
        <v>767813.69863013679</v>
      </c>
      <c r="CI56" s="1">
        <v>767813.69863013679</v>
      </c>
      <c r="CJ56" s="1">
        <v>767813.69863013679</v>
      </c>
      <c r="CK56" s="1">
        <v>767813.69863013679</v>
      </c>
      <c r="CL56" s="1">
        <v>767813.69863013679</v>
      </c>
      <c r="CM56" s="1">
        <v>767813.69863013679</v>
      </c>
      <c r="CN56" s="1">
        <v>767813.69863013679</v>
      </c>
      <c r="CO56" s="1">
        <v>767813.69863013679</v>
      </c>
      <c r="CP56" s="1">
        <v>767813.69863013679</v>
      </c>
      <c r="CQ56" s="1">
        <v>767813.69863013679</v>
      </c>
      <c r="CR56" s="1">
        <v>767813.69863013679</v>
      </c>
      <c r="CS56" s="1">
        <v>767813.69863013679</v>
      </c>
      <c r="CT56" s="1">
        <v>767813.69863013679</v>
      </c>
      <c r="CU56" s="1">
        <v>767813.69863013679</v>
      </c>
      <c r="CV56" s="1">
        <v>767813.69863013679</v>
      </c>
      <c r="CW56" s="1">
        <v>767813.69863013679</v>
      </c>
      <c r="CX56" s="1">
        <v>767813.69863013679</v>
      </c>
      <c r="CY56" s="1">
        <v>767813.69863013679</v>
      </c>
      <c r="CZ56" s="1">
        <v>767813.69863013679</v>
      </c>
      <c r="DA56" s="1">
        <v>767813.69863013679</v>
      </c>
    </row>
    <row r="57" spans="3:105" x14ac:dyDescent="0.25">
      <c r="D57" t="s">
        <v>52</v>
      </c>
      <c r="E57" s="1">
        <v>767813.69863013679</v>
      </c>
      <c r="F57" s="1">
        <v>767813.69863013679</v>
      </c>
      <c r="G57" s="1">
        <v>767813.69863013679</v>
      </c>
      <c r="H57" s="1">
        <v>767813.69863013679</v>
      </c>
      <c r="I57" s="1">
        <v>767813.69863013679</v>
      </c>
      <c r="J57" s="1">
        <v>767813.69863013679</v>
      </c>
      <c r="K57" s="1">
        <v>767813.69863013679</v>
      </c>
      <c r="L57" s="1">
        <v>767813.69863013679</v>
      </c>
      <c r="M57" s="1">
        <v>767813.69863013679</v>
      </c>
      <c r="N57" s="1">
        <v>767813.69863013679</v>
      </c>
      <c r="O57" s="1">
        <v>767813.69863013679</v>
      </c>
      <c r="P57" s="1">
        <v>767813.69863013679</v>
      </c>
      <c r="Q57" s="1">
        <v>767813.69863013679</v>
      </c>
      <c r="R57" s="1">
        <v>767813.69863013679</v>
      </c>
      <c r="S57" s="1">
        <v>767813.69863013679</v>
      </c>
      <c r="T57" s="1">
        <v>767813.69863013679</v>
      </c>
      <c r="U57" s="1">
        <v>767813.69863013679</v>
      </c>
      <c r="V57" s="1">
        <v>767813.69863013679</v>
      </c>
      <c r="W57" s="1">
        <v>767813.69863013679</v>
      </c>
      <c r="X57" s="1">
        <v>767813.69863013679</v>
      </c>
      <c r="Y57" s="1">
        <v>767813.69863013679</v>
      </c>
      <c r="Z57" s="1">
        <v>767813.69863013679</v>
      </c>
      <c r="AA57" s="1">
        <v>767813.69863013679</v>
      </c>
      <c r="AB57" s="1">
        <v>767813.69863013679</v>
      </c>
      <c r="AC57" s="1">
        <v>767813.69863013679</v>
      </c>
      <c r="AD57" s="1">
        <v>767813.69863013679</v>
      </c>
      <c r="AE57" s="1">
        <v>767813.69863013679</v>
      </c>
      <c r="AF57" s="1">
        <v>767813.69863013679</v>
      </c>
      <c r="AG57" s="1">
        <v>767813.69863013679</v>
      </c>
      <c r="AH57" s="1">
        <v>767813.69863013679</v>
      </c>
      <c r="AI57" s="1">
        <v>767813.69863013679</v>
      </c>
      <c r="AJ57" s="1">
        <v>767813.69863013679</v>
      </c>
      <c r="AK57" s="1">
        <v>767813.69863013679</v>
      </c>
      <c r="AL57" s="1">
        <v>767813.69863013679</v>
      </c>
      <c r="AM57" s="1">
        <v>767813.69863013679</v>
      </c>
      <c r="AN57" s="1">
        <v>767813.69863013679</v>
      </c>
      <c r="AO57" s="1">
        <v>767813.69863013679</v>
      </c>
      <c r="AP57" s="1">
        <v>767813.69863013679</v>
      </c>
      <c r="AQ57" s="1">
        <v>767813.69863013679</v>
      </c>
      <c r="AR57" s="1">
        <v>767813.69863013679</v>
      </c>
      <c r="AS57" s="1">
        <v>767813.69863013679</v>
      </c>
      <c r="AT57" s="1">
        <v>767813.69863013679</v>
      </c>
      <c r="AU57" s="1">
        <v>767813.69863013679</v>
      </c>
      <c r="AV57" s="1">
        <v>767813.69863013679</v>
      </c>
      <c r="AW57" s="1">
        <v>767813.69863013679</v>
      </c>
      <c r="AX57" s="1">
        <v>767813.69863013679</v>
      </c>
      <c r="AY57" s="1">
        <v>767813.69863013679</v>
      </c>
      <c r="AZ57" s="1">
        <v>767813.69863013679</v>
      </c>
      <c r="BA57" s="1">
        <v>767813.69863013679</v>
      </c>
      <c r="BB57" s="1">
        <v>767813.69863013679</v>
      </c>
      <c r="BC57" s="1">
        <v>767813.69863013679</v>
      </c>
      <c r="BD57" s="1">
        <v>767813.69863013679</v>
      </c>
      <c r="BE57" s="1">
        <v>767813.69863013679</v>
      </c>
      <c r="BF57" s="1">
        <v>767813.69863013679</v>
      </c>
      <c r="BG57" s="1">
        <v>767813.69863013679</v>
      </c>
      <c r="BH57" s="1">
        <v>767813.69863013679</v>
      </c>
      <c r="BI57" s="1">
        <v>767813.69863013679</v>
      </c>
      <c r="BJ57" s="1">
        <v>767813.69863013679</v>
      </c>
      <c r="BK57" s="1">
        <v>767813.69863013679</v>
      </c>
      <c r="BL57" s="1">
        <v>767813.69863013679</v>
      </c>
      <c r="BM57" s="1">
        <v>767813.69863013679</v>
      </c>
      <c r="BN57" s="1">
        <v>767813.69863013679</v>
      </c>
      <c r="BO57" s="1">
        <v>767813.69863013679</v>
      </c>
      <c r="BP57" s="1">
        <v>767813.69863013679</v>
      </c>
      <c r="BQ57" s="1">
        <v>767813.69863013679</v>
      </c>
      <c r="BR57" s="1">
        <v>767813.69863013679</v>
      </c>
      <c r="BS57" s="1">
        <v>767813.69863013679</v>
      </c>
      <c r="BT57" s="1">
        <v>767813.69863013679</v>
      </c>
      <c r="BU57" s="1">
        <v>767813.69863013679</v>
      </c>
      <c r="BV57" s="1">
        <v>767813.69863013679</v>
      </c>
      <c r="BW57" s="1">
        <v>767813.69863013679</v>
      </c>
      <c r="BX57" s="1">
        <v>767813.69863013679</v>
      </c>
      <c r="BY57" s="1">
        <v>767813.69863013679</v>
      </c>
      <c r="BZ57" s="1">
        <v>767813.69863013679</v>
      </c>
      <c r="CA57" s="1">
        <v>767813.69863013679</v>
      </c>
      <c r="CB57" s="1">
        <v>767813.69863013679</v>
      </c>
      <c r="CC57" s="1">
        <v>767813.69863013679</v>
      </c>
      <c r="CD57" s="1">
        <v>767813.69863013679</v>
      </c>
      <c r="CE57" s="1">
        <v>767813.69863013679</v>
      </c>
      <c r="CF57" s="1">
        <v>767813.69863013679</v>
      </c>
      <c r="CG57" s="1">
        <v>767813.69863013679</v>
      </c>
      <c r="CH57" s="1">
        <v>767813.69863013679</v>
      </c>
      <c r="CI57" s="1">
        <v>767813.69863013679</v>
      </c>
      <c r="CJ57" s="1">
        <v>767813.69863013679</v>
      </c>
      <c r="CK57" s="1">
        <v>767813.69863013679</v>
      </c>
      <c r="CL57" s="1">
        <v>767813.69863013679</v>
      </c>
      <c r="CM57" s="1">
        <v>767813.69863013679</v>
      </c>
      <c r="CN57" s="1">
        <v>767813.69863013679</v>
      </c>
      <c r="CO57" s="1">
        <v>767813.69863013679</v>
      </c>
      <c r="CP57" s="1">
        <v>767813.69863013679</v>
      </c>
      <c r="CQ57" s="1">
        <v>767813.69863013679</v>
      </c>
      <c r="CR57" s="1">
        <v>767813.69863013679</v>
      </c>
      <c r="CS57" s="1">
        <v>767813.69863013679</v>
      </c>
      <c r="CT57" s="1">
        <v>767813.69863013679</v>
      </c>
      <c r="CU57" s="1">
        <v>767813.69863013679</v>
      </c>
      <c r="CV57" s="1">
        <v>767813.69863013679</v>
      </c>
      <c r="CW57" s="1">
        <v>767813.69863013679</v>
      </c>
      <c r="CX57" s="1">
        <v>767813.69863013679</v>
      </c>
      <c r="CY57" s="1">
        <v>767813.69863013679</v>
      </c>
      <c r="CZ57" s="1">
        <v>767813.69863013679</v>
      </c>
      <c r="DA57" s="1">
        <v>767813.69863013679</v>
      </c>
    </row>
    <row r="58" spans="3:105" x14ac:dyDescent="0.25">
      <c r="D58" t="s">
        <v>53</v>
      </c>
      <c r="E58" s="1">
        <v>767813.69863013679</v>
      </c>
      <c r="F58" s="1">
        <v>767813.69863013679</v>
      </c>
      <c r="G58" s="1">
        <v>767813.69863013679</v>
      </c>
      <c r="H58" s="1">
        <v>767813.69863013679</v>
      </c>
      <c r="I58" s="1">
        <v>767813.69863013679</v>
      </c>
      <c r="J58" s="1">
        <v>767813.69863013679</v>
      </c>
      <c r="K58" s="1">
        <v>767813.69863013679</v>
      </c>
      <c r="L58" s="1">
        <v>767813.69863013679</v>
      </c>
      <c r="M58" s="1">
        <v>767813.69863013679</v>
      </c>
      <c r="N58" s="1">
        <v>767813.69863013679</v>
      </c>
      <c r="O58" s="1">
        <v>767813.69863013679</v>
      </c>
      <c r="P58" s="1">
        <v>767813.69863013679</v>
      </c>
      <c r="Q58" s="1">
        <v>767813.69863013679</v>
      </c>
      <c r="R58" s="1">
        <v>767813.69863013679</v>
      </c>
      <c r="S58" s="1">
        <v>767813.69863013679</v>
      </c>
      <c r="T58" s="1">
        <v>767813.69863013679</v>
      </c>
      <c r="U58" s="1">
        <v>767813.69863013679</v>
      </c>
      <c r="V58" s="1">
        <v>767813.69863013679</v>
      </c>
      <c r="W58" s="1">
        <v>767813.69863013679</v>
      </c>
      <c r="X58" s="1">
        <v>767813.69863013679</v>
      </c>
      <c r="Y58" s="1">
        <v>767813.69863013679</v>
      </c>
      <c r="Z58" s="1">
        <v>767813.69863013679</v>
      </c>
      <c r="AA58" s="1">
        <v>767813.69863013679</v>
      </c>
      <c r="AB58" s="1">
        <v>767813.69863013679</v>
      </c>
      <c r="AC58" s="1">
        <v>767813.69863013679</v>
      </c>
      <c r="AD58" s="1">
        <v>767813.69863013679</v>
      </c>
      <c r="AE58" s="1">
        <v>767813.69863013679</v>
      </c>
      <c r="AF58" s="1">
        <v>767813.69863013679</v>
      </c>
      <c r="AG58" s="1">
        <v>767813.69863013679</v>
      </c>
      <c r="AH58" s="1">
        <v>767813.69863013679</v>
      </c>
      <c r="AI58" s="1">
        <v>767813.69863013679</v>
      </c>
      <c r="AJ58" s="1">
        <v>767813.69863013679</v>
      </c>
      <c r="AK58" s="1">
        <v>767813.69863013679</v>
      </c>
      <c r="AL58" s="1">
        <v>767813.69863013679</v>
      </c>
      <c r="AM58" s="1">
        <v>767813.69863013679</v>
      </c>
      <c r="AN58" s="1">
        <v>767813.69863013679</v>
      </c>
      <c r="AO58" s="1">
        <v>767813.69863013679</v>
      </c>
      <c r="AP58" s="1">
        <v>767813.69863013679</v>
      </c>
      <c r="AQ58" s="1">
        <v>767813.69863013679</v>
      </c>
      <c r="AR58" s="1">
        <v>767813.69863013679</v>
      </c>
      <c r="AS58" s="1">
        <v>767813.69863013679</v>
      </c>
      <c r="AT58" s="1">
        <v>767813.69863013679</v>
      </c>
      <c r="AU58" s="1">
        <v>767813.69863013679</v>
      </c>
      <c r="AV58" s="1">
        <v>767813.69863013679</v>
      </c>
      <c r="AW58" s="1">
        <v>767813.69863013679</v>
      </c>
      <c r="AX58" s="1">
        <v>767813.69863013679</v>
      </c>
      <c r="AY58" s="1">
        <v>767813.69863013679</v>
      </c>
      <c r="AZ58" s="1">
        <v>767813.69863013679</v>
      </c>
      <c r="BA58" s="1">
        <v>767813.69863013679</v>
      </c>
      <c r="BB58" s="1">
        <v>767813.69863013679</v>
      </c>
      <c r="BC58" s="1">
        <v>767813.69863013679</v>
      </c>
      <c r="BD58" s="1">
        <v>767813.69863013679</v>
      </c>
      <c r="BE58" s="1">
        <v>767813.69863013679</v>
      </c>
      <c r="BF58" s="1">
        <v>767813.69863013679</v>
      </c>
      <c r="BG58" s="1">
        <v>767813.69863013679</v>
      </c>
      <c r="BH58" s="1">
        <v>767813.69863013679</v>
      </c>
      <c r="BI58" s="1">
        <v>767813.69863013679</v>
      </c>
      <c r="BJ58" s="1">
        <v>767813.69863013679</v>
      </c>
      <c r="BK58" s="1">
        <v>767813.69863013679</v>
      </c>
      <c r="BL58" s="1">
        <v>767813.69863013679</v>
      </c>
      <c r="BM58" s="1">
        <v>767813.69863013679</v>
      </c>
      <c r="BN58" s="1">
        <v>767813.69863013679</v>
      </c>
      <c r="BO58" s="1">
        <v>767813.69863013679</v>
      </c>
      <c r="BP58" s="1">
        <v>767813.69863013679</v>
      </c>
      <c r="BQ58" s="1">
        <v>767813.69863013679</v>
      </c>
      <c r="BR58" s="1">
        <v>767813.69863013679</v>
      </c>
      <c r="BS58" s="1">
        <v>767813.69863013679</v>
      </c>
      <c r="BT58" s="1">
        <v>767813.69863013679</v>
      </c>
      <c r="BU58" s="1">
        <v>767813.69863013679</v>
      </c>
      <c r="BV58" s="1">
        <v>767813.69863013679</v>
      </c>
      <c r="BW58" s="1">
        <v>767813.69863013679</v>
      </c>
      <c r="BX58" s="1">
        <v>767813.69863013679</v>
      </c>
      <c r="BY58" s="1">
        <v>767813.69863013679</v>
      </c>
      <c r="BZ58" s="1">
        <v>767813.69863013679</v>
      </c>
      <c r="CA58" s="1">
        <v>767813.69863013679</v>
      </c>
      <c r="CB58" s="1">
        <v>767813.69863013679</v>
      </c>
      <c r="CC58" s="1">
        <v>767813.69863013679</v>
      </c>
      <c r="CD58" s="1">
        <v>767813.69863013679</v>
      </c>
      <c r="CE58" s="1">
        <v>767813.69863013679</v>
      </c>
      <c r="CF58" s="1">
        <v>767813.69863013679</v>
      </c>
      <c r="CG58" s="1">
        <v>767813.69863013679</v>
      </c>
      <c r="CH58" s="1">
        <v>767813.69863013679</v>
      </c>
      <c r="CI58" s="1">
        <v>767813.69863013679</v>
      </c>
      <c r="CJ58" s="1">
        <v>767813.69863013679</v>
      </c>
      <c r="CK58" s="1">
        <v>767813.69863013679</v>
      </c>
      <c r="CL58" s="1">
        <v>767813.69863013679</v>
      </c>
      <c r="CM58" s="1">
        <v>767813.69863013679</v>
      </c>
      <c r="CN58" s="1">
        <v>767813.69863013679</v>
      </c>
      <c r="CO58" s="1">
        <v>767813.69863013679</v>
      </c>
      <c r="CP58" s="1">
        <v>767813.69863013679</v>
      </c>
      <c r="CQ58" s="1">
        <v>767813.69863013679</v>
      </c>
      <c r="CR58" s="1">
        <v>767813.69863013679</v>
      </c>
      <c r="CS58" s="1">
        <v>767813.69863013679</v>
      </c>
      <c r="CT58" s="1">
        <v>767813.69863013679</v>
      </c>
      <c r="CU58" s="1">
        <v>767813.69863013679</v>
      </c>
      <c r="CV58" s="1">
        <v>767813.69863013679</v>
      </c>
      <c r="CW58" s="1">
        <v>767813.69863013679</v>
      </c>
      <c r="CX58" s="1">
        <v>767813.69863013679</v>
      </c>
      <c r="CY58" s="1">
        <v>767813.69863013679</v>
      </c>
      <c r="CZ58" s="1">
        <v>767813.69863013679</v>
      </c>
      <c r="DA58" s="1">
        <v>767813.69863013679</v>
      </c>
    </row>
    <row r="59" spans="3:105" x14ac:dyDescent="0.25">
      <c r="D59" t="s">
        <v>54</v>
      </c>
      <c r="E59" s="1">
        <v>767813.69863013679</v>
      </c>
      <c r="F59" s="1">
        <v>767813.69863013679</v>
      </c>
      <c r="G59" s="1">
        <v>767813.69863013679</v>
      </c>
      <c r="H59" s="1">
        <v>767813.69863013679</v>
      </c>
      <c r="I59" s="1">
        <v>767813.69863013679</v>
      </c>
      <c r="J59" s="1">
        <v>767813.69863013679</v>
      </c>
      <c r="K59" s="1">
        <v>767813.69863013679</v>
      </c>
      <c r="L59" s="1">
        <v>767813.69863013679</v>
      </c>
      <c r="M59" s="1">
        <v>767813.69863013679</v>
      </c>
      <c r="N59" s="1">
        <v>767813.69863013679</v>
      </c>
      <c r="O59" s="1">
        <v>767813.69863013679</v>
      </c>
      <c r="P59" s="1">
        <v>767813.69863013679</v>
      </c>
      <c r="Q59" s="1">
        <v>767813.69863013679</v>
      </c>
      <c r="R59" s="1">
        <v>767813.69863013679</v>
      </c>
      <c r="S59" s="1">
        <v>767813.69863013679</v>
      </c>
      <c r="T59" s="1">
        <v>767813.69863013679</v>
      </c>
      <c r="U59" s="1">
        <v>767813.69863013679</v>
      </c>
      <c r="V59" s="1">
        <v>767813.69863013679</v>
      </c>
      <c r="W59" s="1">
        <v>767813.69863013679</v>
      </c>
      <c r="X59" s="1">
        <v>767813.69863013679</v>
      </c>
      <c r="Y59" s="1">
        <v>767813.69863013679</v>
      </c>
      <c r="Z59" s="1">
        <v>767813.69863013679</v>
      </c>
      <c r="AA59" s="1">
        <v>767813.69863013679</v>
      </c>
      <c r="AB59" s="1">
        <v>767813.69863013679</v>
      </c>
      <c r="AC59" s="1">
        <v>767813.69863013679</v>
      </c>
      <c r="AD59" s="1">
        <v>767813.69863013679</v>
      </c>
      <c r="AE59" s="1">
        <v>767813.69863013679</v>
      </c>
      <c r="AF59" s="1">
        <v>767813.69863013679</v>
      </c>
      <c r="AG59" s="1">
        <v>767813.69863013679</v>
      </c>
      <c r="AH59" s="1">
        <v>767813.69863013679</v>
      </c>
      <c r="AI59" s="1">
        <v>767813.69863013679</v>
      </c>
      <c r="AJ59" s="1">
        <v>767813.69863013679</v>
      </c>
      <c r="AK59" s="1">
        <v>767813.69863013679</v>
      </c>
      <c r="AL59" s="1">
        <v>767813.69863013679</v>
      </c>
      <c r="AM59" s="1">
        <v>767813.69863013679</v>
      </c>
      <c r="AN59" s="1">
        <v>767813.69863013679</v>
      </c>
      <c r="AO59" s="1">
        <v>767813.69863013679</v>
      </c>
      <c r="AP59" s="1">
        <v>767813.69863013679</v>
      </c>
      <c r="AQ59" s="1">
        <v>767813.69863013679</v>
      </c>
      <c r="AR59" s="1">
        <v>767813.69863013679</v>
      </c>
      <c r="AS59" s="1">
        <v>767813.69863013679</v>
      </c>
      <c r="AT59" s="1">
        <v>767813.69863013679</v>
      </c>
      <c r="AU59" s="1">
        <v>767813.69863013679</v>
      </c>
      <c r="AV59" s="1">
        <v>767813.69863013679</v>
      </c>
      <c r="AW59" s="1">
        <v>767813.69863013679</v>
      </c>
      <c r="AX59" s="1">
        <v>767813.69863013679</v>
      </c>
      <c r="AY59" s="1">
        <v>767813.69863013679</v>
      </c>
      <c r="AZ59" s="1">
        <v>767813.69863013679</v>
      </c>
      <c r="BA59" s="1">
        <v>767813.69863013679</v>
      </c>
      <c r="BB59" s="1">
        <v>767813.69863013679</v>
      </c>
      <c r="BC59" s="1">
        <v>767813.69863013679</v>
      </c>
      <c r="BD59" s="1">
        <v>767813.69863013679</v>
      </c>
      <c r="BE59" s="1">
        <v>767813.69863013679</v>
      </c>
      <c r="BF59" s="1">
        <v>767813.69863013679</v>
      </c>
      <c r="BG59" s="1">
        <v>767813.69863013679</v>
      </c>
      <c r="BH59" s="1">
        <v>767813.69863013679</v>
      </c>
      <c r="BI59" s="1">
        <v>767813.69863013679</v>
      </c>
      <c r="BJ59" s="1">
        <v>767813.69863013679</v>
      </c>
      <c r="BK59" s="1">
        <v>767813.69863013679</v>
      </c>
      <c r="BL59" s="1">
        <v>767813.69863013679</v>
      </c>
      <c r="BM59" s="1">
        <v>767813.69863013679</v>
      </c>
      <c r="BN59" s="1">
        <v>767813.69863013679</v>
      </c>
      <c r="BO59" s="1">
        <v>767813.69863013679</v>
      </c>
      <c r="BP59" s="1">
        <v>767813.69863013679</v>
      </c>
      <c r="BQ59" s="1">
        <v>767813.69863013679</v>
      </c>
      <c r="BR59" s="1">
        <v>767813.69863013679</v>
      </c>
      <c r="BS59" s="1">
        <v>767813.69863013679</v>
      </c>
      <c r="BT59" s="1">
        <v>767813.69863013679</v>
      </c>
      <c r="BU59" s="1">
        <v>767813.69863013679</v>
      </c>
      <c r="BV59" s="1">
        <v>767813.69863013679</v>
      </c>
      <c r="BW59" s="1">
        <v>767813.69863013679</v>
      </c>
      <c r="BX59" s="1">
        <v>767813.69863013679</v>
      </c>
      <c r="BY59" s="1">
        <v>767813.69863013679</v>
      </c>
      <c r="BZ59" s="1">
        <v>767813.69863013679</v>
      </c>
      <c r="CA59" s="1">
        <v>767813.69863013679</v>
      </c>
      <c r="CB59" s="1">
        <v>767813.69863013679</v>
      </c>
      <c r="CC59" s="1">
        <v>767813.69863013679</v>
      </c>
      <c r="CD59" s="1">
        <v>767813.69863013679</v>
      </c>
      <c r="CE59" s="1">
        <v>767813.69863013679</v>
      </c>
      <c r="CF59" s="1">
        <v>767813.69863013679</v>
      </c>
      <c r="CG59" s="1">
        <v>767813.69863013679</v>
      </c>
      <c r="CH59" s="1">
        <v>767813.69863013679</v>
      </c>
      <c r="CI59" s="1">
        <v>767813.69863013679</v>
      </c>
      <c r="CJ59" s="1">
        <v>767813.69863013679</v>
      </c>
      <c r="CK59" s="1">
        <v>767813.69863013679</v>
      </c>
      <c r="CL59" s="1">
        <v>767813.69863013679</v>
      </c>
      <c r="CM59" s="1">
        <v>767813.69863013679</v>
      </c>
      <c r="CN59" s="1">
        <v>767813.69863013679</v>
      </c>
      <c r="CO59" s="1">
        <v>767813.69863013679</v>
      </c>
      <c r="CP59" s="1">
        <v>767813.69863013679</v>
      </c>
      <c r="CQ59" s="1">
        <v>767813.69863013679</v>
      </c>
      <c r="CR59" s="1">
        <v>767813.69863013679</v>
      </c>
      <c r="CS59" s="1">
        <v>767813.69863013679</v>
      </c>
      <c r="CT59" s="1">
        <v>767813.69863013679</v>
      </c>
      <c r="CU59" s="1">
        <v>767813.69863013679</v>
      </c>
      <c r="CV59" s="1">
        <v>767813.69863013679</v>
      </c>
      <c r="CW59" s="1">
        <v>767813.69863013679</v>
      </c>
      <c r="CX59" s="1">
        <v>767813.69863013679</v>
      </c>
      <c r="CY59" s="1">
        <v>767813.69863013679</v>
      </c>
      <c r="CZ59" s="1">
        <v>767813.69863013679</v>
      </c>
      <c r="DA59" s="1">
        <v>767813.69863013679</v>
      </c>
    </row>
    <row r="60" spans="3:105" x14ac:dyDescent="0.25">
      <c r="D60" t="s">
        <v>55</v>
      </c>
      <c r="E60" s="1">
        <v>767813.69863013679</v>
      </c>
      <c r="F60" s="1">
        <v>767813.69863013679</v>
      </c>
      <c r="G60" s="1">
        <v>767813.69863013679</v>
      </c>
      <c r="H60" s="1">
        <v>767813.69863013679</v>
      </c>
      <c r="I60" s="1">
        <v>767813.69863013679</v>
      </c>
      <c r="J60" s="1">
        <v>767813.69863013679</v>
      </c>
      <c r="K60" s="1">
        <v>767813.69863013679</v>
      </c>
      <c r="L60" s="1">
        <v>767813.69863013679</v>
      </c>
      <c r="M60" s="1">
        <v>767813.69863013679</v>
      </c>
      <c r="N60" s="1">
        <v>767813.69863013679</v>
      </c>
      <c r="O60" s="1">
        <v>767813.69863013679</v>
      </c>
      <c r="P60" s="1">
        <v>767813.69863013679</v>
      </c>
      <c r="Q60" s="1">
        <v>767813.69863013679</v>
      </c>
      <c r="R60" s="1">
        <v>767813.69863013679</v>
      </c>
      <c r="S60" s="1">
        <v>767813.69863013679</v>
      </c>
      <c r="T60" s="1">
        <v>767813.69863013679</v>
      </c>
      <c r="U60" s="1">
        <v>767813.69863013679</v>
      </c>
      <c r="V60" s="1">
        <v>767813.69863013679</v>
      </c>
      <c r="W60" s="1">
        <v>767813.69863013679</v>
      </c>
      <c r="X60" s="1">
        <v>767813.69863013679</v>
      </c>
      <c r="Y60" s="1">
        <v>767813.69863013679</v>
      </c>
      <c r="Z60" s="1">
        <v>767813.69863013679</v>
      </c>
      <c r="AA60" s="1">
        <v>767813.69863013679</v>
      </c>
      <c r="AB60" s="1">
        <v>767813.69863013679</v>
      </c>
      <c r="AC60" s="1">
        <v>767813.69863013679</v>
      </c>
      <c r="AD60" s="1">
        <v>767813.69863013679</v>
      </c>
      <c r="AE60" s="1">
        <v>767813.69863013679</v>
      </c>
      <c r="AF60" s="1">
        <v>767813.69863013679</v>
      </c>
      <c r="AG60" s="1">
        <v>767813.69863013679</v>
      </c>
      <c r="AH60" s="1">
        <v>767813.69863013679</v>
      </c>
      <c r="AI60" s="1">
        <v>767813.69863013679</v>
      </c>
      <c r="AJ60" s="1">
        <v>767813.69863013679</v>
      </c>
      <c r="AK60" s="1">
        <v>767813.69863013679</v>
      </c>
      <c r="AL60" s="1">
        <v>767813.69863013679</v>
      </c>
      <c r="AM60" s="1">
        <v>767813.69863013679</v>
      </c>
      <c r="AN60" s="1">
        <v>767813.69863013679</v>
      </c>
      <c r="AO60" s="1">
        <v>767813.69863013679</v>
      </c>
      <c r="AP60" s="1">
        <v>767813.69863013679</v>
      </c>
      <c r="AQ60" s="1">
        <v>767813.69863013679</v>
      </c>
      <c r="AR60" s="1">
        <v>767813.69863013679</v>
      </c>
      <c r="AS60" s="1">
        <v>767813.69863013679</v>
      </c>
      <c r="AT60" s="1">
        <v>767813.69863013679</v>
      </c>
      <c r="AU60" s="1">
        <v>767813.69863013679</v>
      </c>
      <c r="AV60" s="1">
        <v>767813.69863013679</v>
      </c>
      <c r="AW60" s="1">
        <v>767813.69863013679</v>
      </c>
      <c r="AX60" s="1">
        <v>767813.69863013679</v>
      </c>
      <c r="AY60" s="1">
        <v>767813.69863013679</v>
      </c>
      <c r="AZ60" s="1">
        <v>767813.69863013679</v>
      </c>
      <c r="BA60" s="1">
        <v>767813.69863013679</v>
      </c>
      <c r="BB60" s="1">
        <v>767813.69863013679</v>
      </c>
      <c r="BC60" s="1">
        <v>767813.69863013679</v>
      </c>
      <c r="BD60" s="1">
        <v>767813.69863013679</v>
      </c>
      <c r="BE60" s="1">
        <v>767813.69863013679</v>
      </c>
      <c r="BF60" s="1">
        <v>767813.69863013679</v>
      </c>
      <c r="BG60" s="1">
        <v>767813.69863013679</v>
      </c>
      <c r="BH60" s="1">
        <v>767813.69863013679</v>
      </c>
      <c r="BI60" s="1">
        <v>767813.69863013679</v>
      </c>
      <c r="BJ60" s="1">
        <v>767813.69863013679</v>
      </c>
      <c r="BK60" s="1">
        <v>767813.69863013679</v>
      </c>
      <c r="BL60" s="1">
        <v>767813.69863013679</v>
      </c>
      <c r="BM60" s="1">
        <v>767813.69863013679</v>
      </c>
      <c r="BN60" s="1">
        <v>767813.69863013679</v>
      </c>
      <c r="BO60" s="1">
        <v>767813.69863013679</v>
      </c>
      <c r="BP60" s="1">
        <v>767813.69863013679</v>
      </c>
      <c r="BQ60" s="1">
        <v>767813.69863013679</v>
      </c>
      <c r="BR60" s="1">
        <v>767813.69863013679</v>
      </c>
      <c r="BS60" s="1">
        <v>767813.69863013679</v>
      </c>
      <c r="BT60" s="1">
        <v>767813.69863013679</v>
      </c>
      <c r="BU60" s="1">
        <v>767813.69863013679</v>
      </c>
      <c r="BV60" s="1">
        <v>767813.69863013679</v>
      </c>
      <c r="BW60" s="1">
        <v>767813.69863013679</v>
      </c>
      <c r="BX60" s="1">
        <v>767813.69863013679</v>
      </c>
      <c r="BY60" s="1">
        <v>767813.69863013679</v>
      </c>
      <c r="BZ60" s="1">
        <v>767813.69863013679</v>
      </c>
      <c r="CA60" s="1">
        <v>767813.69863013679</v>
      </c>
      <c r="CB60" s="1">
        <v>767813.69863013679</v>
      </c>
      <c r="CC60" s="1">
        <v>767813.69863013679</v>
      </c>
      <c r="CD60" s="1">
        <v>767813.69863013679</v>
      </c>
      <c r="CE60" s="1">
        <v>767813.69863013679</v>
      </c>
      <c r="CF60" s="1">
        <v>767813.69863013679</v>
      </c>
      <c r="CG60" s="1">
        <v>767813.69863013679</v>
      </c>
      <c r="CH60" s="1">
        <v>767813.69863013679</v>
      </c>
      <c r="CI60" s="1">
        <v>767813.69863013679</v>
      </c>
      <c r="CJ60" s="1">
        <v>767813.69863013679</v>
      </c>
      <c r="CK60" s="1">
        <v>767813.69863013679</v>
      </c>
      <c r="CL60" s="1">
        <v>767813.69863013679</v>
      </c>
      <c r="CM60" s="1">
        <v>767813.69863013679</v>
      </c>
      <c r="CN60" s="1">
        <v>767813.69863013679</v>
      </c>
      <c r="CO60" s="1">
        <v>767813.69863013679</v>
      </c>
      <c r="CP60" s="1">
        <v>767813.69863013679</v>
      </c>
      <c r="CQ60" s="1">
        <v>767813.69863013679</v>
      </c>
      <c r="CR60" s="1">
        <v>767813.69863013679</v>
      </c>
      <c r="CS60" s="1">
        <v>767813.69863013679</v>
      </c>
      <c r="CT60" s="1">
        <v>767813.69863013679</v>
      </c>
      <c r="CU60" s="1">
        <v>767813.69863013679</v>
      </c>
      <c r="CV60" s="1">
        <v>767813.69863013679</v>
      </c>
      <c r="CW60" s="1">
        <v>767813.69863013679</v>
      </c>
      <c r="CX60" s="1">
        <v>767813.69863013679</v>
      </c>
      <c r="CY60" s="1">
        <v>767813.69863013679</v>
      </c>
      <c r="CZ60" s="1">
        <v>767813.69863013679</v>
      </c>
      <c r="DA60" s="1">
        <v>767813.69863013679</v>
      </c>
    </row>
    <row r="61" spans="3:105" x14ac:dyDescent="0.25">
      <c r="D61" t="s">
        <v>56</v>
      </c>
      <c r="E61" s="1">
        <v>767813.69863013679</v>
      </c>
      <c r="F61" s="1">
        <v>767813.69863013679</v>
      </c>
      <c r="G61" s="1">
        <v>767813.69863013679</v>
      </c>
      <c r="H61" s="1">
        <v>767813.69863013679</v>
      </c>
      <c r="I61" s="1">
        <v>767813.69863013679</v>
      </c>
      <c r="J61" s="1">
        <v>767813.69863013679</v>
      </c>
      <c r="K61" s="1">
        <v>767813.69863013679</v>
      </c>
      <c r="L61" s="1">
        <v>767813.69863013679</v>
      </c>
      <c r="M61" s="1">
        <v>767813.69863013679</v>
      </c>
      <c r="N61" s="1">
        <v>767813.69863013679</v>
      </c>
      <c r="O61" s="1">
        <v>767813.69863013679</v>
      </c>
      <c r="P61" s="1">
        <v>767813.69863013679</v>
      </c>
      <c r="Q61" s="1">
        <v>767813.69863013679</v>
      </c>
      <c r="R61" s="1">
        <v>767813.69863013679</v>
      </c>
      <c r="S61" s="1">
        <v>767813.69863013679</v>
      </c>
      <c r="T61" s="1">
        <v>767813.69863013679</v>
      </c>
      <c r="U61" s="1">
        <v>767813.69863013679</v>
      </c>
      <c r="V61" s="1">
        <v>767813.69863013679</v>
      </c>
      <c r="W61" s="1">
        <v>767813.69863013679</v>
      </c>
      <c r="X61" s="1">
        <v>767813.69863013679</v>
      </c>
      <c r="Y61" s="1">
        <v>767813.69863013679</v>
      </c>
      <c r="Z61" s="1">
        <v>767813.69863013679</v>
      </c>
      <c r="AA61" s="1">
        <v>767813.69863013679</v>
      </c>
      <c r="AB61" s="1">
        <v>767813.69863013679</v>
      </c>
      <c r="AC61" s="1">
        <v>767813.69863013679</v>
      </c>
      <c r="AD61" s="1">
        <v>767813.69863013679</v>
      </c>
      <c r="AE61" s="1">
        <v>767813.69863013679</v>
      </c>
      <c r="AF61" s="1">
        <v>767813.69863013679</v>
      </c>
      <c r="AG61" s="1">
        <v>767813.69863013679</v>
      </c>
      <c r="AH61" s="1">
        <v>767813.69863013679</v>
      </c>
      <c r="AI61" s="1">
        <v>767813.69863013679</v>
      </c>
      <c r="AJ61" s="1">
        <v>767813.69863013679</v>
      </c>
      <c r="AK61" s="1">
        <v>767813.69863013679</v>
      </c>
      <c r="AL61" s="1">
        <v>767813.69863013679</v>
      </c>
      <c r="AM61" s="1">
        <v>767813.69863013679</v>
      </c>
      <c r="AN61" s="1">
        <v>767813.69863013679</v>
      </c>
      <c r="AO61" s="1">
        <v>767813.69863013679</v>
      </c>
      <c r="AP61" s="1">
        <v>767813.69863013679</v>
      </c>
      <c r="AQ61" s="1">
        <v>767813.69863013679</v>
      </c>
      <c r="AR61" s="1">
        <v>767813.69863013679</v>
      </c>
      <c r="AS61" s="1">
        <v>767813.69863013679</v>
      </c>
      <c r="AT61" s="1">
        <v>767813.69863013679</v>
      </c>
      <c r="AU61" s="1">
        <v>767813.69863013679</v>
      </c>
      <c r="AV61" s="1">
        <v>767813.69863013679</v>
      </c>
      <c r="AW61" s="1">
        <v>767813.69863013679</v>
      </c>
      <c r="AX61" s="1">
        <v>767813.69863013679</v>
      </c>
      <c r="AY61" s="1">
        <v>767813.69863013679</v>
      </c>
      <c r="AZ61" s="1">
        <v>767813.69863013679</v>
      </c>
      <c r="BA61" s="1">
        <v>767813.69863013679</v>
      </c>
      <c r="BB61" s="1">
        <v>767813.69863013679</v>
      </c>
      <c r="BC61" s="1">
        <v>767813.69863013679</v>
      </c>
      <c r="BD61" s="1">
        <v>767813.69863013679</v>
      </c>
      <c r="BE61" s="1">
        <v>767813.69863013679</v>
      </c>
      <c r="BF61" s="1">
        <v>767813.69863013679</v>
      </c>
      <c r="BG61" s="1">
        <v>767813.69863013679</v>
      </c>
      <c r="BH61" s="1">
        <v>767813.69863013679</v>
      </c>
      <c r="BI61" s="1">
        <v>767813.69863013679</v>
      </c>
      <c r="BJ61" s="1">
        <v>767813.69863013679</v>
      </c>
      <c r="BK61" s="1">
        <v>767813.69863013679</v>
      </c>
      <c r="BL61" s="1">
        <v>767813.69863013679</v>
      </c>
      <c r="BM61" s="1">
        <v>767813.69863013679</v>
      </c>
      <c r="BN61" s="1">
        <v>767813.69863013679</v>
      </c>
      <c r="BO61" s="1">
        <v>767813.69863013679</v>
      </c>
      <c r="BP61" s="1">
        <v>767813.69863013679</v>
      </c>
      <c r="BQ61" s="1">
        <v>767813.69863013679</v>
      </c>
      <c r="BR61" s="1">
        <v>767813.69863013679</v>
      </c>
      <c r="BS61" s="1">
        <v>767813.69863013679</v>
      </c>
      <c r="BT61" s="1">
        <v>767813.69863013679</v>
      </c>
      <c r="BU61" s="1">
        <v>767813.69863013679</v>
      </c>
      <c r="BV61" s="1">
        <v>767813.69863013679</v>
      </c>
      <c r="BW61" s="1">
        <v>767813.69863013679</v>
      </c>
      <c r="BX61" s="1">
        <v>767813.69863013679</v>
      </c>
      <c r="BY61" s="1">
        <v>767813.69863013679</v>
      </c>
      <c r="BZ61" s="1">
        <v>767813.69863013679</v>
      </c>
      <c r="CA61" s="1">
        <v>767813.69863013679</v>
      </c>
      <c r="CB61" s="1">
        <v>767813.69863013679</v>
      </c>
      <c r="CC61" s="1">
        <v>767813.69863013679</v>
      </c>
      <c r="CD61" s="1">
        <v>767813.69863013679</v>
      </c>
      <c r="CE61" s="1">
        <v>767813.69863013679</v>
      </c>
      <c r="CF61" s="1">
        <v>767813.69863013679</v>
      </c>
      <c r="CG61" s="1">
        <v>767813.69863013679</v>
      </c>
      <c r="CH61" s="1">
        <v>767813.69863013679</v>
      </c>
      <c r="CI61" s="1">
        <v>767813.69863013679</v>
      </c>
      <c r="CJ61" s="1">
        <v>767813.69863013679</v>
      </c>
      <c r="CK61" s="1">
        <v>767813.69863013679</v>
      </c>
      <c r="CL61" s="1">
        <v>767813.69863013679</v>
      </c>
      <c r="CM61" s="1">
        <v>767813.69863013679</v>
      </c>
      <c r="CN61" s="1">
        <v>767813.69863013679</v>
      </c>
      <c r="CO61" s="1">
        <v>767813.69863013679</v>
      </c>
      <c r="CP61" s="1">
        <v>767813.69863013679</v>
      </c>
      <c r="CQ61" s="1">
        <v>767813.69863013679</v>
      </c>
      <c r="CR61" s="1">
        <v>767813.69863013679</v>
      </c>
      <c r="CS61" s="1">
        <v>767813.69863013679</v>
      </c>
      <c r="CT61" s="1">
        <v>767813.69863013679</v>
      </c>
      <c r="CU61" s="1">
        <v>767813.69863013679</v>
      </c>
      <c r="CV61" s="1">
        <v>767813.69863013679</v>
      </c>
      <c r="CW61" s="1">
        <v>767813.69863013679</v>
      </c>
      <c r="CX61" s="1">
        <v>767813.69863013679</v>
      </c>
      <c r="CY61" s="1">
        <v>767813.69863013679</v>
      </c>
      <c r="CZ61" s="1">
        <v>767813.69863013679</v>
      </c>
      <c r="DA61" s="1">
        <v>767813.69863013679</v>
      </c>
    </row>
    <row r="62" spans="3:105" x14ac:dyDescent="0.25">
      <c r="D62" t="s">
        <v>57</v>
      </c>
      <c r="E62" s="1">
        <v>767813.69863013679</v>
      </c>
      <c r="F62" s="1">
        <v>767813.69863013679</v>
      </c>
      <c r="G62" s="1">
        <v>767813.69863013679</v>
      </c>
      <c r="H62" s="1">
        <v>767813.69863013679</v>
      </c>
      <c r="I62" s="1">
        <v>767813.69863013679</v>
      </c>
      <c r="J62" s="1">
        <v>767813.69863013679</v>
      </c>
      <c r="K62" s="1">
        <v>767813.69863013679</v>
      </c>
      <c r="L62" s="1">
        <v>767813.69863013679</v>
      </c>
      <c r="M62" s="1">
        <v>767813.69863013679</v>
      </c>
      <c r="N62" s="1">
        <v>767813.69863013679</v>
      </c>
      <c r="O62" s="1">
        <v>767813.69863013679</v>
      </c>
      <c r="P62" s="1">
        <v>767813.69863013679</v>
      </c>
      <c r="Q62" s="1">
        <v>767813.69863013679</v>
      </c>
      <c r="R62" s="1">
        <v>767813.69863013679</v>
      </c>
      <c r="S62" s="1">
        <v>767813.69863013679</v>
      </c>
      <c r="T62" s="1">
        <v>767813.69863013679</v>
      </c>
      <c r="U62" s="1">
        <v>767813.69863013679</v>
      </c>
      <c r="V62" s="1">
        <v>767813.69863013679</v>
      </c>
      <c r="W62" s="1">
        <v>767813.69863013679</v>
      </c>
      <c r="X62" s="1">
        <v>767813.69863013679</v>
      </c>
      <c r="Y62" s="1">
        <v>767813.69863013679</v>
      </c>
      <c r="Z62" s="1">
        <v>767813.69863013679</v>
      </c>
      <c r="AA62" s="1">
        <v>767813.69863013679</v>
      </c>
      <c r="AB62" s="1">
        <v>767813.69863013679</v>
      </c>
      <c r="AC62" s="1">
        <v>767813.69863013679</v>
      </c>
      <c r="AD62" s="1">
        <v>767813.69863013679</v>
      </c>
      <c r="AE62" s="1">
        <v>767813.69863013679</v>
      </c>
      <c r="AF62" s="1">
        <v>767813.69863013679</v>
      </c>
      <c r="AG62" s="1">
        <v>767813.69863013679</v>
      </c>
      <c r="AH62" s="1">
        <v>767813.69863013679</v>
      </c>
      <c r="AI62" s="1">
        <v>767813.69863013679</v>
      </c>
      <c r="AJ62" s="1">
        <v>767813.69863013679</v>
      </c>
      <c r="AK62" s="1">
        <v>767813.69863013679</v>
      </c>
      <c r="AL62" s="1">
        <v>767813.69863013679</v>
      </c>
      <c r="AM62" s="1">
        <v>767813.69863013679</v>
      </c>
      <c r="AN62" s="1">
        <v>767813.69863013679</v>
      </c>
      <c r="AO62" s="1">
        <v>767813.69863013679</v>
      </c>
      <c r="AP62" s="1">
        <v>767813.69863013679</v>
      </c>
      <c r="AQ62" s="1">
        <v>767813.69863013679</v>
      </c>
      <c r="AR62" s="1">
        <v>767813.69863013679</v>
      </c>
      <c r="AS62" s="1">
        <v>767813.69863013679</v>
      </c>
      <c r="AT62" s="1">
        <v>767813.69863013679</v>
      </c>
      <c r="AU62" s="1">
        <v>767813.69863013679</v>
      </c>
      <c r="AV62" s="1">
        <v>767813.69863013679</v>
      </c>
      <c r="AW62" s="1">
        <v>767813.69863013679</v>
      </c>
      <c r="AX62" s="1">
        <v>767813.69863013679</v>
      </c>
      <c r="AY62" s="1">
        <v>767813.69863013679</v>
      </c>
      <c r="AZ62" s="1">
        <v>767813.69863013679</v>
      </c>
      <c r="BA62" s="1">
        <v>767813.69863013679</v>
      </c>
      <c r="BB62" s="1">
        <v>767813.69863013679</v>
      </c>
      <c r="BC62" s="1">
        <v>767813.69863013679</v>
      </c>
      <c r="BD62" s="1">
        <v>767813.69863013679</v>
      </c>
      <c r="BE62" s="1">
        <v>767813.69863013679</v>
      </c>
      <c r="BF62" s="1">
        <v>767813.69863013679</v>
      </c>
      <c r="BG62" s="1">
        <v>767813.69863013679</v>
      </c>
      <c r="BH62" s="1">
        <v>767813.69863013679</v>
      </c>
      <c r="BI62" s="1">
        <v>767813.69863013679</v>
      </c>
      <c r="BJ62" s="1">
        <v>767813.69863013679</v>
      </c>
      <c r="BK62" s="1">
        <v>767813.69863013679</v>
      </c>
      <c r="BL62" s="1">
        <v>767813.69863013679</v>
      </c>
      <c r="BM62" s="1">
        <v>767813.69863013679</v>
      </c>
      <c r="BN62" s="1">
        <v>767813.69863013679</v>
      </c>
      <c r="BO62" s="1">
        <v>767813.69863013679</v>
      </c>
      <c r="BP62" s="1">
        <v>767813.69863013679</v>
      </c>
      <c r="BQ62" s="1">
        <v>767813.69863013679</v>
      </c>
      <c r="BR62" s="1">
        <v>767813.69863013679</v>
      </c>
      <c r="BS62" s="1">
        <v>767813.69863013679</v>
      </c>
      <c r="BT62" s="1">
        <v>767813.69863013679</v>
      </c>
      <c r="BU62" s="1">
        <v>767813.69863013679</v>
      </c>
      <c r="BV62" s="1">
        <v>767813.69863013679</v>
      </c>
      <c r="BW62" s="1">
        <v>767813.69863013679</v>
      </c>
      <c r="BX62" s="1">
        <v>767813.69863013679</v>
      </c>
      <c r="BY62" s="1">
        <v>767813.69863013679</v>
      </c>
      <c r="BZ62" s="1">
        <v>767813.69863013679</v>
      </c>
      <c r="CA62" s="1">
        <v>767813.69863013679</v>
      </c>
      <c r="CB62" s="1">
        <v>767813.69863013679</v>
      </c>
      <c r="CC62" s="1">
        <v>767813.69863013679</v>
      </c>
      <c r="CD62" s="1">
        <v>767813.69863013679</v>
      </c>
      <c r="CE62" s="1">
        <v>767813.69863013679</v>
      </c>
      <c r="CF62" s="1">
        <v>767813.69863013679</v>
      </c>
      <c r="CG62" s="1">
        <v>767813.69863013679</v>
      </c>
      <c r="CH62" s="1">
        <v>767813.69863013679</v>
      </c>
      <c r="CI62" s="1">
        <v>767813.69863013679</v>
      </c>
      <c r="CJ62" s="1">
        <v>767813.69863013679</v>
      </c>
      <c r="CK62" s="1">
        <v>767813.69863013679</v>
      </c>
      <c r="CL62" s="1">
        <v>767813.69863013679</v>
      </c>
      <c r="CM62" s="1">
        <v>767813.69863013679</v>
      </c>
      <c r="CN62" s="1">
        <v>767813.69863013679</v>
      </c>
      <c r="CO62" s="1">
        <v>767813.69863013679</v>
      </c>
      <c r="CP62" s="1">
        <v>767813.69863013679</v>
      </c>
      <c r="CQ62" s="1">
        <v>767813.69863013679</v>
      </c>
      <c r="CR62" s="1">
        <v>767813.69863013679</v>
      </c>
      <c r="CS62" s="1">
        <v>767813.69863013679</v>
      </c>
      <c r="CT62" s="1">
        <v>767813.69863013679</v>
      </c>
      <c r="CU62" s="1">
        <v>767813.69863013679</v>
      </c>
      <c r="CV62" s="1">
        <v>767813.69863013679</v>
      </c>
      <c r="CW62" s="1">
        <v>767813.69863013679</v>
      </c>
      <c r="CX62" s="1">
        <v>767813.69863013679</v>
      </c>
      <c r="CY62" s="1">
        <v>767813.69863013679</v>
      </c>
      <c r="CZ62" s="1">
        <v>767813.69863013679</v>
      </c>
      <c r="DA62" s="1">
        <v>767813.69863013679</v>
      </c>
    </row>
    <row r="63" spans="3:105" x14ac:dyDescent="0.25">
      <c r="D63" t="s">
        <v>58</v>
      </c>
      <c r="E63" s="1">
        <v>767813.69863013679</v>
      </c>
      <c r="F63" s="1">
        <v>767813.69863013679</v>
      </c>
      <c r="G63" s="1">
        <v>767813.69863013679</v>
      </c>
      <c r="H63" s="1">
        <v>767813.69863013679</v>
      </c>
      <c r="I63" s="1">
        <v>767813.69863013679</v>
      </c>
      <c r="J63" s="1">
        <v>767813.69863013679</v>
      </c>
      <c r="K63" s="1">
        <v>767813.69863013679</v>
      </c>
      <c r="L63" s="1">
        <v>767813.69863013679</v>
      </c>
      <c r="M63" s="1">
        <v>767813.69863013679</v>
      </c>
      <c r="N63" s="1">
        <v>767813.69863013679</v>
      </c>
      <c r="O63" s="1">
        <v>767813.69863013679</v>
      </c>
      <c r="P63" s="1">
        <v>767813.69863013679</v>
      </c>
      <c r="Q63" s="1">
        <v>767813.69863013679</v>
      </c>
      <c r="R63" s="1">
        <v>767813.69863013679</v>
      </c>
      <c r="S63" s="1">
        <v>767813.69863013679</v>
      </c>
      <c r="T63" s="1">
        <v>767813.69863013679</v>
      </c>
      <c r="U63" s="1">
        <v>767813.69863013679</v>
      </c>
      <c r="V63" s="1">
        <v>767813.69863013679</v>
      </c>
      <c r="W63" s="1">
        <v>767813.69863013679</v>
      </c>
      <c r="X63" s="1">
        <v>767813.69863013679</v>
      </c>
      <c r="Y63" s="1">
        <v>767813.69863013679</v>
      </c>
      <c r="Z63" s="1">
        <v>767813.69863013679</v>
      </c>
      <c r="AA63" s="1">
        <v>767813.69863013679</v>
      </c>
      <c r="AB63" s="1">
        <v>767813.69863013679</v>
      </c>
      <c r="AC63" s="1">
        <v>767813.69863013679</v>
      </c>
      <c r="AD63" s="1">
        <v>767813.69863013679</v>
      </c>
      <c r="AE63" s="1">
        <v>767813.69863013679</v>
      </c>
      <c r="AF63" s="1">
        <v>767813.69863013679</v>
      </c>
      <c r="AG63" s="1">
        <v>767813.69863013679</v>
      </c>
      <c r="AH63" s="1">
        <v>767813.69863013679</v>
      </c>
      <c r="AI63" s="1">
        <v>767813.69863013679</v>
      </c>
      <c r="AJ63" s="1">
        <v>767813.69863013679</v>
      </c>
      <c r="AK63" s="1">
        <v>767813.69863013679</v>
      </c>
      <c r="AL63" s="1">
        <v>767813.69863013679</v>
      </c>
      <c r="AM63" s="1">
        <v>767813.69863013679</v>
      </c>
      <c r="AN63" s="1">
        <v>767813.69863013679</v>
      </c>
      <c r="AO63" s="1">
        <v>767813.69863013679</v>
      </c>
      <c r="AP63" s="1">
        <v>767813.69863013679</v>
      </c>
      <c r="AQ63" s="1">
        <v>767813.69863013679</v>
      </c>
      <c r="AR63" s="1">
        <v>767813.69863013679</v>
      </c>
      <c r="AS63" s="1">
        <v>767813.69863013679</v>
      </c>
      <c r="AT63" s="1">
        <v>767813.69863013679</v>
      </c>
      <c r="AU63" s="1">
        <v>767813.69863013679</v>
      </c>
      <c r="AV63" s="1">
        <v>767813.69863013679</v>
      </c>
      <c r="AW63" s="1">
        <v>767813.69863013679</v>
      </c>
      <c r="AX63" s="1">
        <v>767813.69863013679</v>
      </c>
      <c r="AY63" s="1">
        <v>767813.69863013679</v>
      </c>
      <c r="AZ63" s="1">
        <v>767813.69863013679</v>
      </c>
      <c r="BA63" s="1">
        <v>767813.69863013679</v>
      </c>
      <c r="BB63" s="1">
        <v>767813.69863013679</v>
      </c>
      <c r="BC63" s="1">
        <v>767813.69863013679</v>
      </c>
      <c r="BD63" s="1">
        <v>767813.69863013679</v>
      </c>
      <c r="BE63" s="1">
        <v>767813.69863013679</v>
      </c>
      <c r="BF63" s="1">
        <v>767813.69863013679</v>
      </c>
      <c r="BG63" s="1">
        <v>767813.69863013679</v>
      </c>
      <c r="BH63" s="1">
        <v>767813.69863013679</v>
      </c>
      <c r="BI63" s="1">
        <v>767813.69863013679</v>
      </c>
      <c r="BJ63" s="1">
        <v>767813.69863013679</v>
      </c>
      <c r="BK63" s="1">
        <v>767813.69863013679</v>
      </c>
      <c r="BL63" s="1">
        <v>767813.69863013679</v>
      </c>
      <c r="BM63" s="1">
        <v>767813.69863013679</v>
      </c>
      <c r="BN63" s="1">
        <v>767813.69863013679</v>
      </c>
      <c r="BO63" s="1">
        <v>767813.69863013679</v>
      </c>
      <c r="BP63" s="1">
        <v>767813.69863013679</v>
      </c>
      <c r="BQ63" s="1">
        <v>767813.69863013679</v>
      </c>
      <c r="BR63" s="1">
        <v>767813.69863013679</v>
      </c>
      <c r="BS63" s="1">
        <v>767813.69863013679</v>
      </c>
      <c r="BT63" s="1">
        <v>767813.69863013679</v>
      </c>
      <c r="BU63" s="1">
        <v>767813.69863013679</v>
      </c>
      <c r="BV63" s="1">
        <v>767813.69863013679</v>
      </c>
      <c r="BW63" s="1">
        <v>767813.69863013679</v>
      </c>
      <c r="BX63" s="1">
        <v>767813.69863013679</v>
      </c>
      <c r="BY63" s="1">
        <v>767813.69863013679</v>
      </c>
      <c r="BZ63" s="1">
        <v>767813.69863013679</v>
      </c>
      <c r="CA63" s="1">
        <v>767813.69863013679</v>
      </c>
      <c r="CB63" s="1">
        <v>767813.69863013679</v>
      </c>
      <c r="CC63" s="1">
        <v>767813.69863013679</v>
      </c>
      <c r="CD63" s="1">
        <v>767813.69863013679</v>
      </c>
      <c r="CE63" s="1">
        <v>767813.69863013679</v>
      </c>
      <c r="CF63" s="1">
        <v>767813.69863013679</v>
      </c>
      <c r="CG63" s="1">
        <v>767813.69863013679</v>
      </c>
      <c r="CH63" s="1">
        <v>767813.69863013679</v>
      </c>
      <c r="CI63" s="1">
        <v>767813.69863013679</v>
      </c>
      <c r="CJ63" s="1">
        <v>767813.69863013679</v>
      </c>
      <c r="CK63" s="1">
        <v>767813.69863013679</v>
      </c>
      <c r="CL63" s="1">
        <v>767813.69863013679</v>
      </c>
      <c r="CM63" s="1">
        <v>767813.69863013679</v>
      </c>
      <c r="CN63" s="1">
        <v>767813.69863013679</v>
      </c>
      <c r="CO63" s="1">
        <v>767813.69863013679</v>
      </c>
      <c r="CP63" s="1">
        <v>767813.69863013679</v>
      </c>
      <c r="CQ63" s="1">
        <v>767813.69863013679</v>
      </c>
      <c r="CR63" s="1">
        <v>767813.69863013679</v>
      </c>
      <c r="CS63" s="1">
        <v>767813.69863013679</v>
      </c>
      <c r="CT63" s="1">
        <v>767813.69863013679</v>
      </c>
      <c r="CU63" s="1">
        <v>767813.69863013679</v>
      </c>
      <c r="CV63" s="1">
        <v>767813.69863013679</v>
      </c>
      <c r="CW63" s="1">
        <v>767813.69863013679</v>
      </c>
      <c r="CX63" s="1">
        <v>767813.69863013679</v>
      </c>
      <c r="CY63" s="1">
        <v>767813.69863013679</v>
      </c>
      <c r="CZ63" s="1">
        <v>767813.69863013679</v>
      </c>
      <c r="DA63" s="1">
        <v>767813.69863013679</v>
      </c>
    </row>
    <row r="64" spans="3:105" x14ac:dyDescent="0.25">
      <c r="D64" t="s">
        <v>59</v>
      </c>
      <c r="E64" s="1">
        <v>767813.69863013679</v>
      </c>
      <c r="F64" s="1">
        <v>767813.69863013679</v>
      </c>
      <c r="G64" s="1">
        <v>767813.69863013679</v>
      </c>
      <c r="H64" s="1">
        <v>767813.69863013679</v>
      </c>
      <c r="I64" s="1">
        <v>767813.69863013679</v>
      </c>
      <c r="J64" s="1">
        <v>767813.69863013679</v>
      </c>
      <c r="K64" s="1">
        <v>767813.69863013679</v>
      </c>
      <c r="L64" s="1">
        <v>767813.69863013679</v>
      </c>
      <c r="M64" s="1">
        <v>767813.69863013679</v>
      </c>
      <c r="N64" s="1">
        <v>767813.69863013679</v>
      </c>
      <c r="O64" s="1">
        <v>767813.69863013679</v>
      </c>
      <c r="P64" s="1">
        <v>767813.69863013679</v>
      </c>
      <c r="Q64" s="1">
        <v>767813.69863013679</v>
      </c>
      <c r="R64" s="1">
        <v>767813.69863013679</v>
      </c>
      <c r="S64" s="1">
        <v>767813.69863013679</v>
      </c>
      <c r="T64" s="1">
        <v>767813.69863013679</v>
      </c>
      <c r="U64" s="1">
        <v>767813.69863013679</v>
      </c>
      <c r="V64" s="1">
        <v>767813.69863013679</v>
      </c>
      <c r="W64" s="1">
        <v>767813.69863013679</v>
      </c>
      <c r="X64" s="1">
        <v>767813.69863013679</v>
      </c>
      <c r="Y64" s="1">
        <v>767813.69863013679</v>
      </c>
      <c r="Z64" s="1">
        <v>767813.69863013679</v>
      </c>
      <c r="AA64" s="1">
        <v>767813.69863013679</v>
      </c>
      <c r="AB64" s="1">
        <v>767813.69863013679</v>
      </c>
      <c r="AC64" s="1">
        <v>767813.69863013679</v>
      </c>
      <c r="AD64" s="1">
        <v>767813.69863013679</v>
      </c>
      <c r="AE64" s="1">
        <v>767813.69863013679</v>
      </c>
      <c r="AF64" s="1">
        <v>767813.69863013679</v>
      </c>
      <c r="AG64" s="1">
        <v>767813.69863013679</v>
      </c>
      <c r="AH64" s="1">
        <v>767813.69863013679</v>
      </c>
      <c r="AI64" s="1">
        <v>767813.69863013679</v>
      </c>
      <c r="AJ64" s="1">
        <v>767813.69863013679</v>
      </c>
      <c r="AK64" s="1">
        <v>767813.69863013679</v>
      </c>
      <c r="AL64" s="1">
        <v>767813.69863013679</v>
      </c>
      <c r="AM64" s="1">
        <v>767813.69863013679</v>
      </c>
      <c r="AN64" s="1">
        <v>767813.69863013679</v>
      </c>
      <c r="AO64" s="1">
        <v>767813.69863013679</v>
      </c>
      <c r="AP64" s="1">
        <v>767813.69863013679</v>
      </c>
      <c r="AQ64" s="1">
        <v>767813.69863013679</v>
      </c>
      <c r="AR64" s="1">
        <v>767813.69863013679</v>
      </c>
      <c r="AS64" s="1">
        <v>767813.69863013679</v>
      </c>
      <c r="AT64" s="1">
        <v>767813.69863013679</v>
      </c>
      <c r="AU64" s="1">
        <v>767813.69863013679</v>
      </c>
      <c r="AV64" s="1">
        <v>767813.69863013679</v>
      </c>
      <c r="AW64" s="1">
        <v>767813.69863013679</v>
      </c>
      <c r="AX64" s="1">
        <v>767813.69863013679</v>
      </c>
      <c r="AY64" s="1">
        <v>767813.69863013679</v>
      </c>
      <c r="AZ64" s="1">
        <v>767813.69863013679</v>
      </c>
      <c r="BA64" s="1">
        <v>767813.69863013679</v>
      </c>
      <c r="BB64" s="1">
        <v>767813.69863013679</v>
      </c>
      <c r="BC64" s="1">
        <v>767813.69863013679</v>
      </c>
      <c r="BD64" s="1">
        <v>767813.69863013679</v>
      </c>
      <c r="BE64" s="1">
        <v>767813.69863013679</v>
      </c>
      <c r="BF64" s="1">
        <v>767813.69863013679</v>
      </c>
      <c r="BG64" s="1">
        <v>767813.69863013679</v>
      </c>
      <c r="BH64" s="1">
        <v>767813.69863013679</v>
      </c>
      <c r="BI64" s="1">
        <v>767813.69863013679</v>
      </c>
      <c r="BJ64" s="1">
        <v>767813.69863013679</v>
      </c>
      <c r="BK64" s="1">
        <v>767813.69863013679</v>
      </c>
      <c r="BL64" s="1">
        <v>767813.69863013679</v>
      </c>
      <c r="BM64" s="1">
        <v>767813.69863013679</v>
      </c>
      <c r="BN64" s="1">
        <v>767813.69863013679</v>
      </c>
      <c r="BO64" s="1">
        <v>767813.69863013679</v>
      </c>
      <c r="BP64" s="1">
        <v>767813.69863013679</v>
      </c>
      <c r="BQ64" s="1">
        <v>767813.69863013679</v>
      </c>
      <c r="BR64" s="1">
        <v>767813.69863013679</v>
      </c>
      <c r="BS64" s="1">
        <v>767813.69863013679</v>
      </c>
      <c r="BT64" s="1">
        <v>767813.69863013679</v>
      </c>
      <c r="BU64" s="1">
        <v>767813.69863013679</v>
      </c>
      <c r="BV64" s="1">
        <v>767813.69863013679</v>
      </c>
      <c r="BW64" s="1">
        <v>767813.69863013679</v>
      </c>
      <c r="BX64" s="1">
        <v>767813.69863013679</v>
      </c>
      <c r="BY64" s="1">
        <v>767813.69863013679</v>
      </c>
      <c r="BZ64" s="1">
        <v>767813.69863013679</v>
      </c>
      <c r="CA64" s="1">
        <v>767813.69863013679</v>
      </c>
      <c r="CB64" s="1">
        <v>767813.69863013679</v>
      </c>
      <c r="CC64" s="1">
        <v>767813.69863013679</v>
      </c>
      <c r="CD64" s="1">
        <v>767813.69863013679</v>
      </c>
      <c r="CE64" s="1">
        <v>767813.69863013679</v>
      </c>
      <c r="CF64" s="1">
        <v>767813.69863013679</v>
      </c>
      <c r="CG64" s="1">
        <v>767813.69863013679</v>
      </c>
      <c r="CH64" s="1">
        <v>767813.69863013679</v>
      </c>
      <c r="CI64" s="1">
        <v>767813.69863013679</v>
      </c>
      <c r="CJ64" s="1">
        <v>767813.69863013679</v>
      </c>
      <c r="CK64" s="1">
        <v>767813.69863013679</v>
      </c>
      <c r="CL64" s="1">
        <v>767813.69863013679</v>
      </c>
      <c r="CM64" s="1">
        <v>767813.69863013679</v>
      </c>
      <c r="CN64" s="1">
        <v>767813.69863013679</v>
      </c>
      <c r="CO64" s="1">
        <v>767813.69863013679</v>
      </c>
      <c r="CP64" s="1">
        <v>767813.69863013679</v>
      </c>
      <c r="CQ64" s="1">
        <v>767813.69863013679</v>
      </c>
      <c r="CR64" s="1">
        <v>767813.69863013679</v>
      </c>
      <c r="CS64" s="1">
        <v>767813.69863013679</v>
      </c>
      <c r="CT64" s="1">
        <v>767813.69863013679</v>
      </c>
      <c r="CU64" s="1">
        <v>767813.69863013679</v>
      </c>
      <c r="CV64" s="1">
        <v>767813.69863013679</v>
      </c>
      <c r="CW64" s="1">
        <v>767813.69863013679</v>
      </c>
      <c r="CX64" s="1">
        <v>767813.69863013679</v>
      </c>
      <c r="CY64" s="1">
        <v>767813.69863013679</v>
      </c>
      <c r="CZ64" s="1">
        <v>767813.69863013679</v>
      </c>
      <c r="DA64" s="1">
        <v>767813.69863013679</v>
      </c>
    </row>
    <row r="65" spans="1:105" x14ac:dyDescent="0.25">
      <c r="D65" t="s">
        <v>60</v>
      </c>
      <c r="E65" s="1">
        <v>767813.69863013679</v>
      </c>
      <c r="F65" s="1">
        <v>767813.69863013679</v>
      </c>
      <c r="G65" s="1">
        <v>767813.69863013679</v>
      </c>
      <c r="H65" s="1">
        <v>767813.69863013679</v>
      </c>
      <c r="I65" s="1">
        <v>767813.69863013679</v>
      </c>
      <c r="J65" s="1">
        <v>767813.69863013679</v>
      </c>
      <c r="K65" s="1">
        <v>767813.69863013679</v>
      </c>
      <c r="L65" s="1">
        <v>767813.69863013679</v>
      </c>
      <c r="M65" s="1">
        <v>767813.69863013679</v>
      </c>
      <c r="N65" s="1">
        <v>767813.69863013679</v>
      </c>
      <c r="O65" s="1">
        <v>767813.69863013679</v>
      </c>
      <c r="P65" s="1">
        <v>767813.69863013679</v>
      </c>
      <c r="Q65" s="1">
        <v>767813.69863013679</v>
      </c>
      <c r="R65" s="1">
        <v>767813.69863013679</v>
      </c>
      <c r="S65" s="1">
        <v>767813.69863013679</v>
      </c>
      <c r="T65" s="1">
        <v>767813.69863013679</v>
      </c>
      <c r="U65" s="1">
        <v>767813.69863013679</v>
      </c>
      <c r="V65" s="1">
        <v>767813.69863013679</v>
      </c>
      <c r="W65" s="1">
        <v>767813.69863013679</v>
      </c>
      <c r="X65" s="1">
        <v>767813.69863013679</v>
      </c>
      <c r="Y65" s="1">
        <v>767813.69863013679</v>
      </c>
      <c r="Z65" s="1">
        <v>767813.69863013679</v>
      </c>
      <c r="AA65" s="1">
        <v>767813.69863013679</v>
      </c>
      <c r="AB65" s="1">
        <v>767813.69863013679</v>
      </c>
      <c r="AC65" s="1">
        <v>767813.69863013679</v>
      </c>
      <c r="AD65" s="1">
        <v>767813.69863013679</v>
      </c>
      <c r="AE65" s="1">
        <v>767813.69863013679</v>
      </c>
      <c r="AF65" s="1">
        <v>767813.69863013679</v>
      </c>
      <c r="AG65" s="1">
        <v>767813.69863013679</v>
      </c>
      <c r="AH65" s="1">
        <v>767813.69863013679</v>
      </c>
      <c r="AI65" s="1">
        <v>767813.69863013679</v>
      </c>
      <c r="AJ65" s="1">
        <v>767813.69863013679</v>
      </c>
      <c r="AK65" s="1">
        <v>767813.69863013679</v>
      </c>
      <c r="AL65" s="1">
        <v>767813.69863013679</v>
      </c>
      <c r="AM65" s="1">
        <v>767813.69863013679</v>
      </c>
      <c r="AN65" s="1">
        <v>767813.69863013679</v>
      </c>
      <c r="AO65" s="1">
        <v>767813.69863013679</v>
      </c>
      <c r="AP65" s="1">
        <v>767813.69863013679</v>
      </c>
      <c r="AQ65" s="1">
        <v>767813.69863013679</v>
      </c>
      <c r="AR65" s="1">
        <v>767813.69863013679</v>
      </c>
      <c r="AS65" s="1">
        <v>767813.69863013679</v>
      </c>
      <c r="AT65" s="1">
        <v>767813.69863013679</v>
      </c>
      <c r="AU65" s="1">
        <v>767813.69863013679</v>
      </c>
      <c r="AV65" s="1">
        <v>767813.69863013679</v>
      </c>
      <c r="AW65" s="1">
        <v>767813.69863013679</v>
      </c>
      <c r="AX65" s="1">
        <v>767813.69863013679</v>
      </c>
      <c r="AY65" s="1">
        <v>767813.69863013679</v>
      </c>
      <c r="AZ65" s="1">
        <v>767813.69863013679</v>
      </c>
      <c r="BA65" s="1">
        <v>767813.69863013679</v>
      </c>
      <c r="BB65" s="1">
        <v>767813.69863013679</v>
      </c>
      <c r="BC65" s="1">
        <v>767813.69863013679</v>
      </c>
      <c r="BD65" s="1">
        <v>767813.69863013679</v>
      </c>
      <c r="BE65" s="1">
        <v>767813.69863013679</v>
      </c>
      <c r="BF65" s="1">
        <v>767813.69863013679</v>
      </c>
      <c r="BG65" s="1">
        <v>767813.69863013679</v>
      </c>
      <c r="BH65" s="1">
        <v>767813.69863013679</v>
      </c>
      <c r="BI65" s="1">
        <v>767813.69863013679</v>
      </c>
      <c r="BJ65" s="1">
        <v>767813.69863013679</v>
      </c>
      <c r="BK65" s="1">
        <v>767813.69863013679</v>
      </c>
      <c r="BL65" s="1">
        <v>767813.69863013679</v>
      </c>
      <c r="BM65" s="1">
        <v>767813.69863013679</v>
      </c>
      <c r="BN65" s="1">
        <v>767813.69863013679</v>
      </c>
      <c r="BO65" s="1">
        <v>767813.69863013679</v>
      </c>
      <c r="BP65" s="1">
        <v>767813.69863013679</v>
      </c>
      <c r="BQ65" s="1">
        <v>767813.69863013679</v>
      </c>
      <c r="BR65" s="1">
        <v>767813.69863013679</v>
      </c>
      <c r="BS65" s="1">
        <v>767813.69863013679</v>
      </c>
      <c r="BT65" s="1">
        <v>767813.69863013679</v>
      </c>
      <c r="BU65" s="1">
        <v>767813.69863013679</v>
      </c>
      <c r="BV65" s="1">
        <v>767813.69863013679</v>
      </c>
      <c r="BW65" s="1">
        <v>767813.69863013679</v>
      </c>
      <c r="BX65" s="1">
        <v>767813.69863013679</v>
      </c>
      <c r="BY65" s="1">
        <v>767813.69863013679</v>
      </c>
      <c r="BZ65" s="1">
        <v>767813.69863013679</v>
      </c>
      <c r="CA65" s="1">
        <v>767813.69863013679</v>
      </c>
      <c r="CB65" s="1">
        <v>767813.69863013679</v>
      </c>
      <c r="CC65" s="1">
        <v>767813.69863013679</v>
      </c>
      <c r="CD65" s="1">
        <v>767813.69863013679</v>
      </c>
      <c r="CE65" s="1">
        <v>767813.69863013679</v>
      </c>
      <c r="CF65" s="1">
        <v>767813.69863013679</v>
      </c>
      <c r="CG65" s="1">
        <v>767813.69863013679</v>
      </c>
      <c r="CH65" s="1">
        <v>767813.69863013679</v>
      </c>
      <c r="CI65" s="1">
        <v>767813.69863013679</v>
      </c>
      <c r="CJ65" s="1">
        <v>767813.69863013679</v>
      </c>
      <c r="CK65" s="1">
        <v>767813.69863013679</v>
      </c>
      <c r="CL65" s="1">
        <v>767813.69863013679</v>
      </c>
      <c r="CM65" s="1">
        <v>767813.69863013679</v>
      </c>
      <c r="CN65" s="1">
        <v>767813.69863013679</v>
      </c>
      <c r="CO65" s="1">
        <v>767813.69863013679</v>
      </c>
      <c r="CP65" s="1">
        <v>767813.69863013679</v>
      </c>
      <c r="CQ65" s="1">
        <v>767813.69863013679</v>
      </c>
      <c r="CR65" s="1">
        <v>767813.69863013679</v>
      </c>
      <c r="CS65" s="1">
        <v>767813.69863013679</v>
      </c>
      <c r="CT65" s="1">
        <v>767813.69863013679</v>
      </c>
      <c r="CU65" s="1">
        <v>767813.69863013679</v>
      </c>
      <c r="CV65" s="1">
        <v>767813.69863013679</v>
      </c>
      <c r="CW65" s="1">
        <v>767813.69863013679</v>
      </c>
      <c r="CX65" s="1">
        <v>767813.69863013679</v>
      </c>
      <c r="CY65" s="1">
        <v>767813.69863013679</v>
      </c>
      <c r="CZ65" s="1">
        <v>767813.69863013679</v>
      </c>
      <c r="DA65" s="1">
        <v>767813.69863013679</v>
      </c>
    </row>
    <row r="66" spans="1:105" x14ac:dyDescent="0.25">
      <c r="D66" s="6"/>
    </row>
    <row r="67" spans="1:105" x14ac:dyDescent="0.25">
      <c r="A67" s="4" t="s">
        <v>10</v>
      </c>
      <c r="D67" s="7" t="s">
        <v>9</v>
      </c>
    </row>
    <row r="68" spans="1:105" x14ac:dyDescent="0.25">
      <c r="A68" t="s">
        <v>48</v>
      </c>
      <c r="B68" s="3">
        <f>SUMPRODUCT(E68:DA68,E$5:DA$5)</f>
        <v>43.961855022393891</v>
      </c>
      <c r="D68" t="s">
        <v>48</v>
      </c>
      <c r="E68" s="1">
        <f xml:space="preserve"> MIN(   MAX(0,EXP((1/beta.p)*( E38 - E53 - beta.0 - beta.oil*price.oil.2045 - beta.eua*price.eua.2045 - parameters!$D78 ))), price.ceiling   )</f>
        <v>6.1721645518709458</v>
      </c>
      <c r="F68" s="1">
        <f xml:space="preserve"> MIN(   MAX(0,EXP((1/beta.p)*( F38 - F53 - beta.0 - beta.oil*price.oil.2045 - beta.eua*price.eua.2045 - parameters!$D78 ))), price.ceiling   )</f>
        <v>6.4101492507055555</v>
      </c>
      <c r="G68" s="1">
        <f xml:space="preserve"> MIN(   MAX(0,EXP((1/beta.p)*( G38 - G53 - beta.0 - beta.oil*price.oil.2045 - beta.eua*price.eua.2045 - parameters!$D78 ))), price.ceiling   )</f>
        <v>6.6573101010188598</v>
      </c>
      <c r="H68" s="1">
        <f xml:space="preserve"> MIN(   MAX(0,EXP((1/beta.p)*( H38 - H53 - beta.0 - beta.oil*price.oil.2045 - beta.eua*price.eua.2045 - parameters!$D78 ))), price.ceiling   )</f>
        <v>6.9140009144482111</v>
      </c>
      <c r="I68" s="1">
        <f xml:space="preserve"> MIN(   MAX(0,EXP((1/beta.p)*( I38 - I53 - beta.0 - beta.oil*price.oil.2045 - beta.eua*price.eua.2045 - parameters!$D78 ))), price.ceiling   )</f>
        <v>7.1805891448071053</v>
      </c>
      <c r="J68" s="1">
        <f xml:space="preserve"> MIN(   MAX(0,EXP((1/beta.p)*( J38 - J53 - beta.0 - beta.oil*price.oil.2045 - beta.eua*price.eua.2045 - parameters!$D78 ))), price.ceiling   )</f>
        <v>7.45745641409661</v>
      </c>
      <c r="K68" s="1">
        <f xml:space="preserve"> MIN(   MAX(0,EXP((1/beta.p)*( K38 - K53 - beta.0 - beta.oil*price.oil.2045 - beta.eua*price.eua.2045 - parameters!$D78 ))), price.ceiling   )</f>
        <v>7.7449990587986246</v>
      </c>
      <c r="L68" s="1">
        <f xml:space="preserve"> MIN(   MAX(0,EXP((1/beta.p)*( L38 - L53 - beta.0 - beta.oil*price.oil.2045 - beta.eua*price.eua.2045 - parameters!$D78 ))), price.ceiling   )</f>
        <v>8.0436286972329718</v>
      </c>
      <c r="M68" s="1">
        <f xml:space="preserve"> MIN(   MAX(0,EXP((1/beta.p)*( M38 - M53 - beta.0 - beta.oil*price.oil.2045 - beta.eua*price.eua.2045 - parameters!$D78 ))), price.ceiling   )</f>
        <v>8.3537728187904836</v>
      </c>
      <c r="N68" s="1">
        <f xml:space="preserve"> MIN(   MAX(0,EXP((1/beta.p)*( N38 - N53 - beta.0 - beta.oil*price.oil.2045 - beta.eua*price.eua.2045 - parameters!$D78 ))), price.ceiling   )</f>
        <v>8.6758753958855692</v>
      </c>
      <c r="O68" s="1">
        <f xml:space="preserve"> MIN(   MAX(0,EXP((1/beta.p)*( O38 - O53 - beta.0 - beta.oil*price.oil.2045 - beta.eua*price.eua.2045 - parameters!$D78 ))), price.ceiling   )</f>
        <v>9.0103975195043464</v>
      </c>
      <c r="P68" s="1">
        <f xml:space="preserve"> MIN(   MAX(0,EXP((1/beta.p)*( P38 - P53 - beta.0 - beta.oil*price.oil.2045 - beta.eua*price.eua.2045 - parameters!$D78 ))), price.ceiling   )</f>
        <v>9.3578180592579994</v>
      </c>
      <c r="Q68" s="1">
        <f xml:space="preserve"> MIN(   MAX(0,EXP((1/beta.p)*( Q38 - Q53 - beta.0 - beta.oil*price.oil.2045 - beta.eua*price.eua.2045 - parameters!$D78 ))), price.ceiling   )</f>
        <v>9.7186343488863294</v>
      </c>
      <c r="R68" s="1">
        <f xml:space="preserve"> MIN(   MAX(0,EXP((1/beta.p)*( R38 - R53 - beta.0 - beta.oil*price.oil.2045 - beta.eua*price.eua.2045 - parameters!$D78 ))), price.ceiling   )</f>
        <v>10.093362898192799</v>
      </c>
      <c r="S68" s="1">
        <f xml:space="preserve"> MIN(   MAX(0,EXP((1/beta.p)*( S38 - S53 - beta.0 - beta.oil*price.oil.2045 - beta.eua*price.eua.2045 - parameters!$D78 ))), price.ceiling   )</f>
        <v>10.482540132430129</v>
      </c>
      <c r="T68" s="1">
        <f xml:space="preserve"> MIN(   MAX(0,EXP((1/beta.p)*( T38 - T53 - beta.0 - beta.oil*price.oil.2045 - beta.eua*price.eua.2045 - parameters!$D78 ))), price.ceiling   )</f>
        <v>10.886723160194984</v>
      </c>
      <c r="U68" s="1">
        <f xml:space="preserve"> MIN(   MAX(0,EXP((1/beta.p)*( U38 - U53 - beta.0 - beta.oil*price.oil.2045 - beta.eua*price.eua.2045 - parameters!$D78 ))), price.ceiling   )</f>
        <v>11.306490570930887</v>
      </c>
      <c r="V68" s="1">
        <f xml:space="preserve"> MIN(   MAX(0,EXP((1/beta.p)*( V38 - V53 - beta.0 - beta.oil*price.oil.2045 - beta.eua*price.eua.2045 - parameters!$D78 ))), price.ceiling   )</f>
        <v>11.742443263181077</v>
      </c>
      <c r="W68" s="1">
        <f xml:space="preserve"> MIN(   MAX(0,EXP((1/beta.p)*( W38 - W53 - beta.0 - beta.oil*price.oil.2045 - beta.eua*price.eua.2045 - parameters!$D78 ))), price.ceiling   )</f>
        <v>12.195205304776932</v>
      </c>
      <c r="X68" s="1">
        <f xml:space="preserve"> MIN(   MAX(0,EXP((1/beta.p)*( X38 - X53 - beta.0 - beta.oil*price.oil.2045 - beta.eua*price.eua.2045 - parameters!$D78 ))), price.ceiling   )</f>
        <v>12.665424826193256</v>
      </c>
      <c r="Y68" s="1">
        <f xml:space="preserve"> MIN(   MAX(0,EXP((1/beta.p)*( Y38 - Y53 - beta.0 - beta.oil*price.oil.2045 - beta.eua*price.eua.2045 - parameters!$D78 ))), price.ceiling   )</f>
        <v>13.153774948349401</v>
      </c>
      <c r="Z68" s="1">
        <f xml:space="preserve"> MIN(   MAX(0,EXP((1/beta.p)*( Z38 - Z53 - beta.0 - beta.oil*price.oil.2045 - beta.eua*price.eua.2045 - parameters!$D78 ))), price.ceiling   )</f>
        <v>13.66095474618422</v>
      </c>
      <c r="AA68" s="1">
        <f xml:space="preserve"> MIN(   MAX(0,EXP((1/beta.p)*( AA38 - AA53 - beta.0 - beta.oil*price.oil.2045 - beta.eua*price.eua.2045 - parameters!$D78 ))), price.ceiling   )</f>
        <v>14.187690249384376</v>
      </c>
      <c r="AB68" s="1">
        <f xml:space="preserve"> MIN(   MAX(0,EXP((1/beta.p)*( AB38 - AB53 - beta.0 - beta.oil*price.oil.2045 - beta.eua*price.eua.2045 - parameters!$D78 ))), price.ceiling   )</f>
        <v>14.734735481698371</v>
      </c>
      <c r="AC68" s="1">
        <f xml:space="preserve"> MIN(   MAX(0,EXP((1/beta.p)*( AC38 - AC53 - beta.0 - beta.oil*price.oil.2045 - beta.eua*price.eua.2045 - parameters!$D78 ))), price.ceiling   )</f>
        <v>15.302873540324285</v>
      </c>
      <c r="AD68" s="1">
        <f xml:space="preserve"> MIN(   MAX(0,EXP((1/beta.p)*( AD38 - AD53 - beta.0 - beta.oil*price.oil.2045 - beta.eua*price.eua.2045 - parameters!$D78 ))), price.ceiling   )</f>
        <v>15.892917716916147</v>
      </c>
      <c r="AE68" s="1">
        <f xml:space="preserve"> MIN(   MAX(0,EXP((1/beta.p)*( AE38 - AE53 - beta.0 - beta.oil*price.oil.2045 - beta.eua*price.eua.2045 - parameters!$D78 ))), price.ceiling   )</f>
        <v>16.505712661813888</v>
      </c>
      <c r="AF68" s="1">
        <f xml:space="preserve"> MIN(   MAX(0,EXP((1/beta.p)*( AF38 - AF53 - beta.0 - beta.oil*price.oil.2045 - beta.eua*price.eua.2045 - parameters!$D78 ))), price.ceiling   )</f>
        <v>17.142135593163253</v>
      </c>
      <c r="AG68" s="1">
        <f xml:space="preserve"> MIN(   MAX(0,EXP((1/beta.p)*( AG38 - AG53 - beta.0 - beta.oil*price.oil.2045 - beta.eua*price.eua.2045 - parameters!$D78 ))), price.ceiling   )</f>
        <v>17.803097552656769</v>
      </c>
      <c r="AH68" s="1">
        <f xml:space="preserve"> MIN(   MAX(0,EXP((1/beta.p)*( AH38 - AH53 - beta.0 - beta.oil*price.oil.2045 - beta.eua*price.eua.2045 - parameters!$D78 ))), price.ceiling   )</f>
        <v>18.489544709693089</v>
      </c>
      <c r="AI68" s="1">
        <f xml:space="preserve"> MIN(   MAX(0,EXP((1/beta.p)*( AI38 - AI53 - beta.0 - beta.oil*price.oil.2045 - beta.eua*price.eua.2045 - parameters!$D78 ))), price.ceiling   )</f>
        <v>19.202459715821945</v>
      </c>
      <c r="AJ68" s="1">
        <f xml:space="preserve"> MIN(   MAX(0,EXP((1/beta.p)*( AJ38 - AJ53 - beta.0 - beta.oil*price.oil.2045 - beta.eua*price.eua.2045 - parameters!$D78 ))), price.ceiling   )</f>
        <v>19.94286311141326</v>
      </c>
      <c r="AK68" s="1">
        <f xml:space="preserve"> MIN(   MAX(0,EXP((1/beta.p)*( AK38 - AK53 - beta.0 - beta.oil*price.oil.2045 - beta.eua*price.eua.2045 - parameters!$D78 ))), price.ceiling   )</f>
        <v>20.711814786564386</v>
      </c>
      <c r="AL68" s="1">
        <f xml:space="preserve"> MIN(   MAX(0,EXP((1/beta.p)*( AL38 - AL53 - beta.0 - beta.oil*price.oil.2045 - beta.eua*price.eua.2045 - parameters!$D78 ))), price.ceiling   )</f>
        <v>21.510415498336492</v>
      </c>
      <c r="AM68" s="1">
        <f xml:space="preserve"> MIN(   MAX(0,EXP((1/beta.p)*( AM38 - AM53 - beta.0 - beta.oil*price.oil.2045 - beta.eua*price.eua.2045 - parameters!$D78 ))), price.ceiling   )</f>
        <v>22.339808446492302</v>
      </c>
      <c r="AN68" s="1">
        <f xml:space="preserve"> MIN(   MAX(0,EXP((1/beta.p)*( AN38 - AN53 - beta.0 - beta.oil*price.oil.2045 - beta.eua*price.eua.2045 - parameters!$D78 ))), price.ceiling   )</f>
        <v>23.201180909990487</v>
      </c>
      <c r="AO68" s="1">
        <f xml:space="preserve"> MIN(   MAX(0,EXP((1/beta.p)*( AO38 - AO53 - beta.0 - beta.oil*price.oil.2045 - beta.eua*price.eua.2045 - parameters!$D78 ))), price.ceiling   )</f>
        <v>24.095765946579931</v>
      </c>
      <c r="AP68" s="1">
        <f xml:space="preserve"> MIN(   MAX(0,EXP((1/beta.p)*( AP38 - AP53 - beta.0 - beta.oil*price.oil.2045 - beta.eua*price.eua.2045 - parameters!$D78 ))), price.ceiling   )</f>
        <v>25.024844157926015</v>
      </c>
      <c r="AQ68" s="1">
        <f xml:space="preserve"> MIN(   MAX(0,EXP((1/beta.p)*( AQ38 - AQ53 - beta.0 - beta.oil*price.oil.2045 - beta.eua*price.eua.2045 - parameters!$D78 ))), price.ceiling   )</f>
        <v>25.989745522796749</v>
      </c>
      <c r="AR68" s="1">
        <f xml:space="preserve"> MIN(   MAX(0,EXP((1/beta.p)*( AR38 - AR53 - beta.0 - beta.oil*price.oil.2045 - beta.eua*price.eua.2045 - parameters!$D78 ))), price.ceiling   )</f>
        <v>26.99185130093192</v>
      </c>
      <c r="AS68" s="1">
        <f xml:space="preserve"> MIN(   MAX(0,EXP((1/beta.p)*( AS38 - AS53 - beta.0 - beta.oil*price.oil.2045 - beta.eua*price.eua.2045 - parameters!$D78 ))), price.ceiling   )</f>
        <v>28.032596010321399</v>
      </c>
      <c r="AT68" s="1">
        <f xml:space="preserve"> MIN(   MAX(0,EXP((1/beta.p)*( AT38 - AT53 - beta.0 - beta.oil*price.oil.2045 - beta.eua*price.eua.2045 - parameters!$D78 ))), price.ceiling   )</f>
        <v>29.113469480722678</v>
      </c>
      <c r="AU68" s="1">
        <f xml:space="preserve"> MIN(   MAX(0,EXP((1/beta.p)*( AU38 - AU53 - beta.0 - beta.oil*price.oil.2045 - beta.eua*price.eua.2045 - parameters!$D78 ))), price.ceiling   )</f>
        <v>30.236018986357635</v>
      </c>
      <c r="AV68" s="1">
        <f xml:space="preserve"> MIN(   MAX(0,EXP((1/beta.p)*( AV38 - AV53 - beta.0 - beta.oil*price.oil.2045 - beta.eua*price.eua.2045 - parameters!$D78 ))), price.ceiling   )</f>
        <v>31.401851460840938</v>
      </c>
      <c r="AW68" s="1">
        <f xml:space="preserve"> MIN(   MAX(0,EXP((1/beta.p)*( AW38 - AW53 - beta.0 - beta.oil*price.oil.2045 - beta.eua*price.eua.2045 - parameters!$D78 ))), price.ceiling   )</f>
        <v>32.612635797511302</v>
      </c>
      <c r="AX68" s="1">
        <f xml:space="preserve"> MIN(   MAX(0,EXP((1/beta.p)*( AX38 - AX53 - beta.0 - beta.oil*price.oil.2045 - beta.eua*price.eua.2045 - parameters!$D78 ))), price.ceiling   )</f>
        <v>33.87010523845823</v>
      </c>
      <c r="AY68" s="1">
        <f xml:space="preserve"> MIN(   MAX(0,EXP((1/beta.p)*( AY38 - AY53 - beta.0 - beta.oil*price.oil.2045 - beta.eua*price.eua.2045 - parameters!$D78 ))), price.ceiling   )</f>
        <v>35.176059855664214</v>
      </c>
      <c r="AZ68" s="1">
        <f xml:space="preserve"> MIN(   MAX(0,EXP((1/beta.p)*( AZ38 - AZ53 - beta.0 - beta.oil*price.oil.2045 - beta.eua*price.eua.2045 - parameters!$D78 ))), price.ceiling   )</f>
        <v>36.532369127814263</v>
      </c>
      <c r="BA68" s="1">
        <f xml:space="preserve"> MIN(   MAX(0,EXP((1/beta.p)*( BA38 - BA53 - beta.0 - beta.oil*price.oil.2045 - beta.eua*price.eua.2045 - parameters!$D78 ))), price.ceiling   )</f>
        <v>37.940974616461268</v>
      </c>
      <c r="BB68" s="1">
        <f xml:space="preserve"> MIN(   MAX(0,EXP((1/beta.p)*( BB38 - BB53 - beta.0 - beta.oil*price.oil.2045 - beta.eua*price.eua.2045 - parameters!$D78 ))), price.ceiling   )</f>
        <v>39.403892745378123</v>
      </c>
      <c r="BC68" s="1">
        <f xml:space="preserve"> MIN(   MAX(0,EXP((1/beta.p)*( BC38 - BC53 - beta.0 - beta.oil*price.oil.2045 - beta.eua*price.eua.2045 - parameters!$D78 ))), price.ceiling   )</f>
        <v>40.923217687075834</v>
      </c>
      <c r="BD68" s="1">
        <f xml:space="preserve"> MIN(   MAX(0,EXP((1/beta.p)*( BD38 - BD53 - beta.0 - beta.oil*price.oil.2045 - beta.eua*price.eua.2045 - parameters!$D78 ))), price.ceiling   )</f>
        <v>42.501124360618697</v>
      </c>
      <c r="BE68" s="1">
        <f xml:space="preserve"> MIN(   MAX(0,EXP((1/beta.p)*( BE38 - BE53 - beta.0 - beta.oil*price.oil.2045 - beta.eua*price.eua.2045 - parameters!$D78 ))), price.ceiling   )</f>
        <v>44.139871545028733</v>
      </c>
      <c r="BF68" s="1">
        <f xml:space="preserve"> MIN(   MAX(0,EXP((1/beta.p)*( BF38 - BF53 - beta.0 - beta.oil*price.oil.2045 - beta.eua*price.eua.2045 - parameters!$D78 ))), price.ceiling   )</f>
        <v>45.841805112736047</v>
      </c>
      <c r="BG68" s="1">
        <f xml:space="preserve"> MIN(   MAX(0,EXP((1/beta.p)*( BG38 - BG53 - beta.0 - beta.oil*price.oil.2045 - beta.eua*price.eua.2045 - parameters!$D78 ))), price.ceiling   )</f>
        <v>47.609361387703196</v>
      </c>
      <c r="BH68" s="1">
        <f xml:space="preserve"> MIN(   MAX(0,EXP((1/beta.p)*( BH38 - BH53 - beta.0 - beta.oil*price.oil.2045 - beta.eua*price.eua.2045 - parameters!$D78 ))), price.ceiling   )</f>
        <v>49.44507063303206</v>
      </c>
      <c r="BI68" s="1">
        <f xml:space="preserve"> MIN(   MAX(0,EXP((1/beta.p)*( BI38 - BI53 - beta.0 - beta.oil*price.oil.2045 - beta.eua*price.eua.2045 - parameters!$D78 ))), price.ceiling   )</f>
        <v>51.351560673044197</v>
      </c>
      <c r="BJ68" s="1">
        <f xml:space="preserve"> MIN(   MAX(0,EXP((1/beta.p)*( BJ38 - BJ53 - beta.0 - beta.oil*price.oil.2045 - beta.eua*price.eua.2045 - parameters!$D78 ))), price.ceiling   )</f>
        <v>53.331560655020937</v>
      </c>
      <c r="BK68" s="1">
        <f xml:space="preserve"> MIN(   MAX(0,EXP((1/beta.p)*( BK38 - BK53 - beta.0 - beta.oil*price.oil.2045 - beta.eua*price.eua.2045 - parameters!$D78 ))), price.ceiling   )</f>
        <v>55.38790495598704</v>
      </c>
      <c r="BL68" s="1">
        <f xml:space="preserve"> MIN(   MAX(0,EXP((1/beta.p)*( BL38 - BL53 - beta.0 - beta.oil*price.oil.2045 - beta.eua*price.eua.2045 - parameters!$D78 ))), price.ceiling   )</f>
        <v>57.523537240131965</v>
      </c>
      <c r="BM68" s="1">
        <f xml:space="preserve"> MIN(   MAX(0,EXP((1/beta.p)*( BM38 - BM53 - beta.0 - beta.oil*price.oil.2045 - beta.eua*price.eua.2045 - parameters!$D78 ))), price.ceiling   )</f>
        <v>59.741514672675372</v>
      </c>
      <c r="BN68" s="1">
        <f xml:space="preserve"> MIN(   MAX(0,EXP((1/beta.p)*( BN38 - BN53 - beta.0 - beta.oil*price.oil.2045 - beta.eua*price.eua.2045 - parameters!$D78 ))), price.ceiling   )</f>
        <v>62.045012296210153</v>
      </c>
      <c r="BO68" s="1">
        <f xml:space="preserve"> MIN(   MAX(0,EXP((1/beta.p)*( BO38 - BO53 - beta.0 - beta.oil*price.oil.2045 - beta.eua*price.eua.2045 - parameters!$D78 ))), price.ceiling   )</f>
        <v>64.437327575786952</v>
      </c>
      <c r="BP68" s="1">
        <f xml:space="preserve"> MIN(   MAX(0,EXP((1/beta.p)*( BP38 - BP53 - beta.0 - beta.oil*price.oil.2045 - beta.eua*price.eua.2045 - parameters!$D78 ))), price.ceiling   )</f>
        <v>66.921885119247477</v>
      </c>
      <c r="BQ68" s="1">
        <f xml:space="preserve"> MIN(   MAX(0,EXP((1/beta.p)*( BQ38 - BQ53 - beta.0 - beta.oil*price.oil.2045 - beta.eua*price.eua.2045 - parameters!$D78 ))), price.ceiling   )</f>
        <v>69.502241579562636</v>
      </c>
      <c r="BR68" s="1">
        <f xml:space="preserve"> MIN(   MAX(0,EXP((1/beta.p)*( BR38 - BR53 - beta.0 - beta.oil*price.oil.2045 - beta.eua*price.eua.2045 - parameters!$D78 ))), price.ceiling   )</f>
        <v>72.182090746193964</v>
      </c>
      <c r="BS68" s="1">
        <f xml:space="preserve"> MIN(   MAX(0,EXP((1/beta.p)*( BS38 - BS53 - beta.0 - beta.oil*price.oil.2045 - beta.eua*price.eua.2045 - parameters!$D78 ))), price.ceiling   )</f>
        <v>74.965268832766228</v>
      </c>
      <c r="BT68" s="1">
        <f xml:space="preserve"> MIN(   MAX(0,EXP((1/beta.p)*( BT38 - BT53 - beta.0 - beta.oil*price.oil.2045 - beta.eua*price.eua.2045 - parameters!$D78 ))), price.ceiling   )</f>
        <v>77.855759968621271</v>
      </c>
      <c r="BU68" s="1">
        <f xml:space="preserve"> MIN(   MAX(0,EXP((1/beta.p)*( BU38 - BU53 - beta.0 - beta.oil*price.oil.2045 - beta.eua*price.eua.2045 - parameters!$D78 ))), price.ceiling   )</f>
        <v>80.857701902112822</v>
      </c>
      <c r="BV68" s="1">
        <f xml:space="preserve"> MIN(   MAX(0,EXP((1/beta.p)*( BV38 - BV53 - beta.0 - beta.oil*price.oil.2045 - beta.eua*price.eua.2045 - parameters!$D78 ))), price.ceiling   )</f>
        <v>83.975391923808743</v>
      </c>
      <c r="BW68" s="1">
        <f xml:space="preserve"> MIN(   MAX(0,EXP((1/beta.p)*( BW38 - BW53 - beta.0 - beta.oil*price.oil.2045 - beta.eua*price.eua.2045 - parameters!$D78 ))), price.ceiling   )</f>
        <v>87.213293018076854</v>
      </c>
      <c r="BX68" s="1">
        <f xml:space="preserve"> MIN(   MAX(0,EXP((1/beta.p)*( BX38 - BX53 - beta.0 - beta.oil*price.oil.2045 - beta.eua*price.eua.2045 - parameters!$D78 ))), price.ceiling   )</f>
        <v>90.576040251863816</v>
      </c>
      <c r="BY68" s="1">
        <f xml:space="preserve"> MIN(   MAX(0,EXP((1/beta.p)*( BY38 - BY53 - beta.0 - beta.oil*price.oil.2045 - beta.eua*price.eua.2045 - parameters!$D78 ))), price.ceiling   )</f>
        <v>94.068447409809167</v>
      </c>
      <c r="BZ68" s="1">
        <f xml:space="preserve"> MIN(   MAX(0,EXP((1/beta.p)*( BZ38 - BZ53 - beta.0 - beta.oil*price.oil.2045 - beta.eua*price.eua.2045 - parameters!$D78 ))), price.ceiling   )</f>
        <v>97.695513885196178</v>
      </c>
      <c r="CA68" s="1">
        <f xml:space="preserve"> MIN(   MAX(0,EXP((1/beta.p)*( CA38 - CA53 - beta.0 - beta.oil*price.oil.2045 - beta.eua*price.eua.2045 - parameters!$D78 ))), price.ceiling   )</f>
        <v>101.46243183659995</v>
      </c>
      <c r="CB68" s="1">
        <f xml:space="preserve"> MIN(   MAX(0,EXP((1/beta.p)*( CB38 - CB53 - beta.0 - beta.oil*price.oil.2045 - beta.eua*price.eua.2045 - parameters!$D78 ))), price.ceiling   )</f>
        <v>105.37459362048196</v>
      </c>
      <c r="CC68" s="1">
        <f xml:space="preserve"> MIN(   MAX(0,EXP((1/beta.p)*( CC38 - CC53 - beta.0 - beta.oil*price.oil.2045 - beta.eua*price.eua.2045 - parameters!$D78 ))), price.ceiling   )</f>
        <v>109.43759951036664</v>
      </c>
      <c r="CD68" s="1">
        <f xml:space="preserve"> MIN(   MAX(0,EXP((1/beta.p)*( CD38 - CD53 - beta.0 - beta.oil*price.oil.2045 - beta.eua*price.eua.2045 - parameters!$D78 ))), price.ceiling   )</f>
        <v>113.65726571365393</v>
      </c>
      <c r="CE68" s="1">
        <f xml:space="preserve"> MIN(   MAX(0,EXP((1/beta.p)*( CE38 - CE53 - beta.0 - beta.oil*price.oil.2045 - beta.eua*price.eua.2045 - parameters!$D78 ))), price.ceiling   )</f>
        <v>118.03963269753974</v>
      </c>
      <c r="CF68" s="1">
        <f xml:space="preserve"> MIN(   MAX(0,EXP((1/beta.p)*( CF38 - CF53 - beta.0 - beta.oil*price.oil.2045 - beta.eua*price.eua.2045 - parameters!$D78 ))), price.ceiling   )</f>
        <v>122.59097383596685</v>
      </c>
      <c r="CG68" s="1">
        <f xml:space="preserve"> MIN(   MAX(0,EXP((1/beta.p)*( CG38 - CG53 - beta.0 - beta.oil*price.oil.2045 - beta.eua*price.eua.2045 - parameters!$D78 ))), price.ceiling   )</f>
        <v>127.31780438998207</v>
      </c>
      <c r="CH68" s="1">
        <f xml:space="preserve"> MIN(   MAX(0,EXP((1/beta.p)*( CH38 - CH53 - beta.0 - beta.oil*price.oil.2045 - beta.eua*price.eua.2045 - parameters!$D78 ))), price.ceiling   )</f>
        <v>132.22689083435588</v>
      </c>
      <c r="CI68" s="1">
        <f xml:space="preserve"> MIN(   MAX(0,EXP((1/beta.p)*( CI38 - CI53 - beta.0 - beta.oil*price.oil.2045 - beta.eua*price.eua.2045 - parameters!$D78 ))), price.ceiling   )</f>
        <v>137.32526054381424</v>
      </c>
      <c r="CJ68" s="1">
        <f xml:space="preserve"> MIN(   MAX(0,EXP((1/beta.p)*( CJ38 - CJ53 - beta.0 - beta.oil*price.oil.2045 - beta.eua*price.eua.2045 - parameters!$D78 ))), price.ceiling   )</f>
        <v>142.62021185275128</v>
      </c>
      <c r="CK68" s="1">
        <f xml:space="preserve"> MIN(   MAX(0,EXP((1/beta.p)*( CK38 - CK53 - beta.0 - beta.oil*price.oil.2045 - beta.eua*price.eua.2045 - parameters!$D78 ))), price.ceiling   )</f>
        <v>148.1193245028208</v>
      </c>
      <c r="CL68" s="1">
        <f xml:space="preserve"> MIN(   MAX(0,EXP((1/beta.p)*( CL38 - CL53 - beta.0 - beta.oil*price.oil.2045 - beta.eua*price.eua.2045 - parameters!$D78 ))), price.ceiling   )</f>
        <v>153.83047049336395</v>
      </c>
      <c r="CM68" s="1">
        <f xml:space="preserve"> MIN(   MAX(0,EXP((1/beta.p)*( CM38 - CM53 - beta.0 - beta.oil*price.oil.2045 - beta.eua*price.eua.2045 - parameters!$D78 ))), price.ceiling   )</f>
        <v>159.76182535020308</v>
      </c>
      <c r="CN68" s="1">
        <f xml:space="preserve"> MIN(   MAX(0,EXP((1/beta.p)*( CN38 - CN53 - beta.0 - beta.oil*price.oil.2045 - beta.eua*price.eua.2045 - parameters!$D78 ))), price.ceiling   )</f>
        <v>165.92187982893702</v>
      </c>
      <c r="CO68" s="1">
        <f xml:space="preserve"> MIN(   MAX(0,EXP((1/beta.p)*( CO38 - CO53 - beta.0 - beta.oil*price.oil.2045 - beta.eua*price.eua.2045 - parameters!$D78 ))), price.ceiling   )</f>
        <v>172.31945206948771</v>
      </c>
      <c r="CP68" s="1">
        <f xml:space="preserve"> MIN(   MAX(0,EXP((1/beta.p)*( CP38 - CP53 - beta.0 - beta.oil*price.oil.2045 - beta.eua*price.eua.2045 - parameters!$D78 ))), price.ceiling   )</f>
        <v>178.96370021929957</v>
      </c>
      <c r="CQ68" s="1">
        <f xml:space="preserve"> MIN(   MAX(0,EXP((1/beta.p)*( CQ38 - CQ53 - beta.0 - beta.oil*price.oil.2045 - beta.eua*price.eua.2045 - parameters!$D78 ))), price.ceiling   )</f>
        <v>185.86413554325861</v>
      </c>
      <c r="CR68" s="1">
        <f xml:space="preserve"> MIN(   MAX(0,EXP((1/beta.p)*( CR38 - CR53 - beta.0 - beta.oil*price.oil.2045 - beta.eua*price.eua.2045 - parameters!$D78 ))), price.ceiling   )</f>
        <v>193.03063603910314</v>
      </c>
      <c r="CS68" s="1">
        <f xml:space="preserve"> MIN(   MAX(0,EXP((1/beta.p)*( CS38 - CS53 - beta.0 - beta.oil*price.oil.2045 - beta.eua*price.eua.2045 - parameters!$D78 ))), price.ceiling   )</f>
        <v>200.4734605778126</v>
      </c>
      <c r="CT68" s="1">
        <f xml:space="preserve"> MIN(   MAX(0,EXP((1/beta.p)*( CT38 - CT53 - beta.0 - beta.oil*price.oil.2045 - beta.eua*price.eua.2045 - parameters!$D78 ))), price.ceiling   )</f>
        <v>208.20326358921812</v>
      </c>
      <c r="CU68" s="1">
        <f xml:space="preserve"> MIN(   MAX(0,EXP((1/beta.p)*( CU38 - CU53 - beta.0 - beta.oil*price.oil.2045 - beta.eua*price.eua.2045 - parameters!$D78 ))), price.ceiling   )</f>
        <v>216.23111031385611</v>
      </c>
      <c r="CV68" s="1">
        <f xml:space="preserve"> MIN(   MAX(0,EXP((1/beta.p)*( CV38 - CV53 - beta.0 - beta.oil*price.oil.2045 - beta.eua*price.eua.2045 - parameters!$D78 ))), price.ceiling   )</f>
        <v>224.56849264289934</v>
      </c>
      <c r="CW68" s="1">
        <f xml:space="preserve"> MIN(   MAX(0,EXP((1/beta.p)*( CW38 - CW53 - beta.0 - beta.oil*price.oil.2045 - beta.eua*price.eua.2045 - parameters!$D78 ))), price.ceiling   )</f>
        <v>233.2273455688412</v>
      </c>
      <c r="CX68" s="1">
        <f xml:space="preserve"> MIN(   MAX(0,EXP((1/beta.p)*( CX38 - CX53 - beta.0 - beta.oil*price.oil.2045 - beta.eua*price.eua.2045 - parameters!$D78 ))), price.ceiling   )</f>
        <v>242.22006427047901</v>
      </c>
      <c r="CY68" s="1">
        <f xml:space="preserve"> MIN(   MAX(0,EXP((1/beta.p)*( CY38 - CY53 - beta.0 - beta.oil*price.oil.2045 - beta.eua*price.eua.2045 - parameters!$D78 ))), price.ceiling   )</f>
        <v>251.55952185665691</v>
      </c>
      <c r="CZ68" s="1">
        <f xml:space="preserve"> MIN(   MAX(0,EXP((1/beta.p)*( CZ38 - CZ53 - beta.0 - beta.oil*price.oil.2045 - beta.eua*price.eua.2045 - parameters!$D78 ))), price.ceiling   )</f>
        <v>261.25908779416699</v>
      </c>
      <c r="DA68" s="1">
        <f xml:space="preserve"> MIN(   MAX(0,EXP((1/beta.p)*( DA38 - DA53 - beta.0 - beta.oil*price.oil.2045 - beta.eua*price.eua.2045 - parameters!$D78 ))), price.ceiling   )</f>
        <v>271.33264704618858</v>
      </c>
    </row>
    <row r="69" spans="1:105" x14ac:dyDescent="0.25">
      <c r="A69" t="s">
        <v>49</v>
      </c>
      <c r="B69" s="3">
        <f t="shared" ref="B69:B80" si="8">SUMPRODUCT(E69:DA69,E$5:DA$5)</f>
        <v>38.78240817311633</v>
      </c>
      <c r="D69" t="s">
        <v>49</v>
      </c>
      <c r="E69" s="1">
        <f xml:space="preserve"> MIN(   MAX(0,EXP((1/beta.p)*( E39 - E54 - beta.0 - beta.oil*price.oil.2045 - beta.eua*price.eua.2045 - parameters!$D79 ))), price.ceiling   )</f>
        <v>7.6798218597358279</v>
      </c>
      <c r="F69" s="1">
        <f xml:space="preserve"> MIN(   MAX(0,EXP((1/beta.p)*( F39 - F54 - beta.0 - beta.oil*price.oil.2045 - beta.eua*price.eua.2045 - parameters!$D79 ))), price.ceiling   )</f>
        <v>7.9247990428755273</v>
      </c>
      <c r="G69" s="1">
        <f xml:space="preserve"> MIN(   MAX(0,EXP((1/beta.p)*( G39 - G54 - beta.0 - beta.oil*price.oil.2045 - beta.eua*price.eua.2045 - parameters!$D79 ))), price.ceiling   )</f>
        <v>8.1775907067877185</v>
      </c>
      <c r="H69" s="1">
        <f xml:space="preserve"> MIN(   MAX(0,EXP((1/beta.p)*( H39 - H54 - beta.0 - beta.oil*price.oil.2045 - beta.eua*price.eua.2045 - parameters!$D79 ))), price.ceiling   )</f>
        <v>8.4384461241146962</v>
      </c>
      <c r="I69" s="1">
        <f xml:space="preserve"> MIN(   MAX(0,EXP((1/beta.p)*( I39 - I54 - beta.0 - beta.oil*price.oil.2045 - beta.eua*price.eua.2045 - parameters!$D79 ))), price.ceiling   )</f>
        <v>8.7076225189995711</v>
      </c>
      <c r="J69" s="1">
        <f xml:space="preserve"> MIN(   MAX(0,EXP((1/beta.p)*( J39 - J54 - beta.0 - beta.oil*price.oil.2045 - beta.eua*price.eua.2045 - parameters!$D79 ))), price.ceiling   )</f>
        <v>8.9853853207296766</v>
      </c>
      <c r="K69" s="1">
        <f xml:space="preserve"> MIN(   MAX(0,EXP((1/beta.p)*( K39 - K54 - beta.0 - beta.oil*price.oil.2045 - beta.eua*price.eua.2045 - parameters!$D79 ))), price.ceiling   )</f>
        <v>9.2720084254709167</v>
      </c>
      <c r="L69" s="1">
        <f xml:space="preserve"> MIN(   MAX(0,EXP((1/beta.p)*( L39 - L54 - beta.0 - beta.oil*price.oil.2045 - beta.eua*price.eua.2045 - parameters!$D79 ))), price.ceiling   )</f>
        <v>9.5677744663511408</v>
      </c>
      <c r="M69" s="1">
        <f xml:space="preserve"> MIN(   MAX(0,EXP((1/beta.p)*( M39 - M54 - beta.0 - beta.oil*price.oil.2045 - beta.eua*price.eua.2045 - parameters!$D79 ))), price.ceiling   )</f>
        <v>9.8729750921587858</v>
      </c>
      <c r="N69" s="1">
        <f xml:space="preserve"> MIN(   MAX(0,EXP((1/beta.p)*( N39 - N54 - beta.0 - beta.oil*price.oil.2045 - beta.eua*price.eua.2045 - parameters!$D79 ))), price.ceiling   )</f>
        <v>10.187911254931795</v>
      </c>
      <c r="O69" s="1">
        <f xml:space="preserve"> MIN(   MAX(0,EXP((1/beta.p)*( O39 - O54 - beta.0 - beta.oil*price.oil.2045 - beta.eua*price.eua.2045 - parameters!$D79 ))), price.ceiling   )</f>
        <v>10.512893506720157</v>
      </c>
      <c r="P69" s="1">
        <f xml:space="preserve"> MIN(   MAX(0,EXP((1/beta.p)*( P39 - P54 - beta.0 - beta.oil*price.oil.2045 - beta.eua*price.eua.2045 - parameters!$D79 ))), price.ceiling   )</f>
        <v>10.848242305814898</v>
      </c>
      <c r="Q69" s="1">
        <f xml:space="preserve"> MIN(   MAX(0,EXP((1/beta.p)*( Q39 - Q54 - beta.0 - beta.oil*price.oil.2045 - beta.eua*price.eua.2045 - parameters!$D79 ))), price.ceiling   )</f>
        <v>11.19428833274538</v>
      </c>
      <c r="R69" s="1">
        <f xml:space="preserve"> MIN(   MAX(0,EXP((1/beta.p)*( R39 - R54 - beta.0 - beta.oil*price.oil.2045 - beta.eua*price.eua.2045 - parameters!$D79 ))), price.ceiling   )</f>
        <v>11.55137281635656</v>
      </c>
      <c r="S69" s="1">
        <f xml:space="preserve"> MIN(   MAX(0,EXP((1/beta.p)*( S39 - S54 - beta.0 - beta.oil*price.oil.2045 - beta.eua*price.eua.2045 - parameters!$D79 ))), price.ceiling   )</f>
        <v>11.919847870287676</v>
      </c>
      <c r="T69" s="1">
        <f xml:space="preserve"> MIN(   MAX(0,EXP((1/beta.p)*( T39 - T54 - beta.0 - beta.oil*price.oil.2045 - beta.eua*price.eua.2045 - parameters!$D79 ))), price.ceiling   )</f>
        <v>12.300076840184287</v>
      </c>
      <c r="U69" s="1">
        <f xml:space="preserve"> MIN(   MAX(0,EXP((1/beta.p)*( U39 - U54 - beta.0 - beta.oil*price.oil.2045 - beta.eua*price.eua.2045 - parameters!$D79 ))), price.ceiling   )</f>
        <v>12.69243466198588</v>
      </c>
      <c r="V69" s="1">
        <f xml:space="preserve"> MIN(   MAX(0,EXP((1/beta.p)*( V39 - V54 - beta.0 - beta.oil*price.oil.2045 - beta.eua*price.eua.2045 - parameters!$D79 ))), price.ceiling   )</f>
        <v>13.097308231642479</v>
      </c>
      <c r="W69" s="1">
        <f xml:space="preserve"> MIN(   MAX(0,EXP((1/beta.p)*( W39 - W54 - beta.0 - beta.oil*price.oil.2045 - beta.eua*price.eua.2045 - parameters!$D79 ))), price.ceiling   )</f>
        <v>13.515096786624735</v>
      </c>
      <c r="X69" s="1">
        <f xml:space="preserve"> MIN(   MAX(0,EXP((1/beta.p)*( X39 - X54 - beta.0 - beta.oil*price.oil.2045 - beta.eua*price.eua.2045 - parameters!$D79 ))), price.ceiling   )</f>
        <v>13.946212299603786</v>
      </c>
      <c r="Y69" s="1">
        <f xml:space="preserve"> MIN(   MAX(0,EXP((1/beta.p)*( Y39 - Y54 - beta.0 - beta.oil*price.oil.2045 - beta.eua*price.eua.2045 - parameters!$D79 ))), price.ceiling   )</f>
        <v>14.391079884688981</v>
      </c>
      <c r="Z69" s="1">
        <f xml:space="preserve"> MIN(   MAX(0,EXP((1/beta.p)*( Z39 - Z54 - beta.0 - beta.oil*price.oil.2045 - beta.eua*price.eua.2045 - parameters!$D79 ))), price.ceiling   )</f>
        <v>14.850138216624147</v>
      </c>
      <c r="AA69" s="1">
        <f xml:space="preserve"> MIN(   MAX(0,EXP((1/beta.p)*( AA39 - AA54 - beta.0 - beta.oil*price.oil.2045 - beta.eua*price.eua.2045 - parameters!$D79 ))), price.ceiling   )</f>
        <v>15.32383996335567</v>
      </c>
      <c r="AB69" s="1">
        <f xml:space="preserve"> MIN(   MAX(0,EXP((1/beta.p)*( AB39 - AB54 - beta.0 - beta.oil*price.oil.2045 - beta.eua*price.eua.2045 - parameters!$D79 ))), price.ceiling   )</f>
        <v>15.812652232399058</v>
      </c>
      <c r="AC69" s="1">
        <f xml:space="preserve"> MIN(   MAX(0,EXP((1/beta.p)*( AC39 - AC54 - beta.0 - beta.oil*price.oil.2045 - beta.eua*price.eua.2045 - parameters!$D79 ))), price.ceiling   )</f>
        <v>16.317057031443973</v>
      </c>
      <c r="AD69" s="1">
        <f xml:space="preserve"> MIN(   MAX(0,EXP((1/beta.p)*( AD39 - AD54 - beta.0 - beta.oil*price.oil.2045 - beta.eua*price.eua.2045 - parameters!$D79 ))), price.ceiling   )</f>
        <v>16.837551743652114</v>
      </c>
      <c r="AE69" s="1">
        <f xml:space="preserve"> MIN(   MAX(0,EXP((1/beta.p)*( AE39 - AE54 - beta.0 - beta.oil*price.oil.2045 - beta.eua*price.eua.2045 - parameters!$D79 ))), price.ceiling   )</f>
        <v>17.374649618116447</v>
      </c>
      <c r="AF69" s="1">
        <f xml:space="preserve"> MIN(   MAX(0,EXP((1/beta.p)*( AF39 - AF54 - beta.0 - beta.oil*price.oil.2045 - beta.eua*price.eua.2045 - parameters!$D79 ))), price.ceiling   )</f>
        <v>17.928880275965565</v>
      </c>
      <c r="AG69" s="1">
        <f xml:space="preserve"> MIN(   MAX(0,EXP((1/beta.p)*( AG39 - AG54 - beta.0 - beta.oil*price.oil.2045 - beta.eua*price.eua.2045 - parameters!$D79 ))), price.ceiling   )</f>
        <v>18.500790232612143</v>
      </c>
      <c r="AH69" s="1">
        <f xml:space="preserve"> MIN(   MAX(0,EXP((1/beta.p)*( AH39 - AH54 - beta.0 - beta.oil*price.oil.2045 - beta.eua*price.eua.2045 - parameters!$D79 ))), price.ceiling   )</f>
        <v>19.09094343666052</v>
      </c>
      <c r="AI69" s="1">
        <f xml:space="preserve"> MIN(   MAX(0,EXP((1/beta.p)*( AI39 - AI54 - beta.0 - beta.oil*price.oil.2045 - beta.eua*price.eua.2045 - parameters!$D79 ))), price.ceiling   )</f>
        <v>19.69992182600474</v>
      </c>
      <c r="AJ69" s="1">
        <f xml:space="preserve"> MIN(   MAX(0,EXP((1/beta.p)*( AJ39 - AJ54 - beta.0 - beta.oil*price.oil.2045 - beta.eua*price.eua.2045 - parameters!$D79 ))), price.ceiling   )</f>
        <v>20.328325901665544</v>
      </c>
      <c r="AK69" s="1">
        <f xml:space="preserve"> MIN(   MAX(0,EXP((1/beta.p)*( AK39 - AK54 - beta.0 - beta.oil*price.oil.2045 - beta.eua*price.eua.2045 - parameters!$D79 ))), price.ceiling   )</f>
        <v>20.976775319932024</v>
      </c>
      <c r="AL69" s="1">
        <f xml:space="preserve"> MIN(   MAX(0,EXP((1/beta.p)*( AL39 - AL54 - beta.0 - beta.oil*price.oil.2045 - beta.eua*price.eua.2045 - parameters!$D79 ))), price.ceiling   )</f>
        <v>21.645909503391838</v>
      </c>
      <c r="AM69" s="1">
        <f xml:space="preserve"> MIN(   MAX(0,EXP((1/beta.p)*( AM39 - AM54 - beta.0 - beta.oil*price.oil.2045 - beta.eua*price.eua.2045 - parameters!$D79 ))), price.ceiling   )</f>
        <v>22.336388271452787</v>
      </c>
      <c r="AN69" s="1">
        <f xml:space="preserve"> MIN(   MAX(0,EXP((1/beta.p)*( AN39 - AN54 - beta.0 - beta.oil*price.oil.2045 - beta.eua*price.eua.2045 - parameters!$D79 ))), price.ceiling   )</f>
        <v>23.048892490976868</v>
      </c>
      <c r="AO69" s="1">
        <f xml:space="preserve"> MIN(   MAX(0,EXP((1/beta.p)*( AO39 - AO54 - beta.0 - beta.oil*price.oil.2045 - beta.eua*price.eua.2045 - parameters!$D79 ))), price.ceiling   )</f>
        <v>23.784124747669303</v>
      </c>
      <c r="AP69" s="1">
        <f xml:space="preserve"> MIN(   MAX(0,EXP((1/beta.p)*( AP39 - AP54 - beta.0 - beta.oil*price.oil.2045 - beta.eua*price.eua.2045 - parameters!$D79 ))), price.ceiling   )</f>
        <v>24.542810038883552</v>
      </c>
      <c r="AQ69" s="1">
        <f xml:space="preserve"> MIN(   MAX(0,EXP((1/beta.p)*( AQ39 - AQ54 - beta.0 - beta.oil*price.oil.2045 - beta.eua*price.eua.2045 - parameters!$D79 ))), price.ceiling   )</f>
        <v>25.325696488526443</v>
      </c>
      <c r="AR69" s="1">
        <f xml:space="preserve"> MIN(   MAX(0,EXP((1/beta.p)*( AR39 - AR54 - beta.0 - beta.oil*price.oil.2045 - beta.eua*price.eua.2045 - parameters!$D79 ))), price.ceiling   )</f>
        <v>26.133556084767601</v>
      </c>
      <c r="AS69" s="1">
        <f xml:space="preserve"> MIN(   MAX(0,EXP((1/beta.p)*( AS39 - AS54 - beta.0 - beta.oil*price.oil.2045 - beta.eua*price.eua.2045 - parameters!$D79 ))), price.ceiling   )</f>
        <v>26.967185441281078</v>
      </c>
      <c r="AT69" s="1">
        <f xml:space="preserve"> MIN(   MAX(0,EXP((1/beta.p)*( AT39 - AT54 - beta.0 - beta.oil*price.oil.2045 - beta.eua*price.eua.2045 - parameters!$D79 ))), price.ceiling   )</f>
        <v>27.827406582769665</v>
      </c>
      <c r="AU69" s="1">
        <f xml:space="preserve"> MIN(   MAX(0,EXP((1/beta.p)*( AU39 - AU54 - beta.0 - beta.oil*price.oil.2045 - beta.eua*price.eua.2045 - parameters!$D79 ))), price.ceiling   )</f>
        <v>28.715067755546471</v>
      </c>
      <c r="AV69" s="1">
        <f xml:space="preserve"> MIN(   MAX(0,EXP((1/beta.p)*( AV39 - AV54 - beta.0 - beta.oil*price.oil.2045 - beta.eua*price.eua.2045 - parameters!$D79 ))), price.ceiling   )</f>
        <v>29.631044263973124</v>
      </c>
      <c r="AW69" s="1">
        <f xml:space="preserve"> MIN(   MAX(0,EXP((1/beta.p)*( AW39 - AW54 - beta.0 - beta.oil*price.oil.2045 - beta.eua*price.eua.2045 - parameters!$D79 ))), price.ceiling   )</f>
        <v>30.576239333579281</v>
      </c>
      <c r="AX69" s="1">
        <f xml:space="preserve"> MIN(   MAX(0,EXP((1/beta.p)*( AX39 - AX54 - beta.0 - beta.oil*price.oil.2045 - beta.eua*price.eua.2045 - parameters!$D79 ))), price.ceiling   )</f>
        <v>31.551585001714766</v>
      </c>
      <c r="AY69" s="1">
        <f xml:space="preserve"> MIN(   MAX(0,EXP((1/beta.p)*( AY39 - AY54 - beta.0 - beta.oil*price.oil.2045 - beta.eua*price.eua.2045 - parameters!$D79 ))), price.ceiling   )</f>
        <v>32.558043036612304</v>
      </c>
      <c r="AZ69" s="1">
        <f xml:space="preserve"> MIN(   MAX(0,EXP((1/beta.p)*( AZ39 - AZ54 - beta.0 - beta.oil*price.oil.2045 - beta.eua*price.eua.2045 - parameters!$D79 ))), price.ceiling   )</f>
        <v>33.596605885767346</v>
      </c>
      <c r="BA69" s="1">
        <f xml:space="preserve"> MIN(   MAX(0,EXP((1/beta.p)*( BA39 - BA54 - beta.0 - beta.oil*price.oil.2045 - beta.eua*price.eua.2045 - parameters!$D79 ))), price.ceiling   )</f>
        <v>34.668297654570047</v>
      </c>
      <c r="BB69" s="1">
        <f xml:space="preserve"> MIN(   MAX(0,EXP((1/beta.p)*( BB39 - BB54 - beta.0 - beta.oil*price.oil.2045 - beta.eua*price.eua.2045 - parameters!$D79 ))), price.ceiling   )</f>
        <v>35.774175116154503</v>
      </c>
      <c r="BC69" s="1">
        <f xml:space="preserve"> MIN(   MAX(0,EXP((1/beta.p)*( BC39 - BC54 - beta.0 - beta.oil*price.oil.2045 - beta.eua*price.eua.2045 - parameters!$D79 ))), price.ceiling   )</f>
        <v>36.915328753460777</v>
      </c>
      <c r="BD69" s="1">
        <f xml:space="preserve"> MIN(   MAX(0,EXP((1/beta.p)*( BD39 - BD54 - beta.0 - beta.oil*price.oil.2045 - beta.eua*price.eua.2045 - parameters!$D79 ))), price.ceiling   )</f>
        <v>38.092883834537872</v>
      </c>
      <c r="BE69" s="1">
        <f xml:space="preserve"> MIN(   MAX(0,EXP((1/beta.p)*( BE39 - BE54 - beta.0 - beta.oil*price.oil.2045 - beta.eua*price.eua.2045 - parameters!$D79 ))), price.ceiling   )</f>
        <v>39.308001522147073</v>
      </c>
      <c r="BF69" s="1">
        <f xml:space="preserve"> MIN(   MAX(0,EXP((1/beta.p)*( BF39 - BF54 - beta.0 - beta.oil*price.oil.2045 - beta.eua*price.eua.2045 - parameters!$D79 ))), price.ceiling   )</f>
        <v>40.56188001876081</v>
      </c>
      <c r="BG69" s="1">
        <f xml:space="preserve"> MIN(   MAX(0,EXP((1/beta.p)*( BG39 - BG54 - beta.0 - beta.oil*price.oil.2045 - beta.eua*price.eua.2045 - parameters!$D79 ))), price.ceiling   )</f>
        <v>41.855755748085087</v>
      </c>
      <c r="BH69" s="1">
        <f xml:space="preserve"> MIN(   MAX(0,EXP((1/beta.p)*( BH39 - BH54 - beta.0 - beta.oil*price.oil.2045 - beta.eua*price.eua.2045 - parameters!$D79 ))), price.ceiling   )</f>
        <v>43.190904574271819</v>
      </c>
      <c r="BI69" s="1">
        <f xml:space="preserve"> MIN(   MAX(0,EXP((1/beta.p)*( BI39 - BI54 - beta.0 - beta.oil*price.oil.2045 - beta.eua*price.eua.2045 - parameters!$D79 ))), price.ceiling   )</f>
        <v>44.568643060021586</v>
      </c>
      <c r="BJ69" s="1">
        <f xml:space="preserve"> MIN(   MAX(0,EXP((1/beta.p)*( BJ39 - BJ54 - beta.0 - beta.oil*price.oil.2045 - beta.eua*price.eua.2045 - parameters!$D79 ))), price.ceiling   )</f>
        <v>45.990329764819535</v>
      </c>
      <c r="BK69" s="1">
        <f xml:space="preserve"> MIN(   MAX(0,EXP((1/beta.p)*( BK39 - BK54 - beta.0 - beta.oil*price.oil.2045 - beta.eua*price.eua.2045 - parameters!$D79 ))), price.ceiling   )</f>
        <v>47.457366584582275</v>
      </c>
      <c r="BL69" s="1">
        <f xml:space="preserve"> MIN(   MAX(0,EXP((1/beta.p)*( BL39 - BL54 - beta.0 - beta.oil*price.oil.2045 - beta.eua*price.eua.2045 - parameters!$D79 ))), price.ceiling   )</f>
        <v>48.971200134039023</v>
      </c>
      <c r="BM69" s="1">
        <f xml:space="preserve"> MIN(   MAX(0,EXP((1/beta.p)*( BM39 - BM54 - beta.0 - beta.oil*price.oil.2045 - beta.eua*price.eua.2045 - parameters!$D79 ))), price.ceiling   )</f>
        <v>50.533323173208025</v>
      </c>
      <c r="BN69" s="1">
        <f xml:space="preserve"> MIN(   MAX(0,EXP((1/beta.p)*( BN39 - BN54 - beta.0 - beta.oil*price.oil.2045 - beta.eua*price.eua.2045 - parameters!$D79 ))), price.ceiling   )</f>
        <v>52.14527607937697</v>
      </c>
      <c r="BO69" s="1">
        <f xml:space="preserve"> MIN(   MAX(0,EXP((1/beta.p)*( BO39 - BO54 - beta.0 - beta.oil*price.oil.2045 - beta.eua*price.eua.2045 - parameters!$D79 ))), price.ceiling   )</f>
        <v>53.808648366036593</v>
      </c>
      <c r="BP69" s="1">
        <f xml:space="preserve"> MIN(   MAX(0,EXP((1/beta.p)*( BP39 - BP54 - beta.0 - beta.oil*price.oil.2045 - beta.eua*price.eua.2045 - parameters!$D79 ))), price.ceiling   )</f>
        <v>55.525080250267862</v>
      </c>
      <c r="BQ69" s="1">
        <f xml:space="preserve"> MIN(   MAX(0,EXP((1/beta.p)*( BQ39 - BQ54 - beta.0 - beta.oil*price.oil.2045 - beta.eua*price.eua.2045 - parameters!$D79 ))), price.ceiling   )</f>
        <v>57.296264270125306</v>
      </c>
      <c r="BR69" s="1">
        <f xml:space="preserve"> MIN(   MAX(0,EXP((1/beta.p)*( BR39 - BR54 - beta.0 - beta.oil*price.oil.2045 - beta.eua*price.eua.2045 - parameters!$D79 ))), price.ceiling   )</f>
        <v>59.123946953614841</v>
      </c>
      <c r="BS69" s="1">
        <f xml:space="preserve"> MIN(   MAX(0,EXP((1/beta.p)*( BS39 - BS54 - beta.0 - beta.oil*price.oil.2045 - beta.eua*price.eua.2045 - parameters!$D79 ))), price.ceiling   )</f>
        <v>61.009930540908023</v>
      </c>
      <c r="BT69" s="1">
        <f xml:space="preserve"> MIN(   MAX(0,EXP((1/beta.p)*( BT39 - BT54 - beta.0 - beta.oil*price.oil.2045 - beta.eua*price.eua.2045 - parameters!$D79 ))), price.ceiling   )</f>
        <v>62.95607476149479</v>
      </c>
      <c r="BU69" s="1">
        <f xml:space="preserve"> MIN(   MAX(0,EXP((1/beta.p)*( BU39 - BU54 - beta.0 - beta.oil*price.oil.2045 - beta.eua*price.eua.2045 - parameters!$D79 ))), price.ceiling   )</f>
        <v>64.964298668023517</v>
      </c>
      <c r="BV69" s="1">
        <f xml:space="preserve"> MIN(   MAX(0,EXP((1/beta.p)*( BV39 - BV54 - beta.0 - beta.oil*price.oil.2045 - beta.eua*price.eua.2045 - parameters!$D79 ))), price.ceiling   )</f>
        <v>67.036582528639784</v>
      </c>
      <c r="BW69" s="1">
        <f xml:space="preserve"> MIN(   MAX(0,EXP((1/beta.p)*( BW39 - BW54 - beta.0 - beta.oil*price.oil.2045 - beta.eua*price.eua.2045 - parameters!$D79 ))), price.ceiling   )</f>
        <v>69.1749697796877</v>
      </c>
      <c r="BX69" s="1">
        <f xml:space="preserve"> MIN(   MAX(0,EXP((1/beta.p)*( BX39 - BX54 - beta.0 - beta.oil*price.oil.2045 - beta.eua*price.eua.2045 - parameters!$D79 ))), price.ceiling   )</f>
        <v>71.381569040700327</v>
      </c>
      <c r="BY69" s="1">
        <f xml:space="preserve"> MIN(   MAX(0,EXP((1/beta.p)*( BY39 - BY54 - beta.0 - beta.oil*price.oil.2045 - beta.eua*price.eua.2045 - parameters!$D79 ))), price.ceiling   )</f>
        <v>73.658556193665916</v>
      </c>
      <c r="BZ69" s="1">
        <f xml:space="preserve"> MIN(   MAX(0,EXP((1/beta.p)*( BZ39 - BZ54 - beta.0 - beta.oil*price.oil.2045 - beta.eua*price.eua.2045 - parameters!$D79 ))), price.ceiling   )</f>
        <v>76.008176528620183</v>
      </c>
      <c r="CA69" s="1">
        <f xml:space="preserve"> MIN(   MAX(0,EXP((1/beta.p)*( CA39 - CA54 - beta.0 - beta.oil*price.oil.2045 - beta.eua*price.eua.2045 - parameters!$D79 ))), price.ceiling   )</f>
        <v>78.432746957680479</v>
      </c>
      <c r="CB69" s="1">
        <f xml:space="preserve"> MIN(   MAX(0,EXP((1/beta.p)*( CB39 - CB54 - beta.0 - beta.oil*price.oil.2045 - beta.eua*price.eua.2045 - parameters!$D79 ))), price.ceiling   )</f>
        <v>80.934658299705077</v>
      </c>
      <c r="CC69" s="1">
        <f xml:space="preserve"> MIN(   MAX(0,EXP((1/beta.p)*( CC39 - CC54 - beta.0 - beta.oil*price.oil.2045 - beta.eua*price.eua.2045 - parameters!$D79 ))), price.ceiling   )</f>
        <v>83.516377637830246</v>
      </c>
      <c r="CD69" s="1">
        <f xml:space="preserve"> MIN(   MAX(0,EXP((1/beta.p)*( CD39 - CD54 - beta.0 - beta.oil*price.oil.2045 - beta.eua*price.eua.2045 - parameters!$D79 ))), price.ceiling   )</f>
        <v>86.180450752209865</v>
      </c>
      <c r="CE69" s="1">
        <f xml:space="preserve"> MIN(   MAX(0,EXP((1/beta.p)*( CE39 - CE54 - beta.0 - beta.oil*price.oil.2045 - beta.eua*price.eua.2045 - parameters!$D79 ))), price.ceiling   )</f>
        <v>88.929504630357002</v>
      </c>
      <c r="CF69" s="1">
        <f xml:space="preserve"> MIN(   MAX(0,EXP((1/beta.p)*( CF39 - CF54 - beta.0 - beta.oil*price.oil.2045 - beta.eua*price.eua.2045 - parameters!$D79 ))), price.ceiling   )</f>
        <v>91.766250057561976</v>
      </c>
      <c r="CG69" s="1">
        <f xml:space="preserve"> MIN(   MAX(0,EXP((1/beta.p)*( CG39 - CG54 - beta.0 - beta.oil*price.oil.2045 - beta.eua*price.eua.2045 - parameters!$D79 ))), price.ceiling   )</f>
        <v>94.693484289941352</v>
      </c>
      <c r="CH69" s="1">
        <f xml:space="preserve"> MIN(   MAX(0,EXP((1/beta.p)*( CH39 - CH54 - beta.0 - beta.oil*price.oil.2045 - beta.eua*price.eua.2045 - parameters!$D79 ))), price.ceiling   )</f>
        <v>97.714093812755451</v>
      </c>
      <c r="CI69" s="1">
        <f xml:space="preserve"> MIN(   MAX(0,EXP((1/beta.p)*( CI39 - CI54 - beta.0 - beta.oil*price.oil.2045 - beta.eua*price.eua.2045 - parameters!$D79 ))), price.ceiling   )</f>
        <v>100.83105718671067</v>
      </c>
      <c r="CJ69" s="1">
        <f xml:space="preserve"> MIN(   MAX(0,EXP((1/beta.p)*( CJ39 - CJ54 - beta.0 - beta.oil*price.oil.2045 - beta.eua*price.eua.2045 - parameters!$D79 ))), price.ceiling   )</f>
        <v>104.04744798505766</v>
      </c>
      <c r="CK69" s="1">
        <f xml:space="preserve"> MIN(   MAX(0,EXP((1/beta.p)*( CK39 - CK54 - beta.0 - beta.oil*price.oil.2045 - beta.eua*price.eua.2045 - parameters!$D79 ))), price.ceiling   )</f>
        <v>107.36643782437805</v>
      </c>
      <c r="CL69" s="1">
        <f xml:space="preserve"> MIN(   MAX(0,EXP((1/beta.p)*( CL39 - CL54 - beta.0 - beta.oil*price.oil.2045 - beta.eua*price.eua.2045 - parameters!$D79 ))), price.ceiling   )</f>
        <v>110.7912994920502</v>
      </c>
      <c r="CM69" s="1">
        <f xml:space="preserve"> MIN(   MAX(0,EXP((1/beta.p)*( CM39 - CM54 - beta.0 - beta.oil*price.oil.2045 - beta.eua*price.eua.2045 - parameters!$D79 ))), price.ceiling   )</f>
        <v>114.32541017347725</v>
      </c>
      <c r="CN69" s="1">
        <f xml:space="preserve"> MIN(   MAX(0,EXP((1/beta.p)*( CN39 - CN54 - beta.0 - beta.oil*price.oil.2045 - beta.eua*price.eua.2045 - parameters!$D79 ))), price.ceiling   )</f>
        <v>117.97225478225997</v>
      </c>
      <c r="CO69" s="1">
        <f xml:space="preserve"> MIN(   MAX(0,EXP((1/beta.p)*( CO39 - CO54 - beta.0 - beta.oil*price.oil.2045 - beta.eua*price.eua.2045 - parameters!$D79 ))), price.ceiling   )</f>
        <v>121.73542939659811</v>
      </c>
      <c r="CP69" s="1">
        <f xml:space="preserve"> MIN(   MAX(0,EXP((1/beta.p)*( CP39 - CP54 - beta.0 - beta.oil*price.oil.2045 - beta.eua*price.eua.2045 - parameters!$D79 ))), price.ceiling   )</f>
        <v>125.61864480530893</v>
      </c>
      <c r="CQ69" s="1">
        <f xml:space="preserve"> MIN(   MAX(0,EXP((1/beta.p)*( CQ39 - CQ54 - beta.0 - beta.oil*price.oil.2045 - beta.eua*price.eua.2045 - parameters!$D79 ))), price.ceiling   )</f>
        <v>129.62573016695944</v>
      </c>
      <c r="CR69" s="1">
        <f xml:space="preserve"> MIN(   MAX(0,EXP((1/beta.p)*( CR39 - CR54 - beta.0 - beta.oil*price.oil.2045 - beta.eua*price.eua.2045 - parameters!$D79 ))), price.ceiling   )</f>
        <v>133.76063678572075</v>
      </c>
      <c r="CS69" s="1">
        <f xml:space="preserve"> MIN(   MAX(0,EXP((1/beta.p)*( CS39 - CS54 - beta.0 - beta.oil*price.oil.2045 - beta.eua*price.eua.2045 - parameters!$D79 ))), price.ceiling   )</f>
        <v>138.02744200766696</v>
      </c>
      <c r="CT69" s="1">
        <f xml:space="preserve"> MIN(   MAX(0,EXP((1/beta.p)*( CT39 - CT54 - beta.0 - beta.oil*price.oil.2045 - beta.eua*price.eua.2045 - parameters!$D79 ))), price.ceiling   )</f>
        <v>142.43035324136329</v>
      </c>
      <c r="CU69" s="1">
        <f xml:space="preserve"> MIN(   MAX(0,EXP((1/beta.p)*( CU39 - CU54 - beta.0 - beta.oil*price.oil.2045 - beta.eua*price.eua.2045 - parameters!$D79 ))), price.ceiling   )</f>
        <v>146.973712106703</v>
      </c>
      <c r="CV69" s="1">
        <f xml:space="preserve"> MIN(   MAX(0,EXP((1/beta.p)*( CV39 - CV54 - beta.0 - beta.oil*price.oil.2045 - beta.eua*price.eua.2045 - parameters!$D79 ))), price.ceiling   )</f>
        <v>151.66199871609109</v>
      </c>
      <c r="CW69" s="1">
        <f xml:space="preserve"> MIN(   MAX(0,EXP((1/beta.p)*( CW39 - CW54 - beta.0 - beta.oil*price.oil.2045 - beta.eua*price.eua.2045 - parameters!$D79 ))), price.ceiling   )</f>
        <v>156.49983609218913</v>
      </c>
      <c r="CX69" s="1">
        <f xml:space="preserve"> MIN(   MAX(0,EXP((1/beta.p)*( CX39 - CX54 - beta.0 - beta.oil*price.oil.2045 - beta.eua*price.eua.2045 - parameters!$D79 ))), price.ceiling   )</f>
        <v>161.49199472658327</v>
      </c>
      <c r="CY69" s="1">
        <f xml:space="preserve"> MIN(   MAX(0,EXP((1/beta.p)*( CY39 - CY54 - beta.0 - beta.oil*price.oil.2045 - beta.eua*price.eua.2045 - parameters!$D79 ))), price.ceiling   )</f>
        <v>166.64339728386742</v>
      </c>
      <c r="CZ69" s="1">
        <f xml:space="preserve"> MIN(   MAX(0,EXP((1/beta.p)*( CZ39 - CZ54 - beta.0 - beta.oil*price.oil.2045 - beta.eua*price.eua.2045 - parameters!$D79 ))), price.ceiling   )</f>
        <v>171.95912345578097</v>
      </c>
      <c r="DA69" s="1">
        <f xml:space="preserve"> MIN(   MAX(0,EXP((1/beta.p)*( DA39 - DA54 - beta.0 - beta.oil*price.oil.2045 - beta.eua*price.eua.2045 - parameters!$D79 ))), price.ceiling   )</f>
        <v>177.44441497018835</v>
      </c>
    </row>
    <row r="70" spans="1:105" x14ac:dyDescent="0.25">
      <c r="A70" t="s">
        <v>50</v>
      </c>
      <c r="B70" s="3">
        <f t="shared" si="8"/>
        <v>38.130116888095081</v>
      </c>
      <c r="D70" t="s">
        <v>50</v>
      </c>
      <c r="E70" s="1">
        <f xml:space="preserve"> MIN(   MAX(0,EXP((1/beta.p)*( E40 - E55 - beta.0 - beta.oil*price.oil.2045 - beta.eua*price.eua.2045 - parameters!$D80 ))), price.ceiling   )</f>
        <v>5.7891882366588536</v>
      </c>
      <c r="F70" s="1">
        <f xml:space="preserve"> MIN(   MAX(0,EXP((1/beta.p)*( F40 - F55 - beta.0 - beta.oil*price.oil.2045 - beta.eua*price.eua.2045 - parameters!$D80 ))), price.ceiling   )</f>
        <v>6.003652555070917</v>
      </c>
      <c r="G70" s="1">
        <f xml:space="preserve"> MIN(   MAX(0,EXP((1/beta.p)*( G40 - G55 - beta.0 - beta.oil*price.oil.2045 - beta.eua*price.eua.2045 - parameters!$D80 ))), price.ceiling   )</f>
        <v>6.2260618464207562</v>
      </c>
      <c r="H70" s="1">
        <f xml:space="preserve"> MIN(   MAX(0,EXP((1/beta.p)*( H40 - H55 - beta.0 - beta.oil*price.oil.2045 - beta.eua*price.eua.2045 - parameters!$D80 ))), price.ceiling   )</f>
        <v>6.4567104375010471</v>
      </c>
      <c r="I70" s="1">
        <f xml:space="preserve"> MIN(   MAX(0,EXP((1/beta.p)*( I40 - I55 - beta.0 - beta.oil*price.oil.2045 - beta.eua*price.eua.2045 - parameters!$D80 ))), price.ceiling   )</f>
        <v>6.6959035586357452</v>
      </c>
      <c r="J70" s="1">
        <f xml:space="preserve"> MIN(   MAX(0,EXP((1/beta.p)*( J40 - J55 - beta.0 - beta.oil*price.oil.2045 - beta.eua*price.eua.2045 - parameters!$D80 ))), price.ceiling   )</f>
        <v>6.9439577476086196</v>
      </c>
      <c r="K70" s="1">
        <f xml:space="preserve"> MIN(   MAX(0,EXP((1/beta.p)*( K40 - K55 - beta.0 - beta.oil*price.oil.2045 - beta.eua*price.eua.2045 - parameters!$D80 ))), price.ceiling   )</f>
        <v>7.2012012685556117</v>
      </c>
      <c r="L70" s="1">
        <f xml:space="preserve"> MIN(   MAX(0,EXP((1/beta.p)*( L40 - L55 - beta.0 - beta.oil*price.oil.2045 - beta.eua*price.eua.2045 - parameters!$D80 ))), price.ceiling   )</f>
        <v>7.4679745463753333</v>
      </c>
      <c r="M70" s="1">
        <f xml:space="preserve"> MIN(   MAX(0,EXP((1/beta.p)*( M40 - M55 - beta.0 - beta.oil*price.oil.2045 - beta.eua*price.eua.2045 - parameters!$D80 ))), price.ceiling   )</f>
        <v>7.7446306172325796</v>
      </c>
      <c r="N70" s="1">
        <f xml:space="preserve"> MIN(   MAX(0,EXP((1/beta.p)*( N40 - N55 - beta.0 - beta.oil*price.oil.2045 - beta.eua*price.eua.2045 - parameters!$D80 ))), price.ceiling   )</f>
        <v>8.0315355957510413</v>
      </c>
      <c r="O70" s="1">
        <f xml:space="preserve"> MIN(   MAX(0,EXP((1/beta.p)*( O40 - O55 - beta.0 - beta.oil*price.oil.2045 - beta.eua*price.eua.2045 - parameters!$D80 ))), price.ceiling   )</f>
        <v>8.3290691595135247</v>
      </c>
      <c r="P70" s="1">
        <f xml:space="preserve"> MIN(   MAX(0,EXP((1/beta.p)*( P40 - P55 - beta.0 - beta.oil*price.oil.2045 - beta.eua*price.eua.2045 - parameters!$D80 ))), price.ceiling   )</f>
        <v>8.6376250515107316</v>
      </c>
      <c r="Q70" s="1">
        <f xml:space="preserve"> MIN(   MAX(0,EXP((1/beta.p)*( Q40 - Q55 - beta.0 - beta.oil*price.oil.2045 - beta.eua*price.eua.2045 - parameters!$D80 ))), price.ceiling   )</f>
        <v>8.9576116012036344</v>
      </c>
      <c r="R70" s="1">
        <f xml:space="preserve"> MIN(   MAX(0,EXP((1/beta.p)*( R40 - R55 - beta.0 - beta.oil*price.oil.2045 - beta.eua*price.eua.2045 - parameters!$D80 ))), price.ceiling   )</f>
        <v>9.2894522648889577</v>
      </c>
      <c r="S70" s="1">
        <f xml:space="preserve"> MIN(   MAX(0,EXP((1/beta.p)*( S40 - S55 - beta.0 - beta.oil*price.oil.2045 - beta.eua*price.eua.2045 - parameters!$D80 ))), price.ceiling   )</f>
        <v>9.6335861860828178</v>
      </c>
      <c r="T70" s="1">
        <f xml:space="preserve"> MIN(   MAX(0,EXP((1/beta.p)*( T40 - T55 - beta.0 - beta.oil*price.oil.2045 - beta.eua*price.eua.2045 - parameters!$D80 ))), price.ceiling   )</f>
        <v>9.9904687766642084</v>
      </c>
      <c r="U70" s="1">
        <f xml:space="preserve"> MIN(   MAX(0,EXP((1/beta.p)*( U40 - U55 - beta.0 - beta.oil*price.oil.2045 - beta.eua*price.eua.2045 - parameters!$D80 ))), price.ceiling   )</f>
        <v>10.36057231954725</v>
      </c>
      <c r="V70" s="1">
        <f xml:space="preserve"> MIN(   MAX(0,EXP((1/beta.p)*( V40 - V55 - beta.0 - beta.oil*price.oil.2045 - beta.eua*price.eua.2045 - parameters!$D80 ))), price.ceiling   )</f>
        <v>10.744386593679916</v>
      </c>
      <c r="W70" s="1">
        <f xml:space="preserve"> MIN(   MAX(0,EXP((1/beta.p)*( W40 - W55 - beta.0 - beta.oil*price.oil.2045 - beta.eua*price.eua.2045 - parameters!$D80 ))), price.ceiling   )</f>
        <v>11.142419522196183</v>
      </c>
      <c r="X70" s="1">
        <f xml:space="preserve"> MIN(   MAX(0,EXP((1/beta.p)*( X40 - X55 - beta.0 - beta.oil*price.oil.2045 - beta.eua*price.eua.2045 - parameters!$D80 ))), price.ceiling   )</f>
        <v>11.555197844579467</v>
      </c>
      <c r="Y70" s="1">
        <f xml:space="preserve"> MIN(   MAX(0,EXP((1/beta.p)*( Y40 - Y55 - beta.0 - beta.oil*price.oil.2045 - beta.eua*price.eua.2045 - parameters!$D80 ))), price.ceiling   )</f>
        <v>11.983267813726735</v>
      </c>
      <c r="Z70" s="1">
        <f xml:space="preserve"> MIN(   MAX(0,EXP((1/beta.p)*( Z40 - Z55 - beta.0 - beta.oil*price.oil.2045 - beta.eua*price.eua.2045 - parameters!$D80 ))), price.ceiling   )</f>
        <v>12.427195918835876</v>
      </c>
      <c r="AA70" s="1">
        <f xml:space="preserve"> MIN(   MAX(0,EXP((1/beta.p)*( AA40 - AA55 - beta.0 - beta.oil*price.oil.2045 - beta.eua*price.eua.2045 - parameters!$D80 ))), price.ceiling   )</f>
        <v>12.887569635072902</v>
      </c>
      <c r="AB70" s="1">
        <f xml:space="preserve"> MIN(   MAX(0,EXP((1/beta.p)*( AB40 - AB55 - beta.0 - beta.oil*price.oil.2045 - beta.eua*price.eua.2045 - parameters!$D80 ))), price.ceiling   )</f>
        <v>13.364998201011025</v>
      </c>
      <c r="AC70" s="1">
        <f xml:space="preserve"> MIN(   MAX(0,EXP((1/beta.p)*( AC40 - AC55 - beta.0 - beta.oil*price.oil.2045 - beta.eua*price.eua.2045 - parameters!$D80 ))), price.ceiling   )</f>
        <v>13.860113424870551</v>
      </c>
      <c r="AD70" s="1">
        <f xml:space="preserve"> MIN(   MAX(0,EXP((1/beta.p)*( AD40 - AD55 - beta.0 - beta.oil*price.oil.2045 - beta.eua*price.eua.2045 - parameters!$D80 ))), price.ceiling   )</f>
        <v>14.373570520626396</v>
      </c>
      <c r="AE70" s="1">
        <f xml:space="preserve"> MIN(   MAX(0,EXP((1/beta.p)*( AE40 - AE55 - beta.0 - beta.oil*price.oil.2045 - beta.eua*price.eua.2045 - parameters!$D80 ))), price.ceiling   )</f>
        <v>14.906048975089801</v>
      </c>
      <c r="AF70" s="1">
        <f xml:space="preserve"> MIN(   MAX(0,EXP((1/beta.p)*( AF40 - AF55 - beta.0 - beta.oil*price.oil.2045 - beta.eua*price.eua.2045 - parameters!$D80 ))), price.ceiling   )</f>
        <v>15.458253447111678</v>
      </c>
      <c r="AG70" s="1">
        <f xml:space="preserve"> MIN(   MAX(0,EXP((1/beta.p)*( AG40 - AG55 - beta.0 - beta.oil*price.oil.2045 - beta.eua*price.eua.2045 - parameters!$D80 ))), price.ceiling   )</f>
        <v>16.030914700097476</v>
      </c>
      <c r="AH70" s="1">
        <f xml:space="preserve"> MIN(   MAX(0,EXP((1/beta.p)*( AH40 - AH55 - beta.0 - beta.oil*price.oil.2045 - beta.eua*price.eua.2045 - parameters!$D80 ))), price.ceiling   )</f>
        <v>16.624790569067763</v>
      </c>
      <c r="AI70" s="1">
        <f xml:space="preserve"> MIN(   MAX(0,EXP((1/beta.p)*( AI40 - AI55 - beta.0 - beta.oil*price.oil.2045 - beta.eua*price.eua.2045 - parameters!$D80 ))), price.ceiling   )</f>
        <v>17.240666963544118</v>
      </c>
      <c r="AJ70" s="1">
        <f xml:space="preserve"> MIN(   MAX(0,EXP((1/beta.p)*( AJ40 - AJ55 - beta.0 - beta.oil*price.oil.2045 - beta.eua*price.eua.2045 - parameters!$D80 ))), price.ceiling   )</f>
        <v>17.879358907587697</v>
      </c>
      <c r="AK70" s="1">
        <f xml:space="preserve"> MIN(   MAX(0,EXP((1/beta.p)*( AK40 - AK55 - beta.0 - beta.oil*price.oil.2045 - beta.eua*price.eua.2045 - parameters!$D80 ))), price.ceiling   )</f>
        <v>18.541711618366623</v>
      </c>
      <c r="AL70" s="1">
        <f xml:space="preserve"> MIN(   MAX(0,EXP((1/beta.p)*( AL40 - AL55 - beta.0 - beta.oil*price.oil.2045 - beta.eua*price.eua.2045 - parameters!$D80 ))), price.ceiling   )</f>
        <v>19.228601624679666</v>
      </c>
      <c r="AM70" s="1">
        <f xml:space="preserve"> MIN(   MAX(0,EXP((1/beta.p)*( AM40 - AM55 - beta.0 - beta.oil*price.oil.2045 - beta.eua*price.eua.2045 - parameters!$D80 ))), price.ceiling   )</f>
        <v>19.940937926916416</v>
      </c>
      <c r="AN70" s="1">
        <f xml:space="preserve"> MIN(   MAX(0,EXP((1/beta.p)*( AN40 - AN55 - beta.0 - beta.oil*price.oil.2045 - beta.eua*price.eua.2045 - parameters!$D80 ))), price.ceiling   )</f>
        <v>20.679663199988809</v>
      </c>
      <c r="AO70" s="1">
        <f xml:space="preserve"> MIN(   MAX(0,EXP((1/beta.p)*( AO40 - AO55 - beta.0 - beta.oil*price.oil.2045 - beta.eua*price.eua.2045 - parameters!$D80 ))), price.ceiling   )</f>
        <v>21.445755040826302</v>
      </c>
      <c r="AP70" s="1">
        <f xml:space="preserve"> MIN(   MAX(0,EXP((1/beta.p)*( AP40 - AP55 - beta.0 - beta.oil*price.oil.2045 - beta.eua*price.eua.2045 - parameters!$D80 ))), price.ceiling   )</f>
        <v>22.240227262084947</v>
      </c>
      <c r="AQ70" s="1">
        <f xml:space="preserve"> MIN(   MAX(0,EXP((1/beta.p)*( AQ40 - AQ55 - beta.0 - beta.oil*price.oil.2045 - beta.eua*price.eua.2045 - parameters!$D80 ))), price.ceiling   )</f>
        <v>23.064131233783261</v>
      </c>
      <c r="AR70" s="1">
        <f xml:space="preserve"> MIN(   MAX(0,EXP((1/beta.p)*( AR40 - AR55 - beta.0 - beta.oil*price.oil.2045 - beta.eua*price.eua.2045 - parameters!$D80 ))), price.ceiling   )</f>
        <v>23.918557274639472</v>
      </c>
      <c r="AS70" s="1">
        <f xml:space="preserve"> MIN(   MAX(0,EXP((1/beta.p)*( AS40 - AS55 - beta.0 - beta.oil*price.oil.2045 - beta.eua*price.eua.2045 - parameters!$D80 ))), price.ceiling   )</f>
        <v>24.804636094951935</v>
      </c>
      <c r="AT70" s="1">
        <f xml:space="preserve"> MIN(   MAX(0,EXP((1/beta.p)*( AT40 - AT55 - beta.0 - beta.oil*price.oil.2045 - beta.eua*price.eua.2045 - parameters!$D80 ))), price.ceiling   )</f>
        <v>25.723540292932075</v>
      </c>
      <c r="AU70" s="1">
        <f xml:space="preserve"> MIN(   MAX(0,EXP((1/beta.p)*( AU40 - AU55 - beta.0 - beta.oil*price.oil.2045 - beta.eua*price.eua.2045 - parameters!$D80 ))), price.ceiling   )</f>
        <v>26.676485906469896</v>
      </c>
      <c r="AV70" s="1">
        <f xml:space="preserve"> MIN(   MAX(0,EXP((1/beta.p)*( AV40 - AV55 - beta.0 - beta.oil*price.oil.2045 - beta.eua*price.eua.2045 - parameters!$D80 ))), price.ceiling   )</f>
        <v>27.664734022385694</v>
      </c>
      <c r="AW70" s="1">
        <f xml:space="preserve"> MIN(   MAX(0,EXP((1/beta.p)*( AW40 - AW55 - beta.0 - beta.oil*price.oil.2045 - beta.eua*price.eua.2045 - parameters!$D80 ))), price.ceiling   )</f>
        <v>28.689592445297549</v>
      </c>
      <c r="AX70" s="1">
        <f xml:space="preserve"> MIN(   MAX(0,EXP((1/beta.p)*( AX40 - AX55 - beta.0 - beta.oil*price.oil.2045 - beta.eua*price.eua.2045 - parameters!$D80 ))), price.ceiling   )</f>
        <v>29.752417428313073</v>
      </c>
      <c r="AY70" s="1">
        <f xml:space="preserve"> MIN(   MAX(0,EXP((1/beta.p)*( AY40 - AY55 - beta.0 - beta.oil*price.oil.2045 - beta.eua*price.eua.2045 - parameters!$D80 ))), price.ceiling   )</f>
        <v>30.854615467835949</v>
      </c>
      <c r="AZ70" s="1">
        <f xml:space="preserve"> MIN(   MAX(0,EXP((1/beta.p)*( AZ40 - AZ55 - beta.0 - beta.oil*price.oil.2045 - beta.eua*price.eua.2045 - parameters!$D80 ))), price.ceiling   )</f>
        <v>31.99764516486211</v>
      </c>
      <c r="BA70" s="1">
        <f xml:space="preserve"> MIN(   MAX(0,EXP((1/beta.p)*( BA40 - BA55 - beta.0 - beta.oil*price.oil.2045 - beta.eua*price.eua.2045 - parameters!$D80 ))), price.ceiling   )</f>
        <v>33.18301915522899</v>
      </c>
      <c r="BB70" s="1">
        <f xml:space="preserve"> MIN(   MAX(0,EXP((1/beta.p)*( BB40 - BB55 - beta.0 - beta.oil*price.oil.2045 - beta.eua*price.eua.2045 - parameters!$D80 ))), price.ceiling   )</f>
        <v>34.41230611137189</v>
      </c>
      <c r="BC70" s="1">
        <f xml:space="preserve"> MIN(   MAX(0,EXP((1/beta.p)*( BC40 - BC55 - beta.0 - beta.oil*price.oil.2045 - beta.eua*price.eua.2045 - parameters!$D80 ))), price.ceiling   )</f>
        <v>35.687132818237089</v>
      </c>
      <c r="BD70" s="1">
        <f xml:space="preserve"> MIN(   MAX(0,EXP((1/beta.p)*( BD40 - BD55 - beta.0 - beta.oil*price.oil.2045 - beta.eua*price.eua.2045 - parameters!$D80 ))), price.ceiling   )</f>
        <v>37.009186326098337</v>
      </c>
      <c r="BE70" s="1">
        <f xml:space="preserve"> MIN(   MAX(0,EXP((1/beta.p)*( BE40 - BE55 - beta.0 - beta.oil*price.oil.2045 - beta.eua*price.eua.2045 - parameters!$D80 ))), price.ceiling   )</f>
        <v>38.380216183125818</v>
      </c>
      <c r="BF70" s="1">
        <f xml:space="preserve"> MIN(   MAX(0,EXP((1/beta.p)*( BF40 - BF55 - beta.0 - beta.oil*price.oil.2045 - beta.eua*price.eua.2045 - parameters!$D80 ))), price.ceiling   )</f>
        <v>39.802036750662339</v>
      </c>
      <c r="BG70" s="1">
        <f xml:space="preserve"> MIN(   MAX(0,EXP((1/beta.p)*( BG40 - BG55 - beta.0 - beta.oil*price.oil.2045 - beta.eua*price.eua.2045 - parameters!$D80 ))), price.ceiling   )</f>
        <v>41.276529604269911</v>
      </c>
      <c r="BH70" s="1">
        <f xml:space="preserve"> MIN(   MAX(0,EXP((1/beta.p)*( BH40 - BH55 - beta.0 - beta.oil*price.oil.2045 - beta.eua*price.eua.2045 - parameters!$D80 ))), price.ceiling   )</f>
        <v>42.805646023725636</v>
      </c>
      <c r="BI70" s="1">
        <f xml:space="preserve"> MIN(   MAX(0,EXP((1/beta.p)*( BI40 - BI55 - beta.0 - beta.oil*price.oil.2045 - beta.eua*price.eua.2045 - parameters!$D80 ))), price.ceiling   )</f>
        <v>44.391409575260198</v>
      </c>
      <c r="BJ70" s="1">
        <f xml:space="preserve"> MIN(   MAX(0,EXP((1/beta.p)*( BJ40 - BJ55 - beta.0 - beta.oil*price.oil.2045 - beta.eua*price.eua.2045 - parameters!$D80 ))), price.ceiling   )</f>
        <v>46.035918789457682</v>
      </c>
      <c r="BK70" s="1">
        <f xml:space="preserve"> MIN(   MAX(0,EXP((1/beta.p)*( BK40 - BK55 - beta.0 - beta.oil*price.oil.2045 - beta.eua*price.eua.2045 - parameters!$D80 ))), price.ceiling   )</f>
        <v>47.741349938359505</v>
      </c>
      <c r="BL70" s="1">
        <f xml:space="preserve"> MIN(   MAX(0,EXP((1/beta.p)*( BL40 - BL55 - beta.0 - beta.oil*price.oil.2045 - beta.eua*price.eua.2045 - parameters!$D80 ))), price.ceiling   )</f>
        <v>49.509959915448633</v>
      </c>
      <c r="BM70" s="1">
        <f xml:space="preserve"> MIN(   MAX(0,EXP((1/beta.p)*( BM40 - BM55 - beta.0 - beta.oil*price.oil.2045 - beta.eua*price.eua.2045 - parameters!$D80 ))), price.ceiling   )</f>
        <v>51.344089222324172</v>
      </c>
      <c r="BN70" s="1">
        <f xml:space="preserve"> MIN(   MAX(0,EXP((1/beta.p)*( BN40 - BN55 - beta.0 - beta.oil*price.oil.2045 - beta.eua*price.eua.2045 - parameters!$D80 ))), price.ceiling   )</f>
        <v>53.246165066019543</v>
      </c>
      <c r="BO70" s="1">
        <f xml:space="preserve"> MIN(   MAX(0,EXP((1/beta.p)*( BO40 - BO55 - beta.0 - beta.oil*price.oil.2045 - beta.eua*price.eua.2045 - parameters!$D80 ))), price.ceiling   )</f>
        <v>55.218704571062574</v>
      </c>
      <c r="BP70" s="1">
        <f xml:space="preserve"> MIN(   MAX(0,EXP((1/beta.p)*( BP40 - BP55 - beta.0 - beta.oil*price.oil.2045 - beta.eua*price.eua.2045 - parameters!$D80 ))), price.ceiling   )</f>
        <v>57.264318110529132</v>
      </c>
      <c r="BQ70" s="1">
        <f xml:space="preserve"> MIN(   MAX(0,EXP((1/beta.p)*( BQ40 - BQ55 - beta.0 - beta.oil*price.oil.2045 - beta.eua*price.eua.2045 - parameters!$D80 ))), price.ceiling   )</f>
        <v>59.385712760497185</v>
      </c>
      <c r="BR70" s="1">
        <f xml:space="preserve"> MIN(   MAX(0,EXP((1/beta.p)*( BR40 - BR55 - beta.0 - beta.oil*price.oil.2045 - beta.eua*price.eua.2045 - parameters!$D80 ))), price.ceiling   )</f>
        <v>61.585695882473757</v>
      </c>
      <c r="BS70" s="1">
        <f xml:space="preserve"> MIN(   MAX(0,EXP((1/beta.p)*( BS40 - BS55 - beta.0 - beta.oil*price.oil.2045 - beta.eua*price.eua.2045 - parameters!$D80 ))), price.ceiling   )</f>
        <v>63.867178838534961</v>
      </c>
      <c r="BT70" s="1">
        <f xml:space="preserve"> MIN(   MAX(0,EXP((1/beta.p)*( BT40 - BT55 - beta.0 - beta.oil*price.oil.2045 - beta.eua*price.eua.2045 - parameters!$D80 ))), price.ceiling   )</f>
        <v>66.233180844096466</v>
      </c>
      <c r="BU70" s="1">
        <f xml:space="preserve"> MIN(   MAX(0,EXP((1/beta.p)*( BU40 - BU55 - beta.0 - beta.oil*price.oil.2045 - beta.eua*price.eua.2045 - parameters!$D80 ))), price.ceiling   )</f>
        <v>68.686832963411547</v>
      </c>
      <c r="BV70" s="1">
        <f xml:space="preserve"> MIN(   MAX(0,EXP((1/beta.p)*( BV40 - BV55 - beta.0 - beta.oil*price.oil.2045 - beta.eua*price.eua.2045 - parameters!$D80 ))), price.ceiling   )</f>
        <v>71.231382253085854</v>
      </c>
      <c r="BW70" s="1">
        <f xml:space="preserve"> MIN(   MAX(0,EXP((1/beta.p)*( BW40 - BW55 - beta.0 - beta.oil*price.oil.2045 - beta.eua*price.eua.2045 - parameters!$D80 ))), price.ceiling   )</f>
        <v>73.870196059090844</v>
      </c>
      <c r="BX70" s="1">
        <f xml:space="preserve"> MIN(   MAX(0,EXP((1/beta.p)*( BX40 - BX55 - beta.0 - beta.oil*price.oil.2045 - beta.eua*price.eua.2045 - parameters!$D80 ))), price.ceiling   )</f>
        <v>76.606766472963216</v>
      </c>
      <c r="BY70" s="1">
        <f xml:space="preserve"> MIN(   MAX(0,EXP((1/beta.p)*( BY40 - BY55 - beta.0 - beta.oil*price.oil.2045 - beta.eua*price.eua.2045 - parameters!$D80 ))), price.ceiling   )</f>
        <v>79.444714953086915</v>
      </c>
      <c r="BZ70" s="1">
        <f xml:space="preserve"> MIN(   MAX(0,EXP((1/beta.p)*( BZ40 - BZ55 - beta.0 - beta.oil*price.oil.2045 - beta.eua*price.eua.2045 - parameters!$D80 ))), price.ceiling   )</f>
        <v>82.387797117174216</v>
      </c>
      <c r="CA70" s="1">
        <f xml:space="preserve"> MIN(   MAX(0,EXP((1/beta.p)*( CA40 - CA55 - beta.0 - beta.oil*price.oil.2045 - beta.eua*price.eua.2045 - parameters!$D80 ))), price.ceiling   )</f>
        <v>85.439907712286427</v>
      </c>
      <c r="CB70" s="1">
        <f xml:space="preserve"> MIN(   MAX(0,EXP((1/beta.p)*( CB40 - CB55 - beta.0 - beta.oil*price.oil.2045 - beta.eua*price.eua.2045 - parameters!$D80 ))), price.ceiling   )</f>
        <v>88.605085768973822</v>
      </c>
      <c r="CC70" s="1">
        <f xml:space="preserve"> MIN(   MAX(0,EXP((1/beta.p)*( CC40 - CC55 - beta.0 - beta.oil*price.oil.2045 - beta.eua*price.eua.2045 - parameters!$D80 ))), price.ceiling   )</f>
        <v>91.887519946352072</v>
      </c>
      <c r="CD70" s="1">
        <f xml:space="preserve"> MIN(   MAX(0,EXP((1/beta.p)*( CD40 - CD55 - beta.0 - beta.oil*price.oil.2045 - beta.eua*price.eua.2045 - parameters!$D80 ))), price.ceiling   )</f>
        <v>95.291554075192721</v>
      </c>
      <c r="CE70" s="1">
        <f xml:space="preserve"> MIN(   MAX(0,EXP((1/beta.p)*( CE40 - CE55 - beta.0 - beta.oil*price.oil.2045 - beta.eua*price.eua.2045 - parameters!$D80 ))), price.ceiling   )</f>
        <v>98.821692906359303</v>
      </c>
      <c r="CF70" s="1">
        <f xml:space="preserve"> MIN(   MAX(0,EXP((1/beta.p)*( CF40 - CF55 - beta.0 - beta.oil*price.oil.2045 - beta.eua*price.eua.2045 - parameters!$D80 ))), price.ceiling   )</f>
        <v>102.48260807219955</v>
      </c>
      <c r="CG70" s="1">
        <f xml:space="preserve"> MIN(   MAX(0,EXP((1/beta.p)*( CG40 - CG55 - beta.0 - beta.oil*price.oil.2045 - beta.eua*price.eua.2045 - parameters!$D80 ))), price.ceiling   )</f>
        <v>106.27914426878027</v>
      </c>
      <c r="CH70" s="1">
        <f xml:space="preserve"> MIN(   MAX(0,EXP((1/beta.p)*( CH40 - CH55 - beta.0 - beta.oil*price.oil.2045 - beta.eua*price.eua.2045 - parameters!$D80 ))), price.ceiling   )</f>
        <v>110.21632566714786</v>
      </c>
      <c r="CI70" s="1">
        <f xml:space="preserve"> MIN(   MAX(0,EXP((1/beta.p)*( CI40 - CI55 - beta.0 - beta.oil*price.oil.2045 - beta.eua*price.eua.2045 - parameters!$D80 ))), price.ceiling   )</f>
        <v>114.2993625620976</v>
      </c>
      <c r="CJ70" s="1">
        <f xml:space="preserve"> MIN(   MAX(0,EXP((1/beta.p)*( CJ40 - CJ55 - beta.0 - beta.oil*price.oil.2045 - beta.eua*price.eua.2045 - parameters!$D80 ))), price.ceiling   )</f>
        <v>118.53365826725161</v>
      </c>
      <c r="CK70" s="1">
        <f xml:space="preserve"> MIN(   MAX(0,EXP((1/beta.p)*( CK40 - CK55 - beta.0 - beta.oil*price.oil.2045 - beta.eua*price.eua.2045 - parameters!$D80 ))), price.ceiling   )</f>
        <v>122.92481626556983</v>
      </c>
      <c r="CL70" s="1">
        <f xml:space="preserve"> MIN(   MAX(0,EXP((1/beta.p)*( CL40 - CL55 - beta.0 - beta.oil*price.oil.2045 - beta.eua*price.eua.2045 - parameters!$D80 ))), price.ceiling   )</f>
        <v>127.47864762475515</v>
      </c>
      <c r="CM70" s="1">
        <f xml:space="preserve"> MIN(   MAX(0,EXP((1/beta.p)*( CM40 - CM55 - beta.0 - beta.oil*price.oil.2045 - beta.eua*price.eua.2045 - parameters!$D80 ))), price.ceiling   )</f>
        <v>132.20117868736813</v>
      </c>
      <c r="CN70" s="1">
        <f xml:space="preserve"> MIN(   MAX(0,EXP((1/beta.p)*( CN40 - CN55 - beta.0 - beta.oil*price.oil.2045 - beta.eua*price.eua.2045 - parameters!$D80 ))), price.ceiling   )</f>
        <v>137.09865904582693</v>
      </c>
      <c r="CO70" s="1">
        <f xml:space="preserve"> MIN(   MAX(0,EXP((1/beta.p)*( CO40 - CO55 - beta.0 - beta.oil*price.oil.2045 - beta.eua*price.eua.2045 - parameters!$D80 ))), price.ceiling   )</f>
        <v>142.17756981284657</v>
      </c>
      <c r="CP70" s="1">
        <f xml:space="preserve"> MIN(   MAX(0,EXP((1/beta.p)*( CP40 - CP55 - beta.0 - beta.oil*price.oil.2045 - beta.eua*price.eua.2045 - parameters!$D80 ))), price.ceiling   )</f>
        <v>147.44463219826216</v>
      </c>
      <c r="CQ70" s="1">
        <f xml:space="preserve"> MIN(   MAX(0,EXP((1/beta.p)*( CQ40 - CQ55 - beta.0 - beta.oil*price.oil.2045 - beta.eua*price.eua.2045 - parameters!$D80 ))), price.ceiling   )</f>
        <v>152.90681640358486</v>
      </c>
      <c r="CR70" s="1">
        <f xml:space="preserve"> MIN(   MAX(0,EXP((1/beta.p)*( CR40 - CR55 - beta.0 - beta.oil*price.oil.2045 - beta.eua*price.eua.2045 - parameters!$D80 ))), price.ceiling   )</f>
        <v>158.57135084606466</v>
      </c>
      <c r="CS70" s="1">
        <f xml:space="preserve"> MIN(   MAX(0,EXP((1/beta.p)*( CS40 - CS55 - beta.0 - beta.oil*price.oil.2045 - beta.eua*price.eua.2045 - parameters!$D80 ))), price.ceiling   )</f>
        <v>164.44573172446363</v>
      </c>
      <c r="CT70" s="1">
        <f xml:space="preserve"> MIN(   MAX(0,EXP((1/beta.p)*( CT40 - CT55 - beta.0 - beta.oil*price.oil.2045 - beta.eua*price.eua.2045 - parameters!$D80 ))), price.ceiling   )</f>
        <v>170.53773293919926</v>
      </c>
      <c r="CU70" s="1">
        <f xml:space="preserve"> MIN(   MAX(0,EXP((1/beta.p)*( CU40 - CU55 - beta.0 - beta.oil*price.oil.2045 - beta.eua*price.eua.2045 - parameters!$D80 ))), price.ceiling   )</f>
        <v>176.85541637998725</v>
      </c>
      <c r="CV70" s="1">
        <f xml:space="preserve"> MIN(   MAX(0,EXP((1/beta.p)*( CV40 - CV55 - beta.0 - beta.oil*price.oil.2045 - beta.eua*price.eua.2045 - parameters!$D80 ))), price.ceiling   )</f>
        <v>183.40714259459477</v>
      </c>
      <c r="CW70" s="1">
        <f xml:space="preserve"> MIN(   MAX(0,EXP((1/beta.p)*( CW40 - CW55 - beta.0 - beta.oil*price.oil.2045 - beta.eua*price.eua.2045 - parameters!$D80 ))), price.ceiling   )</f>
        <v>190.20158185282739</v>
      </c>
      <c r="CX70" s="1">
        <f xml:space="preserve"> MIN(   MAX(0,EXP((1/beta.p)*( CX40 - CX55 - beta.0 - beta.oil*price.oil.2045 - beta.eua*price.eua.2045 - parameters!$D80 ))), price.ceiling   )</f>
        <v>197.24772562038706</v>
      </c>
      <c r="CY70" s="1">
        <f xml:space="preserve"> MIN(   MAX(0,EXP((1/beta.p)*( CY40 - CY55 - beta.0 - beta.oil*price.oil.2045 - beta.eua*price.eua.2045 - parameters!$D80 ))), price.ceiling   )</f>
        <v>204.55489845778624</v>
      </c>
      <c r="CZ70" s="1">
        <f xml:space="preserve"> MIN(   MAX(0,EXP((1/beta.p)*( CZ40 - CZ55 - beta.0 - beta.oil*price.oil.2045 - beta.eua*price.eua.2045 - parameters!$D80 ))), price.ceiling   )</f>
        <v>212.13277036006804</v>
      </c>
      <c r="DA70" s="1">
        <f xml:space="preserve"> MIN(   MAX(0,EXP((1/beta.p)*( DA40 - DA55 - beta.0 - beta.oil*price.oil.2045 - beta.eua*price.eua.2045 - parameters!$D80 ))), price.ceiling   )</f>
        <v>219.99136955365566</v>
      </c>
    </row>
    <row r="71" spans="1:105" x14ac:dyDescent="0.25">
      <c r="A71" t="s">
        <v>51</v>
      </c>
      <c r="B71" s="3">
        <f t="shared" si="8"/>
        <v>39.688798341055126</v>
      </c>
      <c r="D71" t="s">
        <v>51</v>
      </c>
      <c r="E71" s="1">
        <f xml:space="preserve"> MIN(   MAX(0,EXP((1/beta.p)*( E41 - E56 - beta.0 - beta.oil*price.oil.2045 - beta.eua*price.eua.2045 - parameters!$D81 ))), price.ceiling   )</f>
        <v>3.8399839179771509</v>
      </c>
      <c r="F71" s="1">
        <f xml:space="preserve"> MIN(   MAX(0,EXP((1/beta.p)*( F41 - F56 - beta.0 - beta.oil*price.oil.2045 - beta.eua*price.eua.2045 - parameters!$D81 ))), price.ceiling   )</f>
        <v>4.0155706681537948</v>
      </c>
      <c r="G71" s="1">
        <f xml:space="preserve"> MIN(   MAX(0,EXP((1/beta.p)*( G41 - G56 - beta.0 - beta.oil*price.oil.2045 - beta.eua*price.eua.2045 - parameters!$D81 ))), price.ceiling   )</f>
        <v>4.1991862818611612</v>
      </c>
      <c r="H71" s="1">
        <f xml:space="preserve"> MIN(   MAX(0,EXP((1/beta.p)*( H41 - H56 - beta.0 - beta.oil*price.oil.2045 - beta.eua*price.eua.2045 - parameters!$D81 ))), price.ceiling   )</f>
        <v>4.3911978861719323</v>
      </c>
      <c r="I71" s="1">
        <f xml:space="preserve"> MIN(   MAX(0,EXP((1/beta.p)*( I41 - I56 - beta.0 - beta.oil*price.oil.2045 - beta.eua*price.eua.2045 - parameters!$D81 ))), price.ceiling   )</f>
        <v>4.5919893953774329</v>
      </c>
      <c r="J71" s="1">
        <f xml:space="preserve"> MIN(   MAX(0,EXP((1/beta.p)*( J41 - J56 - beta.0 - beta.oil*price.oil.2045 - beta.eua*price.eua.2045 - parameters!$D81 ))), price.ceiling   )</f>
        <v>4.8019622785984355</v>
      </c>
      <c r="K71" s="1">
        <f xml:space="preserve"> MIN(   MAX(0,EXP((1/beta.p)*( K41 - K56 - beta.0 - beta.oil*price.oil.2045 - beta.eua*price.eua.2045 - parameters!$D81 ))), price.ceiling   )</f>
        <v>5.0215363624956675</v>
      </c>
      <c r="L71" s="1">
        <f xml:space="preserve"> MIN(   MAX(0,EXP((1/beta.p)*( L41 - L56 - beta.0 - beta.oil*price.oil.2045 - beta.eua*price.eua.2045 - parameters!$D81 ))), price.ceiling   )</f>
        <v>5.2511506706849955</v>
      </c>
      <c r="M71" s="1">
        <f xml:space="preserve"> MIN(   MAX(0,EXP((1/beta.p)*( M41 - M56 - beta.0 - beta.oil*price.oil.2045 - beta.eua*price.eua.2045 - parameters!$D81 ))), price.ceiling   )</f>
        <v>5.491264301535618</v>
      </c>
      <c r="N71" s="1">
        <f xml:space="preserve"> MIN(   MAX(0,EXP((1/beta.p)*( N41 - N56 - beta.0 - beta.oil*price.oil.2045 - beta.eua*price.eua.2045 - parameters!$D81 ))), price.ceiling   )</f>
        <v>5.7423573461063846</v>
      </c>
      <c r="O71" s="1">
        <f xml:space="preserve"> MIN(   MAX(0,EXP((1/beta.p)*( O41 - O56 - beta.0 - beta.oil*price.oil.2045 - beta.eua*price.eua.2045 - parameters!$D81 ))), price.ceiling   )</f>
        <v>6.0049318480555902</v>
      </c>
      <c r="P71" s="1">
        <f xml:space="preserve"> MIN(   MAX(0,EXP((1/beta.p)*( P41 - P56 - beta.0 - beta.oil*price.oil.2045 - beta.eua*price.eua.2045 - parameters!$D81 ))), price.ceiling   )</f>
        <v>6.2795128074435036</v>
      </c>
      <c r="Q71" s="1">
        <f xml:space="preserve"> MIN(   MAX(0,EXP((1/beta.p)*( Q41 - Q56 - beta.0 - beta.oil*price.oil.2045 - beta.eua*price.eua.2045 - parameters!$D81 ))), price.ceiling   )</f>
        <v>6.5666492304346873</v>
      </c>
      <c r="R71" s="1">
        <f xml:space="preserve"> MIN(   MAX(0,EXP((1/beta.p)*( R41 - R56 - beta.0 - beta.oil*price.oil.2045 - beta.eua*price.eua.2045 - parameters!$D81 ))), price.ceiling   )</f>
        <v>6.8669152269989135</v>
      </c>
      <c r="S71" s="1">
        <f xml:space="preserve"> MIN(   MAX(0,EXP((1/beta.p)*( S41 - S56 - beta.0 - beta.oil*price.oil.2045 - beta.eua*price.eua.2045 - parameters!$D81 ))), price.ceiling   )</f>
        <v>7.1809111588054293</v>
      </c>
      <c r="T71" s="1">
        <f xml:space="preserve"> MIN(   MAX(0,EXP((1/beta.p)*( T41 - T56 - beta.0 - beta.oil*price.oil.2045 - beta.eua*price.eua.2045 - parameters!$D81 ))), price.ceiling   )</f>
        <v>7.5092648396057564</v>
      </c>
      <c r="U71" s="1">
        <f xml:space="preserve"> MIN(   MAX(0,EXP((1/beta.p)*( U41 - U56 - beta.0 - beta.oil*price.oil.2045 - beta.eua*price.eua.2045 - parameters!$D81 ))), price.ceiling   )</f>
        <v>7.8526327905050683</v>
      </c>
      <c r="V71" s="1">
        <f xml:space="preserve"> MIN(   MAX(0,EXP((1/beta.p)*( V41 - V56 - beta.0 - beta.oil*price.oil.2045 - beta.eua*price.eua.2045 - parameters!$D81 ))), price.ceiling   )</f>
        <v>8.2117015526319914</v>
      </c>
      <c r="W71" s="1">
        <f xml:space="preserve"> MIN(   MAX(0,EXP((1/beta.p)*( W41 - W56 - beta.0 - beta.oil*price.oil.2045 - beta.eua*price.eua.2045 - parameters!$D81 ))), price.ceiling   )</f>
        <v>8.5871890598314327</v>
      </c>
      <c r="X71" s="1">
        <f xml:space="preserve"> MIN(   MAX(0,EXP((1/beta.p)*( X41 - X56 - beta.0 - beta.oil*price.oil.2045 - beta.eua*price.eua.2045 - parameters!$D81 ))), price.ceiling   )</f>
        <v>8.9798460741250068</v>
      </c>
      <c r="Y71" s="1">
        <f xml:space="preserve"> MIN(   MAX(0,EXP((1/beta.p)*( Y41 - Y56 - beta.0 - beta.oil*price.oil.2045 - beta.eua*price.eua.2045 - parameters!$D81 ))), price.ceiling   )</f>
        <v>9.3904576868092402</v>
      </c>
      <c r="Z71" s="1">
        <f xml:space="preserve"> MIN(   MAX(0,EXP((1/beta.p)*( Z41 - Z56 - beta.0 - beta.oil*price.oil.2045 - beta.eua*price.eua.2045 - parameters!$D81 ))), price.ceiling   )</f>
        <v>9.8198448881928151</v>
      </c>
      <c r="AA71" s="1">
        <f xml:space="preserve"> MIN(   MAX(0,EXP((1/beta.p)*( AA41 - AA56 - beta.0 - beta.oil*price.oil.2045 - beta.eua*price.eua.2045 - parameters!$D81 ))), price.ceiling   )</f>
        <v>10.268866209111478</v>
      </c>
      <c r="AB71" s="1">
        <f xml:space="preserve"> MIN(   MAX(0,EXP((1/beta.p)*( AB41 - AB56 - beta.0 - beta.oil*price.oil.2045 - beta.eua*price.eua.2045 - parameters!$D81 ))), price.ceiling   )</f>
        <v>10.738419437502733</v>
      </c>
      <c r="AC71" s="1">
        <f xml:space="preserve"> MIN(   MAX(0,EXP((1/beta.p)*( AC41 - AC56 - beta.0 - beta.oil*price.oil.2045 - beta.eua*price.eua.2045 - parameters!$D81 ))), price.ceiling   )</f>
        <v>11.229443413472429</v>
      </c>
      <c r="AD71" s="1">
        <f xml:space="preserve"> MIN(   MAX(0,EXP((1/beta.p)*( AD41 - AD56 - beta.0 - beta.oil*price.oil.2045 - beta.eua*price.eua.2045 - parameters!$D81 ))), price.ceiling   )</f>
        <v>11.742919906442449</v>
      </c>
      <c r="AE71" s="1">
        <f xml:space="preserve"> MIN(   MAX(0,EXP((1/beta.p)*( AE41 - AE56 - beta.0 - beta.oil*price.oil.2045 - beta.eua*price.eua.2045 - parameters!$D81 ))), price.ceiling   )</f>
        <v>12.27987557813262</v>
      </c>
      <c r="AF71" s="1">
        <f xml:space="preserve"> MIN(   MAX(0,EXP((1/beta.p)*( AF41 - AF56 - beta.0 - beta.oil*price.oil.2045 - beta.eua*price.eua.2045 - parameters!$D81 ))), price.ceiling   )</f>
        <v>12.841384035301813</v>
      </c>
      <c r="AG71" s="1">
        <f xml:space="preserve"> MIN(   MAX(0,EXP((1/beta.p)*( AG41 - AG56 - beta.0 - beta.oil*price.oil.2045 - beta.eua*price.eua.2045 - parameters!$D81 ))), price.ceiling   )</f>
        <v>13.428567976352456</v>
      </c>
      <c r="AH71" s="1">
        <f xml:space="preserve"> MIN(   MAX(0,EXP((1/beta.p)*( AH41 - AH56 - beta.0 - beta.oil*price.oil.2045 - beta.eua*price.eua.2045 - parameters!$D81 ))), price.ceiling   )</f>
        <v>14.042601436090491</v>
      </c>
      <c r="AI71" s="1">
        <f xml:space="preserve"> MIN(   MAX(0,EXP((1/beta.p)*( AI41 - AI56 - beta.0 - beta.oil*price.oil.2045 - beta.eua*price.eua.2045 - parameters!$D81 ))), price.ceiling   )</f>
        <v>14.684712133129022</v>
      </c>
      <c r="AJ71" s="1">
        <f xml:space="preserve"> MIN(   MAX(0,EXP((1/beta.p)*( AJ41 - AJ56 - beta.0 - beta.oil*price.oil.2045 - beta.eua*price.eua.2045 - parameters!$D81 ))), price.ceiling   )</f>
        <v>15.35618392462912</v>
      </c>
      <c r="AK71" s="1">
        <f xml:space="preserve"> MIN(   MAX(0,EXP((1/beta.p)*( AK41 - AK56 - beta.0 - beta.oil*price.oil.2045 - beta.eua*price.eua.2045 - parameters!$D81 ))), price.ceiling   )</f>
        <v>16.058359373285914</v>
      </c>
      <c r="AL71" s="1">
        <f xml:space="preserve"> MIN(   MAX(0,EXP((1/beta.p)*( AL41 - AL56 - beta.0 - beta.oil*price.oil.2045 - beta.eua*price.eua.2045 - parameters!$D81 ))), price.ceiling   )</f>
        <v>16.792642431692393</v>
      </c>
      <c r="AM71" s="1">
        <f xml:space="preserve"> MIN(   MAX(0,EXP((1/beta.p)*( AM41 - AM56 - beta.0 - beta.oil*price.oil.2045 - beta.eua*price.eua.2045 - parameters!$D81 ))), price.ceiling   )</f>
        <v>17.560501249448215</v>
      </c>
      <c r="AN71" s="1">
        <f xml:space="preserve"> MIN(   MAX(0,EXP((1/beta.p)*( AN41 - AN56 - beta.0 - beta.oil*price.oil.2045 - beta.eua*price.eua.2045 - parameters!$D81 ))), price.ceiling   )</f>
        <v>18.363471108626133</v>
      </c>
      <c r="AO71" s="1">
        <f xml:space="preserve"> MIN(   MAX(0,EXP((1/beta.p)*( AO41 - AO56 - beta.0 - beta.oil*price.oil.2045 - beta.eua*price.eua.2045 - parameters!$D81 ))), price.ceiling   )</f>
        <v>19.203157493465199</v>
      </c>
      <c r="AP71" s="1">
        <f xml:space="preserve"> MIN(   MAX(0,EXP((1/beta.p)*( AP41 - AP56 - beta.0 - beta.oil*price.oil.2045 - beta.eua*price.eua.2045 - parameters!$D81 ))), price.ceiling   )</f>
        <v>20.081239300428621</v>
      </c>
      <c r="AQ71" s="1">
        <f xml:space="preserve"> MIN(   MAX(0,EXP((1/beta.p)*( AQ41 - AQ56 - beta.0 - beta.oil*price.oil.2045 - beta.eua*price.eua.2045 - parameters!$D81 ))), price.ceiling   )</f>
        <v>20.999472195044298</v>
      </c>
      <c r="AR71" s="1">
        <f xml:space="preserve"> MIN(   MAX(0,EXP((1/beta.p)*( AR41 - AR56 - beta.0 - beta.oil*price.oil.2045 - beta.eua*price.eua.2045 - parameters!$D81 ))), price.ceiling   )</f>
        <v>21.959692122239993</v>
      </c>
      <c r="AS71" s="1">
        <f xml:space="preserve"> MIN(   MAX(0,EXP((1/beta.p)*( AS41 - AS56 - beta.0 - beta.oil*price.oil.2045 - beta.eua*price.eua.2045 - parameters!$D81 ))), price.ceiling   )</f>
        <v>22.963818977191782</v>
      </c>
      <c r="AT71" s="1">
        <f xml:space="preserve"> MIN(   MAX(0,EXP((1/beta.p)*( AT41 - AT56 - beta.0 - beta.oil*price.oil.2045 - beta.eua*price.eua.2045 - parameters!$D81 ))), price.ceiling   )</f>
        <v>24.013860444025322</v>
      </c>
      <c r="AU71" s="1">
        <f xml:space="preserve"> MIN(   MAX(0,EXP((1/beta.p)*( AU41 - AU56 - beta.0 - beta.oil*price.oil.2045 - beta.eua*price.eua.2045 - parameters!$D81 ))), price.ceiling   )</f>
        <v>25.111916010045274</v>
      </c>
      <c r="AV71" s="1">
        <f xml:space="preserve"> MIN(   MAX(0,EXP((1/beta.p)*( AV41 - AV56 - beta.0 - beta.oil*price.oil.2045 - beta.eua*price.eua.2045 - parameters!$D81 ))), price.ceiling   )</f>
        <v>26.260181163519018</v>
      </c>
      <c r="AW71" s="1">
        <f xml:space="preserve"> MIN(   MAX(0,EXP((1/beta.p)*( AW41 - AW56 - beta.0 - beta.oil*price.oil.2045 - beta.eua*price.eua.2045 - parameters!$D81 ))), price.ceiling   )</f>
        <v>27.460951783407772</v>
      </c>
      <c r="AX71" s="1">
        <f xml:space="preserve"> MIN(   MAX(0,EXP((1/beta.p)*( AX41 - AX56 - beta.0 - beta.oil*price.oil.2045 - beta.eua*price.eua.2045 - parameters!$D81 ))), price.ceiling   )</f>
        <v>28.716628729822222</v>
      </c>
      <c r="AY71" s="1">
        <f xml:space="preserve"> MIN(   MAX(0,EXP((1/beta.p)*( AY41 - AY56 - beta.0 - beta.oil*price.oil.2045 - beta.eua*price.eua.2045 - parameters!$D81 ))), price.ceiling   )</f>
        <v>30.029722644380858</v>
      </c>
      <c r="AZ71" s="1">
        <f xml:space="preserve"> MIN(   MAX(0,EXP((1/beta.p)*( AZ41 - AZ56 - beta.0 - beta.oil*price.oil.2045 - beta.eua*price.eua.2045 - parameters!$D81 ))), price.ceiling   )</f>
        <v>31.402858970069044</v>
      </c>
      <c r="BA71" s="1">
        <f xml:space="preserve"> MIN(   MAX(0,EXP((1/beta.p)*( BA41 - BA56 - beta.0 - beta.oil*price.oil.2045 - beta.eua*price.eua.2045 - parameters!$D81 ))), price.ceiling   )</f>
        <v>32.838783200635774</v>
      </c>
      <c r="BB71" s="1">
        <f xml:space="preserve"> MIN(   MAX(0,EXP((1/beta.p)*( BB41 - BB56 - beta.0 - beta.oil*price.oil.2045 - beta.eua*price.eua.2045 - parameters!$D81 ))), price.ceiling   )</f>
        <v>34.340366370023773</v>
      </c>
      <c r="BC71" s="1">
        <f xml:space="preserve"> MIN(   MAX(0,EXP((1/beta.p)*( BC41 - BC56 - beta.0 - beta.oil*price.oil.2045 - beta.eua*price.eua.2045 - parameters!$D81 ))), price.ceiling   )</f>
        <v>35.910610792808811</v>
      </c>
      <c r="BD71" s="1">
        <f xml:space="preserve"> MIN(   MAX(0,EXP((1/beta.p)*( BD41 - BD56 - beta.0 - beta.oil*price.oil.2045 - beta.eua*price.eua.2045 - parameters!$D81 ))), price.ceiling   )</f>
        <v>37.552656067125831</v>
      </c>
      <c r="BE71" s="1">
        <f xml:space="preserve"> MIN(   MAX(0,EXP((1/beta.p)*( BE41 - BE56 - beta.0 - beta.oil*price.oil.2045 - beta.eua*price.eua.2045 - parameters!$D81 ))), price.ceiling   )</f>
        <v>39.269785352084249</v>
      </c>
      <c r="BF71" s="1">
        <f xml:space="preserve"> MIN(   MAX(0,EXP((1/beta.p)*( BF41 - BF56 - beta.0 - beta.oil*price.oil.2045 - beta.eua*price.eua.2045 - parameters!$D81 ))), price.ceiling   )</f>
        <v>41.065431932223895</v>
      </c>
      <c r="BG71" s="1">
        <f xml:space="preserve"> MIN(   MAX(0,EXP((1/beta.p)*( BG41 - BG56 - beta.0 - beta.oil*price.oil.2045 - beta.eua*price.eua.2045 - parameters!$D81 ))), price.ceiling   )</f>
        <v>42.943186082136549</v>
      </c>
      <c r="BH71" s="1">
        <f xml:space="preserve"> MIN(   MAX(0,EXP((1/beta.p)*( BH41 - BH56 - beta.0 - beta.oil*price.oil.2045 - beta.eua*price.eua.2045 - parameters!$D81 ))), price.ceiling   )</f>
        <v>44.906802244978564</v>
      </c>
      <c r="BI71" s="1">
        <f xml:space="preserve"> MIN(   MAX(0,EXP((1/beta.p)*( BI41 - BI56 - beta.0 - beta.oil*price.oil.2045 - beta.eua*price.eua.2045 - parameters!$D81 ))), price.ceiling   )</f>
        <v>46.960206539227507</v>
      </c>
      <c r="BJ71" s="1">
        <f xml:space="preserve"> MIN(   MAX(0,EXP((1/beta.p)*( BJ41 - BJ56 - beta.0 - beta.oil*price.oil.2045 - beta.eua*price.eua.2045 - parameters!$D81 ))), price.ceiling   )</f>
        <v>49.107504608691954</v>
      </c>
      <c r="BK71" s="1">
        <f xml:space="preserve"> MIN(   MAX(0,EXP((1/beta.p)*( BK41 - BK56 - beta.0 - beta.oil*price.oil.2045 - beta.eua*price.eua.2045 - parameters!$D81 ))), price.ceiling   )</f>
        <v>51.352989831470531</v>
      </c>
      <c r="BL71" s="1">
        <f xml:space="preserve"> MIN(   MAX(0,EXP((1/beta.p)*( BL41 - BL56 - beta.0 - beta.oil*price.oil.2045 - beta.eua*price.eua.2045 - parameters!$D81 ))), price.ceiling   )</f>
        <v>53.701151904272137</v>
      </c>
      <c r="BM71" s="1">
        <f xml:space="preserve"> MIN(   MAX(0,EXP((1/beta.p)*( BM41 - BM56 - beta.0 - beta.oil*price.oil.2045 - beta.eua*price.eua.2045 - parameters!$D81 ))), price.ceiling   )</f>
        <v>56.156685819263373</v>
      </c>
      <c r="BN71" s="1">
        <f xml:space="preserve"> MIN(   MAX(0,EXP((1/beta.p)*( BN41 - BN56 - beta.0 - beta.oil*price.oil.2045 - beta.eua*price.eua.2045 - parameters!$D81 ))), price.ceiling   )</f>
        <v>58.724501251388801</v>
      </c>
      <c r="BO71" s="1">
        <f xml:space="preserve"> MIN(   MAX(0,EXP((1/beta.p)*( BO41 - BO56 - beta.0 - beta.oil*price.oil.2045 - beta.eua*price.eua.2045 - parameters!$D81 ))), price.ceiling   )</f>
        <v>61.409732374936773</v>
      </c>
      <c r="BP71" s="1">
        <f xml:space="preserve"> MIN(   MAX(0,EXP((1/beta.p)*( BP41 - BP56 - beta.0 - beta.oil*price.oil.2045 - beta.eua*price.eua.2045 - parameters!$D81 ))), price.ceiling   )</f>
        <v>64.217748128974918</v>
      </c>
      <c r="BQ71" s="1">
        <f xml:space="preserve"> MIN(   MAX(0,EXP((1/beta.p)*( BQ41 - BQ56 - beta.0 - beta.oil*price.oil.2045 - beta.eua*price.eua.2045 - parameters!$D81 ))), price.ceiling   )</f>
        <v>67.154162952183015</v>
      </c>
      <c r="BR71" s="1">
        <f xml:space="preserve"> MIN(   MAX(0,EXP((1/beta.p)*( BR41 - BR56 - beta.0 - beta.oil*price.oil.2045 - beta.eua*price.eua.2045 - parameters!$D81 ))), price.ceiling   )</f>
        <v>70.22484800854609</v>
      </c>
      <c r="BS71" s="1">
        <f xml:space="preserve"> MIN(   MAX(0,EXP((1/beta.p)*( BS41 - BS56 - beta.0 - beta.oil*price.oil.2045 - beta.eua*price.eua.2045 - parameters!$D81 ))), price.ceiling   )</f>
        <v>73.435942926351061</v>
      </c>
      <c r="BT71" s="1">
        <f xml:space="preserve"> MIN(   MAX(0,EXP((1/beta.p)*( BT41 - BT56 - beta.0 - beta.oil*price.oil.2045 - beta.eua*price.eua.2045 - parameters!$D81 ))), price.ceiling   )</f>
        <v>76.793868073961704</v>
      </c>
      <c r="BU71" s="1">
        <f xml:space="preserve"> MIN(   MAX(0,EXP((1/beta.p)*( BU41 - BU56 - beta.0 - beta.oil*price.oil.2045 - beta.eua*price.eua.2045 - parameters!$D81 ))), price.ceiling   )</f>
        <v>80.305337396912392</v>
      </c>
      <c r="BV71" s="1">
        <f xml:space="preserve"> MIN(   MAX(0,EXP((1/beta.p)*( BV41 - BV56 - beta.0 - beta.oil*price.oil.2045 - beta.eua*price.eua.2045 - parameters!$D81 ))), price.ceiling   )</f>
        <v>83.977371841991825</v>
      </c>
      <c r="BW71" s="1">
        <f xml:space="preserve"> MIN(   MAX(0,EXP((1/beta.p)*( BW41 - BW56 - beta.0 - beta.oil*price.oil.2045 - beta.eua*price.eua.2045 - parameters!$D81 ))), price.ceiling   )</f>
        <v>87.817313395152993</v>
      </c>
      <c r="BX71" s="1">
        <f xml:space="preserve"> MIN(   MAX(0,EXP((1/beta.p)*( BX41 - BX56 - beta.0 - beta.oil*price.oil.2045 - beta.eua*price.eua.2045 - parameters!$D81 ))), price.ceiling   )</f>
        <v>91.832839761321239</v>
      </c>
      <c r="BY71" s="1">
        <f xml:space="preserve"> MIN(   MAX(0,EXP((1/beta.p)*( BY41 - BY56 - beta.0 - beta.oil*price.oil.2045 - beta.eua*price.eua.2045 - parameters!$D81 ))), price.ceiling   )</f>
        <v>96.031979715448259</v>
      </c>
      <c r="BZ71" s="1">
        <f xml:space="preserve"> MIN(   MAX(0,EXP((1/beta.p)*( BZ41 - BZ56 - beta.0 - beta.oil*price.oil.2045 - beta.eua*price.eua.2045 - parameters!$D81 ))), price.ceiling   )</f>
        <v>100.42312915550835</v>
      </c>
      <c r="CA71" s="1">
        <f xml:space="preserve"> MIN(   MAX(0,EXP((1/beta.p)*( CA41 - CA56 - beta.0 - beta.oil*price.oil.2045 - beta.eua*price.eua.2045 - parameters!$D81 ))), price.ceiling   )</f>
        <v>105.01506788953151</v>
      </c>
      <c r="CB71" s="1">
        <f xml:space="preserve"> MIN(   MAX(0,EXP((1/beta.p)*( CB41 - CB56 - beta.0 - beta.oil*price.oil.2045 - beta.eua*price.eua.2045 - parameters!$D81 ))), price.ceiling   )</f>
        <v>109.81697719023926</v>
      </c>
      <c r="CC71" s="1">
        <f xml:space="preserve"> MIN(   MAX(0,EXP((1/beta.p)*( CC41 - CC56 - beta.0 - beta.oil*price.oil.2045 - beta.eua*price.eua.2045 - parameters!$D81 ))), price.ceiling   )</f>
        <v>114.8384581523821</v>
      </c>
      <c r="CD71" s="1">
        <f xml:space="preserve"> MIN(   MAX(0,EXP((1/beta.p)*( CD41 - CD56 - beta.0 - beta.oil*price.oil.2045 - beta.eua*price.eua.2045 - parameters!$D81 ))), price.ceiling   )</f>
        <v>120.08955088948296</v>
      </c>
      <c r="CE71" s="1">
        <f xml:space="preserve"> MIN(   MAX(0,EXP((1/beta.p)*( CE41 - CE56 - beta.0 - beta.oil*price.oil.2045 - beta.eua*price.eua.2045 - parameters!$D81 ))), price.ceiling   )</f>
        <v>125.58075460836851</v>
      </c>
      <c r="CF71" s="1">
        <f xml:space="preserve"> MIN(   MAX(0,EXP((1/beta.p)*( CF41 - CF56 - beta.0 - beta.oil*price.oil.2045 - beta.eua*price.eua.2045 - parameters!$D81 ))), price.ceiling   )</f>
        <v>131.32304860162839</v>
      </c>
      <c r="CG71" s="1">
        <f xml:space="preserve"> MIN(   MAX(0,EXP((1/beta.p)*( CG41 - CG56 - beta.0 - beta.oil*price.oil.2045 - beta.eua*price.eua.2045 - parameters!$D81 ))), price.ceiling   )</f>
        <v>137.32791419997093</v>
      </c>
      <c r="CH71" s="1">
        <f xml:space="preserve"> MIN(   MAX(0,EXP((1/beta.p)*( CH41 - CH56 - beta.0 - beta.oil*price.oil.2045 - beta.eua*price.eua.2045 - parameters!$D81 ))), price.ceiling   )</f>
        <v>143.60735772837313</v>
      </c>
      <c r="CI71" s="1">
        <f xml:space="preserve"> MIN(   MAX(0,EXP((1/beta.p)*( CI41 - CI56 - beta.0 - beta.oil*price.oil.2045 - beta.eua*price.eua.2045 - parameters!$D81 ))), price.ceiling   )</f>
        <v>150.17393451191961</v>
      </c>
      <c r="CJ71" s="1">
        <f xml:space="preserve"> MIN(   MAX(0,EXP((1/beta.p)*( CJ41 - CJ56 - beta.0 - beta.oil*price.oil.2045 - beta.eua*price.eua.2045 - parameters!$D81 ))), price.ceiling   )</f>
        <v>157.04077397933045</v>
      </c>
      <c r="CK71" s="1">
        <f xml:space="preserve"> MIN(   MAX(0,EXP((1/beta.p)*( CK41 - CK56 - beta.0 - beta.oil*price.oil.2045 - beta.eua*price.eua.2045 - parameters!$D81 ))), price.ceiling   )</f>
        <v>164.22160591437188</v>
      </c>
      <c r="CL71" s="1">
        <f xml:space="preserve"> MIN(   MAX(0,EXP((1/beta.p)*( CL41 - CL56 - beta.0 - beta.oil*price.oil.2045 - beta.eua*price.eua.2045 - parameters!$D81 ))), price.ceiling   )</f>
        <v>171.73078790763509</v>
      </c>
      <c r="CM71" s="1">
        <f xml:space="preserve"> MIN(   MAX(0,EXP((1/beta.p)*( CM41 - CM56 - beta.0 - beta.oil*price.oil.2045 - beta.eua*price.eua.2045 - parameters!$D81 ))), price.ceiling   )</f>
        <v>179.58333406357343</v>
      </c>
      <c r="CN71" s="1">
        <f xml:space="preserve"> MIN(   MAX(0,EXP((1/beta.p)*( CN41 - CN56 - beta.0 - beta.oil*price.oil.2045 - beta.eua*price.eua.2045 - parameters!$D81 ))), price.ceiling   )</f>
        <v>187.79494502019446</v>
      </c>
      <c r="CO71" s="1">
        <f xml:space="preserve"> MIN(   MAX(0,EXP((1/beta.p)*( CO41 - CO56 - beta.0 - beta.oil*price.oil.2045 - beta.eua*price.eua.2045 - parameters!$D81 ))), price.ceiling   )</f>
        <v>196.38203934143013</v>
      </c>
      <c r="CP71" s="1">
        <f xml:space="preserve"> MIN(   MAX(0,EXP((1/beta.p)*( CP41 - CP56 - beta.0 - beta.oil*price.oil.2045 - beta.eua*price.eua.2045 - parameters!$D81 ))), price.ceiling   )</f>
        <v>205.36178634495107</v>
      </c>
      <c r="CQ71" s="1">
        <f xml:space="preserve"> MIN(   MAX(0,EXP((1/beta.p)*( CQ41 - CQ56 - beta.0 - beta.oil*price.oil.2045 - beta.eua*price.eua.2045 - parameters!$D81 ))), price.ceiling   )</f>
        <v>214.75214043106294</v>
      </c>
      <c r="CR71" s="1">
        <f xml:space="preserve"> MIN(   MAX(0,EXP((1/beta.p)*( CR41 - CR56 - beta.0 - beta.oil*price.oil.2045 - beta.eua*price.eua.2045 - parameters!$D81 ))), price.ceiling   )</f>
        <v>224.57187698132248</v>
      </c>
      <c r="CS71" s="1">
        <f xml:space="preserve"> MIN(   MAX(0,EXP((1/beta.p)*( CS41 - CS56 - beta.0 - beta.oil*price.oil.2045 - beta.eua*price.eua.2045 - parameters!$D81 ))), price.ceiling   )</f>
        <v>234.84062989865032</v>
      </c>
      <c r="CT71" s="1">
        <f xml:space="preserve"> MIN(   MAX(0,EXP((1/beta.p)*( CT41 - CT56 - beta.0 - beta.oil*price.oil.2045 - beta.eua*price.eua.2045 - parameters!$D81 ))), price.ceiling   )</f>
        <v>245.578930864</v>
      </c>
      <c r="CU71" s="1">
        <f xml:space="preserve"> MIN(   MAX(0,EXP((1/beta.p)*( CU41 - CU56 - beta.0 - beta.oil*price.oil.2045 - beta.eua*price.eua.2045 - parameters!$D81 ))), price.ceiling   )</f>
        <v>256.80825038807222</v>
      </c>
      <c r="CV71" s="1">
        <f xml:space="preserve"> MIN(   MAX(0,EXP((1/beta.p)*( CV41 - CV56 - beta.0 - beta.oil*price.oil.2045 - beta.eua*price.eua.2045 - parameters!$D81 ))), price.ceiling   )</f>
        <v>268.55104074015935</v>
      </c>
      <c r="CW71" s="1">
        <f xml:space="preserve"> MIN(   MAX(0,EXP((1/beta.p)*( CW41 - CW56 - beta.0 - beta.oil*price.oil.2045 - beta.eua*price.eua.2045 - parameters!$D81 ))), price.ceiling   )</f>
        <v>280.83078083994621</v>
      </c>
      <c r="CX71" s="1">
        <f xml:space="preserve"> MIN(   MAX(0,EXP((1/beta.p)*( CX41 - CX56 - beta.0 - beta.oil*price.oil.2045 - beta.eua*price.eua.2045 - parameters!$D81 ))), price.ceiling   )</f>
        <v>293.67202320203165</v>
      </c>
      <c r="CY71" s="1">
        <f xml:space="preserve"> MIN(   MAX(0,EXP((1/beta.p)*( CY41 - CY56 - beta.0 - beta.oil*price.oil.2045 - beta.eua*price.eua.2045 - parameters!$D81 ))), price.ceiling   )</f>
        <v>307.10044302703187</v>
      </c>
      <c r="CZ71" s="1">
        <f xml:space="preserve"> MIN(   MAX(0,EXP((1/beta.p)*( CZ41 - CZ56 - beta.0 - beta.oil*price.oil.2045 - beta.eua*price.eua.2045 - parameters!$D81 ))), price.ceiling   )</f>
        <v>321.14288953741448</v>
      </c>
      <c r="DA71" s="1">
        <f xml:space="preserve"> MIN(   MAX(0,EXP((1/beta.p)*( DA41 - DA56 - beta.0 - beta.oil*price.oil.2045 - beta.eua*price.eua.2045 - parameters!$D81 ))), price.ceiling   )</f>
        <v>335.82743966071729</v>
      </c>
    </row>
    <row r="72" spans="1:105" x14ac:dyDescent="0.25">
      <c r="A72" t="s">
        <v>52</v>
      </c>
      <c r="B72" s="3">
        <f t="shared" si="8"/>
        <v>35.417184762947784</v>
      </c>
      <c r="D72" t="s">
        <v>52</v>
      </c>
      <c r="E72" s="1">
        <f xml:space="preserve"> MIN(   MAX(0,EXP((1/beta.p)*( E42 - E57 - beta.0 - beta.oil*price.oil.2045 - beta.eua*price.eua.2045 - parameters!$D82 ))), price.ceiling   )</f>
        <v>3.2746740408734816</v>
      </c>
      <c r="F72" s="1">
        <f xml:space="preserve"> MIN(   MAX(0,EXP((1/beta.p)*( F42 - F57 - beta.0 - beta.oil*price.oil.2045 - beta.eua*price.eua.2045 - parameters!$D82 ))), price.ceiling   )</f>
        <v>3.4272630590735162</v>
      </c>
      <c r="G72" s="1">
        <f xml:space="preserve"> MIN(   MAX(0,EXP((1/beta.p)*( G42 - G57 - beta.0 - beta.oil*price.oil.2045 - beta.eua*price.eua.2045 - parameters!$D82 ))), price.ceiling   )</f>
        <v>3.5869622226451612</v>
      </c>
      <c r="H72" s="1">
        <f xml:space="preserve"> MIN(   MAX(0,EXP((1/beta.p)*( H42 - H57 - beta.0 - beta.oil*price.oil.2045 - beta.eua*price.eua.2045 - parameters!$D82 ))), price.ceiling   )</f>
        <v>3.7541028409303463</v>
      </c>
      <c r="I72" s="1">
        <f xml:space="preserve"> MIN(   MAX(0,EXP((1/beta.p)*( I42 - I57 - beta.0 - beta.oil*price.oil.2045 - beta.eua*price.eua.2045 - parameters!$D82 ))), price.ceiling   )</f>
        <v>3.9290316611944629</v>
      </c>
      <c r="J72" s="1">
        <f xml:space="preserve"> MIN(   MAX(0,EXP((1/beta.p)*( J42 - J57 - beta.0 - beta.oil*price.oil.2045 - beta.eua*price.eua.2045 - parameters!$D82 ))), price.ceiling   )</f>
        <v>4.1121115879827181</v>
      </c>
      <c r="K72" s="1">
        <f xml:space="preserve"> MIN(   MAX(0,EXP((1/beta.p)*( K42 - K57 - beta.0 - beta.oil*price.oil.2045 - beta.eua*price.eua.2045 - parameters!$D82 ))), price.ceiling   )</f>
        <v>4.3037224359961277</v>
      </c>
      <c r="L72" s="1">
        <f xml:space="preserve"> MIN(   MAX(0,EXP((1/beta.p)*( L42 - L57 - beta.0 - beta.oil*price.oil.2045 - beta.eua*price.eua.2045 - parameters!$D82 ))), price.ceiling   )</f>
        <v>4.5042617180490501</v>
      </c>
      <c r="M72" s="1">
        <f xml:space="preserve"> MIN(   MAX(0,EXP((1/beta.p)*( M42 - M57 - beta.0 - beta.oil*price.oil.2045 - beta.eua*price.eua.2045 - parameters!$D82 ))), price.ceiling   )</f>
        <v>4.7141454697429364</v>
      </c>
      <c r="N72" s="1">
        <f xml:space="preserve"> MIN(   MAX(0,EXP((1/beta.p)*( N42 - N57 - beta.0 - beta.oil*price.oil.2045 - beta.eua*price.eua.2045 - parameters!$D82 ))), price.ceiling   )</f>
        <v>4.9338091125671673</v>
      </c>
      <c r="O72" s="1">
        <f xml:space="preserve"> MIN(   MAX(0,EXP((1/beta.p)*( O42 - O57 - beta.0 - beta.oil*price.oil.2045 - beta.eua*price.eua.2045 - parameters!$D82 ))), price.ceiling   )</f>
        <v>5.1637083572175442</v>
      </c>
      <c r="P72" s="1">
        <f xml:space="preserve"> MIN(   MAX(0,EXP((1/beta.p)*( P42 - P57 - beta.0 - beta.oil*price.oil.2045 - beta.eua*price.eua.2045 - parameters!$D82 ))), price.ceiling   )</f>
        <v>5.4043201490064359</v>
      </c>
      <c r="Q72" s="1">
        <f xml:space="preserve"> MIN(   MAX(0,EXP((1/beta.p)*( Q42 - Q57 - beta.0 - beta.oil*price.oil.2045 - beta.eua*price.eua.2045 - parameters!$D82 ))), price.ceiling   )</f>
        <v>5.6561436573259378</v>
      </c>
      <c r="R72" s="1">
        <f xml:space="preserve"> MIN(   MAX(0,EXP((1/beta.p)*( R42 - R57 - beta.0 - beta.oil*price.oil.2045 - beta.eua*price.eua.2045 - parameters!$D82 ))), price.ceiling   )</f>
        <v>5.9197013112167394</v>
      </c>
      <c r="S72" s="1">
        <f xml:space="preserve"> MIN(   MAX(0,EXP((1/beta.p)*( S42 - S57 - beta.0 - beta.oil*price.oil.2045 - beta.eua*price.eua.2045 - parameters!$D82 ))), price.ceiling   )</f>
        <v>6.1955398831910919</v>
      </c>
      <c r="T72" s="1">
        <f xml:space="preserve"> MIN(   MAX(0,EXP((1/beta.p)*( T42 - T57 - beta.0 - beta.oil*price.oil.2045 - beta.eua*price.eua.2045 - parameters!$D82 ))), price.ceiling   )</f>
        <v>6.4842316235583635</v>
      </c>
      <c r="U72" s="1">
        <f xml:space="preserve"> MIN(   MAX(0,EXP((1/beta.p)*( U42 - U57 - beta.0 - beta.oil*price.oil.2045 - beta.eua*price.eua.2045 - parameters!$D82 ))), price.ceiling   )</f>
        <v>6.7863754476064138</v>
      </c>
      <c r="V72" s="1">
        <f xml:space="preserve"> MIN(   MAX(0,EXP((1/beta.p)*( V42 - V57 - beta.0 - beta.oil*price.oil.2045 - beta.eua*price.eua.2045 - parameters!$D82 ))), price.ceiling   )</f>
        <v>7.1025981781017107</v>
      </c>
      <c r="W72" s="1">
        <f xml:space="preserve"> MIN(   MAX(0,EXP((1/beta.p)*( W42 - W57 - beta.0 - beta.oil*price.oil.2045 - beta.eua*price.eua.2045 - parameters!$D82 ))), price.ceiling   )</f>
        <v>7.433555845685877</v>
      </c>
      <c r="X72" s="1">
        <f xml:space="preserve"> MIN(   MAX(0,EXP((1/beta.p)*( X42 - X57 - beta.0 - beta.oil*price.oil.2045 - beta.eua*price.eua.2045 - parameters!$D82 ))), price.ceiling   )</f>
        <v>7.7799350498663875</v>
      </c>
      <c r="Y72" s="1">
        <f xml:space="preserve"> MIN(   MAX(0,EXP((1/beta.p)*( Y42 - Y57 - beta.0 - beta.oil*price.oil.2045 - beta.eua*price.eua.2045 - parameters!$D82 ))), price.ceiling   )</f>
        <v>8.1424543834250045</v>
      </c>
      <c r="Z72" s="1">
        <f xml:space="preserve"> MIN(   MAX(0,EXP((1/beta.p)*( Z42 - Z57 - beta.0 - beta.oil*price.oil.2045 - beta.eua*price.eua.2045 - parameters!$D82 ))), price.ceiling   )</f>
        <v>8.5218659231988969</v>
      </c>
      <c r="AA72" s="1">
        <f xml:space="preserve"> MIN(   MAX(0,EXP((1/beta.p)*( AA42 - AA57 - beta.0 - beta.oil*price.oil.2045 - beta.eua*price.eua.2045 - parameters!$D82 ))), price.ceiling   )</f>
        <v>8.9189567903272806</v>
      </c>
      <c r="AB72" s="1">
        <f xml:space="preserve"> MIN(   MAX(0,EXP((1/beta.p)*( AB42 - AB57 - beta.0 - beta.oil*price.oil.2045 - beta.eua*price.eua.2045 - parameters!$D82 ))), price.ceiling   )</f>
        <v>9.334550783200406</v>
      </c>
      <c r="AC72" s="1">
        <f xml:space="preserve"> MIN(   MAX(0,EXP((1/beta.p)*( AC42 - AC57 - beta.0 - beta.oil*price.oil.2045 - beta.eua*price.eua.2045 - parameters!$D82 ))), price.ceiling   )</f>
        <v>9.7695100864985687</v>
      </c>
      <c r="AD72" s="1">
        <f xml:space="preserve"> MIN(   MAX(0,EXP((1/beta.p)*( AD42 - AD57 - beta.0 - beta.oil*price.oil.2045 - beta.eua*price.eua.2045 - parameters!$D82 ))), price.ceiling   )</f>
        <v>10.224737059866744</v>
      </c>
      <c r="AE72" s="1">
        <f xml:space="preserve"> MIN(   MAX(0,EXP((1/beta.p)*( AE42 - AE57 - beta.0 - beta.oil*price.oil.2045 - beta.eua*price.eua.2045 - parameters!$D82 ))), price.ceiling   )</f>
        <v>10.701176109935497</v>
      </c>
      <c r="AF72" s="1">
        <f xml:space="preserve"> MIN(   MAX(0,EXP((1/beta.p)*( AF42 - AF57 - beta.0 - beta.oil*price.oil.2045 - beta.eua*price.eua.2045 - parameters!$D82 ))), price.ceiling   )</f>
        <v>11.199815649571994</v>
      </c>
      <c r="AG72" s="1">
        <f xml:space="preserve"> MIN(   MAX(0,EXP((1/beta.p)*( AG42 - AG57 - beta.0 - beta.oil*price.oil.2045 - beta.eua*price.eua.2045 - parameters!$D82 ))), price.ceiling   )</f>
        <v>11.721690148425546</v>
      </c>
      <c r="AH72" s="1">
        <f xml:space="preserve"> MIN(   MAX(0,EXP((1/beta.p)*( AH42 - AH57 - beta.0 - beta.oil*price.oil.2045 - beta.eua*price.eua.2045 - parameters!$D82 ))), price.ceiling   )</f>
        <v>12.267882279021903</v>
      </c>
      <c r="AI72" s="1">
        <f xml:space="preserve"> MIN(   MAX(0,EXP((1/beta.p)*( AI42 - AI57 - beta.0 - beta.oil*price.oil.2045 - beta.eua*price.eua.2045 - parameters!$D82 ))), price.ceiling   )</f>
        <v>12.839525162858441</v>
      </c>
      <c r="AJ72" s="1">
        <f xml:space="preserve"> MIN(   MAX(0,EXP((1/beta.p)*( AJ42 - AJ57 - beta.0 - beta.oil*price.oil.2045 - beta.eua*price.eua.2045 - parameters!$D82 ))), price.ceiling   )</f>
        <v>13.437804721159957</v>
      </c>
      <c r="AK72" s="1">
        <f xml:space="preserve"> MIN(   MAX(0,EXP((1/beta.p)*( AK42 - AK57 - beta.0 - beta.oil*price.oil.2045 - beta.eua*price.eua.2045 - parameters!$D82 ))), price.ceiling   )</f>
        <v>14.06396213517197</v>
      </c>
      <c r="AL72" s="1">
        <f xml:space="preserve"> MIN(   MAX(0,EXP((1/beta.p)*( AL42 - AL57 - beta.0 - beta.oil*price.oil.2045 - beta.eua*price.eua.2045 - parameters!$D82 ))), price.ceiling   )</f>
        <v>14.719296421095562</v>
      </c>
      <c r="AM72" s="1">
        <f xml:space="preserve"> MIN(   MAX(0,EXP((1/beta.p)*( AM42 - AM57 - beta.0 - beta.oil*price.oil.2045 - beta.eua*price.eua.2045 - parameters!$D82 ))), price.ceiling   )</f>
        <v>15.405167125005736</v>
      </c>
      <c r="AN72" s="1">
        <f xml:space="preserve"> MIN(   MAX(0,EXP((1/beta.p)*( AN42 - AN57 - beta.0 - beta.oil*price.oil.2045 - beta.eua*price.eua.2045 - parameters!$D82 ))), price.ceiling   )</f>
        <v>16.122997143344008</v>
      </c>
      <c r="AO72" s="1">
        <f xml:space="preserve"> MIN(   MAX(0,EXP((1/beta.p)*( AO42 - AO57 - beta.0 - beta.oil*price.oil.2045 - beta.eua*price.eua.2045 - parameters!$D82 ))), price.ceiling   )</f>
        <v>16.874275674836753</v>
      </c>
      <c r="AP72" s="1">
        <f xml:space="preserve"> MIN(   MAX(0,EXP((1/beta.p)*( AP42 - AP57 - beta.0 - beta.oil*price.oil.2045 - beta.eua*price.eua.2045 - parameters!$D82 ))), price.ceiling   )</f>
        <v>17.660561309963128</v>
      </c>
      <c r="AQ72" s="1">
        <f xml:space="preserve"> MIN(   MAX(0,EXP((1/beta.p)*( AQ42 - AQ57 - beta.0 - beta.oil*price.oil.2045 - beta.eua*price.eua.2045 - parameters!$D82 ))), price.ceiling   )</f>
        <v>18.483485264382114</v>
      </c>
      <c r="AR72" s="1">
        <f xml:space="preserve"> MIN(   MAX(0,EXP((1/beta.p)*( AR42 - AR57 - beta.0 - beta.oil*price.oil.2045 - beta.eua*price.eua.2045 - parameters!$D82 ))), price.ceiling   )</f>
        <v>19.344754763026504</v>
      </c>
      <c r="AS72" s="1">
        <f xml:space="preserve"> MIN(   MAX(0,EXP((1/beta.p)*( AS42 - AS57 - beta.0 - beta.oil*price.oil.2045 - beta.eua*price.eua.2045 - parameters!$D82 ))), price.ceiling   )</f>
        <v>20.246156581884581</v>
      </c>
      <c r="AT72" s="1">
        <f xml:space="preserve"> MIN(   MAX(0,EXP((1/beta.p)*( AT42 - AT57 - beta.0 - beta.oil*price.oil.2045 - beta.eua*price.eua.2045 - parameters!$D82 ))), price.ceiling   )</f>
        <v>21.189560754817137</v>
      </c>
      <c r="AU72" s="1">
        <f xml:space="preserve"> MIN(   MAX(0,EXP((1/beta.p)*( AU42 - AU57 - beta.0 - beta.oil*price.oil.2045 - beta.eua*price.eua.2045 - parameters!$D82 ))), price.ceiling   )</f>
        <v>22.176924453099936</v>
      </c>
      <c r="AV72" s="1">
        <f xml:space="preserve"> MIN(   MAX(0,EXP((1/beta.p)*( AV42 - AV57 - beta.0 - beta.oil*price.oil.2045 - beta.eua*price.eua.2045 - parameters!$D82 ))), price.ceiling   )</f>
        <v>23.210296045740119</v>
      </c>
      <c r="AW72" s="1">
        <f xml:space="preserve"> MIN(   MAX(0,EXP((1/beta.p)*( AW42 - AW57 - beta.0 - beta.oil*price.oil.2045 - beta.eua*price.eua.2045 - parameters!$D82 ))), price.ceiling   )</f>
        <v>24.291819348989844</v>
      </c>
      <c r="AX72" s="1">
        <f xml:space="preserve"> MIN(   MAX(0,EXP((1/beta.p)*( AX42 - AX57 - beta.0 - beta.oil*price.oil.2045 - beta.eua*price.eua.2045 - parameters!$D82 ))), price.ceiling   )</f>
        <v>25.423738073873452</v>
      </c>
      <c r="AY72" s="1">
        <f xml:space="preserve"> MIN(   MAX(0,EXP((1/beta.p)*( AY42 - AY57 - beta.0 - beta.oil*price.oil.2045 - beta.eua*price.eua.2045 - parameters!$D82 ))), price.ceiling   )</f>
        <v>26.608400480954565</v>
      </c>
      <c r="AZ72" s="1">
        <f xml:space="preserve"> MIN(   MAX(0,EXP((1/beta.p)*( AZ42 - AZ57 - beta.0 - beta.oil*price.oil.2045 - beta.eua*price.eua.2045 - parameters!$D82 ))), price.ceiling   )</f>
        <v>27.848264252000071</v>
      </c>
      <c r="BA72" s="1">
        <f xml:space="preserve"> MIN(   MAX(0,EXP((1/beta.p)*( BA42 - BA57 - beta.0 - beta.oil*price.oil.2045 - beta.eua*price.eua.2045 - parameters!$D82 ))), price.ceiling   )</f>
        <v>29.145901588647593</v>
      </c>
      <c r="BB72" s="1">
        <f xml:space="preserve"> MIN(   MAX(0,EXP((1/beta.p)*( BB42 - BB57 - beta.0 - beta.oil*price.oil.2045 - beta.eua*price.eua.2045 - parameters!$D82 ))), price.ceiling   )</f>
        <v>30.504004548654041</v>
      </c>
      <c r="BC72" s="1">
        <f xml:space="preserve"> MIN(   MAX(0,EXP((1/beta.p)*( BC42 - BC57 - beta.0 - beta.oil*price.oil.2045 - beta.eua*price.eua.2045 - parameters!$D82 ))), price.ceiling   )</f>
        <v>31.925390630795821</v>
      </c>
      <c r="BD72" s="1">
        <f xml:space="preserve"> MIN(   MAX(0,EXP((1/beta.p)*( BD42 - BD57 - beta.0 - beta.oil*price.oil.2045 - beta.eua*price.eua.2045 - parameters!$D82 ))), price.ceiling   )</f>
        <v>33.413008620006835</v>
      </c>
      <c r="BE72" s="1">
        <f xml:space="preserve"> MIN(   MAX(0,EXP((1/beta.p)*( BE42 - BE57 - beta.0 - beta.oil*price.oil.2045 - beta.eua*price.eua.2045 - parameters!$D82 ))), price.ceiling   )</f>
        <v>34.969944704880845</v>
      </c>
      <c r="BF72" s="1">
        <f xml:space="preserve"> MIN(   MAX(0,EXP((1/beta.p)*( BF42 - BF57 - beta.0 - beta.oil*price.oil.2045 - beta.eua*price.eua.2045 - parameters!$D82 ))), price.ceiling   )</f>
        <v>36.59942888022919</v>
      </c>
      <c r="BG72" s="1">
        <f xml:space="preserve"> MIN(   MAX(0,EXP((1/beta.p)*( BG42 - BG57 - beta.0 - beta.oil*price.oil.2045 - beta.eua*price.eua.2045 - parameters!$D82 ))), price.ceiling   )</f>
        <v>38.304841647976453</v>
      </c>
      <c r="BH72" s="1">
        <f xml:space="preserve"> MIN(   MAX(0,EXP((1/beta.p)*( BH42 - BH57 - beta.0 - beta.oil*price.oil.2045 - beta.eua*price.eua.2045 - parameters!$D82 ))), price.ceiling   )</f>
        <v>40.089721030296118</v>
      </c>
      <c r="BI72" s="1">
        <f xml:space="preserve"> MIN(   MAX(0,EXP((1/beta.p)*( BI42 - BI57 - beta.0 - beta.oil*price.oil.2045 - beta.eua*price.eua.2045 - parameters!$D82 ))), price.ceiling   )</f>
        <v>41.957769909534974</v>
      </c>
      <c r="BJ72" s="1">
        <f xml:space="preserve"> MIN(   MAX(0,EXP((1/beta.p)*( BJ42 - BJ57 - beta.0 - beta.oil*price.oil.2045 - beta.eua*price.eua.2045 - parameters!$D82 ))), price.ceiling   )</f>
        <v>43.912863710153701</v>
      </c>
      <c r="BK72" s="1">
        <f xml:space="preserve"> MIN(   MAX(0,EXP((1/beta.p)*( BK42 - BK57 - beta.0 - beta.oil*price.oil.2045 - beta.eua*price.eua.2045 - parameters!$D82 ))), price.ceiling   )</f>
        <v>45.959058438621113</v>
      </c>
      <c r="BL72" s="1">
        <f xml:space="preserve"> MIN(   MAX(0,EXP((1/beta.p)*( BL42 - BL57 - beta.0 - beta.oil*price.oil.2045 - beta.eua*price.eua.2045 - parameters!$D82 ))), price.ceiling   )</f>
        <v>48.100599097940169</v>
      </c>
      <c r="BM72" s="1">
        <f xml:space="preserve"> MIN(   MAX(0,EXP((1/beta.p)*( BM42 - BM57 - beta.0 - beta.oil*price.oil.2045 - beta.eua*price.eua.2045 - parameters!$D82 ))), price.ceiling   )</f>
        <v>50.341928494263961</v>
      </c>
      <c r="BN72" s="1">
        <f xml:space="preserve"> MIN(   MAX(0,EXP((1/beta.p)*( BN42 - BN57 - beta.0 - beta.oil*price.oil.2045 - beta.eua*price.eua.2045 - parameters!$D82 ))), price.ceiling   )</f>
        <v>52.68769645387048</v>
      </c>
      <c r="BO72" s="1">
        <f xml:space="preserve"> MIN(   MAX(0,EXP((1/beta.p)*( BO42 - BO57 - beta.0 - beta.oil*price.oil.2045 - beta.eua*price.eua.2045 - parameters!$D82 ))), price.ceiling   )</f>
        <v>55.142769469618017</v>
      </c>
      <c r="BP72" s="1">
        <f xml:space="preserve"> MIN(   MAX(0,EXP((1/beta.p)*( BP42 - BP57 - beta.0 - beta.oil*price.oil.2045 - beta.eua*price.eua.2045 - parameters!$D82 ))), price.ceiling   )</f>
        <v>57.712240796894193</v>
      </c>
      <c r="BQ72" s="1">
        <f xml:space="preserve"> MIN(   MAX(0,EXP((1/beta.p)*( BQ42 - BQ57 - beta.0 - beta.oil*price.oil.2045 - beta.eua*price.eua.2045 - parameters!$D82 ))), price.ceiling   )</f>
        <v>60.401441020001968</v>
      </c>
      <c r="BR72" s="1">
        <f xml:space="preserve"> MIN(   MAX(0,EXP((1/beta.p)*( BR42 - BR57 - beta.0 - beta.oil*price.oil.2045 - beta.eua*price.eua.2045 - parameters!$D82 ))), price.ceiling   )</f>
        <v>63.2159491109052</v>
      </c>
      <c r="BS72" s="1">
        <f xml:space="preserve"> MIN(   MAX(0,EXP((1/beta.p)*( BS42 - BS57 - beta.0 - beta.oil*price.oil.2045 - beta.eua*price.eua.2045 - parameters!$D82 ))), price.ceiling   )</f>
        <v>66.161604003275372</v>
      </c>
      <c r="BT72" s="1">
        <f xml:space="preserve"> MIN(   MAX(0,EXP((1/beta.p)*( BT42 - BT57 - beta.0 - beta.oil*price.oil.2045 - beta.eua*price.eua.2045 - parameters!$D82 ))), price.ceiling   )</f>
        <v>69.244516705849747</v>
      </c>
      <c r="BU72" s="1">
        <f xml:space="preserve"> MIN(   MAX(0,EXP((1/beta.p)*( BU42 - BU57 - beta.0 - beta.oil*price.oil.2045 - beta.eua*price.eua.2045 - parameters!$D82 ))), price.ceiling   )</f>
        <v>72.471082980233177</v>
      </c>
      <c r="BV72" s="1">
        <f xml:space="preserve"> MIN(   MAX(0,EXP((1/beta.p)*( BV42 - BV57 - beta.0 - beta.oil*price.oil.2045 - beta.eua*price.eua.2045 - parameters!$D82 ))), price.ceiling   )</f>
        <v>75.847996609443598</v>
      </c>
      <c r="BW72" s="1">
        <f xml:space="preserve"> MIN(   MAX(0,EXP((1/beta.p)*( BW42 - BW57 - beta.0 - beta.oil*price.oil.2045 - beta.eua*price.eua.2045 - parameters!$D82 ))), price.ceiling   )</f>
        <v>79.382263284726847</v>
      </c>
      <c r="BX72" s="1">
        <f xml:space="preserve"> MIN(   MAX(0,EXP((1/beta.p)*( BX42 - BX57 - beta.0 - beta.oil*price.oil.2045 - beta.eua*price.eua.2045 - parameters!$D82 ))), price.ceiling   )</f>
        <v>83.081215139453249</v>
      </c>
      <c r="BY72" s="1">
        <f xml:space="preserve"> MIN(   MAX(0,EXP((1/beta.p)*( BY42 - BY57 - beta.0 - beta.oil*price.oil.2045 - beta.eua*price.eua.2045 - parameters!$D82 ))), price.ceiling   )</f>
        <v>86.952525960243733</v>
      </c>
      <c r="BZ72" s="1">
        <f xml:space="preserve"> MIN(   MAX(0,EXP((1/beta.p)*( BZ42 - BZ57 - beta.0 - beta.oil*price.oil.2045 - beta.eua*price.eua.2045 - parameters!$D82 ))), price.ceiling   )</f>
        <v>91.004227106885878</v>
      </c>
      <c r="CA72" s="1">
        <f xml:space="preserve"> MIN(   MAX(0,EXP((1/beta.p)*( CA42 - CA57 - beta.0 - beta.oil*price.oil.2045 - beta.eua*price.eua.2045 - parameters!$D82 ))), price.ceiling   )</f>
        <v>95.244724174065396</v>
      </c>
      <c r="CB72" s="1">
        <f xml:space="preserve"> MIN(   MAX(0,EXP((1/beta.p)*( CB42 - CB57 - beta.0 - beta.oil*price.oil.2045 - beta.eua*price.eua.2045 - parameters!$D82 ))), price.ceiling   )</f>
        <v>99.682814429478242</v>
      </c>
      <c r="CC72" s="1">
        <f xml:space="preserve"> MIN(   MAX(0,EXP((1/beta.p)*( CC42 - CC57 - beta.0 - beta.oil*price.oil.2045 - beta.eua*price.eua.2045 - parameters!$D82 ))), price.ceiling   )</f>
        <v>104.32770506450251</v>
      </c>
      <c r="CD72" s="1">
        <f xml:space="preserve"> MIN(   MAX(0,EXP((1/beta.p)*( CD42 - CD57 - beta.0 - beta.oil*price.oil.2045 - beta.eua*price.eua.2045 - parameters!$D82 ))), price.ceiling   )</f>
        <v>109.18903229529123</v>
      </c>
      <c r="CE72" s="1">
        <f xml:space="preserve"> MIN(   MAX(0,EXP((1/beta.p)*( CE42 - CE57 - beta.0 - beta.oil*price.oil.2045 - beta.eua*price.eua.2045 - parameters!$D82 ))), price.ceiling   )</f>
        <v>114.2768813539128</v>
      </c>
      <c r="CF72" s="1">
        <f xml:space="preserve"> MIN(   MAX(0,EXP((1/beta.p)*( CF42 - CF57 - beta.0 - beta.oil*price.oil.2045 - beta.eua*price.eua.2045 - parameters!$D82 ))), price.ceiling   )</f>
        <v>119.60180741101256</v>
      </c>
      <c r="CG72" s="1">
        <f xml:space="preserve"> MIN(   MAX(0,EXP((1/beta.p)*( CG42 - CG57 - beta.0 - beta.oil*price.oil.2045 - beta.eua*price.eua.2045 - parameters!$D82 ))), price.ceiling   )</f>
        <v>125.1748574734024</v>
      </c>
      <c r="CH72" s="1">
        <f xml:space="preserve"> MIN(   MAX(0,EXP((1/beta.p)*( CH42 - CH57 - beta.0 - beta.oil*price.oil.2045 - beta.eua*price.eua.2045 - parameters!$D82 ))), price.ceiling   )</f>
        <v>131.00759330200452</v>
      </c>
      <c r="CI72" s="1">
        <f xml:space="preserve"> MIN(   MAX(0,EXP((1/beta.p)*( CI42 - CI57 - beta.0 - beta.oil*price.oil.2045 - beta.eua*price.eua.2045 - parameters!$D82 ))), price.ceiling   )</f>
        <v>137.11211539769673</v>
      </c>
      <c r="CJ72" s="1">
        <f xml:space="preserve"> MIN(   MAX(0,EXP((1/beta.p)*( CJ42 - CJ57 - beta.0 - beta.oil*price.oil.2045 - beta.eua*price.eua.2045 - parameters!$D82 ))), price.ceiling   )</f>
        <v>143.5010881048197</v>
      </c>
      <c r="CK72" s="1">
        <f xml:space="preserve"> MIN(   MAX(0,EXP((1/beta.p)*( CK42 - CK57 - beta.0 - beta.oil*price.oil.2045 - beta.eua*price.eua.2045 - parameters!$D82 ))), price.ceiling   )</f>
        <v>150.18776588442259</v>
      </c>
      <c r="CL72" s="1">
        <f xml:space="preserve"> MIN(   MAX(0,EXP((1/beta.p)*( CL42 - CL57 - beta.0 - beta.oil*price.oil.2045 - beta.eua*price.eua.2045 - parameters!$D82 ))), price.ceiling   )</f>
        <v>157.18602081175825</v>
      </c>
      <c r="CM72" s="1">
        <f xml:space="preserve"> MIN(   MAX(0,EXP((1/beta.p)*( CM42 - CM57 - beta.0 - beta.oil*price.oil.2045 - beta.eua*price.eua.2045 - parameters!$D82 ))), price.ceiling   )</f>
        <v>164.51037135506871</v>
      </c>
      <c r="CN72" s="1">
        <f xml:space="preserve"> MIN(   MAX(0,EXP((1/beta.p)*( CN42 - CN57 - beta.0 - beta.oil*price.oil.2045 - beta.eua*price.eua.2045 - parameters!$D82 ))), price.ceiling   )</f>
        <v>172.17601249536895</v>
      </c>
      <c r="CO72" s="1">
        <f xml:space="preserve"> MIN(   MAX(0,EXP((1/beta.p)*( CO42 - CO57 - beta.0 - beta.oil*price.oil.2045 - beta.eua*price.eua.2045 - parameters!$D82 ))), price.ceiling   )</f>
        <v>180.19884724971229</v>
      </c>
      <c r="CP72" s="1">
        <f xml:space="preserve"> MIN(   MAX(0,EXP((1/beta.p)*( CP42 - CP57 - beta.0 - beta.oil*price.oil.2045 - beta.eua*price.eua.2045 - parameters!$D82 ))), price.ceiling   )</f>
        <v>188.59551966333586</v>
      </c>
      <c r="CQ72" s="1">
        <f xml:space="preserve"> MIN(   MAX(0,EXP((1/beta.p)*( CQ42 - CQ57 - beta.0 - beta.oil*price.oil.2045 - beta.eua*price.eua.2045 - parameters!$D82 ))), price.ceiling   )</f>
        <v>197.38344933913271</v>
      </c>
      <c r="CR72" s="1">
        <f xml:space="preserve"> MIN(   MAX(0,EXP((1/beta.p)*( CR42 - CR57 - beta.0 - beta.oil*price.oil.2045 - beta.eua*price.eua.2045 - parameters!$D82 ))), price.ceiling   )</f>
        <v>206.58086757608208</v>
      </c>
      <c r="CS72" s="1">
        <f xml:space="preserve"> MIN(   MAX(0,EXP((1/beta.p)*( CS42 - CS57 - beta.0 - beta.oil*price.oil.2045 - beta.eua*price.eua.2045 - parameters!$D82 ))), price.ceiling   )</f>
        <v>216.20685519161208</v>
      </c>
      <c r="CT72" s="1">
        <f xml:space="preserve"> MIN(   MAX(0,EXP((1/beta.p)*( CT42 - CT57 - beta.0 - beta.oil*price.oil.2045 - beta.eua*price.eua.2045 - parameters!$D82 ))), price.ceiling   )</f>
        <v>226.28138210635964</v>
      </c>
      <c r="CU72" s="1">
        <f xml:space="preserve"> MIN(   MAX(0,EXP((1/beta.p)*( CU42 - CU57 - beta.0 - beta.oil*price.oil.2045 - beta.eua*price.eua.2045 - parameters!$D82 ))), price.ceiling   )</f>
        <v>236.82534877345026</v>
      </c>
      <c r="CV72" s="1">
        <f xml:space="preserve"> MIN(   MAX(0,EXP((1/beta.p)*( CV42 - CV57 - beta.0 - beta.oil*price.oil.2045 - beta.eua*price.eua.2045 - parameters!$D82 ))), price.ceiling   )</f>
        <v>247.86062953824427</v>
      </c>
      <c r="CW72" s="1">
        <f xml:space="preserve"> MIN(   MAX(0,EXP((1/beta.p)*( CW42 - CW57 - beta.0 - beta.oil*price.oil.2045 - beta.eua*price.eua.2045 - parameters!$D82 ))), price.ceiling   )</f>
        <v>259.41011801850681</v>
      </c>
      <c r="CX72" s="1">
        <f xml:space="preserve"> MIN(   MAX(0,EXP((1/beta.p)*( CX42 - CX57 - beta.0 - beta.oil*price.oil.2045 - beta.eua*price.eua.2045 - parameters!$D82 ))), price.ceiling   )</f>
        <v>271.49777459914185</v>
      </c>
      <c r="CY72" s="1">
        <f xml:space="preserve"> MIN(   MAX(0,EXP((1/beta.p)*( CY42 - CY57 - beta.0 - beta.oil*price.oil.2045 - beta.eua*price.eua.2045 - parameters!$D82 ))), price.ceiling   )</f>
        <v>284.14867614002526</v>
      </c>
      <c r="CZ72" s="1">
        <f xml:space="preserve"> MIN(   MAX(0,EXP((1/beta.p)*( CZ42 - CZ57 - beta.0 - beta.oil*price.oil.2045 - beta.eua*price.eua.2045 - parameters!$D82 ))), price.ceiling   )</f>
        <v>297.38906800005952</v>
      </c>
      <c r="DA72" s="1">
        <f xml:space="preserve"> MIN(   MAX(0,EXP((1/beta.p)*( DA42 - DA57 - beta.0 - beta.oil*price.oil.2045 - beta.eua*price.eua.2045 - parameters!$D82 ))), price.ceiling   )</f>
        <v>311.24641848537601</v>
      </c>
    </row>
    <row r="73" spans="1:105" x14ac:dyDescent="0.25">
      <c r="A73" t="s">
        <v>53</v>
      </c>
      <c r="B73" s="3">
        <f t="shared" si="8"/>
        <v>34.032132568069649</v>
      </c>
      <c r="D73" t="s">
        <v>53</v>
      </c>
      <c r="E73" s="1">
        <f xml:space="preserve"> MIN(   MAX(0,EXP((1/beta.p)*( E43 - E58 - beta.0 - beta.oil*price.oil.2045 - beta.eua*price.eua.2045 - parameters!$D83 ))), price.ceiling   )</f>
        <v>3.5279226200088796</v>
      </c>
      <c r="F73" s="1">
        <f xml:space="preserve"> MIN(   MAX(0,EXP((1/beta.p)*( F43 - F58 - beta.0 - beta.oil*price.oil.2045 - beta.eua*price.eua.2045 - parameters!$D83 ))), price.ceiling   )</f>
        <v>3.6845643243220496</v>
      </c>
      <c r="G73" s="1">
        <f xml:space="preserve"> MIN(   MAX(0,EXP((1/beta.p)*( G43 - G58 - beta.0 - beta.oil*price.oil.2045 - beta.eua*price.eua.2045 - parameters!$D83 ))), price.ceiling   )</f>
        <v>3.8481610064431147</v>
      </c>
      <c r="H73" s="1">
        <f xml:space="preserve"> MIN(   MAX(0,EXP((1/beta.p)*( H43 - H58 - beta.0 - beta.oil*price.oil.2045 - beta.eua*price.eua.2045 - parameters!$D83 ))), price.ceiling   )</f>
        <v>4.0190214712112491</v>
      </c>
      <c r="I73" s="1">
        <f xml:space="preserve"> MIN(   MAX(0,EXP((1/beta.p)*( I43 - I58 - beta.0 - beta.oil*price.oil.2045 - beta.eua*price.eua.2045 - parameters!$D83 ))), price.ceiling   )</f>
        <v>4.1974682345702954</v>
      </c>
      <c r="J73" s="1">
        <f xml:space="preserve"> MIN(   MAX(0,EXP((1/beta.p)*( J43 - J58 - beta.0 - beta.oil*price.oil.2045 - beta.eua*price.eua.2045 - parameters!$D83 ))), price.ceiling   )</f>
        <v>4.3838381323493545</v>
      </c>
      <c r="K73" s="1">
        <f xml:space="preserve"> MIN(   MAX(0,EXP((1/beta.p)*( K43 - K58 - beta.0 - beta.oil*price.oil.2045 - beta.eua*price.eua.2045 - parameters!$D83 ))), price.ceiling   )</f>
        <v>4.57848295607356</v>
      </c>
      <c r="L73" s="1">
        <f xml:space="preserve"> MIN(   MAX(0,EXP((1/beta.p)*( L43 - L58 - beta.0 - beta.oil*price.oil.2045 - beta.eua*price.eua.2045 - parameters!$D83 ))), price.ceiling   )</f>
        <v>4.7817701170052107</v>
      </c>
      <c r="M73" s="1">
        <f xml:space="preserve"> MIN(   MAX(0,EXP((1/beta.p)*( M43 - M58 - beta.0 - beta.oil*price.oil.2045 - beta.eua*price.eua.2045 - parameters!$D83 ))), price.ceiling   )</f>
        <v>4.9940833396686948</v>
      </c>
      <c r="N73" s="1">
        <f xml:space="preserve"> MIN(   MAX(0,EXP((1/beta.p)*( N43 - N58 - beta.0 - beta.oil*price.oil.2045 - beta.eua*price.eua.2045 - parameters!$D83 ))), price.ceiling   )</f>
        <v>5.2158233861682799</v>
      </c>
      <c r="O73" s="1">
        <f xml:space="preserve"> MIN(   MAX(0,EXP((1/beta.p)*( O43 - O58 - beta.0 - beta.oil*price.oil.2045 - beta.eua*price.eua.2045 - parameters!$D83 ))), price.ceiling   )</f>
        <v>5.4474088126660503</v>
      </c>
      <c r="P73" s="1">
        <f xml:space="preserve"> MIN(   MAX(0,EXP((1/beta.p)*( P43 - P58 - beta.0 - beta.oil*price.oil.2045 - beta.eua*price.eua.2045 - parameters!$D83 ))), price.ceiling   )</f>
        <v>5.6892767594478446</v>
      </c>
      <c r="Q73" s="1">
        <f xml:space="preserve"> MIN(   MAX(0,EXP((1/beta.p)*( Q43 - Q58 - beta.0 - beta.oil*price.oil.2045 - beta.eua*price.eua.2045 - parameters!$D83 ))), price.ceiling   )</f>
        <v>5.941883776068571</v>
      </c>
      <c r="R73" s="1">
        <f xml:space="preserve"> MIN(   MAX(0,EXP((1/beta.p)*( R43 - R58 - beta.0 - beta.oil*price.oil.2045 - beta.eua*price.eua.2045 - parameters!$D83 ))), price.ceiling   )</f>
        <v>6.2057066831344345</v>
      </c>
      <c r="S73" s="1">
        <f xml:space="preserve"> MIN(   MAX(0,EXP((1/beta.p)*( S43 - S58 - beta.0 - beta.oil*price.oil.2045 - beta.eua*price.eua.2045 - parameters!$D83 ))), price.ceiling   )</f>
        <v>6.4812434723487504</v>
      </c>
      <c r="T73" s="1">
        <f xml:space="preserve"> MIN(   MAX(0,EXP((1/beta.p)*( T43 - T58 - beta.0 - beta.oil*price.oil.2045 - beta.eua*price.eua.2045 - parameters!$D83 ))), price.ceiling   )</f>
        <v>6.7690142465203129</v>
      </c>
      <c r="U73" s="1">
        <f xml:space="preserve"> MIN(   MAX(0,EXP((1/beta.p)*( U43 - U58 - beta.0 - beta.oil*price.oil.2045 - beta.eua*price.eua.2045 - parameters!$D83 ))), price.ceiling   )</f>
        <v>7.069562201308619</v>
      </c>
      <c r="V73" s="1">
        <f xml:space="preserve"> MIN(   MAX(0,EXP((1/beta.p)*( V43 - V58 - beta.0 - beta.oil*price.oil.2045 - beta.eua*price.eua.2045 - parameters!$D83 ))), price.ceiling   )</f>
        <v>7.3834546505591545</v>
      </c>
      <c r="W73" s="1">
        <f xml:space="preserve"> MIN(   MAX(0,EXP((1/beta.p)*( W43 - W58 - beta.0 - beta.oil*price.oil.2045 - beta.eua*price.eua.2045 - parameters!$D83 ))), price.ceiling   )</f>
        <v>7.7112840971641026</v>
      </c>
      <c r="X73" s="1">
        <f xml:space="preserve"> MIN(   MAX(0,EXP((1/beta.p)*( X43 - X58 - beta.0 - beta.oil*price.oil.2045 - beta.eua*price.eua.2045 - parameters!$D83 ))), price.ceiling   )</f>
        <v>8.0536693514698765</v>
      </c>
      <c r="Y73" s="1">
        <f xml:space="preserve"> MIN(   MAX(0,EXP((1/beta.p)*( Y43 - Y58 - beta.0 - beta.oil*price.oil.2045 - beta.eua*price.eua.2045 - parameters!$D83 ))), price.ceiling   )</f>
        <v>8.4112566993425482</v>
      </c>
      <c r="Z73" s="1">
        <f xml:space="preserve"> MIN(   MAX(0,EXP((1/beta.p)*( Z43 - Z58 - beta.0 - beta.oil*price.oil.2045 - beta.eua*price.eua.2045 - parameters!$D83 ))), price.ceiling   )</f>
        <v>8.7847211220960357</v>
      </c>
      <c r="AA73" s="1">
        <f xml:space="preserve"> MIN(   MAX(0,EXP((1/beta.p)*( AA43 - AA58 - beta.0 - beta.oil*price.oil.2045 - beta.eua*price.eua.2045 - parameters!$D83 ))), price.ceiling   )</f>
        <v>9.1747675705857645</v>
      </c>
      <c r="AB73" s="1">
        <f xml:space="preserve"> MIN(   MAX(0,EXP((1/beta.p)*( AB43 - AB58 - beta.0 - beta.oil*price.oil.2045 - beta.eua*price.eua.2045 - parameters!$D83 ))), price.ceiling   )</f>
        <v>9.582132295872773</v>
      </c>
      <c r="AC73" s="1">
        <f xml:space="preserve"> MIN(   MAX(0,EXP((1/beta.p)*( AC43 - AC58 - beta.0 - beta.oil*price.oil.2045 - beta.eua*price.eua.2045 - parameters!$D83 ))), price.ceiling   )</f>
        <v>10.007584238970102</v>
      </c>
      <c r="AD73" s="1">
        <f xml:space="preserve"> MIN(   MAX(0,EXP((1/beta.p)*( AD43 - AD58 - beta.0 - beta.oil*price.oil.2045 - beta.eua*price.eua.2045 - parameters!$D83 ))), price.ceiling   )</f>
        <v>10.451926482294574</v>
      </c>
      <c r="AE73" s="1">
        <f xml:space="preserve"> MIN(   MAX(0,EXP((1/beta.p)*( AE43 - AE58 - beta.0 - beta.oil*price.oil.2045 - beta.eua*price.eua.2045 - parameters!$D83 ))), price.ceiling   )</f>
        <v>10.915997765563951</v>
      </c>
      <c r="AF73" s="1">
        <f xml:space="preserve"> MIN(   MAX(0,EXP((1/beta.p)*( AF43 - AF58 - beta.0 - beta.oil*price.oil.2045 - beta.eua*price.eua.2045 - parameters!$D83 ))), price.ceiling   )</f>
        <v>11.40067406900067</v>
      </c>
      <c r="AG73" s="1">
        <f xml:space="preserve"> MIN(   MAX(0,EXP((1/beta.p)*( AG43 - AG58 - beta.0 - beta.oil*price.oil.2045 - beta.eua*price.eua.2045 - parameters!$D83 ))), price.ceiling   )</f>
        <v>11.906870266830751</v>
      </c>
      <c r="AH73" s="1">
        <f xml:space="preserve"> MIN(   MAX(0,EXP((1/beta.p)*( AH43 - AH58 - beta.0 - beta.oil*price.oil.2045 - beta.eua*price.eua.2045 - parameters!$D83 ))), price.ceiling   )</f>
        <v>12.435541854198926</v>
      </c>
      <c r="AI73" s="1">
        <f xml:space="preserve"> MIN(   MAX(0,EXP((1/beta.p)*( AI43 - AI58 - beta.0 - beta.oil*price.oil.2045 - beta.eua*price.eua.2045 - parameters!$D83 ))), price.ceiling   )</f>
        <v>12.987686750759778</v>
      </c>
      <c r="AJ73" s="1">
        <f xml:space="preserve"> MIN(   MAX(0,EXP((1/beta.p)*( AJ43 - AJ58 - beta.0 - beta.oil*price.oil.2045 - beta.eua*price.eua.2045 - parameters!$D83 ))), price.ceiling   )</f>
        <v>13.564347184349291</v>
      </c>
      <c r="AK73" s="1">
        <f xml:space="preserve"> MIN(   MAX(0,EXP((1/beta.p)*( AK43 - AK58 - beta.0 - beta.oil*price.oil.2045 - beta.eua*price.eua.2045 - parameters!$D83 ))), price.ceiling   )</f>
        <v>14.166611658292508</v>
      </c>
      <c r="AL73" s="1">
        <f xml:space="preserve"> MIN(   MAX(0,EXP((1/beta.p)*( AL43 - AL58 - beta.0 - beta.oil*price.oil.2045 - beta.eua*price.eua.2045 - parameters!$D83 ))), price.ceiling   )</f>
        <v>14.795617006060652</v>
      </c>
      <c r="AM73" s="1">
        <f xml:space="preserve"> MIN(   MAX(0,EXP((1/beta.p)*( AM43 - AM58 - beta.0 - beta.oil*price.oil.2045 - beta.eua*price.eua.2045 - parameters!$D83 ))), price.ceiling   )</f>
        <v>15.452550537156194</v>
      </c>
      <c r="AN73" s="1">
        <f xml:space="preserve"> MIN(   MAX(0,EXP((1/beta.p)*( AN43 - AN58 - beta.0 - beta.oil*price.oil.2045 - beta.eua*price.eua.2045 - parameters!$D83 ))), price.ceiling   )</f>
        <v>16.138652278276425</v>
      </c>
      <c r="AO73" s="1">
        <f xml:space="preserve"> MIN(   MAX(0,EXP((1/beta.p)*( AO43 - AO58 - beta.0 - beta.oil*price.oil.2045 - beta.eua*price.eua.2045 - parameters!$D83 ))), price.ceiling   )</f>
        <v>16.855217313985875</v>
      </c>
      <c r="AP73" s="1">
        <f xml:space="preserve"> MIN(   MAX(0,EXP((1/beta.p)*( AP43 - AP58 - beta.0 - beta.oil*price.oil.2045 - beta.eua*price.eua.2045 - parameters!$D83 ))), price.ceiling   )</f>
        <v>17.603598231315903</v>
      </c>
      <c r="AQ73" s="1">
        <f xml:space="preserve"> MIN(   MAX(0,EXP((1/beta.p)*( AQ43 - AQ58 - beta.0 - beta.oil*price.oil.2045 - beta.eua*price.eua.2045 - parameters!$D83 ))), price.ceiling   )</f>
        <v>18.385207672905842</v>
      </c>
      <c r="AR73" s="1">
        <f xml:space="preserve"> MIN(   MAX(0,EXP((1/beta.p)*( AR43 - AR58 - beta.0 - beta.oil*price.oil.2045 - beta.eua*price.eua.2045 - parameters!$D83 ))), price.ceiling   )</f>
        <v>19.201521003504997</v>
      </c>
      <c r="AS73" s="1">
        <f xml:space="preserve"> MIN(   MAX(0,EXP((1/beta.p)*( AS43 - AS58 - beta.0 - beta.oil*price.oil.2045 - beta.eua*price.eua.2045 - parameters!$D83 ))), price.ceiling   )</f>
        <v>20.05407909486885</v>
      </c>
      <c r="AT73" s="1">
        <f xml:space="preserve"> MIN(   MAX(0,EXP((1/beta.p)*( AT43 - AT58 - beta.0 - beta.oil*price.oil.2045 - beta.eua*price.eua.2045 - parameters!$D83 ))), price.ceiling   )</f>
        <v>20.944491234306163</v>
      </c>
      <c r="AU73" s="1">
        <f xml:space="preserve"> MIN(   MAX(0,EXP((1/beta.p)*( AU43 - AU58 - beta.0 - beta.oil*price.oil.2045 - beta.eua*price.eua.2045 - parameters!$D83 ))), price.ceiling   )</f>
        <v>21.874438162367106</v>
      </c>
      <c r="AV73" s="1">
        <f xml:space="preserve"> MIN(   MAX(0,EXP((1/beta.p)*( AV43 - AV58 - beta.0 - beta.oil*price.oil.2045 - beta.eua*price.eua.2045 - parameters!$D83 ))), price.ceiling   )</f>
        <v>22.845675245406532</v>
      </c>
      <c r="AW73" s="1">
        <f xml:space="preserve"> MIN(   MAX(0,EXP((1/beta.p)*( AW43 - AW58 - beta.0 - beta.oil*price.oil.2045 - beta.eua*price.eua.2045 - parameters!$D83 ))), price.ceiling   )</f>
        <v>23.860035789010709</v>
      </c>
      <c r="AX73" s="1">
        <f xml:space="preserve"> MIN(   MAX(0,EXP((1/beta.p)*( AX43 - AX58 - beta.0 - beta.oil*price.oil.2045 - beta.eua*price.eua.2045 - parameters!$D83 ))), price.ceiling   )</f>
        <v>24.919434498542063</v>
      </c>
      <c r="AY73" s="1">
        <f xml:space="preserve"> MIN(   MAX(0,EXP((1/beta.p)*( AY43 - AY58 - beta.0 - beta.oil*price.oil.2045 - beta.eua*price.eua.2045 - parameters!$D83 ))), price.ceiling   )</f>
        <v>26.02587109333399</v>
      </c>
      <c r="AZ73" s="1">
        <f xml:space="preserve"> MIN(   MAX(0,EXP((1/beta.p)*( AZ43 - AZ58 - beta.0 - beta.oil*price.oil.2045 - beta.eua*price.eua.2045 - parameters!$D83 ))), price.ceiling   )</f>
        <v>27.181434081357928</v>
      </c>
      <c r="BA73" s="1">
        <f xml:space="preserve"> MIN(   MAX(0,EXP((1/beta.p)*( BA43 - BA58 - beta.0 - beta.oil*price.oil.2045 - beta.eua*price.eua.2045 - parameters!$D83 ))), price.ceiling   )</f>
        <v>28.388304701487709</v>
      </c>
      <c r="BB73" s="1">
        <f xml:space="preserve"> MIN(   MAX(0,EXP((1/beta.p)*( BB43 - BB58 - beta.0 - beta.oil*price.oil.2045 - beta.eua*price.eua.2045 - parameters!$D83 ))), price.ceiling   )</f>
        <v>29.648761040802604</v>
      </c>
      <c r="BC73" s="1">
        <f xml:space="preserve"> MIN(   MAX(0,EXP((1/beta.p)*( BC43 - BC58 - beta.0 - beta.oil*price.oil.2045 - beta.eua*price.eua.2045 - parameters!$D83 ))), price.ceiling   )</f>
        <v>30.965182334700927</v>
      </c>
      <c r="BD73" s="1">
        <f xml:space="preserve"> MIN(   MAX(0,EXP((1/beta.p)*( BD43 - BD58 - beta.0 - beta.oil*price.oil.2045 - beta.eua*price.eua.2045 - parameters!$D83 ))), price.ceiling   )</f>
        <v>32.340053457940982</v>
      </c>
      <c r="BE73" s="1">
        <f xml:space="preserve"> MIN(   MAX(0,EXP((1/beta.p)*( BE43 - BE58 - beta.0 - beta.oil*price.oil.2045 - beta.eua*price.eua.2045 - parameters!$D83 ))), price.ceiling   )</f>
        <v>33.775969615086787</v>
      </c>
      <c r="BF73" s="1">
        <f xml:space="preserve"> MIN(   MAX(0,EXP((1/beta.p)*( BF43 - BF58 - beta.0 - beta.oil*price.oil.2045 - beta.eua*price.eua.2045 - parameters!$D83 ))), price.ceiling   )</f>
        <v>35.275641239212071</v>
      </c>
      <c r="BG73" s="1">
        <f xml:space="preserve"> MIN(   MAX(0,EXP((1/beta.p)*( BG43 - BG58 - beta.0 - beta.oil*price.oil.2045 - beta.eua*price.eua.2045 - parameters!$D83 ))), price.ceiling   )</f>
        <v>36.841899108109516</v>
      </c>
      <c r="BH73" s="1">
        <f xml:space="preserve"> MIN(   MAX(0,EXP((1/beta.p)*( BH43 - BH58 - beta.0 - beta.oil*price.oil.2045 - beta.eua*price.eua.2045 - parameters!$D83 ))), price.ceiling   )</f>
        <v>38.477699687662366</v>
      </c>
      <c r="BI73" s="1">
        <f xml:space="preserve"> MIN(   MAX(0,EXP((1/beta.p)*( BI43 - BI58 - beta.0 - beta.oil*price.oil.2045 - beta.eua*price.eua.2045 - parameters!$D83 ))), price.ceiling   )</f>
        <v>40.186130712464866</v>
      </c>
      <c r="BJ73" s="1">
        <f xml:space="preserve"> MIN(   MAX(0,EXP((1/beta.p)*( BJ43 - BJ58 - beta.0 - beta.oil*price.oil.2045 - beta.eua*price.eua.2045 - parameters!$D83 ))), price.ceiling   )</f>
        <v>41.97041701422522</v>
      </c>
      <c r="BK73" s="1">
        <f xml:space="preserve"> MIN(   MAX(0,EXP((1/beta.p)*( BK43 - BK58 - beta.0 - beta.oil*price.oil.2045 - beta.eua*price.eua.2045 - parameters!$D83 ))), price.ceiling   )</f>
        <v>43.833926608952694</v>
      </c>
      <c r="BL73" s="1">
        <f xml:space="preserve"> MIN(   MAX(0,EXP((1/beta.p)*( BL43 - BL58 - beta.0 - beta.oil*price.oil.2045 - beta.eua*price.eua.2045 - parameters!$D83 ))), price.ceiling   )</f>
        <v>45.780177054419539</v>
      </c>
      <c r="BM73" s="1">
        <f xml:space="preserve"> MIN(   MAX(0,EXP((1/beta.p)*( BM43 - BM58 - beta.0 - beta.oil*price.oil.2045 - beta.eua*price.eua.2045 - parameters!$D83 ))), price.ceiling   )</f>
        <v>47.812842089897295</v>
      </c>
      <c r="BN73" s="1">
        <f xml:space="preserve"> MIN(   MAX(0,EXP((1/beta.p)*( BN43 - BN58 - beta.0 - beta.oil*price.oil.2045 - beta.eua*price.eua.2045 - parameters!$D83 ))), price.ceiling   )</f>
        <v>49.935758570701246</v>
      </c>
      <c r="BO73" s="1">
        <f xml:space="preserve"> MIN(   MAX(0,EXP((1/beta.p)*( BO43 - BO58 - beta.0 - beta.oil*price.oil.2045 - beta.eua*price.eua.2045 - parameters!$D83 ))), price.ceiling   )</f>
        <v>52.15293371063273</v>
      </c>
      <c r="BP73" s="1">
        <f xml:space="preserve"> MIN(   MAX(0,EXP((1/beta.p)*( BP43 - BP58 - beta.0 - beta.oil*price.oil.2045 - beta.eua*price.eua.2045 - parameters!$D83 ))), price.ceiling   )</f>
        <v>54.468552645989263</v>
      </c>
      <c r="BQ73" s="1">
        <f xml:space="preserve"> MIN(   MAX(0,EXP((1/beta.p)*( BQ43 - BQ58 - beta.0 - beta.oil*price.oil.2045 - beta.eua*price.eua.2045 - parameters!$D83 ))), price.ceiling   )</f>
        <v>56.886986335421469</v>
      </c>
      <c r="BR73" s="1">
        <f xml:space="preserve"> MIN(   MAX(0,EXP((1/beta.p)*( BR43 - BR58 - beta.0 - beta.oil*price.oil.2045 - beta.eua*price.eua.2045 - parameters!$D83 ))), price.ceiling   )</f>
        <v>59.412799810547597</v>
      </c>
      <c r="BS73" s="1">
        <f xml:space="preserve"> MIN(   MAX(0,EXP((1/beta.p)*( BS43 - BS58 - beta.0 - beta.oil*price.oil.2045 - beta.eua*price.eua.2045 - parameters!$D83 ))), price.ceiling   )</f>
        <v>62.05076079289983</v>
      </c>
      <c r="BT73" s="1">
        <f xml:space="preserve"> MIN(   MAX(0,EXP((1/beta.p)*( BT43 - BT58 - beta.0 - beta.oil*price.oil.2045 - beta.eua*price.eua.2045 - parameters!$D83 ))), price.ceiling   )</f>
        <v>64.805848693468377</v>
      </c>
      <c r="BU73" s="1">
        <f xml:space="preserve"> MIN(   MAX(0,EXP((1/beta.p)*( BU43 - BU58 - beta.0 - beta.oil*price.oil.2045 - beta.eua*price.eua.2045 - parameters!$D83 ))), price.ceiling   )</f>
        <v>67.683264011829493</v>
      </c>
      <c r="BV73" s="1">
        <f xml:space="preserve"> MIN(   MAX(0,EXP((1/beta.p)*( BV43 - BV58 - beta.0 - beta.oil*price.oil.2045 - beta.eua*price.eua.2045 - parameters!$D83 ))), price.ceiling   )</f>
        <v>70.688438152600369</v>
      </c>
      <c r="BW73" s="1">
        <f xml:space="preserve"> MIN(   MAX(0,EXP((1/beta.p)*( BW43 - BW58 - beta.0 - beta.oil*price.oil.2045 - beta.eua*price.eua.2045 - parameters!$D83 ))), price.ceiling   )</f>
        <v>73.827043677749813</v>
      </c>
      <c r="BX73" s="1">
        <f xml:space="preserve"> MIN(   MAX(0,EXP((1/beta.p)*( BX43 - BX58 - beta.0 - beta.oil*price.oil.2045 - beta.eua*price.eua.2045 - parameters!$D83 ))), price.ceiling   )</f>
        <v>77.105005014117381</v>
      </c>
      <c r="BY73" s="1">
        <f xml:space="preserve"> MIN(   MAX(0,EXP((1/beta.p)*( BY43 - BY58 - beta.0 - beta.oil*price.oil.2045 - beta.eua*price.eua.2045 - parameters!$D83 ))), price.ceiling   )</f>
        <v>80.528509636352084</v>
      </c>
      <c r="BZ73" s="1">
        <f xml:space="preserve"> MIN(   MAX(0,EXP((1/beta.p)*( BZ43 - BZ58 - beta.0 - beta.oil*price.oil.2045 - beta.eua*price.eua.2045 - parameters!$D83 ))), price.ceiling   )</f>
        <v>84.104019746379905</v>
      </c>
      <c r="CA73" s="1">
        <f xml:space="preserve"> MIN(   MAX(0,EXP((1/beta.p)*( CA43 - CA58 - beta.0 - beta.oil*price.oil.2045 - beta.eua*price.eua.2045 - parameters!$D83 ))), price.ceiling   )</f>
        <v>87.838284471445917</v>
      </c>
      <c r="CB73" s="1">
        <f xml:space="preserve"> MIN(   MAX(0,EXP((1/beta.p)*( CB43 - CB58 - beta.0 - beta.oil*price.oil.2045 - beta.eua*price.eua.2045 - parameters!$D83 ))), price.ceiling   )</f>
        <v>91.738352603755985</v>
      </c>
      <c r="CC73" s="1">
        <f xml:space="preserve"> MIN(   MAX(0,EXP((1/beta.p)*( CC43 - CC58 - beta.0 - beta.oil*price.oil.2045 - beta.eua*price.eua.2045 - parameters!$D83 ))), price.ceiling   )</f>
        <v>95.811585905766137</v>
      </c>
      <c r="CD73" s="1">
        <f xml:space="preserve"> MIN(   MAX(0,EXP((1/beta.p)*( CD43 - CD58 - beta.0 - beta.oil*price.oil.2045 - beta.eua*price.eua.2045 - parameters!$D83 ))), price.ceiling   )</f>
        <v>100.06567300623348</v>
      </c>
      <c r="CE73" s="1">
        <f xml:space="preserve"> MIN(   MAX(0,EXP((1/beta.p)*( CE43 - CE58 - beta.0 - beta.oil*price.oil.2045 - beta.eua*price.eua.2045 - parameters!$D83 ))), price.ceiling   )</f>
        <v>104.50864391326012</v>
      </c>
      <c r="CF73" s="1">
        <f xml:space="preserve"> MIN(   MAX(0,EXP((1/beta.p)*( CF43 - CF58 - beta.0 - beta.oil*price.oil.2045 - beta.eua*price.eua.2045 - parameters!$D83 ))), price.ceiling   )</f>
        <v>109.14888517172341</v>
      </c>
      <c r="CG73" s="1">
        <f xml:space="preserve"> MIN(   MAX(0,EXP((1/beta.p)*( CG43 - CG58 - beta.0 - beta.oil*price.oil.2045 - beta.eua*price.eua.2045 - parameters!$D83 ))), price.ceiling   )</f>
        <v>113.9951556937051</v>
      </c>
      <c r="CH73" s="1">
        <f xml:space="preserve"> MIN(   MAX(0,EXP((1/beta.p)*( CH43 - CH58 - beta.0 - beta.oil*price.oil.2045 - beta.eua*price.eua.2045 - parameters!$D83 ))), price.ceiling   )</f>
        <v>119.05660329179975</v>
      </c>
      <c r="CI73" s="1">
        <f xml:space="preserve"> MIN(   MAX(0,EXP((1/beta.p)*( CI43 - CI58 - beta.0 - beta.oil*price.oil.2045 - beta.eua*price.eua.2045 - parameters!$D83 ))), price.ceiling   )</f>
        <v>124.3427819465111</v>
      </c>
      <c r="CJ73" s="1">
        <f xml:space="preserve"> MIN(   MAX(0,EXP((1/beta.p)*( CJ43 - CJ58 - beta.0 - beta.oil*price.oil.2045 - beta.eua*price.eua.2045 - parameters!$D83 ))), price.ceiling   )</f>
        <v>129.86366984033151</v>
      </c>
      <c r="CK73" s="1">
        <f xml:space="preserve"> MIN(   MAX(0,EXP((1/beta.p)*( CK43 - CK58 - beta.0 - beta.oil*price.oil.2045 - beta.eua*price.eua.2045 - parameters!$D83 ))), price.ceiling   )</f>
        <v>135.62968819254269</v>
      </c>
      <c r="CL73" s="1">
        <f xml:space="preserve"> MIN(   MAX(0,EXP((1/beta.p)*( CL43 - CL58 - beta.0 - beta.oil*price.oil.2045 - beta.eua*price.eua.2045 - parameters!$D83 ))), price.ceiling   )</f>
        <v>141.65172093029318</v>
      </c>
      <c r="CM73" s="1">
        <f xml:space="preserve"> MIN(   MAX(0,EXP((1/beta.p)*( CM43 - CM58 - beta.0 - beta.oil*price.oil.2045 - beta.eua*price.eua.2045 - parameters!$D83 ))), price.ceiling   )</f>
        <v>147.94113523308178</v>
      </c>
      <c r="CN73" s="1">
        <f xml:space="preserve"> MIN(   MAX(0,EXP((1/beta.p)*( CN43 - CN58 - beta.0 - beta.oil*price.oil.2045 - beta.eua*price.eua.2045 - parameters!$D83 ))), price.ceiling   )</f>
        <v>154.50980298942747</v>
      </c>
      <c r="CO73" s="1">
        <f xml:space="preserve"> MIN(   MAX(0,EXP((1/beta.p)*( CO43 - CO58 - beta.0 - beta.oil*price.oil.2045 - beta.eua*price.eua.2045 - parameters!$D83 ))), price.ceiling   )</f>
        <v>161.37012320622827</v>
      </c>
      <c r="CP73" s="1">
        <f xml:space="preserve"> MIN(   MAX(0,EXP((1/beta.p)*( CP43 - CP58 - beta.0 - beta.oil*price.oil.2045 - beta.eua*price.eua.2045 - parameters!$D83 ))), price.ceiling   )</f>
        <v>168.5350454131065</v>
      </c>
      <c r="CQ73" s="1">
        <f xml:space="preserve"> MIN(   MAX(0,EXP((1/beta.p)*( CQ43 - CQ58 - beta.0 - beta.oil*price.oil.2045 - beta.eua*price.eua.2045 - parameters!$D83 ))), price.ceiling   )</f>
        <v>176.01809410592045</v>
      </c>
      <c r="CR73" s="1">
        <f xml:space="preserve"> MIN(   MAX(0,EXP((1/beta.p)*( CR43 - CR58 - beta.0 - beta.oil*price.oil.2045 - beta.eua*price.eua.2045 - parameters!$D83 ))), price.ceiling   )</f>
        <v>183.83339427558184</v>
      </c>
      <c r="CS73" s="1">
        <f xml:space="preserve"> MIN(   MAX(0,EXP((1/beta.p)*( CS43 - CS58 - beta.0 - beta.oil*price.oil.2045 - beta.eua*price.eua.2045 - parameters!$D83 ))), price.ceiling   )</f>
        <v>191.99569807036573</v>
      </c>
      <c r="CT73" s="1">
        <f xml:space="preserve"> MIN(   MAX(0,EXP((1/beta.p)*( CT43 - CT58 - beta.0 - beta.oil*price.oil.2045 - beta.eua*price.eua.2045 - parameters!$D83 ))), price.ceiling   )</f>
        <v>200.52041264204274</v>
      </c>
      <c r="CU73" s="1">
        <f xml:space="preserve"> MIN(   MAX(0,EXP((1/beta.p)*( CU43 - CU58 - beta.0 - beta.oil*price.oil.2045 - beta.eua*price.eua.2045 - parameters!$D83 ))), price.ceiling   )</f>
        <v>209.42362922839473</v>
      </c>
      <c r="CV73" s="1">
        <f xml:space="preserve"> MIN(   MAX(0,EXP((1/beta.p)*( CV43 - CV58 - beta.0 - beta.oil*price.oil.2045 - beta.eua*price.eua.2045 - parameters!$D83 ))), price.ceiling   )</f>
        <v>218.72215352700937</v>
      </c>
      <c r="CW73" s="1">
        <f xml:space="preserve"> MIN(   MAX(0,EXP((1/beta.p)*( CW43 - CW58 - beta.0 - beta.oil*price.oil.2045 - beta.eua*price.eua.2045 - parameters!$D83 ))), price.ceiling   )</f>
        <v>228.43353741768905</v>
      </c>
      <c r="CX73" s="1">
        <f xml:space="preserve"> MIN(   MAX(0,EXP((1/beta.p)*( CX43 - CX58 - beta.0 - beta.oil*price.oil.2045 - beta.eua*price.eua.2045 - parameters!$D83 ))), price.ceiling   )</f>
        <v>238.57611209334979</v>
      </c>
      <c r="CY73" s="1">
        <f xml:space="preserve"> MIN(   MAX(0,EXP((1/beta.p)*( CY43 - CY58 - beta.0 - beta.oil*price.oil.2045 - beta.eua*price.eua.2045 - parameters!$D83 ))), price.ceiling   )</f>
        <v>249.16902266195456</v>
      </c>
      <c r="CZ73" s="1">
        <f xml:space="preserve"> MIN(   MAX(0,EXP((1/beta.p)*( CZ43 - CZ58 - beta.0 - beta.oil*price.oil.2045 - beta.eua*price.eua.2045 - parameters!$D83 ))), price.ceiling   )</f>
        <v>260.23226428478745</v>
      </c>
      <c r="DA73" s="1">
        <f xml:space="preserve"> MIN(   MAX(0,EXP((1/beta.p)*( DA43 - DA58 - beta.0 - beta.oil*price.oil.2045 - beta.eua*price.eua.2045 - parameters!$D83 ))), price.ceiling   )</f>
        <v>271.78671991928809</v>
      </c>
    </row>
    <row r="74" spans="1:105" x14ac:dyDescent="0.25">
      <c r="A74" t="s">
        <v>54</v>
      </c>
      <c r="B74" s="3">
        <f t="shared" si="8"/>
        <v>34.133237992425933</v>
      </c>
      <c r="D74" t="s">
        <v>54</v>
      </c>
      <c r="E74" s="1">
        <f xml:space="preserve"> MIN(   MAX(0,EXP((1/beta.p)*( E44 - E59 - beta.0 - beta.oil*price.oil.2045 - beta.eua*price.eua.2045 - parameters!$D84 ))), price.ceiling   )</f>
        <v>3.5344344275707558</v>
      </c>
      <c r="F74" s="1">
        <f xml:space="preserve"> MIN(   MAX(0,EXP((1/beta.p)*( F44 - F59 - beta.0 - beta.oil*price.oil.2045 - beta.eua*price.eua.2045 - parameters!$D84 ))), price.ceiling   )</f>
        <v>3.6914414928522108</v>
      </c>
      <c r="G74" s="1">
        <f xml:space="preserve"> MIN(   MAX(0,EXP((1/beta.p)*( G44 - G59 - beta.0 - beta.oil*price.oil.2045 - beta.eua*price.eua.2045 - parameters!$D84 ))), price.ceiling   )</f>
        <v>3.8554231446066805</v>
      </c>
      <c r="H74" s="1">
        <f xml:space="preserve"> MIN(   MAX(0,EXP((1/beta.p)*( H44 - H59 - beta.0 - beta.oil*price.oil.2045 - beta.eua*price.eua.2045 - parameters!$D84 ))), price.ceiling   )</f>
        <v>4.02668920874157</v>
      </c>
      <c r="I74" s="1">
        <f xml:space="preserve"> MIN(   MAX(0,EXP((1/beta.p)*( I44 - I59 - beta.0 - beta.oil*price.oil.2045 - beta.eua*price.eua.2045 - parameters!$D84 ))), price.ceiling   )</f>
        <v>4.2055632742874796</v>
      </c>
      <c r="J74" s="1">
        <f xml:space="preserve"> MIN(   MAX(0,EXP((1/beta.p)*( J44 - J59 - beta.0 - beta.oil*price.oil.2045 - beta.eua*price.eua.2045 - parameters!$D84 ))), price.ceiling   )</f>
        <v>4.3923833047853096</v>
      </c>
      <c r="K74" s="1">
        <f xml:space="preserve"> MIN(   MAX(0,EXP((1/beta.p)*( K44 - K59 - beta.0 - beta.oil*price.oil.2045 - beta.eua*price.eua.2045 - parameters!$D84 ))), price.ceiling   )</f>
        <v>4.5875022768324394</v>
      </c>
      <c r="L74" s="1">
        <f xml:space="preserve"> MIN(   MAX(0,EXP((1/beta.p)*( L44 - L59 - beta.0 - beta.oil*price.oil.2045 - beta.eua*price.eua.2045 - parameters!$D84 ))), price.ceiling   )</f>
        <v>4.7912888469945303</v>
      </c>
      <c r="M74" s="1">
        <f xml:space="preserve"> MIN(   MAX(0,EXP((1/beta.p)*( M44 - M59 - beta.0 - beta.oil*price.oil.2045 - beta.eua*price.eua.2045 - parameters!$D84 ))), price.ceiling   )</f>
        <v>5.0041280483429089</v>
      </c>
      <c r="N74" s="1">
        <f xml:space="preserve"> MIN(   MAX(0,EXP((1/beta.p)*( N44 - N59 - beta.0 - beta.oil*price.oil.2045 - beta.eua*price.eua.2045 - parameters!$D84 ))), price.ceiling   )</f>
        <v>5.2264220179336647</v>
      </c>
      <c r="O74" s="1">
        <f xml:space="preserve"> MIN(   MAX(0,EXP((1/beta.p)*( O44 - O59 - beta.0 - beta.oil*price.oil.2045 - beta.eua*price.eua.2045 - parameters!$D84 ))), price.ceiling   )</f>
        <v>5.4585907566028773</v>
      </c>
      <c r="P74" s="1">
        <f xml:space="preserve"> MIN(   MAX(0,EXP((1/beta.p)*( P44 - P59 - beta.0 - beta.oil*price.oil.2045 - beta.eua*price.eua.2045 - parameters!$D84 ))), price.ceiling   )</f>
        <v>5.7010729225135757</v>
      </c>
      <c r="Q74" s="1">
        <f xml:space="preserve"> MIN(   MAX(0,EXP((1/beta.p)*( Q44 - Q59 - beta.0 - beta.oil*price.oil.2045 - beta.eua*price.eua.2045 - parameters!$D84 ))), price.ceiling   )</f>
        <v>5.9543266599537237</v>
      </c>
      <c r="R74" s="1">
        <f xml:space="preserve"> MIN(   MAX(0,EXP((1/beta.p)*( R44 - R59 - beta.0 - beta.oil*price.oil.2045 - beta.eua*price.eua.2045 - parameters!$D84 ))), price.ceiling   )</f>
        <v>6.2188304649511794</v>
      </c>
      <c r="S74" s="1">
        <f xml:space="preserve"> MIN(   MAX(0,EXP((1/beta.p)*( S44 - S59 - beta.0 - beta.oil*price.oil.2045 - beta.eua*price.eua.2045 - parameters!$D84 ))), price.ceiling   )</f>
        <v>6.4950840893410868</v>
      </c>
      <c r="T74" s="1">
        <f xml:space="preserve"> MIN(   MAX(0,EXP((1/beta.p)*( T44 - T59 - beta.0 - beta.oil*price.oil.2045 - beta.eua*price.eua.2045 - parameters!$D84 ))), price.ceiling   )</f>
        <v>6.7836094849938835</v>
      </c>
      <c r="U74" s="1">
        <f xml:space="preserve"> MIN(   MAX(0,EXP((1/beta.p)*( U44 - U59 - beta.0 - beta.oil*price.oil.2045 - beta.eua*price.eua.2045 - parameters!$D84 ))), price.ceiling   )</f>
        <v>7.0849517899878869</v>
      </c>
      <c r="V74" s="1">
        <f xml:space="preserve"> MIN(   MAX(0,EXP((1/beta.p)*( V44 - V59 - beta.0 - beta.oil*price.oil.2045 - beta.eua*price.eua.2045 - parameters!$D84 ))), price.ceiling   )</f>
        <v>7.3996803585897784</v>
      </c>
      <c r="W74" s="1">
        <f xml:space="preserve"> MIN(   MAX(0,EXP((1/beta.p)*( W44 - W59 - beta.0 - beta.oil*price.oil.2045 - beta.eua*price.eua.2045 - parameters!$D84 ))), price.ceiling   )</f>
        <v>7.7283898369889927</v>
      </c>
      <c r="X74" s="1">
        <f xml:space="preserve"> MIN(   MAX(0,EXP((1/beta.p)*( X44 - X59 - beta.0 - beta.oil*price.oil.2045 - beta.eua*price.eua.2045 - parameters!$D84 ))), price.ceiling   )</f>
        <v>8.0717012868185094</v>
      </c>
      <c r="Y74" s="1">
        <f xml:space="preserve"> MIN(   MAX(0,EXP((1/beta.p)*( Y44 - Y59 - beta.0 - beta.oil*price.oil.2045 - beta.eua*price.eua.2045 - parameters!$D84 ))), price.ceiling   )</f>
        <v>8.4302633585848135</v>
      </c>
      <c r="Z74" s="1">
        <f xml:space="preserve"> MIN(   MAX(0,EXP((1/beta.p)*( Z44 - Z59 - beta.0 - beta.oil*price.oil.2045 - beta.eua*price.eua.2045 - parameters!$D84 ))), price.ceiling   )</f>
        <v>8.8047535172241158</v>
      </c>
      <c r="AA74" s="1">
        <f xml:space="preserve"> MIN(   MAX(0,EXP((1/beta.p)*( AA44 - AA59 - beta.0 - beta.oil*price.oil.2045 - beta.eua*price.eua.2045 - parameters!$D84 ))), price.ceiling   )</f>
        <v>9.1958793221003639</v>
      </c>
      <c r="AB74" s="1">
        <f xml:space="preserve"> MIN(   MAX(0,EXP((1/beta.p)*( AB44 - AB59 - beta.0 - beta.oil*price.oil.2045 - beta.eua*price.eua.2045 - parameters!$D84 ))), price.ceiling   )</f>
        <v>9.6043797638634718</v>
      </c>
      <c r="AC74" s="1">
        <f xml:space="preserve"> MIN(   MAX(0,EXP((1/beta.p)*( AC44 - AC59 - beta.0 - beta.oil*price.oil.2045 - beta.eua*price.eua.2045 - parameters!$D84 ))), price.ceiling   )</f>
        <v>10.031026660693646</v>
      </c>
      <c r="AD74" s="1">
        <f xml:space="preserve"> MIN(   MAX(0,EXP((1/beta.p)*( AD44 - AD59 - beta.0 - beta.oil*price.oil.2045 - beta.eua*price.eua.2045 - parameters!$D84 ))), price.ceiling   )</f>
        <v>10.47662611656982</v>
      </c>
      <c r="AE74" s="1">
        <f xml:space="preserve"> MIN(   MAX(0,EXP((1/beta.p)*( AE44 - AE59 - beta.0 - beta.oil*price.oil.2045 - beta.eua*price.eua.2045 - parameters!$D84 ))), price.ceiling   )</f>
        <v>10.942020044317472</v>
      </c>
      <c r="AF74" s="1">
        <f xml:space="preserve"> MIN(   MAX(0,EXP((1/beta.p)*( AF44 - AF59 - beta.0 - beta.oil*price.oil.2045 - beta.eua*price.eua.2045 - parameters!$D84 ))), price.ceiling   )</f>
        <v>11.428087756313458</v>
      </c>
      <c r="AG74" s="1">
        <f xml:space="preserve"> MIN(   MAX(0,EXP((1/beta.p)*( AG44 - AG59 - beta.0 - beta.oil*price.oil.2045 - beta.eua*price.eua.2045 - parameters!$D84 ))), price.ceiling   )</f>
        <v>11.935747625853303</v>
      </c>
      <c r="AH74" s="1">
        <f xml:space="preserve"> MIN(   MAX(0,EXP((1/beta.p)*( AH44 - AH59 - beta.0 - beta.oil*price.oil.2045 - beta.eua*price.eua.2045 - parameters!$D84 ))), price.ceiling   )</f>
        <v>12.465958822319985</v>
      </c>
      <c r="AI74" s="1">
        <f xml:space="preserve"> MIN(   MAX(0,EXP((1/beta.p)*( AI44 - AI59 - beta.0 - beta.oil*price.oil.2045 - beta.eua*price.eua.2045 - parameters!$D84 ))), price.ceiling   )</f>
        <v>13.019723123432556</v>
      </c>
      <c r="AJ74" s="1">
        <f xml:space="preserve"> MIN(   MAX(0,EXP((1/beta.p)*( AJ44 - AJ59 - beta.0 - beta.oil*price.oil.2045 - beta.eua*price.eua.2045 - parameters!$D84 ))), price.ceiling   )</f>
        <v>13.598086807998698</v>
      </c>
      <c r="AK74" s="1">
        <f xml:space="preserve"> MIN(   MAX(0,EXP((1/beta.p)*( AK44 - AK59 - beta.0 - beta.oil*price.oil.2045 - beta.eua*price.eua.2045 - parameters!$D84 ))), price.ceiling   )</f>
        <v>14.202142632747368</v>
      </c>
      <c r="AL74" s="1">
        <f xml:space="preserve"> MIN(   MAX(0,EXP((1/beta.p)*( AL44 - AL59 - beta.0 - beta.oil*price.oil.2045 - beta.eua*price.eua.2045 - parameters!$D84 ))), price.ceiling   )</f>
        <v>14.83303189697652</v>
      </c>
      <c r="AM74" s="1">
        <f xml:space="preserve"> MIN(   MAX(0,EXP((1/beta.p)*( AM44 - AM59 - beta.0 - beta.oil*price.oil.2045 - beta.eua*price.eua.2045 - parameters!$D84 ))), price.ceiling   )</f>
        <v>15.491946598916877</v>
      </c>
      <c r="AN74" s="1">
        <f xml:space="preserve"> MIN(   MAX(0,EXP((1/beta.p)*( AN44 - AN59 - beta.0 - beta.oil*price.oil.2045 - beta.eua*price.eua.2045 - parameters!$D84 ))), price.ceiling   )</f>
        <v>16.180131687885901</v>
      </c>
      <c r="AO74" s="1">
        <f xml:space="preserve"> MIN(   MAX(0,EXP((1/beta.p)*( AO44 - AO59 - beta.0 - beta.oil*price.oil.2045 - beta.eua*price.eua.2045 - parameters!$D84 ))), price.ceiling   )</f>
        <v>16.898887416487288</v>
      </c>
      <c r="AP74" s="1">
        <f xml:space="preserve"> MIN(   MAX(0,EXP((1/beta.p)*( AP44 - AP59 - beta.0 - beta.oil*price.oil.2045 - beta.eua*price.eua.2045 - parameters!$D84 ))), price.ceiling   )</f>
        <v>17.649571797300084</v>
      </c>
      <c r="AQ74" s="1">
        <f xml:space="preserve"> MIN(   MAX(0,EXP((1/beta.p)*( AQ44 - AQ59 - beta.0 - beta.oil*price.oil.2045 - beta.eua*price.eua.2045 - parameters!$D84 ))), price.ceiling   )</f>
        <v>18.433603168699165</v>
      </c>
      <c r="AR74" s="1">
        <f xml:space="preserve"> MIN(   MAX(0,EXP((1/beta.p)*( AR44 - AR59 - beta.0 - beta.oil*price.oil.2045 - beta.eua*price.eua.2045 - parameters!$D84 ))), price.ceiling   )</f>
        <v>19.252462874654888</v>
      </c>
      <c r="AS74" s="1">
        <f xml:space="preserve"> MIN(   MAX(0,EXP((1/beta.p)*( AS44 - AS59 - beta.0 - beta.oil*price.oil.2045 - beta.eua*price.eua.2045 - parameters!$D84 ))), price.ceiling   )</f>
        <v>20.107698063575146</v>
      </c>
      <c r="AT74" s="1">
        <f xml:space="preserve"> MIN(   MAX(0,EXP((1/beta.p)*( AT44 - AT59 - beta.0 - beta.oil*price.oil.2045 - beta.eua*price.eua.2045 - parameters!$D84 ))), price.ceiling   )</f>
        <v>21.00092461147786</v>
      </c>
      <c r="AU74" s="1">
        <f xml:space="preserve"> MIN(   MAX(0,EXP((1/beta.p)*( AU44 - AU59 - beta.0 - beta.oil*price.oil.2045 - beta.eua*price.eua.2045 - parameters!$D84 ))), price.ceiling   )</f>
        <v>21.933830175017064</v>
      </c>
      <c r="AV74" s="1">
        <f xml:space="preserve"> MIN(   MAX(0,EXP((1/beta.p)*( AV44 - AV59 - beta.0 - beta.oil*price.oil.2045 - beta.eua*price.eua.2045 - parameters!$D84 ))), price.ceiling   )</f>
        <v>22.908177380130777</v>
      </c>
      <c r="AW74" s="1">
        <f xml:space="preserve"> MIN(   MAX(0,EXP((1/beta.p)*( AW44 - AW59 - beta.0 - beta.oil*price.oil.2045 - beta.eua*price.eua.2045 - parameters!$D84 ))), price.ceiling   )</f>
        <v>23.925807152335498</v>
      </c>
      <c r="AX74" s="1">
        <f xml:space="preserve"> MIN(   MAX(0,EXP((1/beta.p)*( AX44 - AX59 - beta.0 - beta.oil*price.oil.2045 - beta.eua*price.eua.2045 - parameters!$D84 ))), price.ceiling   )</f>
        <v>24.988642194959301</v>
      </c>
      <c r="AY74" s="1">
        <f xml:space="preserve"> MIN(   MAX(0,EXP((1/beta.p)*( AY44 - AY59 - beta.0 - beta.oil*price.oil.2045 - beta.eua*price.eua.2045 - parameters!$D84 ))), price.ceiling   )</f>
        <v>26.098690621885552</v>
      </c>
      <c r="AZ74" s="1">
        <f xml:space="preserve"> MIN(   MAX(0,EXP((1/beta.p)*( AZ44 - AZ59 - beta.0 - beta.oil*price.oil.2045 - beta.eua*price.eua.2045 - parameters!$D84 ))), price.ceiling   )</f>
        <v>27.25804975167064</v>
      </c>
      <c r="BA74" s="1">
        <f xml:space="preserve"> MIN(   MAX(0,EXP((1/beta.p)*( BA44 - BA59 - beta.0 - beta.oil*price.oil.2045 - beta.eua*price.eua.2045 - parameters!$D84 ))), price.ceiling   )</f>
        <v>28.468910070204608</v>
      </c>
      <c r="BB74" s="1">
        <f xml:space="preserve"> MIN(   MAX(0,EXP((1/beta.p)*( BB44 - BB59 - beta.0 - beta.oil*price.oil.2045 - beta.eua*price.eua.2045 - parameters!$D84 ))), price.ceiling   )</f>
        <v>29.733559369401434</v>
      </c>
      <c r="BC74" s="1">
        <f xml:space="preserve"> MIN(   MAX(0,EXP((1/beta.p)*( BC44 - BC59 - beta.0 - beta.oil*price.oil.2045 - beta.eua*price.eua.2045 - parameters!$D84 ))), price.ceiling   )</f>
        <v>31.054387069738837</v>
      </c>
      <c r="BD74" s="1">
        <f xml:space="preserve"> MIN(   MAX(0,EXP((1/beta.p)*( BD44 - BD59 - beta.0 - beta.oil*price.oil.2045 - beta.eua*price.eua.2045 - parameters!$D84 ))), price.ceiling   )</f>
        <v>32.433888734814346</v>
      </c>
      <c r="BE74" s="1">
        <f xml:space="preserve"> MIN(   MAX(0,EXP((1/beta.p)*( BE44 - BE59 - beta.0 - beta.oil*price.oil.2045 - beta.eua*price.eua.2045 - parameters!$D84 ))), price.ceiling   )</f>
        <v>33.87467078644756</v>
      </c>
      <c r="BF74" s="1">
        <f xml:space="preserve"> MIN(   MAX(0,EXP((1/beta.p)*( BF44 - BF59 - beta.0 - beta.oil*price.oil.2045 - beta.eua*price.eua.2045 - parameters!$D84 ))), price.ceiling   )</f>
        <v>35.379455429237225</v>
      </c>
      <c r="BG74" s="1">
        <f xml:space="preserve"> MIN(   MAX(0,EXP((1/beta.p)*( BG44 - BG59 - beta.0 - beta.oil*price.oil.2045 - beta.eua*price.eua.2045 - parameters!$D84 ))), price.ceiling   )</f>
        <v>36.951085793877617</v>
      </c>
      <c r="BH74" s="1">
        <f xml:space="preserve"> MIN(   MAX(0,EXP((1/beta.p)*( BH44 - BH59 - beta.0 - beta.oil*price.oil.2045 - beta.eua*price.eua.2045 - parameters!$D84 ))), price.ceiling   )</f>
        <v>38.592531308951855</v>
      </c>
      <c r="BI74" s="1">
        <f xml:space="preserve"> MIN(   MAX(0,EXP((1/beta.p)*( BI44 - BI59 - beta.0 - beta.oil*price.oil.2045 - beta.eua*price.eua.2045 - parameters!$D84 ))), price.ceiling   )</f>
        <v>40.306893311351736</v>
      </c>
      <c r="BJ74" s="1">
        <f xml:space="preserve"> MIN(   MAX(0,EXP((1/beta.p)*( BJ44 - BJ59 - beta.0 - beta.oil*price.oil.2045 - beta.eua*price.eua.2045 - parameters!$D84 ))), price.ceiling   )</f>
        <v>42.097410905924185</v>
      </c>
      <c r="BK74" s="1">
        <f xml:space="preserve"> MIN(   MAX(0,EXP((1/beta.p)*( BK44 - BK59 - beta.0 - beta.oil*price.oil.2045 - beta.eua*price.eua.2045 - parameters!$D84 ))), price.ceiling   )</f>
        <v>43.967467085415819</v>
      </c>
      <c r="BL74" s="1">
        <f xml:space="preserve"> MIN(   MAX(0,EXP((1/beta.p)*( BL44 - BL59 - beta.0 - beta.oil*price.oil.2045 - beta.eua*price.eua.2045 - parameters!$D84 ))), price.ceiling   )</f>
        <v>45.920595122278215</v>
      </c>
      <c r="BM74" s="1">
        <f xml:space="preserve"> MIN(   MAX(0,EXP((1/beta.p)*( BM44 - BM59 - beta.0 - beta.oil*price.oil.2045 - beta.eua*price.eua.2045 - parameters!$D84 ))), price.ceiling   )</f>
        <v>47.960485244410762</v>
      </c>
      <c r="BN74" s="1">
        <f xml:space="preserve"> MIN(   MAX(0,EXP((1/beta.p)*( BN44 - BN59 - beta.0 - beta.oil*price.oil.2045 - beta.eua*price.eua.2045 - parameters!$D84 ))), price.ceiling   )</f>
        <v>50.090991607454249</v>
      </c>
      <c r="BO74" s="1">
        <f xml:space="preserve"> MIN(   MAX(0,EXP((1/beta.p)*( BO44 - BO59 - beta.0 - beta.oil*price.oil.2045 - beta.eua*price.eua.2045 - parameters!$D84 ))), price.ceiling   )</f>
        <v>52.316139576808382</v>
      </c>
      <c r="BP74" s="1">
        <f xml:space="preserve"> MIN(   MAX(0,EXP((1/beta.p)*( BP44 - BP59 - beta.0 - beta.oil*price.oil.2045 - beta.eua*price.eua.2045 - parameters!$D84 ))), price.ceiling   )</f>
        <v>54.64013333313202</v>
      </c>
      <c r="BQ74" s="1">
        <f xml:space="preserve"> MIN(   MAX(0,EXP((1/beta.p)*( BQ44 - BQ59 - beta.0 - beta.oil*price.oil.2045 - beta.eua*price.eua.2045 - parameters!$D84 ))), price.ceiling   )</f>
        <v>57.067363815695742</v>
      </c>
      <c r="BR74" s="1">
        <f xml:space="preserve"> MIN(   MAX(0,EXP((1/beta.p)*( BR44 - BR59 - beta.0 - beta.oil*price.oil.2045 - beta.eua*price.eua.2045 - parameters!$D84 ))), price.ceiling   )</f>
        <v>59.602417018595261</v>
      </c>
      <c r="BS74" s="1">
        <f xml:space="preserve"> MIN(   MAX(0,EXP((1/beta.p)*( BS44 - BS59 - beta.0 - beta.oil*price.oil.2045 - beta.eua*price.eua.2045 - parameters!$D84 ))), price.ceiling   )</f>
        <v>62.250082655499675</v>
      </c>
      <c r="BT74" s="1">
        <f xml:space="preserve"> MIN(   MAX(0,EXP((1/beta.p)*( BT44 - BT59 - beta.0 - beta.oil*price.oil.2045 - beta.eua*price.eua.2045 - parameters!$D84 ))), price.ceiling   )</f>
        <v>65.015363209306884</v>
      </c>
      <c r="BU74" s="1">
        <f xml:space="preserve"> MIN(   MAX(0,EXP((1/beta.p)*( BU44 - BU59 - beta.0 - beta.oil*price.oil.2045 - beta.eua*price.eua.2045 - parameters!$D84 ))), price.ceiling   )</f>
        <v>67.903483383803149</v>
      </c>
      <c r="BV74" s="1">
        <f xml:space="preserve"> MIN(   MAX(0,EXP((1/beta.p)*( BV44 - BV59 - beta.0 - beta.oil*price.oil.2045 - beta.eua*price.eua.2045 - parameters!$D84 ))), price.ceiling   )</f>
        <v>70.919899975185913</v>
      </c>
      <c r="BW74" s="1">
        <f xml:space="preserve"> MIN(   MAX(0,EXP((1/beta.p)*( BW44 - BW59 - beta.0 - beta.oil*price.oil.2045 - beta.eua*price.eua.2045 - parameters!$D84 ))), price.ceiling   )</f>
        <v>74.070312182100594</v>
      </c>
      <c r="BX74" s="1">
        <f xml:space="preserve"> MIN(   MAX(0,EXP((1/beta.p)*( BX44 - BX59 - beta.0 - beta.oil*price.oil.2045 - beta.eua*price.eua.2045 - parameters!$D84 ))), price.ceiling   )</f>
        <v>77.360672373670411</v>
      </c>
      <c r="BY74" s="1">
        <f xml:space="preserve"> MIN(   MAX(0,EXP((1/beta.p)*( BY44 - BY59 - beta.0 - beta.oil*price.oil.2045 - beta.eua*price.eua.2045 - parameters!$D84 ))), price.ceiling   )</f>
        <v>80.797197335865974</v>
      </c>
      <c r="BZ74" s="1">
        <f xml:space="preserve"> MIN(   MAX(0,EXP((1/beta.p)*( BZ44 - BZ59 - beta.0 - beta.oil*price.oil.2045 - beta.eua*price.eua.2045 - parameters!$D84 ))), price.ceiling   )</f>
        <v>84.386380017461164</v>
      </c>
      <c r="CA74" s="1">
        <f xml:space="preserve"> MIN(   MAX(0,EXP((1/beta.p)*( CA44 - CA59 - beta.0 - beta.oil*price.oil.2045 - beta.eua*price.eua.2045 - parameters!$D84 ))), price.ceiling   )</f>
        <v>88.135001797770627</v>
      </c>
      <c r="CB74" s="1">
        <f xml:space="preserve"> MIN(   MAX(0,EXP((1/beta.p)*( CB44 - CB59 - beta.0 - beta.oil*price.oil.2045 - beta.eua*price.eua.2045 - parameters!$D84 ))), price.ceiling   )</f>
        <v>92.050145299344862</v>
      </c>
      <c r="CC74" s="1">
        <f xml:space="preserve"> MIN(   MAX(0,EXP((1/beta.p)*( CC44 - CC59 - beta.0 - beta.oil*price.oil.2045 - beta.eua*price.eua.2045 - parameters!$D84 ))), price.ceiling   )</f>
        <v>96.139207769833206</v>
      </c>
      <c r="CD74" s="1">
        <f xml:space="preserve"> MIN(   MAX(0,EXP((1/beta.p)*( CD44 - CD59 - beta.0 - beta.oil*price.oil.2045 - beta.eua*price.eua.2045 - parameters!$D84 ))), price.ceiling   )</f>
        <v>100.40991505829756</v>
      </c>
      <c r="CE74" s="1">
        <f xml:space="preserve"> MIN(   MAX(0,EXP((1/beta.p)*( CE44 - CE59 - beta.0 - beta.oil*price.oil.2045 - beta.eua*price.eua.2045 - parameters!$D84 ))), price.ceiling   )</f>
        <v>104.87033621238267</v>
      </c>
      <c r="CF74" s="1">
        <f xml:space="preserve"> MIN(   MAX(0,EXP((1/beta.p)*( CF44 - CF59 - beta.0 - beta.oil*price.oil.2045 - beta.eua*price.eua.2045 - parameters!$D84 ))), price.ceiling   )</f>
        <v>109.52889872392505</v>
      </c>
      <c r="CG74" s="1">
        <f xml:space="preserve"> MIN(   MAX(0,EXP((1/beta.p)*( CG44 - CG59 - beta.0 - beta.oil*price.oil.2045 - beta.eua*price.eua.2045 - parameters!$D84 ))), price.ceiling   )</f>
        <v>114.39440445180257</v>
      </c>
      <c r="CH74" s="1">
        <f xml:space="preserve"> MIN(   MAX(0,EXP((1/beta.p)*( CH44 - CH59 - beta.0 - beta.oil*price.oil.2045 - beta.eua*price.eua.2045 - parameters!$D84 ))), price.ceiling   )</f>
        <v>119.47604625211235</v>
      </c>
      <c r="CI74" s="1">
        <f xml:space="preserve"> MIN(   MAX(0,EXP((1/beta.p)*( CI44 - CI59 - beta.0 - beta.oil*price.oil.2045 - beta.eua*price.eua.2045 - parameters!$D84 ))), price.ceiling   )</f>
        <v>124.78342534709493</v>
      </c>
      <c r="CJ74" s="1">
        <f xml:space="preserve"> MIN(   MAX(0,EXP((1/beta.p)*( CJ44 - CJ59 - beta.0 - beta.oil*price.oil.2045 - beta.eua*price.eua.2045 - parameters!$D84 ))), price.ceiling   )</f>
        <v>130.32656946562378</v>
      </c>
      <c r="CK74" s="1">
        <f xml:space="preserve"> MIN(   MAX(0,EXP((1/beta.p)*( CK44 - CK59 - beta.0 - beta.oil*price.oil.2045 - beta.eua*price.eua.2045 - parameters!$D84 ))), price.ceiling   )</f>
        <v>136.11595178953391</v>
      </c>
      <c r="CL74" s="1">
        <f xml:space="preserve"> MIN(   MAX(0,EXP((1/beta.p)*( CL44 - CL59 - beta.0 - beta.oil*price.oil.2045 - beta.eua*price.eua.2045 - parameters!$D84 ))), price.ceiling   )</f>
        <v>142.16251074158527</v>
      </c>
      <c r="CM74" s="1">
        <f xml:space="preserve"> MIN(   MAX(0,EXP((1/beta.p)*( CM44 - CM59 - beta.0 - beta.oil*price.oil.2045 - beta.eua*price.eua.2045 - parameters!$D84 ))), price.ceiling   )</f>
        <v>148.47767065245139</v>
      </c>
      <c r="CN74" s="1">
        <f xml:space="preserve"> MIN(   MAX(0,EXP((1/beta.p)*( CN44 - CN59 - beta.0 - beta.oil*price.oil.2045 - beta.eua*price.eua.2045 - parameters!$D84 ))), price.ceiling   )</f>
        <v>155.07336334577718</v>
      </c>
      <c r="CO74" s="1">
        <f xml:space="preserve"> MIN(   MAX(0,EXP((1/beta.p)*( CO44 - CO59 - beta.0 - beta.oil*price.oil.2045 - beta.eua*price.eua.2045 - parameters!$D84 ))), price.ceiling   )</f>
        <v>161.96205068209306</v>
      </c>
      <c r="CP74" s="1">
        <f xml:space="preserve"> MIN(   MAX(0,EXP((1/beta.p)*( CP44 - CP59 - beta.0 - beta.oil*price.oil.2045 - beta.eua*price.eua.2045 - parameters!$D84 ))), price.ceiling   )</f>
        <v>169.15674810417514</v>
      </c>
      <c r="CQ74" s="1">
        <f xml:space="preserve"> MIN(   MAX(0,EXP((1/beta.p)*( CQ44 - CQ59 - beta.0 - beta.oil*price.oil.2045 - beta.eua*price.eua.2045 - parameters!$D84 ))), price.ceiling   )</f>
        <v>176.6710492283423</v>
      </c>
      <c r="CR74" s="1">
        <f xml:space="preserve"> MIN(   MAX(0,EXP((1/beta.p)*( CR44 - CR59 - beta.0 - beta.oil*price.oil.2045 - beta.eua*price.eua.2045 - parameters!$D84 ))), price.ceiling   )</f>
        <v>184.51915152815008</v>
      </c>
      <c r="CS74" s="1">
        <f xml:space="preserve"> MIN(   MAX(0,EXP((1/beta.p)*( CS44 - CS59 - beta.0 - beta.oil*price.oil.2045 - beta.eua*price.eua.2045 - parameters!$D84 ))), price.ceiling   )</f>
        <v>192.71588315900692</v>
      </c>
      <c r="CT74" s="1">
        <f xml:space="preserve"> MIN(   MAX(0,EXP((1/beta.p)*( CT44 - CT59 - beta.0 - beta.oil*price.oil.2045 - beta.eua*price.eua.2045 - parameters!$D84 ))), price.ceiling   )</f>
        <v>201.27673097440018</v>
      </c>
      <c r="CU74" s="1">
        <f xml:space="preserve"> MIN(   MAX(0,EXP((1/beta.p)*( CU44 - CU59 - beta.0 - beta.oil*price.oil.2045 - beta.eua*price.eua.2045 - parameters!$D84 ))), price.ceiling   )</f>
        <v>210.21786978665878</v>
      </c>
      <c r="CV74" s="1">
        <f xml:space="preserve"> MIN(   MAX(0,EXP((1/beta.p)*( CV44 - CV59 - beta.0 - beta.oil*price.oil.2045 - beta.eua*price.eua.2045 - parameters!$D84 ))), price.ceiling   )</f>
        <v>219.55619292754324</v>
      </c>
      <c r="CW74" s="1">
        <f xml:space="preserve"> MIN(   MAX(0,EXP((1/beta.p)*( CW44 - CW59 - beta.0 - beta.oil*price.oil.2045 - beta.eua*price.eua.2045 - parameters!$D84 ))), price.ceiling   )</f>
        <v>229.30934416640068</v>
      </c>
      <c r="CX74" s="1">
        <f xml:space="preserve"> MIN(   MAX(0,EXP((1/beta.p)*( CX44 - CX59 - beta.0 - beta.oil*price.oil.2045 - beta.eua*price.eua.2045 - parameters!$D84 ))), price.ceiling   )</f>
        <v>239.49575104619294</v>
      </c>
      <c r="CY74" s="1">
        <f xml:space="preserve"> MIN(   MAX(0,EXP((1/beta.p)*( CY44 - CY59 - beta.0 - beta.oil*price.oil.2045 - beta.eua*price.eua.2045 - parameters!$D84 ))), price.ceiling   )</f>
        <v>250.13465970038033</v>
      </c>
      <c r="CZ74" s="1">
        <f xml:space="preserve"> MIN(   MAX(0,EXP((1/beta.p)*( CZ44 - CZ59 - beta.0 - beta.oil*price.oil.2045 - beta.eua*price.eua.2045 - parameters!$D84 ))), price.ceiling   )</f>
        <v>261.2461712164461</v>
      </c>
      <c r="DA74" s="1">
        <f xml:space="preserve"> MIN(   MAX(0,EXP((1/beta.p)*( DA44 - DA59 - beta.0 - beta.oil*price.oil.2045 - beta.eua*price.eua.2045 - parameters!$D84 ))), price.ceiling   )</f>
        <v>272.85127961476564</v>
      </c>
    </row>
    <row r="75" spans="1:105" x14ac:dyDescent="0.25">
      <c r="A75" t="s">
        <v>55</v>
      </c>
      <c r="B75" s="3">
        <f t="shared" si="8"/>
        <v>32.413946907118735</v>
      </c>
      <c r="D75" t="s">
        <v>55</v>
      </c>
      <c r="E75" s="1">
        <f xml:space="preserve"> MIN(   MAX(0,EXP((1/beta.p)*( E45 - E60 - beta.0 - beta.oil*price.oil.2045 - beta.eua*price.eua.2045 - parameters!$D85 ))), price.ceiling   )</f>
        <v>3.2948833397095036</v>
      </c>
      <c r="F75" s="1">
        <f xml:space="preserve"> MIN(   MAX(0,EXP((1/beta.p)*( F45 - F60 - beta.0 - beta.oil*price.oil.2045 - beta.eua*price.eua.2045 - parameters!$D85 ))), price.ceiling   )</f>
        <v>3.2948833397095036</v>
      </c>
      <c r="G75" s="1">
        <f xml:space="preserve"> MIN(   MAX(0,EXP((1/beta.p)*( G45 - G60 - beta.0 - beta.oil*price.oil.2045 - beta.eua*price.eua.2045 - parameters!$D85 ))), price.ceiling   )</f>
        <v>3.2948833397095036</v>
      </c>
      <c r="H75" s="1">
        <f xml:space="preserve"> MIN(   MAX(0,EXP((1/beta.p)*( H45 - H60 - beta.0 - beta.oil*price.oil.2045 - beta.eua*price.eua.2045 - parameters!$D85 ))), price.ceiling   )</f>
        <v>3.3776558847918503</v>
      </c>
      <c r="I75" s="1">
        <f xml:space="preserve"> MIN(   MAX(0,EXP((1/beta.p)*( I45 - I60 - beta.0 - beta.oil*price.oil.2045 - beta.eua*price.eua.2045 - parameters!$D85 ))), price.ceiling   )</f>
        <v>3.5362129762963419</v>
      </c>
      <c r="J75" s="1">
        <f xml:space="preserve"> MIN(   MAX(0,EXP((1/beta.p)*( J45 - J60 - beta.0 - beta.oil*price.oil.2045 - beta.eua*price.eua.2045 - parameters!$D85 ))), price.ceiling   )</f>
        <v>3.7022132035505604</v>
      </c>
      <c r="K75" s="1">
        <f xml:space="preserve"> MIN(   MAX(0,EXP((1/beta.p)*( K45 - K60 - beta.0 - beta.oil*price.oil.2045 - beta.eua*price.eua.2045 - parameters!$D85 ))), price.ceiling   )</f>
        <v>3.8760059692161124</v>
      </c>
      <c r="L75" s="1">
        <f xml:space="preserve"> MIN(   MAX(0,EXP((1/beta.p)*( L45 - L60 - beta.0 - beta.oil*price.oil.2045 - beta.eua*price.eua.2045 - parameters!$D85 ))), price.ceiling   )</f>
        <v>4.0579570779421656</v>
      </c>
      <c r="M75" s="1">
        <f xml:space="preserve"> MIN(   MAX(0,EXP((1/beta.p)*( M45 - M60 - beta.0 - beta.oil*price.oil.2045 - beta.eua*price.eua.2045 - parameters!$D85 ))), price.ceiling   )</f>
        <v>4.2484495063229293</v>
      </c>
      <c r="N75" s="1">
        <f xml:space="preserve"> MIN(   MAX(0,EXP((1/beta.p)*( N45 - N60 - beta.0 - beta.oil*price.oil.2045 - beta.eua*price.eua.2045 - parameters!$D85 ))), price.ceiling   )</f>
        <v>4.447884208999211</v>
      </c>
      <c r="O75" s="1">
        <f xml:space="preserve"> MIN(   MAX(0,EXP((1/beta.p)*( O45 - O60 - beta.0 - beta.oil*price.oil.2045 - beta.eua*price.eua.2045 - parameters!$D85 ))), price.ceiling   )</f>
        <v>4.6566809626007499</v>
      </c>
      <c r="P75" s="1">
        <f xml:space="preserve"> MIN(   MAX(0,EXP((1/beta.p)*( P45 - P60 - beta.0 - beta.oil*price.oil.2045 - beta.eua*price.eua.2045 - parameters!$D85 ))), price.ceiling   )</f>
        <v>4.8752792493056765</v>
      </c>
      <c r="Q75" s="1">
        <f xml:space="preserve"> MIN(   MAX(0,EXP((1/beta.p)*( Q45 - Q60 - beta.0 - beta.oil*price.oil.2045 - beta.eua*price.eua.2045 - parameters!$D85 ))), price.ceiling   )</f>
        <v>5.1041391818768576</v>
      </c>
      <c r="R75" s="1">
        <f xml:space="preserve"> MIN(   MAX(0,EXP((1/beta.p)*( R45 - R60 - beta.0 - beta.oil*price.oil.2045 - beta.eua*price.eua.2045 - parameters!$D85 ))), price.ceiling   )</f>
        <v>5.3437424721221545</v>
      </c>
      <c r="S75" s="1">
        <f xml:space="preserve"> MIN(   MAX(0,EXP((1/beta.p)*( S45 - S60 - beta.0 - beta.oil*price.oil.2045 - beta.eua*price.eua.2045 - parameters!$D85 ))), price.ceiling   )</f>
        <v>5.5945934448170629</v>
      </c>
      <c r="T75" s="1">
        <f xml:space="preserve"> MIN(   MAX(0,EXP((1/beta.p)*( T45 - T60 - beta.0 - beta.oil*price.oil.2045 - beta.eua*price.eua.2045 - parameters!$D85 ))), price.ceiling   )</f>
        <v>5.8572200992238548</v>
      </c>
      <c r="U75" s="1">
        <f xml:space="preserve"> MIN(   MAX(0,EXP((1/beta.p)*( U45 - U60 - beta.0 - beta.oil*price.oil.2045 - beta.eua*price.eua.2045 - parameters!$D85 ))), price.ceiling   )</f>
        <v>6.1321752204415461</v>
      </c>
      <c r="V75" s="1">
        <f xml:space="preserve"> MIN(   MAX(0,EXP((1/beta.p)*( V45 - V60 - beta.0 - beta.oil*price.oil.2045 - beta.eua*price.eua.2045 - parameters!$D85 ))), price.ceiling   )</f>
        <v>6.4200375429258996</v>
      </c>
      <c r="W75" s="1">
        <f xml:space="preserve"> MIN(   MAX(0,EXP((1/beta.p)*( W45 - W60 - beta.0 - beta.oil*price.oil.2045 - beta.eua*price.eua.2045 - parameters!$D85 ))), price.ceiling   )</f>
        <v>6.721412968628484</v>
      </c>
      <c r="X75" s="1">
        <f xml:space="preserve"> MIN(   MAX(0,EXP((1/beta.p)*( X45 - X60 - beta.0 - beta.oil*price.oil.2045 - beta.eua*price.eua.2045 - parameters!$D85 ))), price.ceiling   )</f>
        <v>7.0369358423187318</v>
      </c>
      <c r="Y75" s="1">
        <f xml:space="preserve"> MIN(   MAX(0,EXP((1/beta.p)*( Y45 - Y60 - beta.0 - beta.oil*price.oil.2045 - beta.eua*price.eua.2045 - parameters!$D85 ))), price.ceiling   )</f>
        <v>7.3672702867734072</v>
      </c>
      <c r="Z75" s="1">
        <f xml:space="preserve"> MIN(   MAX(0,EXP((1/beta.p)*( Z45 - Z60 - beta.0 - beta.oil*price.oil.2045 - beta.eua*price.eua.2045 - parameters!$D85 ))), price.ceiling   )</f>
        <v>7.7131116006437344</v>
      </c>
      <c r="AA75" s="1">
        <f xml:space="preserve"> MIN(   MAX(0,EXP((1/beta.p)*( AA45 - AA60 - beta.0 - beta.oil*price.oil.2045 - beta.eua*price.eua.2045 - parameters!$D85 ))), price.ceiling   )</f>
        <v>8.0751877219425747</v>
      </c>
      <c r="AB75" s="1">
        <f xml:space="preserve"> MIN(   MAX(0,EXP((1/beta.p)*( AB45 - AB60 - beta.0 - beta.oil*price.oil.2045 - beta.eua*price.eua.2045 - parameters!$D85 ))), price.ceiling   )</f>
        <v>8.4542607602319428</v>
      </c>
      <c r="AC75" s="1">
        <f xml:space="preserve"> MIN(   MAX(0,EXP((1/beta.p)*( AC45 - AC60 - beta.0 - beta.oil*price.oil.2045 - beta.eua*price.eua.2045 - parameters!$D85 ))), price.ceiling   )</f>
        <v>8.8511286007359296</v>
      </c>
      <c r="AD75" s="1">
        <f xml:space="preserve"> MIN(   MAX(0,EXP((1/beta.p)*( AD45 - AD60 - beta.0 - beta.oil*price.oil.2045 - beta.eua*price.eua.2045 - parameters!$D85 ))), price.ceiling   )</f>
        <v>9.2666265837554196</v>
      </c>
      <c r="AE75" s="1">
        <f xml:space="preserve"> MIN(   MAX(0,EXP((1/beta.p)*( AE45 - AE60 - beta.0 - beta.oil*price.oil.2045 - beta.eua*price.eua.2045 - parameters!$D85 ))), price.ceiling   )</f>
        <v>9.7016292629194076</v>
      </c>
      <c r="AF75" s="1">
        <f xml:space="preserve"> MIN(   MAX(0,EXP((1/beta.p)*( AF45 - AF60 - beta.0 - beta.oil*price.oil.2045 - beta.eua*price.eua.2045 - parameters!$D85 ))), price.ceiling   )</f>
        <v>10.157052245973874</v>
      </c>
      <c r="AG75" s="1">
        <f xml:space="preserve"> MIN(   MAX(0,EXP((1/beta.p)*( AG45 - AG60 - beta.0 - beta.oil*price.oil.2045 - beta.eua*price.eua.2045 - parameters!$D85 ))), price.ceiling   )</f>
        <v>10.633854121982639</v>
      </c>
      <c r="AH75" s="1">
        <f xml:space="preserve"> MIN(   MAX(0,EXP((1/beta.p)*( AH45 - AH60 - beta.0 - beta.oil*price.oil.2045 - beta.eua*price.eua.2045 - parameters!$D85 ))), price.ceiling   )</f>
        <v>11.13303847899671</v>
      </c>
      <c r="AI75" s="1">
        <f xml:space="preserve"> MIN(   MAX(0,EXP((1/beta.p)*( AI45 - AI60 - beta.0 - beta.oil*price.oil.2045 - beta.eua*price.eua.2045 - parameters!$D85 ))), price.ceiling   )</f>
        <v>11.655656016438986</v>
      </c>
      <c r="AJ75" s="1">
        <f xml:space="preserve"> MIN(   MAX(0,EXP((1/beta.p)*( AJ45 - AJ60 - beta.0 - beta.oil*price.oil.2045 - beta.eua*price.eua.2045 - parameters!$D85 ))), price.ceiling   )</f>
        <v>12.202806756650427</v>
      </c>
      <c r="AK75" s="1">
        <f xml:space="preserve"> MIN(   MAX(0,EXP((1/beta.p)*( AK45 - AK60 - beta.0 - beta.oil*price.oil.2045 - beta.eua*price.eua.2045 - parameters!$D85 ))), price.ceiling   )</f>
        <v>12.775642360252807</v>
      </c>
      <c r="AL75" s="1">
        <f xml:space="preserve"> MIN(   MAX(0,EXP((1/beta.p)*( AL45 - AL60 - beta.0 - beta.oil*price.oil.2045 - beta.eua*price.eua.2045 - parameters!$D85 ))), price.ceiling   )</f>
        <v>13.375368550201282</v>
      </c>
      <c r="AM75" s="1">
        <f xml:space="preserve"> MIN(   MAX(0,EXP((1/beta.p)*( AM45 - AM60 - beta.0 - beta.oil*price.oil.2045 - beta.eua*price.eua.2045 - parameters!$D85 ))), price.ceiling   )</f>
        <v>14.00324764962922</v>
      </c>
      <c r="AN75" s="1">
        <f xml:space="preserve"> MIN(   MAX(0,EXP((1/beta.p)*( AN45 - AN60 - beta.0 - beta.oil*price.oil.2045 - beta.eua*price.eua.2045 - parameters!$D85 ))), price.ceiling   )</f>
        <v>14.660601238826827</v>
      </c>
      <c r="AO75" s="1">
        <f xml:space="preserve"> MIN(   MAX(0,EXP((1/beta.p)*( AO45 - AO60 - beta.0 - beta.oil*price.oil.2045 - beta.eua*price.eua.2045 - parameters!$D85 ))), price.ceiling   )</f>
        <v>15.348812936946215</v>
      </c>
      <c r="AP75" s="1">
        <f xml:space="preserve"> MIN(   MAX(0,EXP((1/beta.p)*( AP45 - AP60 - beta.0 - beta.oil*price.oil.2045 - beta.eua*price.eua.2045 - parameters!$D85 ))), price.ceiling   )</f>
        <v>16.069331314287876</v>
      </c>
      <c r="AQ75" s="1">
        <f xml:space="preserve"> MIN(   MAX(0,EXP((1/beta.p)*( AQ45 - AQ60 - beta.0 - beta.oil*price.oil.2045 - beta.eua*price.eua.2045 - parameters!$D85 ))), price.ceiling   )</f>
        <v>16.823672941298394</v>
      </c>
      <c r="AR75" s="1">
        <f xml:space="preserve"> MIN(   MAX(0,EXP((1/beta.p)*( AR45 - AR60 - beta.0 - beta.oil*price.oil.2045 - beta.eua*price.eua.2045 - parameters!$D85 ))), price.ceiling   )</f>
        <v>17.61342558069715</v>
      </c>
      <c r="AS75" s="1">
        <f xml:space="preserve"> MIN(   MAX(0,EXP((1/beta.p)*( AS45 - AS60 - beta.0 - beta.oil*price.oil.2045 - beta.eua*price.eua.2045 - parameters!$D85 ))), price.ceiling   )</f>
        <v>18.440251529450737</v>
      </c>
      <c r="AT75" s="1">
        <f xml:space="preserve"> MIN(   MAX(0,EXP((1/beta.p)*( AT45 - AT60 - beta.0 - beta.oil*price.oil.2045 - beta.eua*price.eua.2045 - parameters!$D85 ))), price.ceiling   )</f>
        <v>19.305891117629557</v>
      </c>
      <c r="AU75" s="1">
        <f xml:space="preserve"> MIN(   MAX(0,EXP((1/beta.p)*( AU45 - AU60 - beta.0 - beta.oil*price.oil.2045 - beta.eua*price.eua.2045 - parameters!$D85 ))), price.ceiling   )</f>
        <v>20.212166371510957</v>
      </c>
      <c r="AV75" s="1">
        <f xml:space="preserve"> MIN(   MAX(0,EXP((1/beta.p)*( AV45 - AV60 - beta.0 - beta.oil*price.oil.2045 - beta.eua*price.eua.2045 - parameters!$D85 ))), price.ceiling   )</f>
        <v>21.160984848639266</v>
      </c>
      <c r="AW75" s="1">
        <f xml:space="preserve"> MIN(   MAX(0,EXP((1/beta.p)*( AW45 - AW60 - beta.0 - beta.oil*price.oil.2045 - beta.eua*price.eua.2045 - parameters!$D85 ))), price.ceiling   )</f>
        <v>22.154343652914751</v>
      </c>
      <c r="AX75" s="1">
        <f xml:space="preserve"> MIN(   MAX(0,EXP((1/beta.p)*( AX45 - AX60 - beta.0 - beta.oil*price.oil.2045 - beta.eua*price.eua.2045 - parameters!$D85 ))), price.ceiling   )</f>
        <v>23.194333638162661</v>
      </c>
      <c r="AY75" s="1">
        <f xml:space="preserve"> MIN(   MAX(0,EXP((1/beta.p)*( AY45 - AY60 - beta.0 - beta.oil*price.oil.2045 - beta.eua*price.eua.2045 - parameters!$D85 ))), price.ceiling   )</f>
        <v>24.283143809030168</v>
      </c>
      <c r="AZ75" s="1">
        <f xml:space="preserve"> MIN(   MAX(0,EXP((1/beta.p)*( AZ45 - AZ60 - beta.0 - beta.oil*price.oil.2045 - beta.eua*price.eua.2045 - parameters!$D85 ))), price.ceiling   )</f>
        <v>25.423065928474376</v>
      </c>
      <c r="BA75" s="1">
        <f xml:space="preserve"> MIN(   MAX(0,EXP((1/beta.p)*( BA45 - BA60 - beta.0 - beta.oil*price.oil.2045 - beta.eua*price.eua.2045 - parameters!$D85 ))), price.ceiling   )</f>
        <v>26.616499341539274</v>
      </c>
      <c r="BB75" s="1">
        <f xml:space="preserve"> MIN(   MAX(0,EXP((1/beta.p)*( BB45 - BB60 - beta.0 - beta.oil*price.oil.2045 - beta.eua*price.eua.2045 - parameters!$D85 ))), price.ceiling   )</f>
        <v>27.86595602557497</v>
      </c>
      <c r="BC75" s="1">
        <f xml:space="preserve"> MIN(   MAX(0,EXP((1/beta.p)*( BC45 - BC60 - beta.0 - beta.oil*price.oil.2045 - beta.eua*price.eua.2045 - parameters!$D85 ))), price.ceiling   )</f>
        <v>29.174065877529163</v>
      </c>
      <c r="BD75" s="1">
        <f xml:space="preserve"> MIN(   MAX(0,EXP((1/beta.p)*( BD45 - BD60 - beta.0 - beta.oil*price.oil.2045 - beta.eua*price.eua.2045 - parameters!$D85 ))), price.ceiling   )</f>
        <v>30.543582249439428</v>
      </c>
      <c r="BE75" s="1">
        <f xml:space="preserve"> MIN(   MAX(0,EXP((1/beta.p)*( BE45 - BE60 - beta.0 - beta.oil*price.oil.2045 - beta.eua*price.eua.2045 - parameters!$D85 ))), price.ceiling   )</f>
        <v>31.977387743777946</v>
      </c>
      <c r="BF75" s="1">
        <f xml:space="preserve"> MIN(   MAX(0,EXP((1/beta.p)*( BF45 - BF60 - beta.0 - beta.oil*price.oil.2045 - beta.eua*price.eua.2045 - parameters!$D85 ))), price.ceiling   )</f>
        <v>33.47850028084661</v>
      </c>
      <c r="BG75" s="1">
        <f xml:space="preserve"> MIN(   MAX(0,EXP((1/beta.p)*( BG45 - BG60 - beta.0 - beta.oil*price.oil.2045 - beta.eua*price.eua.2045 - parameters!$D85 ))), price.ceiling   )</f>
        <v>35.050079450993636</v>
      </c>
      <c r="BH75" s="1">
        <f xml:space="preserve"> MIN(   MAX(0,EXP((1/beta.p)*( BH45 - BH60 - beta.0 - beta.oil*price.oil.2045 - beta.eua*price.eua.2045 - parameters!$D85 ))), price.ceiling   )</f>
        <v>36.695433165021683</v>
      </c>
      <c r="BI75" s="1">
        <f xml:space="preserve"> MIN(   MAX(0,EXP((1/beta.p)*( BI45 - BI60 - beta.0 - beta.oil*price.oil.2045 - beta.eua*price.eua.2045 - parameters!$D85 ))), price.ceiling   )</f>
        <v>38.418024616785807</v>
      </c>
      <c r="BJ75" s="1">
        <f xml:space="preserve"> MIN(   MAX(0,EXP((1/beta.p)*( BJ45 - BJ60 - beta.0 - beta.oil*price.oil.2045 - beta.eua*price.eua.2045 - parameters!$D85 ))), price.ceiling   )</f>
        <v>40.221479572636341</v>
      </c>
      <c r="BK75" s="1">
        <f xml:space="preserve"> MIN(   MAX(0,EXP((1/beta.p)*( BK45 - BK60 - beta.0 - beta.oil*price.oil.2045 - beta.eua*price.eua.2045 - parameters!$D85 ))), price.ceiling   )</f>
        <v>42.10959400304926</v>
      </c>
      <c r="BL75" s="1">
        <f xml:space="preserve"> MIN(   MAX(0,EXP((1/beta.p)*( BL45 - BL60 - beta.0 - beta.oil*price.oil.2045 - beta.eua*price.eua.2045 - parameters!$D85 ))), price.ceiling   )</f>
        <v>44.086342072508046</v>
      </c>
      <c r="BM75" s="1">
        <f xml:space="preserve"> MIN(   MAX(0,EXP((1/beta.p)*( BM45 - BM60 - beta.0 - beta.oil*price.oil.2045 - beta.eua*price.eua.2045 - parameters!$D85 ))), price.ceiling   )</f>
        <v>46.155884504454143</v>
      </c>
      <c r="BN75" s="1">
        <f xml:space="preserve"> MIN(   MAX(0,EXP((1/beta.p)*( BN45 - BN60 - beta.0 - beta.oil*price.oil.2045 - beta.eua*price.eua.2045 - parameters!$D85 ))), price.ceiling   )</f>
        <v>48.322577338912147</v>
      </c>
      <c r="BO75" s="1">
        <f xml:space="preserve"> MIN(   MAX(0,EXP((1/beta.p)*( BO45 - BO60 - beta.0 - beta.oil*price.oil.2045 - beta.eua*price.eua.2045 - parameters!$D85 ))), price.ceiling   )</f>
        <v>50.590981101224621</v>
      </c>
      <c r="BP75" s="1">
        <f xml:space="preserve"> MIN(   MAX(0,EXP((1/beta.p)*( BP45 - BP60 - beta.0 - beta.oil*price.oil.2045 - beta.eua*price.eua.2045 - parameters!$D85 ))), price.ceiling   )</f>
        <v>52.965870401193506</v>
      </c>
      <c r="BQ75" s="1">
        <f xml:space="preserve"> MIN(   MAX(0,EXP((1/beta.p)*( BQ45 - BQ60 - beta.0 - beta.oil*price.oil.2045 - beta.eua*price.eua.2045 - parameters!$D85 ))), price.ceiling   )</f>
        <v>55.45224398283343</v>
      </c>
      <c r="BR75" s="1">
        <f xml:space="preserve"> MIN(   MAX(0,EXP((1/beta.p)*( BR45 - BR60 - beta.0 - beta.oil*price.oil.2045 - beta.eua*price.eua.2045 - parameters!$D85 ))), price.ceiling   )</f>
        <v>58.055335245890689</v>
      </c>
      <c r="BS75" s="1">
        <f xml:space="preserve"> MIN(   MAX(0,EXP((1/beta.p)*( BS45 - BS60 - beta.0 - beta.oil*price.oil.2045 - beta.eua*price.eua.2045 - parameters!$D85 ))), price.ceiling   )</f>
        <v>60.780623261272389</v>
      </c>
      <c r="BT75" s="1">
        <f xml:space="preserve"> MIN(   MAX(0,EXP((1/beta.p)*( BT45 - BT60 - beta.0 - beta.oil*price.oil.2045 - beta.eua*price.eua.2045 - parameters!$D85 ))), price.ceiling   )</f>
        <v>63.63384430357268</v>
      </c>
      <c r="BU75" s="1">
        <f xml:space="preserve"> MIN(   MAX(0,EXP((1/beta.p)*( BU45 - BU60 - beta.0 - beta.oil*price.oil.2045 - beta.eua*price.eua.2045 - parameters!$D85 ))), price.ceiling   )</f>
        <v>66.621003924969756</v>
      </c>
      <c r="BV75" s="1">
        <f xml:space="preserve"> MIN(   MAX(0,EXP((1/beta.p)*( BV45 - BV60 - beta.0 - beta.oil*price.oil.2045 - beta.eua*price.eua.2045 - parameters!$D85 ))), price.ceiling   )</f>
        <v>69.748389595906275</v>
      </c>
      <c r="BW75" s="1">
        <f xml:space="preserve"> MIN(   MAX(0,EXP((1/beta.p)*( BW45 - BW60 - beta.0 - beta.oil*price.oil.2045 - beta.eua*price.eua.2045 - parameters!$D85 ))), price.ceiling   )</f>
        <v>73.022583939161777</v>
      </c>
      <c r="BX75" s="1">
        <f xml:space="preserve"> MIN(   MAX(0,EXP((1/beta.p)*( BX45 - BX60 - beta.0 - beta.oil*price.oil.2045 - beta.eua*price.eua.2045 - parameters!$D85 ))), price.ceiling   )</f>
        <v>76.450478585170018</v>
      </c>
      <c r="BY75" s="1">
        <f xml:space="preserve"> MIN(   MAX(0,EXP((1/beta.p)*( BY45 - BY60 - beta.0 - beta.oil*price.oil.2045 - beta.eua*price.eua.2045 - parameters!$D85 ))), price.ceiling   )</f>
        <v>80.039288677746356</v>
      </c>
      <c r="BZ75" s="1">
        <f xml:space="preserve"> MIN(   MAX(0,EXP((1/beta.p)*( BZ45 - BZ60 - beta.0 - beta.oil*price.oil.2045 - beta.eua*price.eua.2045 - parameters!$D85 ))), price.ceiling   )</f>
        <v>83.796568060756769</v>
      </c>
      <c r="CA75" s="1">
        <f xml:space="preserve"> MIN(   MAX(0,EXP((1/beta.p)*( CA45 - CA60 - beta.0 - beta.oil*price.oil.2045 - beta.eua*price.eua.2045 - parameters!$D85 ))), price.ceiling   )</f>
        <v>87.730225177692589</v>
      </c>
      <c r="CB75" s="1">
        <f xml:space="preserve"> MIN(   MAX(0,EXP((1/beta.p)*( CB45 - CB60 - beta.0 - beta.oil*price.oil.2045 - beta.eua*price.eua.2045 - parameters!$D85 ))), price.ceiling   )</f>
        <v>91.848539717619857</v>
      </c>
      <c r="CC75" s="1">
        <f xml:space="preserve"> MIN(   MAX(0,EXP((1/beta.p)*( CC45 - CC60 - beta.0 - beta.oil*price.oil.2045 - beta.eua*price.eua.2045 - parameters!$D85 ))), price.ceiling   )</f>
        <v>96.160180042536552</v>
      </c>
      <c r="CD75" s="1">
        <f xml:space="preserve"> MIN(   MAX(0,EXP((1/beta.p)*( CD45 - CD60 - beta.0 - beta.oil*price.oil.2045 - beta.eua*price.eua.2045 - parameters!$D85 ))), price.ceiling   )</f>
        <v>100.67422143282232</v>
      </c>
      <c r="CE75" s="1">
        <f xml:space="preserve"> MIN(   MAX(0,EXP((1/beta.p)*( CE45 - CE60 - beta.0 - beta.oil*price.oil.2045 - beta.eua*price.eua.2045 - parameters!$D85 ))), price.ceiling   )</f>
        <v>105.40016518918328</v>
      </c>
      <c r="CF75" s="1">
        <f xml:space="preserve"> MIN(   MAX(0,EXP((1/beta.p)*( CF45 - CF60 - beta.0 - beta.oil*price.oil.2045 - beta.eua*price.eua.2045 - parameters!$D85 ))), price.ceiling   )</f>
        <v>110.34795863129693</v>
      </c>
      <c r="CG75" s="1">
        <f xml:space="preserve"> MIN(   MAX(0,EXP((1/beta.p)*( CG45 - CG60 - beta.0 - beta.oil*price.oil.2045 - beta.eua*price.eua.2045 - parameters!$D85 ))), price.ceiling   )</f>
        <v>115.52801603525431</v>
      </c>
      <c r="CH75" s="1">
        <f xml:space="preserve"> MIN(   MAX(0,EXP((1/beta.p)*( CH45 - CH60 - beta.0 - beta.oil*price.oil.2045 - beta.eua*price.eua.2045 - parameters!$D85 ))), price.ceiling   )</f>
        <v>120.95124055386556</v>
      </c>
      <c r="CI75" s="1">
        <f xml:space="preserve"> MIN(   MAX(0,EXP((1/beta.p)*( CI45 - CI60 - beta.0 - beta.oil*price.oil.2045 - beta.eua*price.eua.2045 - parameters!$D85 ))), price.ceiling   )</f>
        <v>126.62904716596887</v>
      </c>
      <c r="CJ75" s="1">
        <f xml:space="preserve"> MIN(   MAX(0,EXP((1/beta.p)*( CJ45 - CJ60 - beta.0 - beta.oil*price.oil.2045 - beta.eua*price.eua.2045 - parameters!$D85 ))), price.ceiling   )</f>
        <v>132.57338670304964</v>
      </c>
      <c r="CK75" s="1">
        <f xml:space="preserve"> MIN(   MAX(0,EXP((1/beta.p)*( CK45 - CK60 - beta.0 - beta.oil*price.oil.2045 - beta.eua*price.eua.2045 - parameters!$D85 ))), price.ceiling   )</f>
        <v>138.79677100373632</v>
      </c>
      <c r="CL75" s="1">
        <f xml:space="preserve"> MIN(   MAX(0,EXP((1/beta.p)*( CL45 - CL60 - beta.0 - beta.oil*price.oil.2045 - beta.eua*price.eua.2045 - parameters!$D85 ))), price.ceiling   )</f>
        <v>145.31229924912574</v>
      </c>
      <c r="CM75" s="1">
        <f xml:space="preserve"> MIN(   MAX(0,EXP((1/beta.p)*( CM45 - CM60 - beta.0 - beta.oil*price.oil.2045 - beta.eua*price.eua.2045 - parameters!$D85 ))), price.ceiling   )</f>
        <v>152.13368553436371</v>
      </c>
      <c r="CN75" s="1">
        <f xml:space="preserve"> MIN(   MAX(0,EXP((1/beta.p)*( CN45 - CN60 - beta.0 - beta.oil*price.oil.2045 - beta.eua*price.eua.2045 - parameters!$D85 ))), price.ceiling   )</f>
        <v>159.27528773451618</v>
      </c>
      <c r="CO75" s="1">
        <f xml:space="preserve"> MIN(   MAX(0,EXP((1/beta.p)*( CO45 - CO60 - beta.0 - beta.oil*price.oil.2045 - beta.eua*price.eua.2045 - parameters!$D85 ))), price.ceiling   )</f>
        <v>166.75213772549236</v>
      </c>
      <c r="CP75" s="1">
        <f xml:space="preserve"> MIN(   MAX(0,EXP((1/beta.p)*( CP45 - CP60 - beta.0 - beta.oil*price.oil.2045 - beta.eua*price.eua.2045 - parameters!$D85 ))), price.ceiling   )</f>
        <v>174.57997302362239</v>
      </c>
      <c r="CQ75" s="1">
        <f xml:space="preserve"> MIN(   MAX(0,EXP((1/beta.p)*( CQ45 - CQ60 - beta.0 - beta.oil*price.oil.2045 - beta.eua*price.eua.2045 - parameters!$D85 ))), price.ceiling   )</f>
        <v>182.7752699104939</v>
      </c>
      <c r="CR75" s="1">
        <f xml:space="preserve"> MIN(   MAX(0,EXP((1/beta.p)*( CR45 - CR60 - beta.0 - beta.oil*price.oil.2045 - beta.eua*price.eua.2045 - parameters!$D85 ))), price.ceiling   )</f>
        <v>191.35527811276302</v>
      </c>
      <c r="CS75" s="1">
        <f xml:space="preserve"> MIN(   MAX(0,EXP((1/beta.p)*( CS45 - CS60 - beta.0 - beta.oil*price.oil.2045 - beta.eua*price.eua.2045 - parameters!$D85 ))), price.ceiling   )</f>
        <v>200.33805710993809</v>
      </c>
      <c r="CT75" s="1">
        <f xml:space="preserve"> MIN(   MAX(0,EXP((1/beta.p)*( CT45 - CT60 - beta.0 - beta.oil*price.oil.2045 - beta.eua*price.eua.2045 - parameters!$D85 ))), price.ceiling   )</f>
        <v>209.74251414655845</v>
      </c>
      <c r="CU75" s="1">
        <f xml:space="preserve"> MIN(   MAX(0,EXP((1/beta.p)*( CU45 - CU60 - beta.0 - beta.oil*price.oil.2045 - beta.eua*price.eua.2045 - parameters!$D85 ))), price.ceiling   )</f>
        <v>219.58844402877548</v>
      </c>
      <c r="CV75" s="1">
        <f xml:space="preserve"> MIN(   MAX(0,EXP((1/beta.p)*( CV45 - CV60 - beta.0 - beta.oil*price.oil.2045 - beta.eua*price.eua.2045 - parameters!$D85 ))), price.ceiling   )</f>
        <v>229.89657078910255</v>
      </c>
      <c r="CW75" s="1">
        <f xml:space="preserve"> MIN(   MAX(0,EXP((1/beta.p)*( CW45 - CW60 - beta.0 - beta.oil*price.oil.2045 - beta.eua*price.eua.2045 - parameters!$D85 ))), price.ceiling   )</f>
        <v>240.68859130703146</v>
      </c>
      <c r="CX75" s="1">
        <f xml:space="preserve"> MIN(   MAX(0,EXP((1/beta.p)*( CX45 - CX60 - beta.0 - beta.oil*price.oil.2045 - beta.eua*price.eua.2045 - parameters!$D85 ))), price.ceiling   )</f>
        <v>251.9872209773267</v>
      </c>
      <c r="CY75" s="1">
        <f xml:space="preserve"> MIN(   MAX(0,EXP((1/beta.p)*( CY45 - CY60 - beta.0 - beta.oil*price.oil.2045 - beta.eua*price.eua.2045 - parameters!$D85 ))), price.ceiling   )</f>
        <v>263.81624152212572</v>
      </c>
      <c r="CZ75" s="1">
        <f xml:space="preserve"> MIN(   MAX(0,EXP((1/beta.p)*( CZ45 - CZ60 - beta.0 - beta.oil*price.oil.2045 - beta.eua*price.eua.2045 - parameters!$D85 ))), price.ceiling   )</f>
        <v>276.20055104747956</v>
      </c>
      <c r="DA75" s="1">
        <f xml:space="preserve"> MIN(   MAX(0,EXP((1/beta.p)*( DA45 - DA60 - beta.0 - beta.oil*price.oil.2045 - beta.eua*price.eua.2045 - parameters!$D85 ))), price.ceiling   )</f>
        <v>289.16621644969251</v>
      </c>
    </row>
    <row r="76" spans="1:105" x14ac:dyDescent="0.25">
      <c r="A76" t="s">
        <v>56</v>
      </c>
      <c r="B76" s="3">
        <f t="shared" si="8"/>
        <v>35.031657169801221</v>
      </c>
      <c r="D76" t="s">
        <v>56</v>
      </c>
      <c r="E76" s="1">
        <f xml:space="preserve"> MIN(   MAX(0,EXP((1/beta.p)*( E46 - E61 - beta.0 - beta.oil*price.oil.2045 - beta.eua*price.eua.2045 - parameters!$D86 ))), price.ceiling   )</f>
        <v>4.9544665999348405</v>
      </c>
      <c r="F76" s="1">
        <f xml:space="preserve"> MIN(   MAX(0,EXP((1/beta.p)*( F46 - F61 - beta.0 - beta.oil*price.oil.2045 - beta.eua*price.eua.2045 - parameters!$D86 ))), price.ceiling   )</f>
        <v>5.1448002558636849</v>
      </c>
      <c r="G76" s="1">
        <f xml:space="preserve"> MIN(   MAX(0,EXP((1/beta.p)*( G46 - G61 - beta.0 - beta.oil*price.oil.2045 - beta.eua*price.eua.2045 - parameters!$D86 ))), price.ceiling   )</f>
        <v>5.3424458796600156</v>
      </c>
      <c r="H76" s="1">
        <f xml:space="preserve"> MIN(   MAX(0,EXP((1/beta.p)*( H46 - H61 - beta.0 - beta.oil*price.oil.2045 - beta.eua*price.eua.2045 - parameters!$D86 ))), price.ceiling   )</f>
        <v>5.5476843721126778</v>
      </c>
      <c r="I76" s="1">
        <f xml:space="preserve"> MIN(   MAX(0,EXP((1/beta.p)*( I46 - I61 - beta.0 - beta.oil*price.oil.2045 - beta.eua*price.eua.2045 - parameters!$D86 ))), price.ceiling   )</f>
        <v>5.7608074252577781</v>
      </c>
      <c r="J76" s="1">
        <f xml:space="preserve"> MIN(   MAX(0,EXP((1/beta.p)*( J46 - J61 - beta.0 - beta.oil*price.oil.2045 - beta.eua*price.eua.2045 - parameters!$D86 ))), price.ceiling   )</f>
        <v>5.9821179369414734</v>
      </c>
      <c r="K76" s="1">
        <f xml:space="preserve"> MIN(   MAX(0,EXP((1/beta.p)*( K46 - K61 - beta.0 - beta.oil*price.oil.2045 - beta.eua*price.eua.2045 - parameters!$D86 ))), price.ceiling   )</f>
        <v>6.2119304413088585</v>
      </c>
      <c r="L76" s="1">
        <f xml:space="preserve"> MIN(   MAX(0,EXP((1/beta.p)*( L46 - L61 - beta.0 - beta.oil*price.oil.2045 - beta.eua*price.eua.2045 - parameters!$D86 ))), price.ceiling   )</f>
        <v>6.4505715558307655</v>
      </c>
      <c r="M76" s="1">
        <f xml:space="preserve"> MIN(   MAX(0,EXP((1/beta.p)*( M46 - M61 - beta.0 - beta.oil*price.oil.2045 - beta.eua*price.eua.2045 - parameters!$D86 ))), price.ceiling   )</f>
        <v>6.6983804455037825</v>
      </c>
      <c r="N76" s="1">
        <f xml:space="preserve"> MIN(   MAX(0,EXP((1/beta.p)*( N46 - N61 - beta.0 - beta.oil*price.oil.2045 - beta.eua*price.eua.2045 - parameters!$D86 ))), price.ceiling   )</f>
        <v>6.9557093048832765</v>
      </c>
      <c r="O76" s="1">
        <f xml:space="preserve"> MIN(   MAX(0,EXP((1/beta.p)*( O46 - O61 - beta.0 - beta.oil*price.oil.2045 - beta.eua*price.eua.2045 - parameters!$D86 ))), price.ceiling   )</f>
        <v>7.2229238586344575</v>
      </c>
      <c r="P76" s="1">
        <f xml:space="preserve"> MIN(   MAX(0,EXP((1/beta.p)*( P46 - P61 - beta.0 - beta.oil*price.oil.2045 - beta.eua*price.eua.2045 - parameters!$D86 ))), price.ceiling   )</f>
        <v>7.500403881312919</v>
      </c>
      <c r="Q76" s="1">
        <f xml:space="preserve"> MIN(   MAX(0,EXP((1/beta.p)*( Q46 - Q61 - beta.0 - beta.oil*price.oil.2045 - beta.eua*price.eua.2045 - parameters!$D86 ))), price.ceiling   )</f>
        <v>7.7885437371133346</v>
      </c>
      <c r="R76" s="1">
        <f xml:space="preserve"> MIN(   MAX(0,EXP((1/beta.p)*( R46 - R61 - beta.0 - beta.oil*price.oil.2045 - beta.eua*price.eua.2045 - parameters!$D86 ))), price.ceiling   )</f>
        <v>8.0877529403534982</v>
      </c>
      <c r="S76" s="1">
        <f xml:space="preserve"> MIN(   MAX(0,EXP((1/beta.p)*( S46 - S61 - beta.0 - beta.oil*price.oil.2045 - beta.eua*price.eua.2045 - parameters!$D86 ))), price.ceiling   )</f>
        <v>8.3984567374902088</v>
      </c>
      <c r="T76" s="1">
        <f xml:space="preserve"> MIN(   MAX(0,EXP((1/beta.p)*( T46 - T61 - beta.0 - beta.oil*price.oil.2045 - beta.eua*price.eua.2045 - parameters!$D86 ))), price.ceiling   )</f>
        <v>8.7210967114942299</v>
      </c>
      <c r="U76" s="1">
        <f xml:space="preserve"> MIN(   MAX(0,EXP((1/beta.p)*( U46 - U61 - beta.0 - beta.oil*price.oil.2045 - beta.eua*price.eua.2045 - parameters!$D86 ))), price.ceiling   )</f>
        <v>9.0561314094432639</v>
      </c>
      <c r="V76" s="1">
        <f xml:space="preserve"> MIN(   MAX(0,EXP((1/beta.p)*( V46 - V61 - beta.0 - beta.oil*price.oil.2045 - beta.eua*price.eua.2045 - parameters!$D86 ))), price.ceiling   )</f>
        <v>9.4040369942249011</v>
      </c>
      <c r="W76" s="1">
        <f xml:space="preserve"> MIN(   MAX(0,EXP((1/beta.p)*( W46 - W61 - beta.0 - beta.oil*price.oil.2045 - beta.eua*price.eua.2045 - parameters!$D86 ))), price.ceiling   )</f>
        <v>9.7653079212757543</v>
      </c>
      <c r="X76" s="1">
        <f xml:space="preserve"> MIN(   MAX(0,EXP((1/beta.p)*( X46 - X61 - beta.0 - beta.oil*price.oil.2045 - beta.eua*price.eua.2045 - parameters!$D86 ))), price.ceiling   )</f>
        <v>10.140457641318632</v>
      </c>
      <c r="Y76" s="1">
        <f xml:space="preserve"> MIN(   MAX(0,EXP((1/beta.p)*( Y46 - Y61 - beta.0 - beta.oil*price.oil.2045 - beta.eua*price.eua.2045 - parameters!$D86 ))), price.ceiling   )</f>
        <v>10.530019330096424</v>
      </c>
      <c r="Z76" s="1">
        <f xml:space="preserve"> MIN(   MAX(0,EXP((1/beta.p)*( Z46 - Z61 - beta.0 - beta.oil*price.oil.2045 - beta.eua*price.eua.2045 - parameters!$D86 ))), price.ceiling   )</f>
        <v>10.9345466461399</v>
      </c>
      <c r="AA76" s="1">
        <f xml:space="preserve"> MIN(   MAX(0,EXP((1/beta.p)*( AA46 - AA61 - beta.0 - beta.oil*price.oil.2045 - beta.eua*price.eua.2045 - parameters!$D86 ))), price.ceiling   )</f>
        <v>11.354614517646329</v>
      </c>
      <c r="AB76" s="1">
        <f xml:space="preserve"> MIN(   MAX(0,EXP((1/beta.p)*( AB46 - AB61 - beta.0 - beta.oil*price.oil.2045 - beta.eua*price.eua.2045 - parameters!$D86 ))), price.ceiling   )</f>
        <v>11.79081995958731</v>
      </c>
      <c r="AC76" s="1">
        <f xml:space="preserve"> MIN(   MAX(0,EXP((1/beta.p)*( AC46 - AC61 - beta.0 - beta.oil*price.oil.2045 - beta.eua*price.eua.2045 - parameters!$D86 ))), price.ceiling   )</f>
        <v>12.243782922207059</v>
      </c>
      <c r="AD76" s="1">
        <f xml:space="preserve"> MIN(   MAX(0,EXP((1/beta.p)*( AD46 - AD61 - beta.0 - beta.oil*price.oil.2045 - beta.eua*price.eua.2045 - parameters!$D86 ))), price.ceiling   )</f>
        <v>12.71414717211713</v>
      </c>
      <c r="AE76" s="1">
        <f xml:space="preserve"> MIN(   MAX(0,EXP((1/beta.p)*( AE46 - AE61 - beta.0 - beta.oil*price.oil.2045 - beta.eua*price.eua.2045 - parameters!$D86 ))), price.ceiling   )</f>
        <v>13.202581207239753</v>
      </c>
      <c r="AF76" s="1">
        <f xml:space="preserve"> MIN(   MAX(0,EXP((1/beta.p)*( AF46 - AF61 - beta.0 - beta.oil*price.oil.2045 - beta.eua*price.eua.2045 - parameters!$D86 ))), price.ceiling   )</f>
        <v>13.709779206900196</v>
      </c>
      <c r="AG76" s="1">
        <f xml:space="preserve"> MIN(   MAX(0,EXP((1/beta.p)*( AG46 - AG61 - beta.0 - beta.oil*price.oil.2045 - beta.eua*price.eua.2045 - parameters!$D86 ))), price.ceiling   )</f>
        <v>14.236462018418377</v>
      </c>
      <c r="AH76" s="1">
        <f xml:space="preserve"> MIN(   MAX(0,EXP((1/beta.p)*( AH46 - AH61 - beta.0 - beta.oil*price.oil.2045 - beta.eua*price.eua.2045 - parameters!$D86 ))), price.ceiling   )</f>
        <v>14.783378181601995</v>
      </c>
      <c r="AI76" s="1">
        <f xml:space="preserve"> MIN(   MAX(0,EXP((1/beta.p)*( AI46 - AI61 - beta.0 - beta.oil*price.oil.2045 - beta.eua*price.eua.2045 - parameters!$D86 ))), price.ceiling   )</f>
        <v>15.351304992597168</v>
      </c>
      <c r="AJ76" s="1">
        <f xml:space="preserve"> MIN(   MAX(0,EXP((1/beta.p)*( AJ46 - AJ61 - beta.0 - beta.oil*price.oil.2045 - beta.eua*price.eua.2045 - parameters!$D86 ))), price.ceiling   )</f>
        <v>15.941049608608548</v>
      </c>
      <c r="AK76" s="1">
        <f xml:space="preserve"> MIN(   MAX(0,EXP((1/beta.p)*( AK46 - AK61 - beta.0 - beta.oil*price.oil.2045 - beta.eua*price.eua.2045 - parameters!$D86 ))), price.ceiling   )</f>
        <v>16.55345019505906</v>
      </c>
      <c r="AL76" s="1">
        <f xml:space="preserve"> MIN(   MAX(0,EXP((1/beta.p)*( AL46 - AL61 - beta.0 - beta.oil*price.oil.2045 - beta.eua*price.eua.2045 - parameters!$D86 ))), price.ceiling   )</f>
        <v>17.189377116819543</v>
      </c>
      <c r="AM76" s="1">
        <f xml:space="preserve"> MIN(   MAX(0,EXP((1/beta.p)*( AM46 - AM61 - beta.0 - beta.oil*price.oil.2045 - beta.eua*price.eua.2045 - parameters!$D86 ))), price.ceiling   )</f>
        <v>17.849734175201359</v>
      </c>
      <c r="AN76" s="1">
        <f xml:space="preserve"> MIN(   MAX(0,EXP((1/beta.p)*( AN46 - AN61 - beta.0 - beta.oil*price.oil.2045 - beta.eua*price.eua.2045 - parameters!$D86 ))), price.ceiling   )</f>
        <v>18.535459892470062</v>
      </c>
      <c r="AO76" s="1">
        <f xml:space="preserve"> MIN(   MAX(0,EXP((1/beta.p)*( AO46 - AO61 - beta.0 - beta.oil*price.oil.2045 - beta.eua*price.eua.2045 - parameters!$D86 ))), price.ceiling   )</f>
        <v>19.24752884570567</v>
      </c>
      <c r="AP76" s="1">
        <f xml:space="preserve"> MIN(   MAX(0,EXP((1/beta.p)*( AP46 - AP61 - beta.0 - beta.oil*price.oil.2045 - beta.eua*price.eua.2045 - parameters!$D86 ))), price.ceiling   )</f>
        <v>19.986953051905239</v>
      </c>
      <c r="AQ76" s="1">
        <f xml:space="preserve"> MIN(   MAX(0,EXP((1/beta.p)*( AQ46 - AQ61 - beta.0 - beta.oil*price.oil.2045 - beta.eua*price.eua.2045 - parameters!$D86 ))), price.ceiling   )</f>
        <v>20.754783406296443</v>
      </c>
      <c r="AR76" s="1">
        <f xml:space="preserve"> MIN(   MAX(0,EXP((1/beta.p)*( AR46 - AR61 - beta.0 - beta.oil*price.oil.2045 - beta.eua*price.eua.2045 - parameters!$D86 ))), price.ceiling   )</f>
        <v>21.552111175906138</v>
      </c>
      <c r="AS76" s="1">
        <f xml:space="preserve"> MIN(   MAX(0,EXP((1/beta.p)*( AS46 - AS61 - beta.0 - beta.oil*price.oil.2045 - beta.eua*price.eua.2045 - parameters!$D86 ))), price.ceiling   )</f>
        <v>22.380069550506771</v>
      </c>
      <c r="AT76" s="1">
        <f xml:space="preserve"> MIN(   MAX(0,EXP((1/beta.p)*( AT46 - AT61 - beta.0 - beta.oil*price.oil.2045 - beta.eua*price.eua.2045 - parameters!$D86 ))), price.ceiling   )</f>
        <v>23.23983525314484</v>
      </c>
      <c r="AU76" s="1">
        <f xml:space="preserve"> MIN(   MAX(0,EXP((1/beta.p)*( AU46 - AU61 - beta.0 - beta.oil*price.oil.2045 - beta.eua*price.eua.2045 - parameters!$D86 ))), price.ceiling   )</f>
        <v>24.132630212540334</v>
      </c>
      <c r="AV76" s="1">
        <f xml:space="preserve"> MIN(   MAX(0,EXP((1/beta.p)*( AV46 - AV61 - beta.0 - beta.oil*price.oil.2045 - beta.eua*price.eua.2045 - parameters!$D86 ))), price.ceiling   )</f>
        <v>25.059723299734063</v>
      </c>
      <c r="AW76" s="1">
        <f xml:space="preserve"> MIN(   MAX(0,EXP((1/beta.p)*( AW46 - AW61 - beta.0 - beta.oil*price.oil.2045 - beta.eua*price.eua.2045 - parameters!$D86 ))), price.ceiling   )</f>
        <v>26.022432131450955</v>
      </c>
      <c r="AX76" s="1">
        <f xml:space="preserve"> MIN(   MAX(0,EXP((1/beta.p)*( AX46 - AX61 - beta.0 - beta.oil*price.oil.2045 - beta.eua*price.eua.2045 - parameters!$D86 ))), price.ceiling   )</f>
        <v>27.0221249427426</v>
      </c>
      <c r="AY76" s="1">
        <f xml:space="preserve"> MIN(   MAX(0,EXP((1/beta.p)*( AY46 - AY61 - beta.0 - beta.oil*price.oil.2045 - beta.eua*price.eua.2045 - parameters!$D86 ))), price.ceiling   )</f>
        <v>28.060222531569995</v>
      </c>
      <c r="AZ76" s="1">
        <f xml:space="preserve"> MIN(   MAX(0,EXP((1/beta.p)*( AZ46 - AZ61 - beta.0 - beta.oil*price.oil.2045 - beta.eua*price.eua.2045 - parameters!$D86 ))), price.ceiling   )</f>
        <v>29.138200278090878</v>
      </c>
      <c r="BA76" s="1">
        <f xml:space="preserve"> MIN(   MAX(0,EXP((1/beta.p)*( BA46 - BA61 - beta.0 - beta.oil*price.oil.2045 - beta.eua*price.eua.2045 - parameters!$D86 ))), price.ceiling   )</f>
        <v>30.25759024152083</v>
      </c>
      <c r="BB76" s="1">
        <f xml:space="preserve"> MIN(   MAX(0,EXP((1/beta.p)*( BB46 - BB61 - beta.0 - beta.oil*price.oil.2045 - beta.eua*price.eua.2045 - parameters!$D86 ))), price.ceiling   )</f>
        <v>31.419983337548846</v>
      </c>
      <c r="BC76" s="1">
        <f xml:space="preserve"> MIN(   MAX(0,EXP((1/beta.p)*( BC46 - BC61 - beta.0 - beta.oil*price.oil.2045 - beta.eua*price.eua.2045 - parameters!$D86 ))), price.ceiling   )</f>
        <v>32.627031599401654</v>
      </c>
      <c r="BD76" s="1">
        <f xml:space="preserve"> MIN(   MAX(0,EXP((1/beta.p)*( BD46 - BD61 - beta.0 - beta.oil*price.oil.2045 - beta.eua*price.eua.2045 - parameters!$D86 ))), price.ceiling   )</f>
        <v>33.880450525770399</v>
      </c>
      <c r="BE76" s="1">
        <f xml:space="preserve"> MIN(   MAX(0,EXP((1/beta.p)*( BE46 - BE61 - beta.0 - beta.oil*price.oil.2045 - beta.eua*price.eua.2045 - parameters!$D86 ))), price.ceiling   )</f>
        <v>35.182021518936665</v>
      </c>
      <c r="BF76" s="1">
        <f xml:space="preserve"> MIN(   MAX(0,EXP((1/beta.p)*( BF46 - BF61 - beta.0 - beta.oil*price.oil.2045 - beta.eua*price.eua.2045 - parameters!$D86 ))), price.ceiling   )</f>
        <v>36.53359441656297</v>
      </c>
      <c r="BG76" s="1">
        <f xml:space="preserve"> MIN(   MAX(0,EXP((1/beta.p)*( BG46 - BG61 - beta.0 - beta.oil*price.oil.2045 - beta.eua*price.eua.2045 - parameters!$D86 ))), price.ceiling   )</f>
        <v>37.937090120745843</v>
      </c>
      <c r="BH76" s="1">
        <f xml:space="preserve"> MIN(   MAX(0,EXP((1/beta.p)*( BH46 - BH61 - beta.0 - beta.oil*price.oil.2045 - beta.eua*price.eua.2045 - parameters!$D86 ))), price.ceiling   )</f>
        <v>39.394503328068417</v>
      </c>
      <c r="BI76" s="1">
        <f xml:space="preserve"> MIN(   MAX(0,EXP((1/beta.p)*( BI46 - BI61 - beta.0 - beta.oil*price.oil.2045 - beta.eua*price.eua.2045 - parameters!$D86 ))), price.ceiling   )</f>
        <v>40.907905364532091</v>
      </c>
      <c r="BJ76" s="1">
        <f xml:space="preserve"> MIN(   MAX(0,EXP((1/beta.p)*( BJ46 - BJ61 - beta.0 - beta.oil*price.oil.2045 - beta.eua*price.eua.2045 - parameters!$D86 ))), price.ceiling   )</f>
        <v>42.479447129396348</v>
      </c>
      <c r="BK76" s="1">
        <f xml:space="preserve"> MIN(   MAX(0,EXP((1/beta.p)*( BK46 - BK61 - beta.0 - beta.oil*price.oil.2045 - beta.eua*price.eua.2045 - parameters!$D86 ))), price.ceiling   )</f>
        <v>44.111362152111489</v>
      </c>
      <c r="BL76" s="1">
        <f xml:space="preserve"> MIN(   MAX(0,EXP((1/beta.p)*( BL46 - BL61 - beta.0 - beta.oil*price.oil.2045 - beta.eua*price.eua.2045 - parameters!$D86 ))), price.ceiling   )</f>
        <v>45.805969766687653</v>
      </c>
      <c r="BM76" s="1">
        <f xml:space="preserve"> MIN(   MAX(0,EXP((1/beta.p)*( BM46 - BM61 - beta.0 - beta.oil*price.oil.2045 - beta.eua*price.eua.2045 - parameters!$D86 ))), price.ceiling   )</f>
        <v>47.56567840801236</v>
      </c>
      <c r="BN76" s="1">
        <f xml:space="preserve"> MIN(   MAX(0,EXP((1/beta.p)*( BN46 - BN61 - beta.0 - beta.oil*price.oil.2045 - beta.eua*price.eua.2045 - parameters!$D86 ))), price.ceiling   )</f>
        <v>49.392989034801488</v>
      </c>
      <c r="BO76" s="1">
        <f xml:space="preserve"> MIN(   MAX(0,EXP((1/beta.p)*( BO46 - BO61 - beta.0 - beta.oil*price.oil.2045 - beta.eua*price.eua.2045 - parameters!$D86 ))), price.ceiling   )</f>
        <v>51.290498684048238</v>
      </c>
      <c r="BP76" s="1">
        <f xml:space="preserve"> MIN(   MAX(0,EXP((1/beta.p)*( BP46 - BP61 - beta.0 - beta.oil*price.oil.2045 - beta.eua*price.eua.2045 - parameters!$D86 ))), price.ceiling   )</f>
        <v>53.260904162021816</v>
      </c>
      <c r="BQ76" s="1">
        <f xml:space="preserve"> MIN(   MAX(0,EXP((1/beta.p)*( BQ46 - BQ61 - beta.0 - beta.oil*price.oil.2045 - beta.eua*price.eua.2045 - parameters!$D86 ))), price.ceiling   )</f>
        <v>55.307005877061506</v>
      </c>
      <c r="BR76" s="1">
        <f xml:space="preserve"> MIN(   MAX(0,EXP((1/beta.p)*( BR46 - BR61 - beta.0 - beta.oil*price.oil.2045 - beta.eua*price.eua.2045 - parameters!$D86 ))), price.ceiling   )</f>
        <v>57.431711819613987</v>
      </c>
      <c r="BS76" s="1">
        <f xml:space="preserve"> MIN(   MAX(0,EXP((1/beta.p)*( BS46 - BS61 - beta.0 - beta.oil*price.oil.2045 - beta.eua*price.eua.2045 - parameters!$D86 ))), price.ceiling   )</f>
        <v>59.63804169516969</v>
      </c>
      <c r="BT76" s="1">
        <f xml:space="preserve"> MIN(   MAX(0,EXP((1/beta.p)*( BT46 - BT61 - beta.0 - beta.oil*price.oil.2045 - beta.eua*price.eua.2045 - parameters!$D86 ))), price.ceiling   )</f>
        <v>61.929131215972639</v>
      </c>
      <c r="BU76" s="1">
        <f xml:space="preserve"> MIN(   MAX(0,EXP((1/beta.p)*( BU46 - BU61 - beta.0 - beta.oil*price.oil.2045 - beta.eua*price.eua.2045 - parameters!$D86 ))), price.ceiling   )</f>
        <v>64.308236557602768</v>
      </c>
      <c r="BV76" s="1">
        <f xml:space="preserve"> MIN(   MAX(0,EXP((1/beta.p)*( BV46 - BV61 - beta.0 - beta.oil*price.oil.2045 - beta.eua*price.eua.2045 - parameters!$D86 ))), price.ceiling   )</f>
        <v>66.778738986765717</v>
      </c>
      <c r="BW76" s="1">
        <f xml:space="preserve"> MIN(   MAX(0,EXP((1/beta.p)*( BW46 - BW61 - beta.0 - beta.oil*price.oil.2045 - beta.eua*price.eua.2045 - parameters!$D86 ))), price.ceiling   )</f>
        <v>69.34414966686532</v>
      </c>
      <c r="BX76" s="1">
        <f xml:space="preserve"> MIN(   MAX(0,EXP((1/beta.p)*( BX46 - BX61 - beta.0 - beta.oil*price.oil.2045 - beta.eua*price.eua.2045 - parameters!$D86 ))), price.ceiling   )</f>
        <v>72.008114648190499</v>
      </c>
      <c r="BY76" s="1">
        <f xml:space="preserve"> MIN(   MAX(0,EXP((1/beta.p)*( BY46 - BY61 - beta.0 - beta.oil*price.oil.2045 - beta.eua*price.eua.2045 - parameters!$D86 ))), price.ceiling   )</f>
        <v>74.774420049808015</v>
      </c>
      <c r="BZ76" s="1">
        <f xml:space="preserve"> MIN(   MAX(0,EXP((1/beta.p)*( BZ46 - BZ61 - beta.0 - beta.oil*price.oil.2045 - beta.eua*price.eua.2045 - parameters!$D86 ))), price.ceiling   )</f>
        <v>77.64699744052588</v>
      </c>
      <c r="CA76" s="1">
        <f xml:space="preserve"> MIN(   MAX(0,EXP((1/beta.p)*( CA46 - CA61 - beta.0 - beta.oil*price.oil.2045 - beta.eua*price.eua.2045 - parameters!$D86 ))), price.ceiling   )</f>
        <v>80.62992942657408</v>
      </c>
      <c r="CB76" s="1">
        <f xml:space="preserve"> MIN(   MAX(0,EXP((1/beta.p)*( CB46 - CB61 - beta.0 - beta.oil*price.oil.2045 - beta.eua*price.eua.2045 - parameters!$D86 ))), price.ceiling   )</f>
        <v>83.727455453946348</v>
      </c>
      <c r="CC76" s="1">
        <f xml:space="preserve"> MIN(   MAX(0,EXP((1/beta.p)*( CC46 - CC61 - beta.0 - beta.oil*price.oil.2045 - beta.eua*price.eua.2045 - parameters!$D86 ))), price.ceiling   )</f>
        <v>86.943977833646812</v>
      </c>
      <c r="CD76" s="1">
        <f xml:space="preserve"> MIN(   MAX(0,EXP((1/beta.p)*( CD46 - CD61 - beta.0 - beta.oil*price.oil.2045 - beta.eua*price.eua.2045 - parameters!$D86 ))), price.ceiling   )</f>
        <v>90.284067998406968</v>
      </c>
      <c r="CE76" s="1">
        <f xml:space="preserve"> MIN(   MAX(0,EXP((1/beta.p)*( CE46 - CE61 - beta.0 - beta.oil*price.oil.2045 - beta.eua*price.eua.2045 - parameters!$D86 ))), price.ceiling   )</f>
        <v>93.752472999763</v>
      </c>
      <c r="CF76" s="1">
        <f xml:space="preserve"> MIN(   MAX(0,EXP((1/beta.p)*( CF46 - CF61 - beta.0 - beta.oil*price.oil.2045 - beta.eua*price.eua.2045 - parameters!$D86 ))), price.ceiling   )</f>
        <v>97.354122254730243</v>
      </c>
      <c r="CG76" s="1">
        <f xml:space="preserve"> MIN(   MAX(0,EXP((1/beta.p)*( CG46 - CG61 - beta.0 - beta.oil*price.oil.2045 - beta.eua*price.eua.2045 - parameters!$D86 ))), price.ceiling   )</f>
        <v>101.09413455166045</v>
      </c>
      <c r="CH76" s="1">
        <f xml:space="preserve"> MIN(   MAX(0,EXP((1/beta.p)*( CH46 - CH61 - beta.0 - beta.oil*price.oil.2045 - beta.eua*price.eua.2045 - parameters!$D86 ))), price.ceiling   )</f>
        <v>104.97782532524117</v>
      </c>
      <c r="CI76" s="1">
        <f xml:space="preserve"> MIN(   MAX(0,EXP((1/beta.p)*( CI46 - CI61 - beta.0 - beta.oil*price.oil.2045 - beta.eua*price.eua.2045 - parameters!$D86 ))), price.ceiling   )</f>
        <v>109.01071421097427</v>
      </c>
      <c r="CJ76" s="1">
        <f xml:space="preserve"> MIN(   MAX(0,EXP((1/beta.p)*( CJ46 - CJ61 - beta.0 - beta.oil*price.oil.2045 - beta.eua*price.eua.2045 - parameters!$D86 ))), price.ceiling   )</f>
        <v>113.19853288987339</v>
      </c>
      <c r="CK76" s="1">
        <f xml:space="preserve"> MIN(   MAX(0,EXP((1/beta.p)*( CK46 - CK61 - beta.0 - beta.oil*price.oil.2045 - beta.eua*price.eua.2045 - parameters!$D86 ))), price.ceiling   )</f>
        <v>117.54723323452721</v>
      </c>
      <c r="CL76" s="1">
        <f xml:space="preserve"> MIN(   MAX(0,EXP((1/beta.p)*( CL46 - CL61 - beta.0 - beta.oil*price.oil.2045 - beta.eua*price.eua.2045 - parameters!$D86 ))), price.ceiling   )</f>
        <v>122.06299576810491</v>
      </c>
      <c r="CM76" s="1">
        <f xml:space="preserve"> MIN(   MAX(0,EXP((1/beta.p)*( CM46 - CM61 - beta.0 - beta.oil*price.oil.2045 - beta.eua*price.eua.2045 - parameters!$D86 ))), price.ceiling   )</f>
        <v>126.75223844833135</v>
      </c>
      <c r="CN76" s="1">
        <f xml:space="preserve"> MIN(   MAX(0,EXP((1/beta.p)*( CN46 - CN61 - beta.0 - beta.oil*price.oil.2045 - beta.eua*price.eua.2045 - parameters!$D86 ))), price.ceiling   )</f>
        <v>131.62162578890877</v>
      </c>
      <c r="CO76" s="1">
        <f xml:space="preserve"> MIN(   MAX(0,EXP((1/beta.p)*( CO46 - CO61 - beta.0 - beta.oil*price.oil.2045 - beta.eua*price.eua.2045 - parameters!$D86 ))), price.ceiling   )</f>
        <v>136.67807833135424</v>
      </c>
      <c r="CP76" s="1">
        <f xml:space="preserve"> MIN(   MAX(0,EXP((1/beta.p)*( CP46 - CP61 - beta.0 - beta.oil*price.oil.2045 - beta.eua*price.eua.2045 - parameters!$D86 ))), price.ceiling   )</f>
        <v>141.92878248071261</v>
      </c>
      <c r="CQ76" s="1">
        <f xml:space="preserve"> MIN(   MAX(0,EXP((1/beta.p)*( CQ46 - CQ61 - beta.0 - beta.oil*price.oil.2045 - beta.eua*price.eua.2045 - parameters!$D86 ))), price.ceiling   )</f>
        <v>147.38120071912388</v>
      </c>
      <c r="CR76" s="1">
        <f xml:space="preserve"> MIN(   MAX(0,EXP((1/beta.p)*( CR46 - CR61 - beta.0 - beta.oil*price.oil.2045 - beta.eua*price.eua.2045 - parameters!$D86 ))), price.ceiling   )</f>
        <v>153.0430822117597</v>
      </c>
      <c r="CS76" s="1">
        <f xml:space="preserve"> MIN(   MAX(0,EXP((1/beta.p)*( CS46 - CS61 - beta.0 - beta.oil*price.oil.2045 - beta.eua*price.eua.2045 - parameters!$D86 ))), price.ceiling   )</f>
        <v>158.92247382020608</v>
      </c>
      <c r="CT76" s="1">
        <f xml:space="preserve"> MIN(   MAX(0,EXP((1/beta.p)*( CT46 - CT61 - beta.0 - beta.oil*price.oil.2045 - beta.eua*price.eua.2045 - parameters!$D86 ))), price.ceiling   )</f>
        <v>165.02773153893878</v>
      </c>
      <c r="CU76" s="1">
        <f xml:space="preserve"> MIN(   MAX(0,EXP((1/beta.p)*( CU46 - CU61 - beta.0 - beta.oil*price.oil.2045 - beta.eua*price.eua.2045 - parameters!$D86 ))), price.ceiling   )</f>
        <v>171.36753237115423</v>
      </c>
      <c r="CV76" s="1">
        <f xml:space="preserve"> MIN(   MAX(0,EXP((1/beta.p)*( CV46 - CV61 - beta.0 - beta.oil*price.oil.2045 - beta.eua*price.eua.2045 - parameters!$D86 ))), price.ceiling   )</f>
        <v>177.95088666082387</v>
      </c>
      <c r="CW76" s="1">
        <f xml:space="preserve"> MIN(   MAX(0,EXP((1/beta.p)*( CW46 - CW61 - beta.0 - beta.oil*price.oil.2045 - beta.eua*price.eua.2045 - parameters!$D86 ))), price.ceiling   )</f>
        <v>184.78715089850789</v>
      </c>
      <c r="CX76" s="1">
        <f xml:space="preserve"> MIN(   MAX(0,EXP((1/beta.p)*( CX46 - CX61 - beta.0 - beta.oil*price.oil.2045 - beta.eua*price.eua.2045 - parameters!$D86 ))), price.ceiling   )</f>
        <v>191.88604101912188</v>
      </c>
      <c r="CY76" s="1">
        <f xml:space="preserve"> MIN(   MAX(0,EXP((1/beta.p)*( CY46 - CY61 - beta.0 - beta.oil*price.oil.2045 - beta.eua*price.eua.2045 - parameters!$D86 ))), price.ceiling   )</f>
        <v>199.25764621055913</v>
      </c>
      <c r="CZ76" s="1">
        <f xml:space="preserve"> MIN(   MAX(0,EXP((1/beta.p)*( CZ46 - CZ61 - beta.0 - beta.oil*price.oil.2045 - beta.eua*price.eua.2045 - parameters!$D86 ))), price.ceiling   )</f>
        <v>206.91244325279396</v>
      </c>
      <c r="DA76" s="1">
        <f xml:space="preserve"> MIN(   MAX(0,EXP((1/beta.p)*( DA46 - DA61 - beta.0 - beta.oil*price.oil.2045 - beta.eua*price.eua.2045 - parameters!$D86 ))), price.ceiling   )</f>
        <v>214.86131140784263</v>
      </c>
    </row>
    <row r="77" spans="1:105" x14ac:dyDescent="0.25">
      <c r="A77" t="s">
        <v>57</v>
      </c>
      <c r="B77" s="3">
        <f t="shared" si="8"/>
        <v>35.510407394727096</v>
      </c>
      <c r="D77" t="s">
        <v>57</v>
      </c>
      <c r="E77" s="1">
        <f xml:space="preserve"> MIN(   MAX(0,EXP((1/beta.p)*( E47 - E62 - beta.0 - beta.oil*price.oil.2045 - beta.eua*price.eua.2045 - parameters!$D87 ))), price.ceiling   )</f>
        <v>9.017651533298304</v>
      </c>
      <c r="F77" s="1">
        <f xml:space="preserve"> MIN(   MAX(0,EXP((1/beta.p)*( F47 - F62 - beta.0 - beta.oil*price.oil.2045 - beta.eua*price.eua.2045 - parameters!$D87 ))), price.ceiling   )</f>
        <v>9.2616604031449103</v>
      </c>
      <c r="G77" s="1">
        <f xml:space="preserve"> MIN(   MAX(0,EXP((1/beta.p)*( G47 - G62 - beta.0 - beta.oil*price.oil.2045 - beta.eua*price.eua.2045 - parameters!$D87 ))), price.ceiling   )</f>
        <v>9.5122719154138817</v>
      </c>
      <c r="H77" s="1">
        <f xml:space="preserve"> MIN(   MAX(0,EXP((1/beta.p)*( H47 - H62 - beta.0 - beta.oil*price.oil.2045 - beta.eua*price.eua.2045 - parameters!$D87 ))), price.ceiling   )</f>
        <v>9.7696647311800486</v>
      </c>
      <c r="I77" s="1">
        <f xml:space="preserve"> MIN(   MAX(0,EXP((1/beta.p)*( I47 - I62 - beta.0 - beta.oil*price.oil.2045 - beta.eua*price.eua.2045 - parameters!$D87 ))), price.ceiling   )</f>
        <v>10.03402234591298</v>
      </c>
      <c r="J77" s="1">
        <f xml:space="preserve"> MIN(   MAX(0,EXP((1/beta.p)*( J47 - J62 - beta.0 - beta.oil*price.oil.2045 - beta.eua*price.eua.2045 - parameters!$D87 ))), price.ceiling   )</f>
        <v>10.305533220290966</v>
      </c>
      <c r="K77" s="1">
        <f xml:space="preserve"> MIN(   MAX(0,EXP((1/beta.p)*( K47 - K62 - beta.0 - beta.oil*price.oil.2045 - beta.eua*price.eua.2045 - parameters!$D87 ))), price.ceiling   )</f>
        <v>10.584390914554762</v>
      </c>
      <c r="L77" s="1">
        <f xml:space="preserve"> MIN(   MAX(0,EXP((1/beta.p)*( L47 - L62 - beta.0 - beta.oil*price.oil.2045 - beta.eua*price.eua.2045 - parameters!$D87 ))), price.ceiling   )</f>
        <v>10.870794226496729</v>
      </c>
      <c r="M77" s="1">
        <f xml:space="preserve"> MIN(   MAX(0,EXP((1/beta.p)*( M47 - M62 - beta.0 - beta.oil*price.oil.2045 - beta.eua*price.eua.2045 - parameters!$D87 ))), price.ceiling   )</f>
        <v>11.164947333183949</v>
      </c>
      <c r="N77" s="1">
        <f xml:space="preserve"> MIN(   MAX(0,EXP((1/beta.p)*( N47 - N62 - beta.0 - beta.oil*price.oil.2045 - beta.eua*price.eua.2045 - parameters!$D87 ))), price.ceiling   )</f>
        <v>11.467059936516122</v>
      </c>
      <c r="O77" s="1">
        <f xml:space="preserve"> MIN(   MAX(0,EXP((1/beta.p)*( O47 - O62 - beta.0 - beta.oil*price.oil.2045 - beta.eua*price.eua.2045 - parameters!$D87 ))), price.ceiling   )</f>
        <v>11.777347412722159</v>
      </c>
      <c r="P77" s="1">
        <f xml:space="preserve"> MIN(   MAX(0,EXP((1/beta.p)*( P47 - P62 - beta.0 - beta.oil*price.oil.2045 - beta.eua*price.eua.2045 - parameters!$D87 ))), price.ceiling   )</f>
        <v>12.096030965902006</v>
      </c>
      <c r="Q77" s="1">
        <f xml:space="preserve"> MIN(   MAX(0,EXP((1/beta.p)*( Q47 - Q62 - beta.0 - beta.oil*price.oil.2045 - beta.eua*price.eua.2045 - parameters!$D87 ))), price.ceiling   )</f>
        <v>12.423337785723174</v>
      </c>
      <c r="R77" s="1">
        <f xml:space="preserve"> MIN(   MAX(0,EXP((1/beta.p)*( R47 - R62 - beta.0 - beta.oil*price.oil.2045 - beta.eua*price.eua.2045 - parameters!$D87 ))), price.ceiling   )</f>
        <v>12.759501209384343</v>
      </c>
      <c r="S77" s="1">
        <f xml:space="preserve"> MIN(   MAX(0,EXP((1/beta.p)*( S47 - S62 - beta.0 - beta.oil*price.oil.2045 - beta.eua*price.eua.2045 - parameters!$D87 ))), price.ceiling   )</f>
        <v>13.104760887961607</v>
      </c>
      <c r="T77" s="1">
        <f xml:space="preserve"> MIN(   MAX(0,EXP((1/beta.p)*( T47 - T62 - beta.0 - beta.oil*price.oil.2045 - beta.eua*price.eua.2045 - parameters!$D87 ))), price.ceiling   )</f>
        <v>13.459362957255804</v>
      </c>
      <c r="U77" s="1">
        <f xml:space="preserve"> MIN(   MAX(0,EXP((1/beta.p)*( U47 - U62 - beta.0 - beta.oil*price.oil.2045 - beta.eua*price.eua.2045 - parameters!$D87 ))), price.ceiling   )</f>
        <v>13.823560213262883</v>
      </c>
      <c r="V77" s="1">
        <f xml:space="preserve"> MIN(   MAX(0,EXP((1/beta.p)*( V47 - V62 - beta.0 - beta.oil*price.oil.2045 - beta.eua*price.eua.2045 - parameters!$D87 ))), price.ceiling   )</f>
        <v>14.197612292392298</v>
      </c>
      <c r="W77" s="1">
        <f xml:space="preserve"> MIN(   MAX(0,EXP((1/beta.p)*( W47 - W62 - beta.0 - beta.oil*price.oil.2045 - beta.eua*price.eua.2045 - parameters!$D87 ))), price.ceiling   )</f>
        <v>14.581785856561932</v>
      </c>
      <c r="X77" s="1">
        <f xml:space="preserve"> MIN(   MAX(0,EXP((1/beta.p)*( X47 - X62 - beta.0 - beta.oil*price.oil.2045 - beta.eua*price.eua.2045 - parameters!$D87 ))), price.ceiling   )</f>
        <v>14.976354783301504</v>
      </c>
      <c r="Y77" s="1">
        <f xml:space="preserve"> MIN(   MAX(0,EXP((1/beta.p)*( Y47 - Y62 - beta.0 - beta.oil*price.oil.2045 - beta.eua*price.eua.2045 - parameters!$D87 ))), price.ceiling   )</f>
        <v>15.381600361000002</v>
      </c>
      <c r="Z77" s="1">
        <f xml:space="preserve"> MIN(   MAX(0,EXP((1/beta.p)*( Z47 - Z62 - beta.0 - beta.oil*price.oil.2045 - beta.eua*price.eua.2045 - parameters!$D87 ))), price.ceiling   )</f>
        <v>15.797811489436349</v>
      </c>
      <c r="AA77" s="1">
        <f xml:space="preserve"> MIN(   MAX(0,EXP((1/beta.p)*( AA47 - AA62 - beta.0 - beta.oil*price.oil.2045 - beta.eua*price.eua.2045 - parameters!$D87 ))), price.ceiling   )</f>
        <v>16.225284885736144</v>
      </c>
      <c r="AB77" s="1">
        <f xml:space="preserve"> MIN(   MAX(0,EXP((1/beta.p)*( AB47 - AB62 - beta.0 - beta.oil*price.oil.2045 - beta.eua*price.eua.2045 - parameters!$D87 ))), price.ceiling   )</f>
        <v>16.66432529590152</v>
      </c>
      <c r="AC77" s="1">
        <f xml:space="preserve"> MIN(   MAX(0,EXP((1/beta.p)*( AC47 - AC62 - beta.0 - beta.oil*price.oil.2045 - beta.eua*price.eua.2045 - parameters!$D87 ))), price.ceiling   )</f>
        <v>17.115245712064684</v>
      </c>
      <c r="AD77" s="1">
        <f xml:space="preserve"> MIN(   MAX(0,EXP((1/beta.p)*( AD47 - AD62 - beta.0 - beta.oil*price.oil.2045 - beta.eua*price.eua.2045 - parameters!$D87 ))), price.ceiling   )</f>
        <v>17.578367595620144</v>
      </c>
      <c r="AE77" s="1">
        <f xml:space="preserve"> MIN(   MAX(0,EXP((1/beta.p)*( AE47 - AE62 - beta.0 - beta.oil*price.oil.2045 - beta.eua*price.eua.2045 - parameters!$D87 ))), price.ceiling   )</f>
        <v>18.054021106394771</v>
      </c>
      <c r="AF77" s="1">
        <f xml:space="preserve"> MIN(   MAX(0,EXP((1/beta.p)*( AF47 - AF62 - beta.0 - beta.oil*price.oil.2045 - beta.eua*price.eua.2045 - parameters!$D87 ))), price.ceiling   )</f>
        <v>18.54254533801884</v>
      </c>
      <c r="AG77" s="1">
        <f xml:space="preserve"> MIN(   MAX(0,EXP((1/beta.p)*( AG47 - AG62 - beta.0 - beta.oil*price.oil.2045 - beta.eua*price.eua.2045 - parameters!$D87 ))), price.ceiling   )</f>
        <v>19.044288559666107</v>
      </c>
      <c r="AH77" s="1">
        <f xml:space="preserve"> MIN(   MAX(0,EXP((1/beta.p)*( AH47 - AH62 - beta.0 - beta.oil*price.oil.2045 - beta.eua*price.eua.2045 - parameters!$D87 ))), price.ceiling   )</f>
        <v>19.559608464335032</v>
      </c>
      <c r="AI77" s="1">
        <f xml:space="preserve"> MIN(   MAX(0,EXP((1/beta.p)*( AI47 - AI62 - beta.0 - beta.oil*price.oil.2045 - beta.eua*price.eua.2045 - parameters!$D87 ))), price.ceiling   )</f>
        <v>20.088872423848319</v>
      </c>
      <c r="AJ77" s="1">
        <f xml:space="preserve"> MIN(   MAX(0,EXP((1/beta.p)*( AJ47 - AJ62 - beta.0 - beta.oil*price.oil.2045 - beta.eua*price.eua.2045 - parameters!$D87 ))), price.ceiling   )</f>
        <v>20.632457750752501</v>
      </c>
      <c r="AK77" s="1">
        <f xml:space="preserve"> MIN(   MAX(0,EXP((1/beta.p)*( AK47 - AK62 - beta.0 - beta.oil*price.oil.2045 - beta.eua*price.eua.2045 - parameters!$D87 ))), price.ceiling   )</f>
        <v>21.190751967304195</v>
      </c>
      <c r="AL77" s="1">
        <f xml:space="preserve"> MIN(   MAX(0,EXP((1/beta.p)*( AL47 - AL62 - beta.0 - beta.oil*price.oil.2045 - beta.eua*price.eua.2045 - parameters!$D87 ))), price.ceiling   )</f>
        <v>21.764153081734982</v>
      </c>
      <c r="AM77" s="1">
        <f xml:space="preserve"> MIN(   MAX(0,EXP((1/beta.p)*( AM47 - AM62 - beta.0 - beta.oil*price.oil.2045 - beta.eua*price.eua.2045 - parameters!$D87 ))), price.ceiling   )</f>
        <v>22.353069871991607</v>
      </c>
      <c r="AN77" s="1">
        <f xml:space="preserve"> MIN(   MAX(0,EXP((1/beta.p)*( AN47 - AN62 - beta.0 - beta.oil*price.oil.2045 - beta.eua*price.eua.2045 - parameters!$D87 ))), price.ceiling   )</f>
        <v>22.957922177154025</v>
      </c>
      <c r="AO77" s="1">
        <f xml:space="preserve"> MIN(   MAX(0,EXP((1/beta.p)*( AO47 - AO62 - beta.0 - beta.oil*price.oil.2045 - beta.eua*price.eua.2045 - parameters!$D87 ))), price.ceiling   )</f>
        <v>23.57914119673892</v>
      </c>
      <c r="AP77" s="1">
        <f xml:space="preserve"> MIN(   MAX(0,EXP((1/beta.p)*( AP47 - AP62 - beta.0 - beta.oil*price.oil.2045 - beta.eua*price.eua.2045 - parameters!$D87 ))), price.ceiling   )</f>
        <v>24.217169798101985</v>
      </c>
      <c r="AQ77" s="1">
        <f xml:space="preserve"> MIN(   MAX(0,EXP((1/beta.p)*( AQ47 - AQ62 - beta.0 - beta.oil*price.oil.2045 - beta.eua*price.eua.2045 - parameters!$D87 ))), price.ceiling   )</f>
        <v>24.872462832158377</v>
      </c>
      <c r="AR77" s="1">
        <f xml:space="preserve"> MIN(   MAX(0,EXP((1/beta.p)*( AR47 - AR62 - beta.0 - beta.oil*price.oil.2045 - beta.eua*price.eua.2045 - parameters!$D87 ))), price.ceiling   )</f>
        <v>25.54548745764609</v>
      </c>
      <c r="AS77" s="1">
        <f xml:space="preserve"> MIN(   MAX(0,EXP((1/beta.p)*( AS47 - AS62 - beta.0 - beta.oil*price.oil.2045 - beta.eua*price.eua.2045 - parameters!$D87 ))), price.ceiling   )</f>
        <v>26.236723474163682</v>
      </c>
      <c r="AT77" s="1">
        <f xml:space="preserve"> MIN(   MAX(0,EXP((1/beta.p)*( AT47 - AT62 - beta.0 - beta.oil*price.oil.2045 - beta.eua*price.eua.2045 - parameters!$D87 ))), price.ceiling   )</f>
        <v>26.946663664219699</v>
      </c>
      <c r="AU77" s="1">
        <f xml:space="preserve"> MIN(   MAX(0,EXP((1/beta.p)*( AU47 - AU62 - beta.0 - beta.oil*price.oil.2045 - beta.eua*price.eua.2045 - parameters!$D87 ))), price.ceiling   )</f>
        <v>27.675814144537483</v>
      </c>
      <c r="AV77" s="1">
        <f xml:space="preserve"> MIN(   MAX(0,EXP((1/beta.p)*( AV47 - AV62 - beta.0 - beta.oil*price.oil.2045 - beta.eua*price.eua.2045 - parameters!$D87 ))), price.ceiling   )</f>
        <v>28.42469472686615</v>
      </c>
      <c r="AW77" s="1">
        <f xml:space="preserve"> MIN(   MAX(0,EXP((1/beta.p)*( AW47 - AW62 - beta.0 - beta.oil*price.oil.2045 - beta.eua*price.eua.2045 - parameters!$D87 ))), price.ceiling   )</f>
        <v>29.193839288554543</v>
      </c>
      <c r="AX77" s="1">
        <f xml:space="preserve"> MIN(   MAX(0,EXP((1/beta.p)*( AX47 - AX62 - beta.0 - beta.oil*price.oil.2045 - beta.eua*price.eua.2045 - parameters!$D87 ))), price.ceiling   )</f>
        <v>29.983796153152774</v>
      </c>
      <c r="AY77" s="1">
        <f xml:space="preserve"> MIN(   MAX(0,EXP((1/beta.p)*( AY47 - AY62 - beta.0 - beta.oil*price.oil.2045 - beta.eua*price.eua.2045 - parameters!$D87 ))), price.ceiling   )</f>
        <v>30.795128481312254</v>
      </c>
      <c r="AZ77" s="1">
        <f xml:space="preserve"> MIN(   MAX(0,EXP((1/beta.p)*( AZ47 - AZ62 - beta.0 - beta.oil*price.oil.2045 - beta.eua*price.eua.2045 - parameters!$D87 ))), price.ceiling   )</f>
        <v>31.628414672263322</v>
      </c>
      <c r="BA77" s="1">
        <f xml:space="preserve"> MIN(   MAX(0,EXP((1/beta.p)*( BA47 - BA62 - beta.0 - beta.oil*price.oil.2045 - beta.eua*price.eua.2045 - parameters!$D87 ))), price.ceiling   )</f>
        <v>32.484248776156235</v>
      </c>
      <c r="BB77" s="1">
        <f xml:space="preserve"> MIN(   MAX(0,EXP((1/beta.p)*( BB47 - BB62 - beta.0 - beta.oil*price.oil.2045 - beta.eua*price.eua.2045 - parameters!$D87 ))), price.ceiling   )</f>
        <v>33.363240917559899</v>
      </c>
      <c r="BC77" s="1">
        <f xml:space="preserve"> MIN(   MAX(0,EXP((1/beta.p)*( BC47 - BC62 - beta.0 - beta.oil*price.oil.2045 - beta.eua*price.eua.2045 - parameters!$D87 ))), price.ceiling   )</f>
        <v>34.266017730419975</v>
      </c>
      <c r="BD77" s="1">
        <f xml:space="preserve"> MIN(   MAX(0,EXP((1/beta.p)*( BD47 - BD62 - beta.0 - beta.oil*price.oil.2045 - beta.eua*price.eua.2045 - parameters!$D87 ))), price.ceiling   )</f>
        <v>35.193222804786551</v>
      </c>
      <c r="BE77" s="1">
        <f xml:space="preserve"> MIN(   MAX(0,EXP((1/beta.p)*( BE47 - BE62 - beta.0 - beta.oil*price.oil.2045 - beta.eua*price.eua.2045 - parameters!$D87 ))), price.ceiling   )</f>
        <v>36.145517145629739</v>
      </c>
      <c r="BF77" s="1">
        <f xml:space="preserve"> MIN(   MAX(0,EXP((1/beta.p)*( BF47 - BF62 - beta.0 - beta.oil*price.oil.2045 - beta.eua*price.eua.2045 - parameters!$D87 ))), price.ceiling   )</f>
        <v>37.123579644070539</v>
      </c>
      <c r="BG77" s="1">
        <f xml:space="preserve"> MIN(   MAX(0,EXP((1/beta.p)*( BG47 - BG62 - beta.0 - beta.oil*price.oil.2045 - beta.eua*price.eua.2045 - parameters!$D87 ))), price.ceiling   )</f>
        <v>38.128107561362668</v>
      </c>
      <c r="BH77" s="1">
        <f xml:space="preserve"> MIN(   MAX(0,EXP((1/beta.p)*( BH47 - BH62 - beta.0 - beta.oil*price.oil.2045 - beta.eua*price.eua.2045 - parameters!$D87 ))), price.ceiling   )</f>
        <v>39.159817025970376</v>
      </c>
      <c r="BI77" s="1">
        <f xml:space="preserve"> MIN(   MAX(0,EXP((1/beta.p)*( BI47 - BI62 - beta.0 - beta.oil*price.oil.2045 - beta.eua*price.eua.2045 - parameters!$D87 ))), price.ceiling   )</f>
        <v>40.219443544096855</v>
      </c>
      <c r="BJ77" s="1">
        <f xml:space="preserve"> MIN(   MAX(0,EXP((1/beta.p)*( BJ47 - BJ62 - beta.0 - beta.oil*price.oil.2045 - beta.eua*price.eua.2045 - parameters!$D87 ))), price.ceiling   )</f>
        <v>41.307742524027077</v>
      </c>
      <c r="BK77" s="1">
        <f xml:space="preserve"> MIN(   MAX(0,EXP((1/beta.p)*( BK47 - BK62 - beta.0 - beta.oil*price.oil.2045 - beta.eua*price.eua.2045 - parameters!$D87 ))), price.ceiling   )</f>
        <v>42.425489814658519</v>
      </c>
      <c r="BL77" s="1">
        <f xml:space="preserve"> MIN(   MAX(0,EXP((1/beta.p)*( BL47 - BL62 - beta.0 - beta.oil*price.oil.2045 - beta.eua*price.eua.2045 - parameters!$D87 ))), price.ceiling   )</f>
        <v>43.573482258604393</v>
      </c>
      <c r="BM77" s="1">
        <f xml:space="preserve"> MIN(   MAX(0,EXP((1/beta.p)*( BM47 - BM62 - beta.0 - beta.oil*price.oil.2045 - beta.eua*price.eua.2045 - parameters!$D87 ))), price.ceiling   )</f>
        <v>44.752538260263186</v>
      </c>
      <c r="BN77" s="1">
        <f xml:space="preserve"> MIN(   MAX(0,EXP((1/beta.p)*( BN47 - BN62 - beta.0 - beta.oil*price.oil.2045 - beta.eua*price.eua.2045 - parameters!$D87 ))), price.ceiling   )</f>
        <v>45.963498369259582</v>
      </c>
      <c r="BO77" s="1">
        <f xml:space="preserve"> MIN(   MAX(0,EXP((1/beta.p)*( BO47 - BO62 - beta.0 - beta.oil*price.oil.2045 - beta.eua*price.eua.2045 - parameters!$D87 ))), price.ceiling   )</f>
        <v>47.207225879672393</v>
      </c>
      <c r="BP77" s="1">
        <f xml:space="preserve"> MIN(   MAX(0,EXP((1/beta.p)*( BP47 - BP62 - beta.0 - beta.oil*price.oil.2045 - beta.eua*price.eua.2045 - parameters!$D87 ))), price.ceiling   )</f>
        <v>48.484607445477842</v>
      </c>
      <c r="BQ77" s="1">
        <f xml:space="preserve"> MIN(   MAX(0,EXP((1/beta.p)*( BQ47 - BQ62 - beta.0 - beta.oil*price.oil.2045 - beta.eua*price.eua.2045 - parameters!$D87 ))), price.ceiling   )</f>
        <v>49.796553712645299</v>
      </c>
      <c r="BR77" s="1">
        <f xml:space="preserve"> MIN(   MAX(0,EXP((1/beta.p)*( BR47 - BR62 - beta.0 - beta.oil*price.oil.2045 - beta.eua*price.eua.2045 - parameters!$D87 ))), price.ceiling   )</f>
        <v>51.143999968337319</v>
      </c>
      <c r="BS77" s="1">
        <f xml:space="preserve"> MIN(   MAX(0,EXP((1/beta.p)*( BS47 - BS62 - beta.0 - beta.oil*price.oil.2045 - beta.eua*price.eua.2045 - parameters!$D87 ))), price.ceiling   )</f>
        <v>52.52790680767653</v>
      </c>
      <c r="BT77" s="1">
        <f xml:space="preserve"> MIN(   MAX(0,EXP((1/beta.p)*( BT47 - BT62 - beta.0 - beta.oil*price.oil.2045 - beta.eua*price.eua.2045 - parameters!$D87 ))), price.ceiling   )</f>
        <v>53.949260818554038</v>
      </c>
      <c r="BU77" s="1">
        <f xml:space="preserve"> MIN(   MAX(0,EXP((1/beta.p)*( BU47 - BU62 - beta.0 - beta.oil*price.oil.2045 - beta.eua*price.eua.2045 - parameters!$D87 ))), price.ceiling   )</f>
        <v>55.409075284968672</v>
      </c>
      <c r="BV77" s="1">
        <f xml:space="preserve"> MIN(   MAX(0,EXP((1/beta.p)*( BV47 - BV62 - beta.0 - beta.oil*price.oil.2045 - beta.eua*price.eua.2045 - parameters!$D87 ))), price.ceiling   )</f>
        <v>56.908390909397767</v>
      </c>
      <c r="BW77" s="1">
        <f xml:space="preserve"> MIN(   MAX(0,EXP((1/beta.p)*( BW47 - BW62 - beta.0 - beta.oil*price.oil.2045 - beta.eua*price.eua.2045 - parameters!$D87 ))), price.ceiling   )</f>
        <v>58.44827655471412</v>
      </c>
      <c r="BX77" s="1">
        <f xml:space="preserve"> MIN(   MAX(0,EXP((1/beta.p)*( BX47 - BX62 - beta.0 - beta.oil*price.oil.2045 - beta.eua*price.eua.2045 - parameters!$D87 ))), price.ceiling   )</f>
        <v>60.029830006179246</v>
      </c>
      <c r="BY77" s="1">
        <f xml:space="preserve"> MIN(   MAX(0,EXP((1/beta.p)*( BY47 - BY62 - beta.0 - beta.oil*price.oil.2045 - beta.eua*price.eua.2045 - parameters!$D87 ))), price.ceiling   )</f>
        <v>61.654178754054854</v>
      </c>
      <c r="BZ77" s="1">
        <f xml:space="preserve"> MIN(   MAX(0,EXP((1/beta.p)*( BZ47 - BZ62 - beta.0 - beta.oil*price.oil.2045 - beta.eua*price.eua.2045 - parameters!$D87 ))), price.ceiling   )</f>
        <v>63.322480797391357</v>
      </c>
      <c r="CA77" s="1">
        <f xml:space="preserve"> MIN(   MAX(0,EXP((1/beta.p)*( CA47 - CA62 - beta.0 - beta.oil*price.oil.2045 - beta.eua*price.eua.2045 - parameters!$D87 ))), price.ceiling   )</f>
        <v>65.035925469565711</v>
      </c>
      <c r="CB77" s="1">
        <f xml:space="preserve"> MIN(   MAX(0,EXP((1/beta.p)*( CB47 - CB62 - beta.0 - beta.oil*price.oil.2045 - beta.eua*price.eua.2045 - parameters!$D87 ))), price.ceiling   )</f>
        <v>66.795734286158165</v>
      </c>
      <c r="CC77" s="1">
        <f xml:space="preserve"> MIN(   MAX(0,EXP((1/beta.p)*( CC47 - CC62 - beta.0 - beta.oil*price.oil.2045 - beta.eua*price.eua.2045 - parameters!$D87 ))), price.ceiling   )</f>
        <v>68.603161815771159</v>
      </c>
      <c r="CD77" s="1">
        <f xml:space="preserve"> MIN(   MAX(0,EXP((1/beta.p)*( CD47 - CD62 - beta.0 - beta.oil*price.oil.2045 - beta.eua*price.eua.2045 - parameters!$D87 ))), price.ceiling   )</f>
        <v>70.459496574411745</v>
      </c>
      <c r="CE77" s="1">
        <f xml:space="preserve"> MIN(   MAX(0,EXP((1/beta.p)*( CE47 - CE62 - beta.0 - beta.oil*price.oil.2045 - beta.eua*price.eua.2045 - parameters!$D87 ))), price.ceiling   )</f>
        <v>72.366061944075639</v>
      </c>
      <c r="CF77" s="1">
        <f xml:space="preserve"> MIN(   MAX(0,EXP((1/beta.p)*( CF47 - CF62 - beta.0 - beta.oil*price.oil.2045 - beta.eua*price.eua.2045 - parameters!$D87 ))), price.ceiling   )</f>
        <v>74.324217116186773</v>
      </c>
      <c r="CG77" s="1">
        <f xml:space="preserve"> MIN(   MAX(0,EXP((1/beta.p)*( CG47 - CG62 - beta.0 - beta.oil*price.oil.2045 - beta.eua*price.eua.2045 - parameters!$D87 ))), price.ceiling   )</f>
        <v>76.335358060565284</v>
      </c>
      <c r="CH77" s="1">
        <f xml:space="preserve"> MIN(   MAX(0,EXP((1/beta.p)*( CH47 - CH62 - beta.0 - beta.oil*price.oil.2045 - beta.eua*price.eua.2045 - parameters!$D87 ))), price.ceiling   )</f>
        <v>78.400918520615917</v>
      </c>
      <c r="CI77" s="1">
        <f xml:space="preserve"> MIN(   MAX(0,EXP((1/beta.p)*( CI47 - CI62 - beta.0 - beta.oil*price.oil.2045 - beta.eua*price.eua.2045 - parameters!$D87 ))), price.ceiling   )</f>
        <v>80.522371035443072</v>
      </c>
      <c r="CJ77" s="1">
        <f xml:space="preserve"> MIN(   MAX(0,EXP((1/beta.p)*( CJ47 - CJ62 - beta.0 - beta.oil*price.oil.2045 - beta.eua*price.eua.2045 - parameters!$D87 ))), price.ceiling   )</f>
        <v>82.701227989626247</v>
      </c>
      <c r="CK77" s="1">
        <f xml:space="preserve"> MIN(   MAX(0,EXP((1/beta.p)*( CK47 - CK62 - beta.0 - beta.oil*price.oil.2045 - beta.eua*price.eua.2045 - parameters!$D87 ))), price.ceiling   )</f>
        <v>84.939042691398782</v>
      </c>
      <c r="CL77" s="1">
        <f xml:space="preserve"> MIN(   MAX(0,EXP((1/beta.p)*( CL47 - CL62 - beta.0 - beta.oil*price.oil.2045 - beta.eua*price.eua.2045 - parameters!$D87 ))), price.ceiling   )</f>
        <v>87.237410480001884</v>
      </c>
      <c r="CM77" s="1">
        <f xml:space="preserve"> MIN(   MAX(0,EXP((1/beta.p)*( CM47 - CM62 - beta.0 - beta.oil*price.oil.2045 - beta.eua*price.eua.2045 - parameters!$D87 ))), price.ceiling   )</f>
        <v>89.597969863003883</v>
      </c>
      <c r="CN77" s="1">
        <f xml:space="preserve"> MIN(   MAX(0,EXP((1/beta.p)*( CN47 - CN62 - beta.0 - beta.oil*price.oil.2045 - beta.eua*price.eua.2045 - parameters!$D87 ))), price.ceiling   )</f>
        <v>92.022403684392202</v>
      </c>
      <c r="CO77" s="1">
        <f xml:space="preserve"> MIN(   MAX(0,EXP((1/beta.p)*( CO47 - CO62 - beta.0 - beta.oil*price.oil.2045 - beta.eua*price.eua.2045 - parameters!$D87 ))), price.ceiling   )</f>
        <v>94.51244032427374</v>
      </c>
      <c r="CP77" s="1">
        <f xml:space="preserve"> MIN(   MAX(0,EXP((1/beta.p)*( CP47 - CP62 - beta.0 - beta.oil*price.oil.2045 - beta.eua*price.eua.2045 - parameters!$D87 ))), price.ceiling   )</f>
        <v>97.069854931038407</v>
      </c>
      <c r="CQ77" s="1">
        <f xml:space="preserve"> MIN(   MAX(0,EXP((1/beta.p)*( CQ47 - CQ62 - beta.0 - beta.oil*price.oil.2045 - beta.eua*price.eua.2045 - parameters!$D87 ))), price.ceiling   )</f>
        <v>99.696470686863037</v>
      </c>
      <c r="CR77" s="1">
        <f xml:space="preserve"> MIN(   MAX(0,EXP((1/beta.p)*( CR47 - CR62 - beta.0 - beta.oil*price.oil.2045 - beta.eua*price.eua.2045 - parameters!$D87 ))), price.ceiling   )</f>
        <v>102.39416010745867</v>
      </c>
      <c r="CS77" s="1">
        <f xml:space="preserve"> MIN(   MAX(0,EXP((1/beta.p)*( CS47 - CS62 - beta.0 - beta.oil*price.oil.2045 - beta.eua*price.eua.2045 - parameters!$D87 ))), price.ceiling   )</f>
        <v>105.16484637698841</v>
      </c>
      <c r="CT77" s="1">
        <f xml:space="preserve"> MIN(   MAX(0,EXP((1/beta.p)*( CT47 - CT62 - beta.0 - beta.oil*price.oil.2045 - beta.eua*price.eua.2045 - parameters!$D87 ))), price.ceiling   )</f>
        <v>108.01050471910602</v>
      </c>
      <c r="CU77" s="1">
        <f xml:space="preserve"> MIN(   MAX(0,EXP((1/beta.p)*( CU47 - CU62 - beta.0 - beta.oil*price.oil.2045 - beta.eua*price.eua.2045 - parameters!$D87 ))), price.ceiling   )</f>
        <v>110.93316380509452</v>
      </c>
      <c r="CV77" s="1">
        <f xml:space="preserve"> MIN(   MAX(0,EXP((1/beta.p)*( CV47 - CV62 - beta.0 - beta.oil*price.oil.2045 - beta.eua*price.eua.2045 - parameters!$D87 ))), price.ceiling   )</f>
        <v>113.93490720010549</v>
      </c>
      <c r="CW77" s="1">
        <f xml:space="preserve"> MIN(   MAX(0,EXP((1/beta.p)*( CW47 - CW62 - beta.0 - beta.oil*price.oil.2045 - beta.eua*price.eua.2045 - parameters!$D87 ))), price.ceiling   )</f>
        <v>117.0178748485357</v>
      </c>
      <c r="CX77" s="1">
        <f xml:space="preserve"> MIN(   MAX(0,EXP((1/beta.p)*( CX47 - CX62 - beta.0 - beta.oil*price.oil.2045 - beta.eua*price.eua.2045 - parameters!$D87 ))), price.ceiling   )</f>
        <v>120.18426459959309</v>
      </c>
      <c r="CY77" s="1">
        <f xml:space="preserve"> MIN(   MAX(0,EXP((1/beta.p)*( CY47 - CY62 - beta.0 - beta.oil*price.oil.2045 - beta.eua*price.eua.2045 - parameters!$D87 ))), price.ceiling   )</f>
        <v>123.43633377414534</v>
      </c>
      <c r="CZ77" s="1">
        <f xml:space="preserve"> MIN(   MAX(0,EXP((1/beta.p)*( CZ47 - CZ62 - beta.0 - beta.oil*price.oil.2045 - beta.eua*price.eua.2045 - parameters!$D87 ))), price.ceiling   )</f>
        <v>126.77640077396443</v>
      </c>
      <c r="DA77" s="1">
        <f xml:space="preserve"> MIN(   MAX(0,EXP((1/beta.p)*( DA47 - DA62 - beta.0 - beta.oil*price.oil.2045 - beta.eua*price.eua.2045 - parameters!$D87 ))), price.ceiling   )</f>
        <v>130.20684673451717</v>
      </c>
    </row>
    <row r="78" spans="1:105" x14ac:dyDescent="0.25">
      <c r="A78" t="s">
        <v>58</v>
      </c>
      <c r="B78" s="3">
        <f t="shared" si="8"/>
        <v>40.71850057453446</v>
      </c>
      <c r="D78" t="s">
        <v>58</v>
      </c>
      <c r="E78" s="1">
        <f xml:space="preserve"> MIN(   MAX(0,EXP((1/beta.p)*( E48 - E63 - beta.0 - beta.oil*price.oil.2045 - beta.eua*price.eua.2045 - parameters!$D88 ))), price.ceiling   )</f>
        <v>6.5000249404980366</v>
      </c>
      <c r="F78" s="1">
        <f xml:space="preserve"> MIN(   MAX(0,EXP((1/beta.p)*( F48 - F63 - beta.0 - beta.oil*price.oil.2045 - beta.eua*price.eua.2045 - parameters!$D88 ))), price.ceiling   )</f>
        <v>6.7345197271338151</v>
      </c>
      <c r="G78" s="1">
        <f xml:space="preserve"> MIN(   MAX(0,EXP((1/beta.p)*( G48 - G63 - beta.0 - beta.oil*price.oil.2045 - beta.eua*price.eua.2045 - parameters!$D88 ))), price.ceiling   )</f>
        <v>6.9774741436114356</v>
      </c>
      <c r="H78" s="1">
        <f xml:space="preserve"> MIN(   MAX(0,EXP((1/beta.p)*( H48 - H63 - beta.0 - beta.oil*price.oil.2045 - beta.eua*price.eua.2045 - parameters!$D88 ))), price.ceiling   )</f>
        <v>7.2291933793898542</v>
      </c>
      <c r="I78" s="1">
        <f xml:space="preserve"> MIN(   MAX(0,EXP((1/beta.p)*( I48 - I63 - beta.0 - beta.oil*price.oil.2045 - beta.eua*price.eua.2045 - parameters!$D88 ))), price.ceiling   )</f>
        <v>7.4899936339376332</v>
      </c>
      <c r="J78" s="1">
        <f xml:space="preserve"> MIN(   MAX(0,EXP((1/beta.p)*( J48 - J63 - beta.0 - beta.oil*price.oil.2045 - beta.eua*price.eua.2045 - parameters!$D88 ))), price.ceiling   )</f>
        <v>7.7602025139298636</v>
      </c>
      <c r="K78" s="1">
        <f xml:space="preserve"> MIN(   MAX(0,EXP((1/beta.p)*( K48 - K63 - beta.0 - beta.oil*price.oil.2045 - beta.eua*price.eua.2045 - parameters!$D88 ))), price.ceiling   )</f>
        <v>8.0401594447743445</v>
      </c>
      <c r="L78" s="1">
        <f xml:space="preserve"> MIN(   MAX(0,EXP((1/beta.p)*( L48 - L63 - beta.0 - beta.oil*price.oil.2045 - beta.eua*price.eua.2045 - parameters!$D88 ))), price.ceiling   )</f>
        <v>8.3302160969839782</v>
      </c>
      <c r="M78" s="1">
        <f xml:space="preserve"> MIN(   MAX(0,EXP((1/beta.p)*( M48 - M63 - beta.0 - beta.oil*price.oil.2045 - beta.eua*price.eua.2045 - parameters!$D88 ))), price.ceiling   )</f>
        <v>8.6307368279309795</v>
      </c>
      <c r="N78" s="1">
        <f xml:space="preserve"> MIN(   MAX(0,EXP((1/beta.p)*( N48 - N63 - beta.0 - beta.oil*price.oil.2045 - beta.eua*price.eua.2045 - parameters!$D88 ))), price.ceiling   )</f>
        <v>8.9420991395377598</v>
      </c>
      <c r="O78" s="1">
        <f xml:space="preserve"> MIN(   MAX(0,EXP((1/beta.p)*( O48 - O63 - beta.0 - beta.oil*price.oil.2045 - beta.eua*price.eua.2045 - parameters!$D88 ))), price.ceiling   )</f>
        <v>9.2646941524795476</v>
      </c>
      <c r="P78" s="1">
        <f xml:space="preserve"> MIN(   MAX(0,EXP((1/beta.p)*( P48 - P63 - beta.0 - beta.oil*price.oil.2045 - beta.eua*price.eua.2045 - parameters!$D88 ))), price.ceiling   )</f>
        <v>9.5989270974942116</v>
      </c>
      <c r="Q78" s="1">
        <f xml:space="preserve"> MIN(   MAX(0,EXP((1/beta.p)*( Q48 - Q63 - beta.0 - beta.oil*price.oil.2045 - beta.eua*price.eua.2045 - parameters!$D88 ))), price.ceiling   )</f>
        <v>9.9452178244166873</v>
      </c>
      <c r="R78" s="1">
        <f xml:space="preserve"> MIN(   MAX(0,EXP((1/beta.p)*( R48 - R63 - beta.0 - beta.oil*price.oil.2045 - beta.eua*price.eua.2045 - parameters!$D88 ))), price.ceiling   )</f>
        <v>10.304001329577249</v>
      </c>
      <c r="S78" s="1">
        <f xml:space="preserve"> MIN(   MAX(0,EXP((1/beta.p)*( S48 - S63 - beta.0 - beta.oil*price.oil.2045 - beta.eua*price.eua.2045 - parameters!$D88 ))), price.ceiling   )</f>
        <v>10.675728302226199</v>
      </c>
      <c r="T78" s="1">
        <f xml:space="preserve"> MIN(   MAX(0,EXP((1/beta.p)*( T48 - T63 - beta.0 - beta.oil*price.oil.2045 - beta.eua*price.eua.2045 - parameters!$D88 ))), price.ceiling   )</f>
        <v>11.060865690671397</v>
      </c>
      <c r="U78" s="1">
        <f xml:space="preserve"> MIN(   MAX(0,EXP((1/beta.p)*( U48 - U63 - beta.0 - beta.oil*price.oil.2045 - beta.eua*price.eua.2045 - parameters!$D88 ))), price.ceiling   )</f>
        <v>11.459897288839734</v>
      </c>
      <c r="V78" s="1">
        <f xml:space="preserve"> MIN(   MAX(0,EXP((1/beta.p)*( V48 - V63 - beta.0 - beta.oil*price.oil.2045 - beta.eua*price.eua.2045 - parameters!$D88 ))), price.ceiling   )</f>
        <v>11.873324343999391</v>
      </c>
      <c r="W78" s="1">
        <f xml:space="preserve"> MIN(   MAX(0,EXP((1/beta.p)*( W48 - W63 - beta.0 - beta.oil*price.oil.2045 - beta.eua*price.eua.2045 - parameters!$D88 ))), price.ceiling   )</f>
        <v>12.301666186406258</v>
      </c>
      <c r="X78" s="1">
        <f xml:space="preserve"> MIN(   MAX(0,EXP((1/beta.p)*( X48 - X63 - beta.0 - beta.oil*price.oil.2045 - beta.eua*price.eua.2045 - parameters!$D88 ))), price.ceiling   )</f>
        <v>12.745460881665515</v>
      </c>
      <c r="Y78" s="1">
        <f xml:space="preserve"> MIN(   MAX(0,EXP((1/beta.p)*( Y48 - Y63 - beta.0 - beta.oil*price.oil.2045 - beta.eua*price.eua.2045 - parameters!$D88 ))), price.ceiling   )</f>
        <v>13.20526590662775</v>
      </c>
      <c r="Z78" s="1">
        <f xml:space="preserve"> MIN(   MAX(0,EXP((1/beta.p)*( Z48 - Z63 - beta.0 - beta.oil*price.oil.2045 - beta.eua*price.eua.2045 - parameters!$D88 ))), price.ceiling   )</f>
        <v>13.68165884966869</v>
      </c>
      <c r="AA78" s="1">
        <f xml:space="preserve"> MIN(   MAX(0,EXP((1/beta.p)*( AA48 - AA63 - beta.0 - beta.oil*price.oil.2045 - beta.eua*price.eua.2045 - parameters!$D88 ))), price.ceiling   )</f>
        <v>14.175238136232286</v>
      </c>
      <c r="AB78" s="1">
        <f xml:space="preserve"> MIN(   MAX(0,EXP((1/beta.p)*( AB48 - AB63 - beta.0 - beta.oil*price.oil.2045 - beta.eua*price.eua.2045 - parameters!$D88 ))), price.ceiling   )</f>
        <v>14.686623780548357</v>
      </c>
      <c r="AC78" s="1">
        <f xml:space="preserve"> MIN(   MAX(0,EXP((1/beta.p)*( AC48 - AC63 - beta.0 - beta.oil*price.oil.2045 - beta.eua*price.eua.2045 - parameters!$D88 ))), price.ceiling   )</f>
        <v>15.216458164469319</v>
      </c>
      <c r="AD78" s="1">
        <f xml:space="preserve"> MIN(   MAX(0,EXP((1/beta.p)*( AD48 - AD63 - beta.0 - beta.oil*price.oil.2045 - beta.eua*price.eua.2045 - parameters!$D88 ))), price.ceiling   )</f>
        <v>15.765406844404096</v>
      </c>
      <c r="AE78" s="1">
        <f xml:space="preserve"> MIN(   MAX(0,EXP((1/beta.p)*( AE48 - AE63 - beta.0 - beta.oil*price.oil.2045 - beta.eua*price.eua.2045 - parameters!$D88 ))), price.ceiling   )</f>
        <v>16.33415938736303</v>
      </c>
      <c r="AF78" s="1">
        <f xml:space="preserve"> MIN(   MAX(0,EXP((1/beta.p)*( AF48 - AF63 - beta.0 - beta.oil*price.oil.2045 - beta.eua*price.eua.2045 - parameters!$D88 ))), price.ceiling   )</f>
        <v>16.923430237163956</v>
      </c>
      <c r="AG78" s="1">
        <f xml:space="preserve"> MIN(   MAX(0,EXP((1/beta.p)*( AG48 - AG63 - beta.0 - beta.oil*price.oil.2045 - beta.eua*price.eua.2045 - parameters!$D88 ))), price.ceiling   )</f>
        <v>17.533959611887433</v>
      </c>
      <c r="AH78" s="1">
        <f xml:space="preserve"> MIN(   MAX(0,EXP((1/beta.p)*( AH48 - AH63 - beta.0 - beta.oil*price.oil.2045 - beta.eua*price.eua.2045 - parameters!$D88 ))), price.ceiling   )</f>
        <v>18.166514433708599</v>
      </c>
      <c r="AI78" s="1">
        <f xml:space="preserve"> MIN(   MAX(0,EXP((1/beta.p)*( AI48 - AI63 - beta.0 - beta.oil*price.oil.2045 - beta.eua*price.eua.2045 - parameters!$D88 ))), price.ceiling   )</f>
        <v>18.821889292273671</v>
      </c>
      <c r="AJ78" s="1">
        <f xml:space="preserve"> MIN(   MAX(0,EXP((1/beta.p)*( AJ48 - AJ63 - beta.0 - beta.oil*price.oil.2045 - beta.eua*price.eua.2045 - parameters!$D88 ))), price.ceiling   )</f>
        <v>19.500907442831068</v>
      </c>
      <c r="AK78" s="1">
        <f xml:space="preserve"> MIN(   MAX(0,EXP((1/beta.p)*( AK48 - AK63 - beta.0 - beta.oil*price.oil.2045 - beta.eua*price.eua.2045 - parameters!$D88 ))), price.ceiling   )</f>
        <v>20.204421840371261</v>
      </c>
      <c r="AL78" s="1">
        <f xml:space="preserve"> MIN(   MAX(0,EXP((1/beta.p)*( AL48 - AL63 - beta.0 - beta.oil*price.oil.2045 - beta.eua*price.eua.2045 - parameters!$D88 ))), price.ceiling   )</f>
        <v>20.933316211074114</v>
      </c>
      <c r="AM78" s="1">
        <f xml:space="preserve"> MIN(   MAX(0,EXP((1/beta.p)*( AM48 - AM63 - beta.0 - beta.oil*price.oil.2045 - beta.eua*price.eua.2045 - parameters!$D88 ))), price.ceiling   )</f>
        <v>21.688506162409752</v>
      </c>
      <c r="AN78" s="1">
        <f xml:space="preserve"> MIN(   MAX(0,EXP((1/beta.p)*( AN48 - AN63 - beta.0 - beta.oil*price.oil.2045 - beta.eua*price.eua.2045 - parameters!$D88 ))), price.ceiling   )</f>
        <v>22.470940333287462</v>
      </c>
      <c r="AO78" s="1">
        <f xml:space="preserve"> MIN(   MAX(0,EXP((1/beta.p)*( AO48 - AO63 - beta.0 - beta.oil*price.oil.2045 - beta.eua*price.eua.2045 - parameters!$D88 ))), price.ceiling   )</f>
        <v>23.281601585697345</v>
      </c>
      <c r="AP78" s="1">
        <f xml:space="preserve"> MIN(   MAX(0,EXP((1/beta.p)*( AP48 - AP63 - beta.0 - beta.oil*price.oil.2045 - beta.eua*price.eua.2045 - parameters!$D88 ))), price.ceiling   )</f>
        <v>24.121508239341502</v>
      </c>
      <c r="AQ78" s="1">
        <f xml:space="preserve"> MIN(   MAX(0,EXP((1/beta.p)*( AQ48 - AQ63 - beta.0 - beta.oil*price.oil.2045 - beta.eua*price.eua.2045 - parameters!$D88 ))), price.ceiling   )</f>
        <v>24.991715350805929</v>
      </c>
      <c r="AR78" s="1">
        <f xml:space="preserve"> MIN(   MAX(0,EXP((1/beta.p)*( AR48 - AR63 - beta.0 - beta.oil*price.oil.2045 - beta.eua*price.eua.2045 - parameters!$D88 ))), price.ceiling   )</f>
        <v>25.893316038879654</v>
      </c>
      <c r="AS78" s="1">
        <f xml:space="preserve"> MIN(   MAX(0,EXP((1/beta.p)*( AS48 - AS63 - beta.0 - beta.oil*price.oil.2045 - beta.eua*price.eua.2045 - parameters!$D88 ))), price.ceiling   )</f>
        <v>26.827442857686076</v>
      </c>
      <c r="AT78" s="1">
        <f xml:space="preserve"> MIN(   MAX(0,EXP((1/beta.p)*( AT48 - AT63 - beta.0 - beta.oil*price.oil.2045 - beta.eua*price.eua.2045 - parameters!$D88 ))), price.ceiling   )</f>
        <v>27.795269219351482</v>
      </c>
      <c r="AU78" s="1">
        <f xml:space="preserve"> MIN(   MAX(0,EXP((1/beta.p)*( AU48 - AU63 - beta.0 - beta.oil*price.oil.2045 - beta.eua*price.eua.2045 - parameters!$D88 ))), price.ceiling   )</f>
        <v>28.798010867997604</v>
      </c>
      <c r="AV78" s="1">
        <f xml:space="preserve"> MIN(   MAX(0,EXP((1/beta.p)*( AV48 - AV63 - beta.0 - beta.oil*price.oil.2045 - beta.eua*price.eua.2045 - parameters!$D88 ))), price.ceiling   )</f>
        <v>29.836927406909911</v>
      </c>
      <c r="AW78" s="1">
        <f xml:space="preserve"> MIN(   MAX(0,EXP((1/beta.p)*( AW48 - AW63 - beta.0 - beta.oil*price.oil.2045 - beta.eua*price.eua.2045 - parameters!$D88 ))), price.ceiling   )</f>
        <v>30.913323880800135</v>
      </c>
      <c r="AX78" s="1">
        <f xml:space="preserve"> MIN(   MAX(0,EXP((1/beta.p)*( AX48 - AX63 - beta.0 - beta.oil*price.oil.2045 - beta.eua*price.eua.2045 - parameters!$D88 ))), price.ceiling   )</f>
        <v>32.028552415150266</v>
      </c>
      <c r="AY78" s="1">
        <f xml:space="preserve"> MIN(   MAX(0,EXP((1/beta.p)*( AY48 - AY63 - beta.0 - beta.oil*price.oil.2045 - beta.eua*price.eua.2045 - parameters!$D88 ))), price.ceiling   )</f>
        <v>33.18401391469768</v>
      </c>
      <c r="AZ78" s="1">
        <f xml:space="preserve"> MIN(   MAX(0,EXP((1/beta.p)*( AZ48 - AZ63 - beta.0 - beta.oil*price.oil.2045 - beta.eua*price.eua.2045 - parameters!$D88 ))), price.ceiling   )</f>
        <v>34.3811598231947</v>
      </c>
      <c r="BA78" s="1">
        <f xml:space="preserve"> MIN(   MAX(0,EXP((1/beta.p)*( BA48 - BA63 - beta.0 - beta.oil*price.oil.2045 - beta.eua*price.eua.2045 - parameters!$D88 ))), price.ceiling   )</f>
        <v>35.621493946653153</v>
      </c>
      <c r="BB78" s="1">
        <f xml:space="preserve"> MIN(   MAX(0,EXP((1/beta.p)*( BB48 - BB63 - beta.0 - beta.oil*price.oil.2045 - beta.eua*price.eua.2045 - parameters!$D88 ))), price.ceiling   )</f>
        <v>36.906574342364351</v>
      </c>
      <c r="BC78" s="1">
        <f xml:space="preserve"> MIN(   MAX(0,EXP((1/beta.p)*( BC48 - BC63 - beta.0 - beta.oil*price.oil.2045 - beta.eua*price.eua.2045 - parameters!$D88 ))), price.ceiling   )</f>
        <v>38.238015276067507</v>
      </c>
      <c r="BD78" s="1">
        <f xml:space="preserve"> MIN(   MAX(0,EXP((1/beta.p)*( BD48 - BD63 - beta.0 - beta.oil*price.oil.2045 - beta.eua*price.eua.2045 - parameters!$D88 ))), price.ceiling   )</f>
        <v>39.617489249724279</v>
      </c>
      <c r="BE78" s="1">
        <f xml:space="preserve"> MIN(   MAX(0,EXP((1/beta.p)*( BE48 - BE63 - beta.0 - beta.oil*price.oil.2045 - beta.eua*price.eua.2045 - parameters!$D88 ))), price.ceiling   )</f>
        <v>41.046729102448246</v>
      </c>
      <c r="BF78" s="1">
        <f xml:space="preserve"> MIN(   MAX(0,EXP((1/beta.p)*( BF48 - BF63 - beta.0 - beta.oil*price.oil.2045 - beta.eua*price.eua.2045 - parameters!$D88 ))), price.ceiling   )</f>
        <v>42.527530187226475</v>
      </c>
      <c r="BG78" s="1">
        <f xml:space="preserve"> MIN(   MAX(0,EXP((1/beta.p)*( BG48 - BG63 - beta.0 - beta.oil*price.oil.2045 - beta.eua*price.eua.2045 - parameters!$D88 ))), price.ceiling   )</f>
        <v>44.061752626169344</v>
      </c>
      <c r="BH78" s="1">
        <f xml:space="preserve"> MIN(   MAX(0,EXP((1/beta.p)*( BH48 - BH63 - beta.0 - beta.oil*price.oil.2045 - beta.eua*price.eua.2045 - parameters!$D88 ))), price.ceiling   )</f>
        <v>45.651323647119973</v>
      </c>
      <c r="BI78" s="1">
        <f xml:space="preserve"> MIN(   MAX(0,EXP((1/beta.p)*( BI48 - BI63 - beta.0 - beta.oil*price.oil.2045 - beta.eua*price.eua.2045 - parameters!$D88 ))), price.ceiling   )</f>
        <v>47.298240004559645</v>
      </c>
      <c r="BJ78" s="1">
        <f xml:space="preserve"> MIN(   MAX(0,EXP((1/beta.p)*( BJ48 - BJ63 - beta.0 - beta.oil*price.oil.2045 - beta.eua*price.eua.2045 - parameters!$D88 ))), price.ceiling   )</f>
        <v>49.004570487849684</v>
      </c>
      <c r="BK78" s="1">
        <f xml:space="preserve"> MIN(   MAX(0,EXP((1/beta.p)*( BK48 - BK63 - beta.0 - beta.oil*price.oil.2045 - beta.eua*price.eua.2045 - parameters!$D88 ))), price.ceiling   )</f>
        <v>50.772458519960153</v>
      </c>
      <c r="BL78" s="1">
        <f xml:space="preserve"> MIN(   MAX(0,EXP((1/beta.p)*( BL48 - BL63 - beta.0 - beta.oil*price.oil.2045 - beta.eua*price.eua.2045 - parameters!$D88 ))), price.ceiling   )</f>
        <v>52.604124849951212</v>
      </c>
      <c r="BM78" s="1">
        <f xml:space="preserve"> MIN(   MAX(0,EXP((1/beta.p)*( BM48 - BM63 - beta.0 - beta.oil*price.oil.2045 - beta.eua*price.eua.2045 - parameters!$D88 ))), price.ceiling   )</f>
        <v>54.501870342587097</v>
      </c>
      <c r="BN78" s="1">
        <f xml:space="preserve"> MIN(   MAX(0,EXP((1/beta.p)*( BN48 - BN63 - beta.0 - beta.oil*price.oil.2045 - beta.eua*price.eua.2045 - parameters!$D88 ))), price.ceiling   )</f>
        <v>56.468078868589565</v>
      </c>
      <c r="BO78" s="1">
        <f xml:space="preserve"> MIN(   MAX(0,EXP((1/beta.p)*( BO48 - BO63 - beta.0 - beta.oil*price.oil.2045 - beta.eua*price.eua.2045 - parameters!$D88 ))), price.ceiling   )</f>
        <v>58.505220299158843</v>
      </c>
      <c r="BP78" s="1">
        <f xml:space="preserve"> MIN(   MAX(0,EXP((1/beta.p)*( BP48 - BP63 - beta.0 - beta.oil*price.oil.2045 - beta.eua*price.eua.2045 - parameters!$D88 ))), price.ceiling   )</f>
        <v>60.615853608525633</v>
      </c>
      <c r="BQ78" s="1">
        <f xml:space="preserve"> MIN(   MAX(0,EXP((1/beta.p)*( BQ48 - BQ63 - beta.0 - beta.oil*price.oil.2045 - beta.eua*price.eua.2045 - parameters!$D88 ))), price.ceiling   )</f>
        <v>62.802630088430703</v>
      </c>
      <c r="BR78" s="1">
        <f xml:space="preserve"> MIN(   MAX(0,EXP((1/beta.p)*( BR48 - BR63 - beta.0 - beta.oil*price.oil.2045 - beta.eua*price.eua.2045 - parameters!$D88 ))), price.ceiling   )</f>
        <v>65.06829667856897</v>
      </c>
      <c r="BS78" s="1">
        <f xml:space="preserve"> MIN(   MAX(0,EXP((1/beta.p)*( BS48 - BS63 - beta.0 - beta.oil*price.oil.2045 - beta.eua*price.eua.2045 - parameters!$D88 ))), price.ceiling   )</f>
        <v>67.415699417184584</v>
      </c>
      <c r="BT78" s="1">
        <f xml:space="preserve"> MIN(   MAX(0,EXP((1/beta.p)*( BT48 - BT63 - beta.0 - beta.oil*price.oil.2045 - beta.eua*price.eua.2045 - parameters!$D88 ))), price.ceiling   )</f>
        <v>69.847787016147407</v>
      </c>
      <c r="BU78" s="1">
        <f xml:space="preserve"> MIN(   MAX(0,EXP((1/beta.p)*( BU48 - BU63 - beta.0 - beta.oil*price.oil.2045 - beta.eua*price.eua.2045 - parameters!$D88 ))), price.ceiling   )</f>
        <v>72.367614565005738</v>
      </c>
      <c r="BV78" s="1">
        <f xml:space="preserve"> MIN(   MAX(0,EXP((1/beta.p)*( BV48 - BV63 - beta.0 - beta.oil*price.oil.2045 - beta.eua*price.eua.2045 - parameters!$D88 ))), price.ceiling   )</f>
        <v>74.97834736866487</v>
      </c>
      <c r="BW78" s="1">
        <f xml:space="preserve"> MIN(   MAX(0,EXP((1/beta.p)*( BW48 - BW63 - beta.0 - beta.oil*price.oil.2045 - beta.eua*price.eua.2045 - parameters!$D88 ))), price.ceiling   )</f>
        <v>77.683264923515296</v>
      </c>
      <c r="BX78" s="1">
        <f xml:space="preserve"> MIN(   MAX(0,EXP((1/beta.p)*( BX48 - BX63 - beta.0 - beta.oil*price.oil.2045 - beta.eua*price.eua.2045 - parameters!$D88 ))), price.ceiling   )</f>
        <v>80.485765037001713</v>
      </c>
      <c r="BY78" s="1">
        <f xml:space="preserve"> MIN(   MAX(0,EXP((1/beta.p)*( BY48 - BY63 - beta.0 - beta.oil*price.oil.2045 - beta.eua*price.eua.2045 - parameters!$D88 ))), price.ceiling   )</f>
        <v>83.389368095811278</v>
      </c>
      <c r="BZ78" s="1">
        <f xml:space="preserve"> MIN(   MAX(0,EXP((1/beta.p)*( BZ48 - BZ63 - beta.0 - beta.oil*price.oil.2045 - beta.eua*price.eua.2045 - parameters!$D88 ))), price.ceiling   )</f>
        <v>86.397721488040233</v>
      </c>
      <c r="CA78" s="1">
        <f xml:space="preserve"> MIN(   MAX(0,EXP((1/beta.p)*( CA48 - CA63 - beta.0 - beta.oil*price.oil.2045 - beta.eua*price.eua.2045 - parameters!$D88 ))), price.ceiling   )</f>
        <v>89.514604184893855</v>
      </c>
      <c r="CB78" s="1">
        <f xml:space="preserve"> MIN(   MAX(0,EXP((1/beta.p)*( CB48 - CB63 - beta.0 - beta.oil*price.oil.2045 - beta.eua*price.eua.2045 - parameters!$D88 ))), price.ceiling   )</f>
        <v>92.743931487677244</v>
      </c>
      <c r="CC78" s="1">
        <f xml:space="preserve"> MIN(   MAX(0,EXP((1/beta.p)*( CC48 - CC63 - beta.0 - beta.oil*price.oil.2045 - beta.eua*price.eua.2045 - parameters!$D88 ))), price.ceiling   )</f>
        <v>96.089759946036935</v>
      </c>
      <c r="CD78" s="1">
        <f xml:space="preserve"> MIN(   MAX(0,EXP((1/beta.p)*( CD48 - CD63 - beta.0 - beta.oil*price.oil.2045 - beta.eua*price.eua.2045 - parameters!$D88 ))), price.ceiling   )</f>
        <v>99.556292453634228</v>
      </c>
      <c r="CE78" s="1">
        <f xml:space="preserve"> MIN(   MAX(0,EXP((1/beta.p)*( CE48 - CE63 - beta.0 - beta.oil*price.oil.2045 - beta.eua*price.eua.2045 - parameters!$D88 ))), price.ceiling   )</f>
        <v>103.14788352764857</v>
      </c>
      <c r="CF78" s="1">
        <f xml:space="preserve"> MIN(   MAX(0,EXP((1/beta.p)*( CF48 - CF63 - beta.0 - beta.oil*price.oil.2045 - beta.eua*price.eua.2045 - parameters!$D88 ))), price.ceiling   )</f>
        <v>106.86904477874607</v>
      </c>
      <c r="CG78" s="1">
        <f xml:space="preserve"> MIN(   MAX(0,EXP((1/beta.p)*( CG48 - CG63 - beta.0 - beta.oil*price.oil.2045 - beta.eua*price.eua.2045 - parameters!$D88 ))), price.ceiling   )</f>
        <v>110.72445057838011</v>
      </c>
      <c r="CH78" s="1">
        <f xml:space="preserve"> MIN(   MAX(0,EXP((1/beta.p)*( CH48 - CH63 - beta.0 - beta.oil*price.oil.2045 - beta.eua*price.eua.2045 - parameters!$D88 ))), price.ceiling   )</f>
        <v>114.7189439305474</v>
      </c>
      <c r="CI78" s="1">
        <f xml:space="preserve"> MIN(   MAX(0,EXP((1/beta.p)*( CI48 - CI63 - beta.0 - beta.oil*price.oil.2045 - beta.eua*price.eua.2045 - parameters!$D88 ))), price.ceiling   )</f>
        <v>118.8575425553727</v>
      </c>
      <c r="CJ78" s="1">
        <f xml:space="preserve"> MIN(   MAX(0,EXP((1/beta.p)*( CJ48 - CJ63 - beta.0 - beta.oil*price.oil.2045 - beta.eua*price.eua.2045 - parameters!$D88 ))), price.ceiling   )</f>
        <v>123.14544519216466</v>
      </c>
      <c r="CK78" s="1">
        <f xml:space="preserve"> MIN(   MAX(0,EXP((1/beta.p)*( CK48 - CK63 - beta.0 - beta.oil*price.oil.2045 - beta.eua*price.eua.2045 - parameters!$D88 ))), price.ceiling   )</f>
        <v>127.58803812986078</v>
      </c>
      <c r="CL78" s="1">
        <f xml:space="preserve"> MIN(   MAX(0,EXP((1/beta.p)*( CL48 - CL63 - beta.0 - beta.oil*price.oil.2045 - beta.eua*price.eua.2045 - parameters!$D88 ))), price.ceiling   )</f>
        <v>132.19090197306411</v>
      </c>
      <c r="CM78" s="1">
        <f xml:space="preserve"> MIN(   MAX(0,EXP((1/beta.p)*( CM48 - CM63 - beta.0 - beta.oil*price.oil.2045 - beta.eua*price.eua.2045 - parameters!$D88 ))), price.ceiling   )</f>
        <v>136.95981865217311</v>
      </c>
      <c r="CN78" s="1">
        <f xml:space="preserve"> MIN(   MAX(0,EXP((1/beta.p)*( CN48 - CN63 - beta.0 - beta.oil*price.oil.2045 - beta.eua*price.eua.2045 - parameters!$D88 ))), price.ceiling   )</f>
        <v>141.90077868640572</v>
      </c>
      <c r="CO78" s="1">
        <f xml:space="preserve"> MIN(   MAX(0,EXP((1/beta.p)*( CO48 - CO63 - beta.0 - beta.oil*price.oil.2045 - beta.eua*price.eua.2045 - parameters!$D88 ))), price.ceiling   )</f>
        <v>147.01998870884756</v>
      </c>
      <c r="CP78" s="1">
        <f xml:space="preserve"> MIN(   MAX(0,EXP((1/beta.p)*( CP48 - CP63 - beta.0 - beta.oil*price.oil.2045 - beta.eua*price.eua.2045 - parameters!$D88 ))), price.ceiling   )</f>
        <v>152.32387926297133</v>
      </c>
      <c r="CQ78" s="1">
        <f xml:space="preserve"> MIN(   MAX(0,EXP((1/beta.p)*( CQ48 - CQ63 - beta.0 - beta.oil*price.oil.2045 - beta.eua*price.eua.2045 - parameters!$D88 ))), price.ceiling   )</f>
        <v>157.8191128804238</v>
      </c>
      <c r="CR78" s="1">
        <f xml:space="preserve"> MIN(   MAX(0,EXP((1/beta.p)*( CR48 - CR63 - beta.0 - beta.oil*price.oil.2045 - beta.eua*price.eua.2045 - parameters!$D88 ))), price.ceiling   )</f>
        <v>163.51259245022777</v>
      </c>
      <c r="CS78" s="1">
        <f xml:space="preserve"> MIN(   MAX(0,EXP((1/beta.p)*( CS48 - CS63 - beta.0 - beta.oil*price.oil.2045 - beta.eua*price.eua.2045 - parameters!$D88 ))), price.ceiling   )</f>
        <v>169.41146988991065</v>
      </c>
      <c r="CT78" s="1">
        <f xml:space="preserve"> MIN(   MAX(0,EXP((1/beta.p)*( CT48 - CT63 - beta.0 - beta.oil*price.oil.2045 - beta.eua*price.eua.2045 - parameters!$D88 ))), price.ceiling   )</f>
        <v>175.52315512945131</v>
      </c>
      <c r="CU78" s="1">
        <f xml:space="preserve"> MIN(   MAX(0,EXP((1/beta.p)*( CU48 - CU63 - beta.0 - beta.oil*price.oil.2045 - beta.eua*price.eua.2045 - parameters!$D88 ))), price.ceiling   )</f>
        <v>181.85532541933415</v>
      </c>
      <c r="CV78" s="1">
        <f xml:space="preserve"> MIN(   MAX(0,EXP((1/beta.p)*( CV48 - CV63 - beta.0 - beta.oil*price.oil.2045 - beta.eua*price.eua.2045 - parameters!$D88 ))), price.ceiling   )</f>
        <v>188.41593497439831</v>
      </c>
      <c r="CW78" s="1">
        <f xml:space="preserve"> MIN(   MAX(0,EXP((1/beta.p)*( CW48 - CW63 - beta.0 - beta.oil*price.oil.2045 - beta.eua*price.eua.2045 - parameters!$D88 ))), price.ceiling   )</f>
        <v>195.21322496559898</v>
      </c>
      <c r="CX78" s="1">
        <f xml:space="preserve"> MIN(   MAX(0,EXP((1/beta.p)*( CX48 - CX63 - beta.0 - beta.oil*price.oil.2045 - beta.eua*price.eua.2045 - parameters!$D88 ))), price.ceiling   )</f>
        <v>202.25573387223136</v>
      </c>
      <c r="CY78" s="1">
        <f xml:space="preserve"> MIN(   MAX(0,EXP((1/beta.p)*( CY48 - CY63 - beta.0 - beta.oil*price.oil.2045 - beta.eua*price.eua.2045 - parameters!$D88 ))), price.ceiling   )</f>
        <v>209.55230820762117</v>
      </c>
      <c r="CZ78" s="1">
        <f xml:space="preserve"> MIN(   MAX(0,EXP((1/beta.p)*( CZ48 - CZ63 - beta.0 - beta.oil*price.oil.2045 - beta.eua*price.eua.2045 - parameters!$D88 ))), price.ceiling   )</f>
        <v>217.11211363175477</v>
      </c>
      <c r="DA78" s="1">
        <f xml:space="preserve"> MIN(   MAX(0,EXP((1/beta.p)*( DA48 - DA63 - beta.0 - beta.oil*price.oil.2045 - beta.eua*price.eua.2045 - parameters!$D88 ))), price.ceiling   )</f>
        <v>224.94464646480881</v>
      </c>
    </row>
    <row r="79" spans="1:105" x14ac:dyDescent="0.25">
      <c r="A79" t="s">
        <v>59</v>
      </c>
      <c r="B79" s="3">
        <f t="shared" si="8"/>
        <v>46.989504967103734</v>
      </c>
      <c r="D79" t="s">
        <v>59</v>
      </c>
      <c r="E79" s="1">
        <f xml:space="preserve"> MIN(   MAX(0,EXP((1/beta.p)*( E49 - E64 - beta.0 - beta.oil*price.oil.2045 - beta.eua*price.eua.2045 - parameters!$D89 ))), price.ceiling   )</f>
        <v>5.5248209549494307</v>
      </c>
      <c r="F79" s="1">
        <f xml:space="preserve"> MIN(   MAX(0,EXP((1/beta.p)*( F49 - F64 - beta.0 - beta.oil*price.oil.2045 - beta.eua*price.eua.2045 - parameters!$D89 ))), price.ceiling   )</f>
        <v>5.756743711974198</v>
      </c>
      <c r="G79" s="1">
        <f xml:space="preserve"> MIN(   MAX(0,EXP((1/beta.p)*( G49 - G64 - beta.0 - beta.oil*price.oil.2045 - beta.eua*price.eua.2045 - parameters!$D89 ))), price.ceiling   )</f>
        <v>5.9984021990189182</v>
      </c>
      <c r="H79" s="1">
        <f xml:space="preserve"> MIN(   MAX(0,EXP((1/beta.p)*( H49 - H64 - beta.0 - beta.oil*price.oil.2045 - beta.eua*price.eua.2045 - parameters!$D89 ))), price.ceiling   )</f>
        <v>6.2502051057707861</v>
      </c>
      <c r="I79" s="1">
        <f xml:space="preserve"> MIN(   MAX(0,EXP((1/beta.p)*( I49 - I64 - beta.0 - beta.oil*price.oil.2045 - beta.eua*price.eua.2045 - parameters!$D89 ))), price.ceiling   )</f>
        <v>6.512578278027533</v>
      </c>
      <c r="J79" s="1">
        <f xml:space="preserve"> MIN(   MAX(0,EXP((1/beta.p)*( J49 - J64 - beta.0 - beta.oil*price.oil.2045 - beta.eua*price.eua.2045 - parameters!$D89 ))), price.ceiling   )</f>
        <v>6.7859654378823073</v>
      </c>
      <c r="K79" s="1">
        <f xml:space="preserve"> MIN(   MAX(0,EXP((1/beta.p)*( K49 - K64 - beta.0 - beta.oil*price.oil.2045 - beta.eua*price.eua.2045 - parameters!$D89 ))), price.ceiling   )</f>
        <v>7.0708289341406845</v>
      </c>
      <c r="L79" s="1">
        <f xml:space="preserve"> MIN(   MAX(0,EXP((1/beta.p)*( L49 - L64 - beta.0 - beta.oil*price.oil.2045 - beta.eua*price.eua.2045 - parameters!$D89 ))), price.ceiling   )</f>
        <v>7.367650524238968</v>
      </c>
      <c r="M79" s="1">
        <f xml:space="preserve"> MIN(   MAX(0,EXP((1/beta.p)*( M49 - M64 - beta.0 - beta.oil*price.oil.2045 - beta.eua*price.eua.2045 - parameters!$D89 ))), price.ceiling   )</f>
        <v>7.6769321889860764</v>
      </c>
      <c r="N79" s="1">
        <f xml:space="preserve"> MIN(   MAX(0,EXP((1/beta.p)*( N49 - N64 - beta.0 - beta.oil*price.oil.2045 - beta.eua*price.eua.2045 - parameters!$D89 ))), price.ceiling   )</f>
        <v>7.9991969815069668</v>
      </c>
      <c r="O79" s="1">
        <f xml:space="preserve"> MIN(   MAX(0,EXP((1/beta.p)*( O49 - O64 - beta.0 - beta.oil*price.oil.2045 - beta.eua*price.eua.2045 - parameters!$D89 ))), price.ceiling   )</f>
        <v>8.3349899118232518</v>
      </c>
      <c r="P79" s="1">
        <f xml:space="preserve"> MIN(   MAX(0,EXP((1/beta.p)*( P49 - P64 - beta.0 - beta.oil*price.oil.2045 - beta.eua*price.eua.2045 - parameters!$D89 ))), price.ceiling   )</f>
        <v>8.6848788685670737</v>
      </c>
      <c r="Q79" s="1">
        <f xml:space="preserve"> MIN(   MAX(0,EXP((1/beta.p)*( Q49 - Q64 - beta.0 - beta.oil*price.oil.2045 - beta.eua*price.eua.2045 - parameters!$D89 ))), price.ceiling   )</f>
        <v>9.049455579386958</v>
      </c>
      <c r="R79" s="1">
        <f xml:space="preserve"> MIN(   MAX(0,EXP((1/beta.p)*( R49 - R64 - beta.0 - beta.oil*price.oil.2045 - beta.eua*price.eua.2045 - parameters!$D89 ))), price.ceiling   )</f>
        <v>9.4293366116698962</v>
      </c>
      <c r="S79" s="1">
        <f xml:space="preserve"> MIN(   MAX(0,EXP((1/beta.p)*( S49 - S64 - beta.0 - beta.oil*price.oil.2045 - beta.eua*price.eua.2045 - parameters!$D89 ))), price.ceiling   )</f>
        <v>9.825164415272102</v>
      </c>
      <c r="T79" s="1">
        <f xml:space="preserve"> MIN(   MAX(0,EXP((1/beta.p)*( T49 - T64 - beta.0 - beta.oil*price.oil.2045 - beta.eua*price.eua.2045 - parameters!$D89 ))), price.ceiling   )</f>
        <v>10.237608409021831</v>
      </c>
      <c r="U79" s="1">
        <f xml:space="preserve"> MIN(   MAX(0,EXP((1/beta.p)*( U49 - U64 - beta.0 - beta.oil*price.oil.2045 - beta.eua*price.eua.2045 - parameters!$D89 ))), price.ceiling   )</f>
        <v>10.667366112831806</v>
      </c>
      <c r="V79" s="1">
        <f xml:space="preserve"> MIN(   MAX(0,EXP((1/beta.p)*( V49 - V64 - beta.0 - beta.oil*price.oil.2045 - beta.eua*price.eua.2045 - parameters!$D89 ))), price.ceiling   )</f>
        <v>11.115164327335789</v>
      </c>
      <c r="W79" s="1">
        <f xml:space="preserve"> MIN(   MAX(0,EXP((1/beta.p)*( W49 - W64 - beta.0 - beta.oil*price.oil.2045 - beta.eua*price.eua.2045 - parameters!$D89 ))), price.ceiling   )</f>
        <v>11.581760363044365</v>
      </c>
      <c r="X79" s="1">
        <f xml:space="preserve"> MIN(   MAX(0,EXP((1/beta.p)*( X49 - X64 - beta.0 - beta.oil*price.oil.2045 - beta.eua*price.eua.2045 - parameters!$D89 ))), price.ceiling   )</f>
        <v>12.067943321098619</v>
      </c>
      <c r="Y79" s="1">
        <f xml:space="preserve"> MIN(   MAX(0,EXP((1/beta.p)*( Y49 - Y64 - beta.0 - beta.oil*price.oil.2045 - beta.eua*price.eua.2045 - parameters!$D89 ))), price.ceiling   )</f>
        <v>12.5745354277877</v>
      </c>
      <c r="Z79" s="1">
        <f xml:space="preserve"> MIN(   MAX(0,EXP((1/beta.p)*( Z49 - Z64 - beta.0 - beta.oil*price.oil.2045 - beta.eua*price.eua.2045 - parameters!$D89 ))), price.ceiling   )</f>
        <v>13.102393425087243</v>
      </c>
      <c r="AA79" s="1">
        <f xml:space="preserve"> MIN(   MAX(0,EXP((1/beta.p)*( AA49 - AA64 - beta.0 - beta.oil*price.oil.2045 - beta.eua*price.eua.2045 - parameters!$D89 ))), price.ceiling   )</f>
        <v>13.652410019570214</v>
      </c>
      <c r="AB79" s="1">
        <f xml:space="preserve"> MIN(   MAX(0,EXP((1/beta.p)*( AB49 - AB64 - beta.0 - beta.oil*price.oil.2045 - beta.eua*price.eua.2045 - parameters!$D89 ))), price.ceiling   )</f>
        <v>14.225515392140659</v>
      </c>
      <c r="AC79" s="1">
        <f xml:space="preserve"> MIN(   MAX(0,EXP((1/beta.p)*( AC49 - AC64 - beta.0 - beta.oil*price.oil.2045 - beta.eua*price.eua.2045 - parameters!$D89 ))), price.ceiling   )</f>
        <v>14.822678771143538</v>
      </c>
      <c r="AD79" s="1">
        <f xml:space="preserve"> MIN(   MAX(0,EXP((1/beta.p)*( AD49 - AD64 - beta.0 - beta.oil*price.oil.2045 - beta.eua*price.eua.2045 - parameters!$D89 ))), price.ceiling   )</f>
        <v>15.444910071511098</v>
      </c>
      <c r="AE79" s="1">
        <f xml:space="preserve"> MIN(   MAX(0,EXP((1/beta.p)*( AE49 - AE64 - beta.0 - beta.oil*price.oil.2045 - beta.eua*price.eua.2045 - parameters!$D89 ))), price.ceiling   )</f>
        <v>16.093261602717824</v>
      </c>
      <c r="AF79" s="1">
        <f xml:space="preserve"> MIN(   MAX(0,EXP((1/beta.p)*( AF49 - AF64 - beta.0 - beta.oil*price.oil.2045 - beta.eua*price.eua.2045 - parameters!$D89 ))), price.ceiling   )</f>
        <v>16.768829848432556</v>
      </c>
      <c r="AG79" s="1">
        <f xml:space="preserve"> MIN(   MAX(0,EXP((1/beta.p)*( AG49 - AG64 - beta.0 - beta.oil*price.oil.2045 - beta.eua*price.eua.2045 - parameters!$D89 ))), price.ceiling   )</f>
        <v>17.472757320877367</v>
      </c>
      <c r="AH79" s="1">
        <f xml:space="preserve"> MIN(   MAX(0,EXP((1/beta.p)*( AH49 - AH64 - beta.0 - beta.oil*price.oil.2045 - beta.eua*price.eua.2045 - parameters!$D89 ))), price.ceiling   )</f>
        <v>18.206234493029399</v>
      </c>
      <c r="AI79" s="1">
        <f xml:space="preserve"> MIN(   MAX(0,EXP((1/beta.p)*( AI49 - AI64 - beta.0 - beta.oil*price.oil.2045 - beta.eua*price.eua.2045 - parameters!$D89 ))), price.ceiling   )</f>
        <v>18.970501811933214</v>
      </c>
      <c r="AJ79" s="1">
        <f xml:space="preserve"> MIN(   MAX(0,EXP((1/beta.p)*( AJ49 - AJ64 - beta.0 - beta.oil*price.oil.2045 - beta.eua*price.eua.2045 - parameters!$D89 ))), price.ceiling   )</f>
        <v>19.766851796528723</v>
      </c>
      <c r="AK79" s="1">
        <f xml:space="preserve"> MIN(   MAX(0,EXP((1/beta.p)*( AK49 - AK64 - beta.0 - beta.oil*price.oil.2045 - beta.eua*price.eua.2045 - parameters!$D89 ))), price.ceiling   )</f>
        <v>20.596631223542374</v>
      </c>
      <c r="AL79" s="1">
        <f xml:space="preserve"> MIN(   MAX(0,EXP((1/beta.p)*( AL49 - AL64 - beta.0 - beta.oil*price.oil.2045 - beta.eua*price.eua.2045 - parameters!$D89 ))), price.ceiling   )</f>
        <v>21.461243405138411</v>
      </c>
      <c r="AM79" s="1">
        <f xml:space="preserve"> MIN(   MAX(0,EXP((1/beta.p)*( AM49 - AM64 - beta.0 - beta.oil*price.oil.2045 - beta.eua*price.eua.2045 - parameters!$D89 ))), price.ceiling   )</f>
        <v>22.362150562182183</v>
      </c>
      <c r="AN79" s="1">
        <f xml:space="preserve"> MIN(   MAX(0,EXP((1/beta.p)*( AN49 - AN64 - beta.0 - beta.oil*price.oil.2045 - beta.eua*price.eua.2045 - parameters!$D89 ))), price.ceiling   )</f>
        <v>23.300876297128966</v>
      </c>
      <c r="AO79" s="1">
        <f xml:space="preserve"> MIN(   MAX(0,EXP((1/beta.p)*( AO49 - AO64 - beta.0 - beta.oil*price.oil.2045 - beta.eua*price.eua.2045 - parameters!$D89 ))), price.ceiling   )</f>
        <v>24.27900817072064</v>
      </c>
      <c r="AP79" s="1">
        <f xml:space="preserve"> MIN(   MAX(0,EXP((1/beta.p)*( AP49 - AP64 - beta.0 - beta.oil*price.oil.2045 - beta.eua*price.eua.2045 - parameters!$D89 ))), price.ceiling   )</f>
        <v>25.298200386847743</v>
      </c>
      <c r="AQ79" s="1">
        <f xml:space="preserve"> MIN(   MAX(0,EXP((1/beta.p)*( AQ49 - AQ64 - beta.0 - beta.oil*price.oil.2045 - beta.eua*price.eua.2045 - parameters!$D89 ))), price.ceiling   )</f>
        <v>26.360176590117575</v>
      </c>
      <c r="AR79" s="1">
        <f xml:space="preserve"> MIN(   MAX(0,EXP((1/beta.p)*( AR49 - AR64 - beta.0 - beta.oil*price.oil.2045 - beta.eua*price.eua.2045 - parameters!$D89 ))), price.ceiling   )</f>
        <v>27.46673278085947</v>
      </c>
      <c r="AS79" s="1">
        <f xml:space="preserve"> MIN(   MAX(0,EXP((1/beta.p)*( AS49 - AS64 - beta.0 - beta.oil*price.oil.2045 - beta.eua*price.eua.2045 - parameters!$D89 ))), price.ceiling   )</f>
        <v>28.619740352497196</v>
      </c>
      <c r="AT79" s="1">
        <f xml:space="preserve"> MIN(   MAX(0,EXP((1/beta.p)*( AT49 - AT64 - beta.0 - beta.oil*price.oil.2045 - beta.eua*price.eua.2045 - parameters!$D89 ))), price.ceiling   )</f>
        <v>29.821149256425198</v>
      </c>
      <c r="AU79" s="1">
        <f xml:space="preserve"> MIN(   MAX(0,EXP((1/beta.p)*( AU49 - AU64 - beta.0 - beta.oil*price.oil.2045 - beta.eua*price.eua.2045 - parameters!$D89 ))), price.ceiling   )</f>
        <v>31.072991299740867</v>
      </c>
      <c r="AV79" s="1">
        <f xml:space="preserve"> MIN(   MAX(0,EXP((1/beta.p)*( AV49 - AV64 - beta.0 - beta.oil*price.oil.2045 - beta.eua*price.eua.2045 - parameters!$D89 ))), price.ceiling   )</f>
        <v>32.377383581410506</v>
      </c>
      <c r="AW79" s="1">
        <f xml:space="preserve"> MIN(   MAX(0,EXP((1/beta.p)*( AW49 - AW64 - beta.0 - beta.oil*price.oil.2045 - beta.eua*price.eua.2045 - parameters!$D89 ))), price.ceiling   )</f>
        <v>33.736532072679175</v>
      </c>
      <c r="AX79" s="1">
        <f xml:space="preserve"> MIN(   MAX(0,EXP((1/beta.p)*( AX49 - AX64 - beta.0 - beta.oil*price.oil.2045 - beta.eua*price.eua.2045 - parameters!$D89 ))), price.ceiling   )</f>
        <v>35.152735347780947</v>
      </c>
      <c r="AY79" s="1">
        <f xml:space="preserve"> MIN(   MAX(0,EXP((1/beta.p)*( AY49 - AY64 - beta.0 - beta.oil*price.oil.2045 - beta.eua*price.eua.2045 - parameters!$D89 ))), price.ceiling   )</f>
        <v>36.628388471257409</v>
      </c>
      <c r="AZ79" s="1">
        <f xml:space="preserve"> MIN(   MAX(0,EXP((1/beta.p)*( AZ49 - AZ64 - beta.0 - beta.oil*price.oil.2045 - beta.eua*price.eua.2045 - parameters!$D89 ))), price.ceiling   )</f>
        <v>38.165987048459812</v>
      </c>
      <c r="BA79" s="1">
        <f xml:space="preserve"> MIN(   MAX(0,EXP((1/beta.p)*( BA49 - BA64 - beta.0 - beta.oil*price.oil.2045 - beta.eua*price.eua.2045 - parameters!$D89 ))), price.ceiling   )</f>
        <v>39.768131446084269</v>
      </c>
      <c r="BB79" s="1">
        <f xml:space="preserve"> MIN(   MAX(0,EXP((1/beta.p)*( BB49 - BB64 - beta.0 - beta.oil*price.oil.2045 - beta.eua*price.eua.2045 - parameters!$D89 ))), price.ceiling   )</f>
        <v>41.437531189878086</v>
      </c>
      <c r="BC79" s="1">
        <f xml:space="preserve"> MIN(   MAX(0,EXP((1/beta.p)*( BC49 - BC64 - beta.0 - beta.oil*price.oil.2045 - beta.eua*price.eua.2045 - parameters!$D89 ))), price.ceiling   )</f>
        <v>43.177009546954423</v>
      </c>
      <c r="BD79" s="1">
        <f xml:space="preserve"> MIN(   MAX(0,EXP((1/beta.p)*( BD49 - BD64 - beta.0 - beta.oil*price.oil.2045 - beta.eua*price.eua.2045 - parameters!$D89 ))), price.ceiling   )</f>
        <v>44.989508300464891</v>
      </c>
      <c r="BE79" s="1">
        <f xml:space="preserve"> MIN(   MAX(0,EXP((1/beta.p)*( BE49 - BE64 - beta.0 - beta.oil*price.oil.2045 - beta.eua*price.eua.2045 - parameters!$D89 ))), price.ceiling   )</f>
        <v>46.878092724704942</v>
      </c>
      <c r="BF79" s="1">
        <f xml:space="preserve"> MIN(   MAX(0,EXP((1/beta.p)*( BF49 - BF64 - beta.0 - beta.oil*price.oil.2045 - beta.eua*price.eua.2045 - parameters!$D89 ))), price.ceiling   )</f>
        <v>48.845956769065744</v>
      </c>
      <c r="BG79" s="1">
        <f xml:space="preserve"> MIN(   MAX(0,EXP((1/beta.p)*( BG49 - BG64 - beta.0 - beta.oil*price.oil.2045 - beta.eua*price.eua.2045 - parameters!$D89 ))), price.ceiling   )</f>
        <v>50.896428459600074</v>
      </c>
      <c r="BH79" s="1">
        <f xml:space="preserve"> MIN(   MAX(0,EXP((1/beta.p)*( BH49 - BH64 - beta.0 - beta.oil*price.oil.2045 - beta.eua*price.eua.2045 - parameters!$D89 ))), price.ceiling   )</f>
        <v>53.032975527336163</v>
      </c>
      <c r="BI79" s="1">
        <f xml:space="preserve"> MIN(   MAX(0,EXP((1/beta.p)*( BI49 - BI64 - beta.0 - beta.oil*price.oil.2045 - beta.eua*price.eua.2045 - parameters!$D89 ))), price.ceiling   )</f>
        <v>55.259211272859929</v>
      </c>
      <c r="BJ79" s="1">
        <f xml:space="preserve"> MIN(   MAX(0,EXP((1/beta.p)*( BJ49 - BJ64 - beta.0 - beta.oil*price.oil.2045 - beta.eua*price.eua.2045 - parameters!$D89 ))), price.ceiling   )</f>
        <v>57.57890067708113</v>
      </c>
      <c r="BK79" s="1">
        <f xml:space="preserve"> MIN(   MAX(0,EXP((1/beta.p)*( BK49 - BK64 - beta.0 - beta.oil*price.oil.2045 - beta.eua*price.eua.2045 - parameters!$D89 ))), price.ceiling   )</f>
        <v>59.995966768520901</v>
      </c>
      <c r="BL79" s="1">
        <f xml:space="preserve"> MIN(   MAX(0,EXP((1/beta.p)*( BL49 - BL64 - beta.0 - beta.oil*price.oil.2045 - beta.eua*price.eua.2045 - parameters!$D89 ))), price.ceiling   )</f>
        <v>62.514497257885687</v>
      </c>
      <c r="BM79" s="1">
        <f xml:space="preserve"> MIN(   MAX(0,EXP((1/beta.p)*( BM49 - BM64 - beta.0 - beta.oil*price.oil.2045 - beta.eua*price.eua.2045 - parameters!$D89 ))), price.ceiling   )</f>
        <v>65.138751451151052</v>
      </c>
      <c r="BN79" s="1">
        <f xml:space="preserve"> MIN(   MAX(0,EXP((1/beta.p)*( BN49 - BN64 - beta.0 - beta.oil*price.oil.2045 - beta.eua*price.eua.2045 - parameters!$D89 ))), price.ceiling   )</f>
        <v>67.873167452843944</v>
      </c>
      <c r="BO79" s="1">
        <f xml:space="preserve"> MIN(   MAX(0,EXP((1/beta.p)*( BO49 - BO64 - beta.0 - beta.oil*price.oil.2045 - beta.eua*price.eua.2045 - parameters!$D89 ))), price.ceiling   )</f>
        <v>70.722369671707824</v>
      </c>
      <c r="BP79" s="1">
        <f xml:space="preserve"> MIN(   MAX(0,EXP((1/beta.p)*( BP49 - BP64 - beta.0 - beta.oil*price.oil.2045 - beta.eua*price.eua.2045 - parameters!$D89 ))), price.ceiling   )</f>
        <v>73.691176641441913</v>
      </c>
      <c r="BQ79" s="1">
        <f xml:space="preserve"> MIN(   MAX(0,EXP((1/beta.p)*( BQ49 - BQ64 - beta.0 - beta.oil*price.oil.2045 - beta.eua*price.eua.2045 - parameters!$D89 ))), price.ceiling   )</f>
        <v>76.784609169743547</v>
      </c>
      <c r="BR79" s="1">
        <f xml:space="preserve"> MIN(   MAX(0,EXP((1/beta.p)*( BR49 - BR64 - beta.0 - beta.oil*price.oil.2045 - beta.eua*price.eua.2045 - parameters!$D89 ))), price.ceiling   )</f>
        <v>80.007898829431468</v>
      </c>
      <c r="BS79" s="1">
        <f xml:space="preserve"> MIN(   MAX(0,EXP((1/beta.p)*( BS49 - BS64 - beta.0 - beta.oil*price.oil.2045 - beta.eua*price.eua.2045 - parameters!$D89 ))), price.ceiling   )</f>
        <v>83.366496806015235</v>
      </c>
      <c r="BT79" s="1">
        <f xml:space="preserve"> MIN(   MAX(0,EXP((1/beta.p)*( BT49 - BT64 - beta.0 - beta.oil*price.oil.2045 - beta.eua*price.eua.2045 - parameters!$D89 ))), price.ceiling   )</f>
        <v>86.866083116667795</v>
      </c>
      <c r="BU79" s="1">
        <f xml:space="preserve"> MIN(   MAX(0,EXP((1/beta.p)*( BU49 - BU64 - beta.0 - beta.oil*price.oil.2045 - beta.eua*price.eua.2045 - parameters!$D89 ))), price.ceiling   )</f>
        <v>90.512576216197573</v>
      </c>
      <c r="BV79" s="1">
        <f xml:space="preserve"> MIN(   MAX(0,EXP((1/beta.p)*( BV49 - BV64 - beta.0 - beta.oil*price.oil.2045 - beta.eua*price.eua.2045 - parameters!$D89 ))), price.ceiling   )</f>
        <v>94.312143006261522</v>
      </c>
      <c r="BW79" s="1">
        <f xml:space="preserve"> MIN(   MAX(0,EXP((1/beta.p)*( BW49 - BW64 - beta.0 - beta.oil*price.oil.2045 - beta.eua*price.eua.2045 - parameters!$D89 ))), price.ceiling   )</f>
        <v>98.271209264749245</v>
      </c>
      <c r="BX79" s="1">
        <f xml:space="preserve"> MIN(   MAX(0,EXP((1/beta.p)*( BX49 - BX64 - beta.0 - beta.oil*price.oil.2045 - beta.eua*price.eua.2045 - parameters!$D89 ))), price.ceiling   )</f>
        <v>102.39647051297499</v>
      </c>
      <c r="BY79" s="1">
        <f xml:space="preserve"> MIN(   MAX(0,EXP((1/beta.p)*( BY49 - BY64 - beta.0 - beta.oil*price.oil.2045 - beta.eua*price.eua.2045 - parameters!$D89 ))), price.ceiling   )</f>
        <v>106.694903339056</v>
      </c>
      <c r="BZ79" s="1">
        <f xml:space="preserve"> MIN(   MAX(0,EXP((1/beta.p)*( BZ49 - BZ64 - beta.0 - beta.oil*price.oil.2045 - beta.eua*price.eua.2045 - parameters!$D89 ))), price.ceiling   )</f>
        <v>111.17377719662726</v>
      </c>
      <c r="CA79" s="1">
        <f xml:space="preserve"> MIN(   MAX(0,EXP((1/beta.p)*( CA49 - CA64 - beta.0 - beta.oil*price.oil.2045 - beta.eua*price.eua.2045 - parameters!$D89 ))), price.ceiling   )</f>
        <v>115.84066669884741</v>
      </c>
      <c r="CB79" s="1">
        <f xml:space="preserve"> MIN(   MAX(0,EXP((1/beta.p)*( CB49 - CB64 - beta.0 - beta.oil*price.oil.2045 - beta.eua*price.eua.2045 - parameters!$D89 ))), price.ceiling   )</f>
        <v>120.70346442848528</v>
      </c>
      <c r="CC79" s="1">
        <f xml:space="preserve"> MIN(   MAX(0,EXP((1/beta.p)*( CC49 - CC64 - beta.0 - beta.oil*price.oil.2045 - beta.eua*price.eua.2045 - parameters!$D89 ))), price.ceiling   )</f>
        <v>125.77039428575362</v>
      </c>
      <c r="CD79" s="1">
        <f xml:space="preserve"> MIN(   MAX(0,EXP((1/beta.p)*( CD49 - CD64 - beta.0 - beta.oil*price.oil.2045 - beta.eua*price.eua.2045 - parameters!$D89 ))), price.ceiling   )</f>
        <v>131.05002539646199</v>
      </c>
      <c r="CE79" s="1">
        <f xml:space="preserve"> MIN(   MAX(0,EXP((1/beta.p)*( CE49 - CE64 - beta.0 - beta.oil*price.oil.2045 - beta.eua*price.eua.2045 - parameters!$D89 ))), price.ceiling   )</f>
        <v>136.55128660401027</v>
      </c>
      <c r="CF79" s="1">
        <f xml:space="preserve"> MIN(   MAX(0,EXP((1/beta.p)*( CF49 - CF64 - beta.0 - beta.oil*price.oil.2045 - beta.eua*price.eua.2045 - parameters!$D89 ))), price.ceiling   )</f>
        <v>142.28348156973311</v>
      </c>
      <c r="CG79" s="1">
        <f xml:space="preserve"> MIN(   MAX(0,EXP((1/beta.p)*( CG49 - CG64 - beta.0 - beta.oil*price.oil.2045 - beta.eua*price.eua.2045 - parameters!$D89 ))), price.ceiling   )</f>
        <v>148.25630450713049</v>
      </c>
      <c r="CH79" s="1">
        <f xml:space="preserve"> MIN(   MAX(0,EXP((1/beta.p)*( CH49 - CH64 - beta.0 - beta.oil*price.oil.2045 - beta.eua*price.eua.2045 - parameters!$D89 ))), price.ceiling   )</f>
        <v>154.47985657659513</v>
      </c>
      <c r="CI79" s="1">
        <f xml:space="preserve"> MIN(   MAX(0,EXP((1/beta.p)*( CI49 - CI64 - beta.0 - beta.oil*price.oil.2045 - beta.eua*price.eua.2045 - parameters!$D89 ))), price.ceiling   )</f>
        <v>160.96466296836408</v>
      </c>
      <c r="CJ79" s="1">
        <f xml:space="preserve"> MIN(   MAX(0,EXP((1/beta.p)*( CJ49 - CJ64 - beta.0 - beta.oil*price.oil.2045 - beta.eua*price.eua.2045 - parameters!$D89 ))), price.ceiling   )</f>
        <v>167.72169070258269</v>
      </c>
      <c r="CK79" s="1">
        <f xml:space="preserve"> MIN(   MAX(0,EXP((1/beta.p)*( CK49 - CK64 - beta.0 - beta.oil*price.oil.2045 - beta.eua*price.eua.2045 - parameters!$D89 ))), price.ceiling   )</f>
        <v>174.76236717658693</v>
      </c>
      <c r="CL79" s="1">
        <f xml:space="preserve"> MIN(   MAX(0,EXP((1/beta.p)*( CL49 - CL64 - beta.0 - beta.oil*price.oil.2045 - beta.eua*price.eua.2045 - parameters!$D89 ))), price.ceiling   )</f>
        <v>182.09859949076886</v>
      </c>
      <c r="CM79" s="1">
        <f xml:space="preserve"> MIN(   MAX(0,EXP((1/beta.p)*( CM49 - CM64 - beta.0 - beta.oil*price.oil.2045 - beta.eua*price.eua.2045 - parameters!$D89 ))), price.ceiling   )</f>
        <v>189.74279458570916</v>
      </c>
      <c r="CN79" s="1">
        <f xml:space="preserve"> MIN(   MAX(0,EXP((1/beta.p)*( CN49 - CN64 - beta.0 - beta.oil*price.oil.2045 - beta.eua*price.eua.2045 - parameters!$D89 ))), price.ceiling   )</f>
        <v>197.70788022463469</v>
      </c>
      <c r="CO79" s="1">
        <f xml:space="preserve"> MIN(   MAX(0,EXP((1/beta.p)*( CO49 - CO64 - beta.0 - beta.oil*price.oil.2045 - beta.eua*price.eua.2045 - parameters!$D89 ))), price.ceiling   )</f>
        <v>206.00732685668203</v>
      </c>
      <c r="CP79" s="1">
        <f xml:space="preserve"> MIN(   MAX(0,EXP((1/beta.p)*( CP49 - CP64 - beta.0 - beta.oil*price.oil.2045 - beta.eua*price.eua.2045 - parameters!$D89 ))), price.ceiling   )</f>
        <v>214.65517039794682</v>
      </c>
      <c r="CQ79" s="1">
        <f xml:space="preserve"> MIN(   MAX(0,EXP((1/beta.p)*( CQ49 - CQ64 - beta.0 - beta.oil*price.oil.2045 - beta.eua*price.eua.2045 - parameters!$D89 ))), price.ceiling   )</f>
        <v>223.66603596884178</v>
      </c>
      <c r="CR79" s="1">
        <f xml:space="preserve"> MIN(   MAX(0,EXP((1/beta.p)*( CR49 - CR64 - beta.0 - beta.oil*price.oil.2045 - beta.eua*price.eua.2045 - parameters!$D89 ))), price.ceiling   )</f>
        <v>233.05516262790999</v>
      </c>
      <c r="CS79" s="1">
        <f xml:space="preserve"> MIN(   MAX(0,EXP((1/beta.p)*( CS49 - CS64 - beta.0 - beta.oil*price.oil.2045 - beta.eua*price.eua.2045 - parameters!$D89 ))), price.ceiling   )</f>
        <v>242.83842914392258</v>
      </c>
      <c r="CT79" s="1">
        <f xml:space="preserve"> MIN(   MAX(0,EXP((1/beta.p)*( CT49 - CT64 - beta.0 - beta.oil*price.oil.2045 - beta.eua*price.eua.2045 - parameters!$D89 ))), price.ceiling   )</f>
        <v>253.03238084984486</v>
      </c>
      <c r="CU79" s="1">
        <f xml:space="preserve"> MIN(   MAX(0,EXP((1/beta.p)*( CU49 - CU64 - beta.0 - beta.oil*price.oil.2045 - beta.eua*price.eua.2045 - parameters!$D89 ))), price.ceiling   )</f>
        <v>263.65425762408938</v>
      </c>
      <c r="CV79" s="1">
        <f xml:space="preserve"> MIN(   MAX(0,EXP((1/beta.p)*( CV49 - CV64 - beta.0 - beta.oil*price.oil.2045 - beta.eua*price.eua.2045 - parameters!$D89 ))), price.ceiling   )</f>
        <v>274.7220230463729</v>
      </c>
      <c r="CW79" s="1">
        <f xml:space="preserve"> MIN(   MAX(0,EXP((1/beta.p)*( CW49 - CW64 - beta.0 - beta.oil*price.oil.2045 - beta.eua*price.eua.2045 - parameters!$D89 ))), price.ceiling   )</f>
        <v>286.25439477748893</v>
      </c>
      <c r="CX79" s="1">
        <f xml:space="preserve"> MIN(   MAX(0,EXP((1/beta.p)*( CX49 - CX64 - beta.0 - beta.oil*price.oil.2045 - beta.eua*price.eua.2045 - parameters!$D89 ))), price.ceiling   )</f>
        <v>298.27087621437204</v>
      </c>
      <c r="CY79" s="1">
        <f xml:space="preserve"> MIN(   MAX(0,EXP((1/beta.p)*( CY49 - CY64 - beta.0 - beta.oil*price.oil.2045 - beta.eua*price.eua.2045 - parameters!$D89 ))), price.ceiling   )</f>
        <v>310.79178947398765</v>
      </c>
      <c r="CZ79" s="1">
        <f xml:space="preserve"> MIN(   MAX(0,EXP((1/beta.p)*( CZ49 - CZ64 - beta.0 - beta.oil*price.oil.2045 - beta.eua*price.eua.2045 - parameters!$D89 ))), price.ceiling   )</f>
        <v>323.83830976183458</v>
      </c>
      <c r="DA79" s="1">
        <f xml:space="preserve"> MIN(   MAX(0,EXP((1/beta.p)*( DA49 - DA64 - beta.0 - beta.oil*price.oil.2045 - beta.eua*price.eua.2045 - parameters!$D89 ))), price.ceiling   )</f>
        <v>337.43250118317314</v>
      </c>
    </row>
    <row r="80" spans="1:105" x14ac:dyDescent="0.25">
      <c r="A80" t="s">
        <v>60</v>
      </c>
      <c r="B80" s="3">
        <f t="shared" si="8"/>
        <v>48.263882830498908</v>
      </c>
      <c r="D80" t="s">
        <v>60</v>
      </c>
      <c r="E80" s="1">
        <f xml:space="preserve"> MIN(   MAX(0,EXP((1/beta.p)*( E50 - E65 - beta.0 - beta.oil*price.oil.2045 - beta.eua*price.eua.2045 - parameters!$D90 ))), price.ceiling   )</f>
        <v>5.6084587557990551</v>
      </c>
      <c r="F80" s="1">
        <f xml:space="preserve"> MIN(   MAX(0,EXP((1/beta.p)*( F50 - F65 - beta.0 - beta.oil*price.oil.2045 - beta.eua*price.eua.2045 - parameters!$D90 ))), price.ceiling   )</f>
        <v>5.8451595318562681</v>
      </c>
      <c r="G80" s="1">
        <f xml:space="preserve"> MIN(   MAX(0,EXP((1/beta.p)*( G50 - G65 - beta.0 - beta.oil*price.oil.2045 - beta.eua*price.eua.2045 - parameters!$D90 ))), price.ceiling   )</f>
        <v>6.0918500858231734</v>
      </c>
      <c r="H80" s="1">
        <f xml:space="preserve"> MIN(   MAX(0,EXP((1/beta.p)*( H50 - H65 - beta.0 - beta.oil*price.oil.2045 - beta.eua*price.eua.2045 - parameters!$D90 ))), price.ceiling   )</f>
        <v>6.3489520287495811</v>
      </c>
      <c r="I80" s="1">
        <f xml:space="preserve"> MIN(   MAX(0,EXP((1/beta.p)*( I50 - I65 - beta.0 - beta.oil*price.oil.2045 - beta.eua*price.eua.2045 - parameters!$D90 ))), price.ceiling   )</f>
        <v>6.6169047654619924</v>
      </c>
      <c r="J80" s="1">
        <f xml:space="preserve"> MIN(   MAX(0,EXP((1/beta.p)*( J50 - J65 - beta.0 - beta.oil*price.oil.2045 - beta.eua*price.eua.2045 - parameters!$D90 ))), price.ceiling   )</f>
        <v>6.8961662455365476</v>
      </c>
      <c r="K80" s="1">
        <f xml:space="preserve"> MIN(   MAX(0,EXP((1/beta.p)*( K50 - K65 - beta.0 - beta.oil*price.oil.2045 - beta.eua*price.eua.2045 - parameters!$D90 ))), price.ceiling   )</f>
        <v>7.1872137459661927</v>
      </c>
      <c r="L80" s="1">
        <f xml:space="preserve"> MIN(   MAX(0,EXP((1/beta.p)*( L50 - L65 - beta.0 - beta.oil*price.oil.2045 - beta.eua*price.eua.2045 - parameters!$D90 ))), price.ceiling   )</f>
        <v>7.4905446868597574</v>
      </c>
      <c r="M80" s="1">
        <f xml:space="preserve"> MIN(   MAX(0,EXP((1/beta.p)*( M50 - M65 - beta.0 - beta.oil*price.oil.2045 - beta.eua*price.eua.2045 - parameters!$D90 ))), price.ceiling   )</f>
        <v>7.8066774815669833</v>
      </c>
      <c r="N80" s="1">
        <f xml:space="preserve"> MIN(   MAX(0,EXP((1/beta.p)*( N50 - N65 - beta.0 - beta.oil*price.oil.2045 - beta.eua*price.eua.2045 - parameters!$D90 ))), price.ceiling   )</f>
        <v>8.1361524226824233</v>
      </c>
      <c r="O80" s="1">
        <f xml:space="preserve"> MIN(   MAX(0,EXP((1/beta.p)*( O50 - O65 - beta.0 - beta.oil*price.oil.2045 - beta.eua*price.eua.2045 - parameters!$D90 ))), price.ceiling   )</f>
        <v>8.4795326054425182</v>
      </c>
      <c r="P80" s="1">
        <f xml:space="preserve"> MIN(   MAX(0,EXP((1/beta.p)*( P50 - P65 - beta.0 - beta.oil*price.oil.2045 - beta.eua*price.eua.2045 - parameters!$D90 ))), price.ceiling   )</f>
        <v>8.8374048900938718</v>
      </c>
      <c r="Q80" s="1">
        <f xml:space="preserve"> MIN(   MAX(0,EXP((1/beta.p)*( Q50 - Q65 - beta.0 - beta.oil*price.oil.2045 - beta.eua*price.eua.2045 - parameters!$D90 ))), price.ceiling   )</f>
        <v>9.2103809048776402</v>
      </c>
      <c r="R80" s="1">
        <f xml:space="preserve"> MIN(   MAX(0,EXP((1/beta.p)*( R50 - R65 - beta.0 - beta.oil*price.oil.2045 - beta.eua*price.eua.2045 - parameters!$D90 ))), price.ceiling   )</f>
        <v>9.5990980913440485</v>
      </c>
      <c r="S80" s="1">
        <f xml:space="preserve"> MIN(   MAX(0,EXP((1/beta.p)*( S50 - S65 - beta.0 - beta.oil*price.oil.2045 - beta.eua*price.eua.2045 - parameters!$D90 ))), price.ceiling   )</f>
        <v>10.004220793783668</v>
      </c>
      <c r="T80" s="1">
        <f xml:space="preserve"> MIN(   MAX(0,EXP((1/beta.p)*( T50 - T65 - beta.0 - beta.oil*price.oil.2045 - beta.eua*price.eua.2045 - parameters!$D90 ))), price.ceiling   )</f>
        <v>10.42644139463731</v>
      </c>
      <c r="U80" s="1">
        <f xml:space="preserve"> MIN(   MAX(0,EXP((1/beta.p)*( U50 - U65 - beta.0 - beta.oil*price.oil.2045 - beta.eua*price.eua.2045 - parameters!$D90 ))), price.ceiling   )</f>
        <v>10.866481497824999</v>
      </c>
      <c r="V80" s="1">
        <f xml:space="preserve"> MIN(   MAX(0,EXP((1/beta.p)*( V50 - V65 - beta.0 - beta.oil*price.oil.2045 - beta.eua*price.eua.2045 - parameters!$D90 ))), price.ceiling   )</f>
        <v>11.325093162016531</v>
      </c>
      <c r="W80" s="1">
        <f xml:space="preserve"> MIN(   MAX(0,EXP((1/beta.p)*( W50 - W65 - beta.0 - beta.oil*price.oil.2045 - beta.eua*price.eua.2045 - parameters!$D90 ))), price.ceiling   )</f>
        <v>11.803060185951191</v>
      </c>
      <c r="X80" s="1">
        <f xml:space="preserve"> MIN(   MAX(0,EXP((1/beta.p)*( X50 - X65 - beta.0 - beta.oil*price.oil.2045 - beta.eua*price.eua.2045 - parameters!$D90 ))), price.ceiling   )</f>
        <v>12.301199448003523</v>
      </c>
      <c r="Y80" s="1">
        <f xml:space="preserve"> MIN(   MAX(0,EXP((1/beta.p)*( Y50 - Y65 - beta.0 - beta.oil*price.oil.2045 - beta.eua*price.eua.2045 - parameters!$D90 ))), price.ceiling   )</f>
        <v>12.820362302284364</v>
      </c>
      <c r="Z80" s="1">
        <f xml:space="preserve"> MIN(   MAX(0,EXP((1/beta.p)*( Z50 - Z65 - beta.0 - beta.oil*price.oil.2045 - beta.eua*price.eua.2045 - parameters!$D90 ))), price.ceiling   )</f>
        <v>13.36143603366336</v>
      </c>
      <c r="AA80" s="1">
        <f xml:space="preserve"> MIN(   MAX(0,EXP((1/beta.p)*( AA50 - AA65 - beta.0 - beta.oil*price.oil.2045 - beta.eua*price.eua.2045 - parameters!$D90 ))), price.ceiling   )</f>
        <v>13.925345374199535</v>
      </c>
      <c r="AB80" s="1">
        <f xml:space="preserve"> MIN(   MAX(0,EXP((1/beta.p)*( AB50 - AB65 - beta.0 - beta.oil*price.oil.2045 - beta.eua*price.eua.2045 - parameters!$D90 ))), price.ceiling   )</f>
        <v>14.513054083571715</v>
      </c>
      <c r="AC80" s="1">
        <f xml:space="preserve"> MIN(   MAX(0,EXP((1/beta.p)*( AC50 - AC65 - beta.0 - beta.oil*price.oil.2045 - beta.eua*price.eua.2045 - parameters!$D90 ))), price.ceiling   )</f>
        <v>15.12556659620985</v>
      </c>
      <c r="AD80" s="1">
        <f xml:space="preserve"> MIN(   MAX(0,EXP((1/beta.p)*( AD50 - AD65 - beta.0 - beta.oil*price.oil.2045 - beta.eua*price.eua.2045 - parameters!$D90 ))), price.ceiling   )</f>
        <v>15.763929737942156</v>
      </c>
      <c r="AE80" s="1">
        <f xml:space="preserve"> MIN(   MAX(0,EXP((1/beta.p)*( AE50 - AE65 - beta.0 - beta.oil*price.oil.2045 - beta.eua*price.eua.2045 - parameters!$D90 ))), price.ceiling   )</f>
        <v>16.429234515092244</v>
      </c>
      <c r="AF80" s="1">
        <f xml:space="preserve"> MIN(   MAX(0,EXP((1/beta.p)*( AF50 - AF65 - beta.0 - beta.oil*price.oil.2045 - beta.eua*price.eua.2045 - parameters!$D90 ))), price.ceiling   )</f>
        <v>17.122617979083547</v>
      </c>
      <c r="AG80" s="1">
        <f xml:space="preserve"> MIN(   MAX(0,EXP((1/beta.p)*( AG50 - AG65 - beta.0 - beta.oil*price.oil.2045 - beta.eua*price.eua.2045 - parameters!$D90 ))), price.ceiling   )</f>
        <v>17.845265169738131</v>
      </c>
      <c r="AH80" s="1">
        <f xml:space="preserve"> MIN(   MAX(0,EXP((1/beta.p)*( AH50 - AH65 - beta.0 - beta.oil*price.oil.2045 - beta.eua*price.eua.2045 - parameters!$D90 ))), price.ceiling   )</f>
        <v>18.598411140590873</v>
      </c>
      <c r="AI80" s="1">
        <f xml:space="preserve"> MIN(   MAX(0,EXP((1/beta.p)*( AI50 - AI65 - beta.0 - beta.oil*price.oil.2045 - beta.eua*price.eua.2045 - parameters!$D90 ))), price.ceiling   )</f>
        <v>19.383343069680507</v>
      </c>
      <c r="AJ80" s="1">
        <f xml:space="preserve"> MIN(   MAX(0,EXP((1/beta.p)*( AJ50 - AJ65 - beta.0 - beta.oil*price.oil.2045 - beta.eua*price.eua.2045 - parameters!$D90 ))), price.ceiling   )</f>
        <v>20.20140245942509</v>
      </c>
      <c r="AK80" s="1">
        <f xml:space="preserve"> MIN(   MAX(0,EXP((1/beta.p)*( AK50 - AK65 - beta.0 - beta.oil*price.oil.2045 - beta.eua*price.eua.2045 - parameters!$D90 ))), price.ceiling   )</f>
        <v>21.053987429341451</v>
      </c>
      <c r="AL80" s="1">
        <f xml:space="preserve"> MIN(   MAX(0,EXP((1/beta.p)*( AL50 - AL65 - beta.0 - beta.oil*price.oil.2045 - beta.eua*price.eua.2045 - parameters!$D90 ))), price.ceiling   )</f>
        <v>21.942555105527205</v>
      </c>
      <c r="AM80" s="1">
        <f xml:space="preserve"> MIN(   MAX(0,EXP((1/beta.p)*( AM50 - AM65 - beta.0 - beta.oil*price.oil.2045 - beta.eua*price.eua.2045 - parameters!$D90 ))), price.ceiling   )</f>
        <v>22.868624110989028</v>
      </c>
      <c r="AN80" s="1">
        <f xml:space="preserve"> MIN(   MAX(0,EXP((1/beta.p)*( AN50 - AN65 - beta.0 - beta.oil*price.oil.2045 - beta.eua*price.eua.2045 - parameters!$D90 ))), price.ceiling   )</f>
        <v>23.833777161073403</v>
      </c>
      <c r="AO80" s="1">
        <f xml:space="preserve"> MIN(   MAX(0,EXP((1/beta.p)*( AO50 - AO65 - beta.0 - beta.oil*price.oil.2045 - beta.eua*price.eua.2045 - parameters!$D90 ))), price.ceiling   )</f>
        <v>24.839663768435482</v>
      </c>
      <c r="AP80" s="1">
        <f xml:space="preserve"> MIN(   MAX(0,EXP((1/beta.p)*( AP50 - AP65 - beta.0 - beta.oil*price.oil.2045 - beta.eua*price.eua.2045 - parameters!$D90 ))), price.ceiling   )</f>
        <v>25.888003062169179</v>
      </c>
      <c r="AQ80" s="1">
        <f xml:space="preserve"> MIN(   MAX(0,EXP((1/beta.p)*( AQ50 - AQ65 - beta.0 - beta.oil*price.oil.2045 - beta.eua*price.eua.2045 - parameters!$D90 ))), price.ceiling   )</f>
        <v>26.980586725916577</v>
      </c>
      <c r="AR80" s="1">
        <f xml:space="preserve"> MIN(   MAX(0,EXP((1/beta.p)*( AR50 - AR65 - beta.0 - beta.oil*price.oil.2045 - beta.eua*price.eua.2045 - parameters!$D90 ))), price.ceiling   )</f>
        <v>28.119282059977817</v>
      </c>
      <c r="AS80" s="1">
        <f xml:space="preserve"> MIN(   MAX(0,EXP((1/beta.p)*( AS50 - AS65 - beta.0 - beta.oil*price.oil.2045 - beta.eua*price.eua.2045 - parameters!$D90 ))), price.ceiling   )</f>
        <v>29.306035172655456</v>
      </c>
      <c r="AT80" s="1">
        <f xml:space="preserve"> MIN(   MAX(0,EXP((1/beta.p)*( AT50 - AT65 - beta.0 - beta.oil*price.oil.2045 - beta.eua*price.eua.2045 - parameters!$D90 ))), price.ceiling   )</f>
        <v>30.542874306286404</v>
      </c>
      <c r="AU80" s="1">
        <f xml:space="preserve"> MIN(   MAX(0,EXP((1/beta.p)*( AU50 - AU65 - beta.0 - beta.oil*price.oil.2045 - beta.eua*price.eua.2045 - parameters!$D90 ))), price.ceiling   )</f>
        <v>31.831913303647468</v>
      </c>
      <c r="AV80" s="1">
        <f xml:space="preserve"> MIN(   MAX(0,EXP((1/beta.p)*( AV50 - AV65 - beta.0 - beta.oil*price.oil.2045 - beta.eua*price.eua.2045 - parameters!$D90 ))), price.ceiling   )</f>
        <v>33.17535522065694</v>
      </c>
      <c r="AW80" s="1">
        <f xml:space="preserve"> MIN(   MAX(0,EXP((1/beta.p)*( AW50 - AW65 - beta.0 - beta.oil*price.oil.2045 - beta.eua*price.eua.2045 - parameters!$D90 ))), price.ceiling   )</f>
        <v>34.575496091548416</v>
      </c>
      <c r="AX80" s="1">
        <f xml:space="preserve"> MIN(   MAX(0,EXP((1/beta.p)*( AX50 - AX65 - beta.0 - beta.oil*price.oil.2045 - beta.eua*price.eua.2045 - parameters!$D90 ))), price.ceiling   )</f>
        <v>36.034728852950188</v>
      </c>
      <c r="AY80" s="1">
        <f xml:space="preserve"> MIN(   MAX(0,EXP((1/beta.p)*( AY50 - AY65 - beta.0 - beta.oil*price.oil.2045 - beta.eua*price.eua.2045 - parameters!$D90 ))), price.ceiling   )</f>
        <v>37.555547433578155</v>
      </c>
      <c r="AZ80" s="1">
        <f xml:space="preserve"> MIN(   MAX(0,EXP((1/beta.p)*( AZ50 - AZ65 - beta.0 - beta.oil*price.oil.2045 - beta.eua*price.eua.2045 - parameters!$D90 ))), price.ceiling   )</f>
        <v>39.140551016530431</v>
      </c>
      <c r="BA80" s="1">
        <f xml:space="preserve"> MIN(   MAX(0,EXP((1/beta.p)*( BA50 - BA65 - beta.0 - beta.oil*price.oil.2045 - beta.eua*price.eua.2045 - parameters!$D90 ))), price.ceiling   )</f>
        <v>40.792448481469492</v>
      </c>
      <c r="BB80" s="1">
        <f xml:space="preserve"> MIN(   MAX(0,EXP((1/beta.p)*( BB50 - BB65 - beta.0 - beta.oil*price.oil.2045 - beta.eua*price.eua.2045 - parameters!$D90 ))), price.ceiling   )</f>
        <v>42.514063034282977</v>
      </c>
      <c r="BC80" s="1">
        <f xml:space="preserve"> MIN(   MAX(0,EXP((1/beta.p)*( BC50 - BC65 - beta.0 - beta.oil*price.oil.2045 - beta.eua*price.eua.2045 - parameters!$D90 ))), price.ceiling   )</f>
        <v>44.308337032135775</v>
      </c>
      <c r="BD80" s="1">
        <f xml:space="preserve"> MIN(   MAX(0,EXP((1/beta.p)*( BD50 - BD65 - beta.0 - beta.oil*price.oil.2045 - beta.eua*price.eua.2045 - parameters!$D90 ))), price.ceiling   )</f>
        <v>46.178337012160078</v>
      </c>
      <c r="BE80" s="1">
        <f xml:space="preserve"> MIN(   MAX(0,EXP((1/beta.p)*( BE50 - BE65 - beta.0 - beta.oil*price.oil.2045 - beta.eua*price.eua.2045 - parameters!$D90 ))), price.ceiling   )</f>
        <v>48.127258932377082</v>
      </c>
      <c r="BF80" s="1">
        <f xml:space="preserve"> MIN(   MAX(0,EXP((1/beta.p)*( BF50 - BF65 - beta.0 - beta.oil*price.oil.2045 - beta.eua*price.eua.2045 - parameters!$D90 ))), price.ceiling   )</f>
        <v>50.158433633808471</v>
      </c>
      <c r="BG80" s="1">
        <f xml:space="preserve"> MIN(   MAX(0,EXP((1/beta.p)*( BG50 - BG65 - beta.0 - beta.oil*price.oil.2045 - beta.eua*price.eua.2045 - parameters!$D90 ))), price.ceiling   )</f>
        <v>52.275332533111353</v>
      </c>
      <c r="BH80" s="1">
        <f xml:space="preserve"> MIN(   MAX(0,EXP((1/beta.p)*( BH50 - BH65 - beta.0 - beta.oil*price.oil.2045 - beta.eua*price.eua.2045 - parameters!$D90 ))), price.ceiling   )</f>
        <v>54.481573555467548</v>
      </c>
      <c r="BI80" s="1">
        <f xml:space="preserve"> MIN(   MAX(0,EXP((1/beta.p)*( BI50 - BI65 - beta.0 - beta.oil*price.oil.2045 - beta.eua*price.eua.2045 - parameters!$D90 ))), price.ceiling   )</f>
        <v>56.780927317864929</v>
      </c>
      <c r="BJ80" s="1">
        <f xml:space="preserve"> MIN(   MAX(0,EXP((1/beta.p)*( BJ50 - BJ65 - beta.0 - beta.oil*price.oil.2045 - beta.eua*price.eua.2045 - parameters!$D90 ))), price.ceiling   )</f>
        <v>59.177323573340736</v>
      </c>
      <c r="BK80" s="1">
        <f xml:space="preserve"> MIN(   MAX(0,EXP((1/beta.p)*( BK50 - BK65 - beta.0 - beta.oil*price.oil.2045 - beta.eua*price.eua.2045 - parameters!$D90 ))), price.ceiling   )</f>
        <v>61.674857927197777</v>
      </c>
      <c r="BL80" s="1">
        <f xml:space="preserve"> MIN(   MAX(0,EXP((1/beta.p)*( BL50 - BL65 - beta.0 - beta.oil*price.oil.2045 - beta.eua*price.eua.2045 - parameters!$D90 ))), price.ceiling   )</f>
        <v>64.277798836675217</v>
      </c>
      <c r="BM80" s="1">
        <f xml:space="preserve"> MIN(   MAX(0,EXP((1/beta.p)*( BM50 - BM65 - beta.0 - beta.oil*price.oil.2045 - beta.eua*price.eua.2045 - parameters!$D90 ))), price.ceiling   )</f>
        <v>66.990594906033621</v>
      </c>
      <c r="BN80" s="1">
        <f xml:space="preserve"> MIN(   MAX(0,EXP((1/beta.p)*( BN50 - BN65 - beta.0 - beta.oil*price.oil.2045 - beta.eua*price.eua.2045 - parameters!$D90 ))), price.ceiling   )</f>
        <v>69.817882489524806</v>
      </c>
      <c r="BO80" s="1">
        <f xml:space="preserve"> MIN(   MAX(0,EXP((1/beta.p)*( BO50 - BO65 - beta.0 - beta.oil*price.oil.2045 - beta.eua*price.eua.2045 - parameters!$D90 ))), price.ceiling   )</f>
        <v>72.764493615238123</v>
      </c>
      <c r="BP80" s="1">
        <f xml:space="preserve"> MIN(   MAX(0,EXP((1/beta.p)*( BP50 - BP65 - beta.0 - beta.oil*price.oil.2045 - beta.eua*price.eua.2045 - parameters!$D90 ))), price.ceiling   )</f>
        <v>75.835464243368094</v>
      </c>
      <c r="BQ80" s="1">
        <f xml:space="preserve"> MIN(   MAX(0,EXP((1/beta.p)*( BQ50 - BQ65 - beta.0 - beta.oil*price.oil.2045 - beta.eua*price.eua.2045 - parameters!$D90 ))), price.ceiling   )</f>
        <v>79.03604287301458</v>
      </c>
      <c r="BR80" s="1">
        <f xml:space="preserve"> MIN(   MAX(0,EXP((1/beta.p)*( BR50 - BR65 - beta.0 - beta.oil*price.oil.2045 - beta.eua*price.eua.2045 - parameters!$D90 ))), price.ceiling   )</f>
        <v>82.371699512227764</v>
      </c>
      <c r="BS80" s="1">
        <f xml:space="preserve"> MIN(   MAX(0,EXP((1/beta.p)*( BS50 - BS65 - beta.0 - beta.oil*price.oil.2045 - beta.eua*price.eua.2045 - parameters!$D90 ))), price.ceiling   )</f>
        <v>85.848135026625755</v>
      </c>
      <c r="BT80" s="1">
        <f xml:space="preserve"> MIN(   MAX(0,EXP((1/beta.p)*( BT50 - BT65 - beta.0 - beta.oil*price.oil.2045 - beta.eua*price.eua.2045 - parameters!$D90 ))), price.ceiling   )</f>
        <v>89.471290882564986</v>
      </c>
      <c r="BU80" s="1">
        <f xml:space="preserve"> MIN(   MAX(0,EXP((1/beta.p)*( BU50 - BU65 - beta.0 - beta.oil*price.oil.2045 - beta.eua*price.eua.2045 - parameters!$D90 ))), price.ceiling   )</f>
        <v>93.247359301512802</v>
      </c>
      <c r="BV80" s="1">
        <f xml:space="preserve"> MIN(   MAX(0,EXP((1/beta.p)*( BV50 - BV65 - beta.0 - beta.oil*price.oil.2045 - beta.eua*price.eua.2045 - parameters!$D90 ))), price.ceiling   )</f>
        <v>97.182793842977944</v>
      </c>
      <c r="BW80" s="1">
        <f xml:space="preserve"> MIN(   MAX(0,EXP((1/beta.p)*( BW50 - BW65 - beta.0 - beta.oil*price.oil.2045 - beta.eua*price.eua.2045 - parameters!$D90 ))), price.ceiling   )</f>
        <v>101.28432043408569</v>
      </c>
      <c r="BX80" s="1">
        <f xml:space="preserve"> MIN(   MAX(0,EXP((1/beta.p)*( BX50 - BX65 - beta.0 - beta.oil*price.oil.2045 - beta.eua*price.eua.2045 - parameters!$D90 ))), price.ceiling   )</f>
        <v>105.5589488646482</v>
      </c>
      <c r="BY80" s="1">
        <f xml:space="preserve"> MIN(   MAX(0,EXP((1/beta.p)*( BY50 - BY65 - beta.0 - beta.oil*price.oil.2045 - beta.eua*price.eua.2045 - parameters!$D90 ))), price.ceiling   )</f>
        <v>110.01398476737484</v>
      </c>
      <c r="BZ80" s="1">
        <f xml:space="preserve"> MIN(   MAX(0,EXP((1/beta.p)*( BZ50 - BZ65 - beta.0 - beta.oil*price.oil.2045 - beta.eua*price.eua.2045 - parameters!$D90 ))), price.ceiling   )</f>
        <v>114.65704210369893</v>
      </c>
      <c r="CA80" s="1">
        <f xml:space="preserve"> MIN(   MAX(0,EXP((1/beta.p)*( CA50 - CA65 - beta.0 - beta.oil*price.oil.2045 - beta.eua*price.eua.2045 - parameters!$D90 ))), price.ceiling   )</f>
        <v>119.49605617655963</v>
      </c>
      <c r="CB80" s="1">
        <f xml:space="preserve"> MIN(   MAX(0,EXP((1/beta.p)*( CB50 - CB65 - beta.0 - beta.oil*price.oil.2045 - beta.eua*price.eua.2045 - parameters!$D90 ))), price.ceiling   )</f>
        <v>124.53929719237748</v>
      </c>
      <c r="CC80" s="1">
        <f xml:space="preserve"> MIN(   MAX(0,EXP((1/beta.p)*( CC50 - CC65 - beta.0 - beta.oil*price.oil.2045 - beta.eua*price.eua.2045 - parameters!$D90 ))), price.ceiling   )</f>
        <v>129.79538439540374</v>
      </c>
      <c r="CD80" s="1">
        <f xml:space="preserve"> MIN(   MAX(0,EXP((1/beta.p)*( CD50 - CD65 - beta.0 - beta.oil*price.oil.2045 - beta.eua*price.eua.2045 - parameters!$D90 ))), price.ceiling   )</f>
        <v>135.27330079859911</v>
      </c>
      <c r="CE80" s="1">
        <f xml:space="preserve"> MIN(   MAX(0,EXP((1/beta.p)*( CE50 - CE65 - beta.0 - beta.oil*price.oil.2045 - beta.eua*price.eua.2045 - parameters!$D90 ))), price.ceiling   )</f>
        <v>140.98240853621814</v>
      </c>
      <c r="CF80" s="1">
        <f xml:space="preserve"> MIN(   MAX(0,EXP((1/beta.p)*( CF50 - CF65 - beta.0 - beta.oil*price.oil.2045 - beta.eua*price.eua.2045 - parameters!$D90 ))), price.ceiling   )</f>
        <v>146.93246486433748</v>
      </c>
      <c r="CG80" s="1">
        <f xml:space="preserve"> MIN(   MAX(0,EXP((1/beta.p)*( CG50 - CG65 - beta.0 - beta.oil*price.oil.2045 - beta.eua*price.eua.2045 - parameters!$D90 ))), price.ceiling   )</f>
        <v>153.13363883667481</v>
      </c>
      <c r="CH80" s="1">
        <f xml:space="preserve"> MIN(   MAX(0,EXP((1/beta.p)*( CH50 - CH65 - beta.0 - beta.oil*price.oil.2045 - beta.eua*price.eua.2045 - parameters!$D90 ))), price.ceiling   )</f>
        <v>159.59652868419803</v>
      </c>
      <c r="CI80" s="1">
        <f xml:space="preserve"> MIN(   MAX(0,EXP((1/beta.p)*( CI50 - CI65 - beta.0 - beta.oil*price.oil.2045 - beta.eua*price.eua.2045 - parameters!$D90 ))), price.ceiling   )</f>
        <v>166.33217992822782</v>
      </c>
      <c r="CJ80" s="1">
        <f xml:space="preserve"> MIN(   MAX(0,EXP((1/beta.p)*( CJ50 - CJ65 - beta.0 - beta.oil*price.oil.2045 - beta.eua*price.eua.2045 - parameters!$D90 ))), price.ceiling   )</f>
        <v>173.35210425798974</v>
      </c>
      <c r="CK80" s="1">
        <f xml:space="preserve"> MIN(   MAX(0,EXP((1/beta.p)*( CK50 - CK65 - beta.0 - beta.oil*price.oil.2045 - beta.eua*price.eua.2045 - parameters!$D90 ))), price.ceiling   )</f>
        <v>180.66829920487953</v>
      </c>
      <c r="CL80" s="1">
        <f xml:space="preserve"> MIN(   MAX(0,EXP((1/beta.p)*( CL50 - CL65 - beta.0 - beta.oil*price.oil.2045 - beta.eua*price.eua.2045 - parameters!$D90 ))), price.ceiling   )</f>
        <v>188.29326864706627</v>
      </c>
      <c r="CM80" s="1">
        <f xml:space="preserve"> MIN(   MAX(0,EXP((1/beta.p)*( CM50 - CM65 - beta.0 - beta.oil*price.oil.2045 - beta.eua*price.eua.2045 - parameters!$D90 ))), price.ceiling   )</f>
        <v>196.24004417947557</v>
      </c>
      <c r="CN80" s="1">
        <f xml:space="preserve"> MIN(   MAX(0,EXP((1/beta.p)*( CN50 - CN65 - beta.0 - beta.oil*price.oil.2045 - beta.eua*price.eua.2045 - parameters!$D90 ))), price.ceiling   )</f>
        <v>204.52220738567829</v>
      </c>
      <c r="CO80" s="1">
        <f xml:space="preserve"> MIN(   MAX(0,EXP((1/beta.p)*( CO50 - CO65 - beta.0 - beta.oil*price.oil.2045 - beta.eua*price.eua.2045 - parameters!$D90 ))), price.ceiling   )</f>
        <v>213.15391304974656</v>
      </c>
      <c r="CP80" s="1">
        <f xml:space="preserve"> MIN(   MAX(0,EXP((1/beta.p)*( CP50 - CP65 - beta.0 - beta.oil*price.oil.2045 - beta.eua*price.eua.2045 - parameters!$D90 ))), price.ceiling   )</f>
        <v>222.14991334774987</v>
      </c>
      <c r="CQ80" s="1">
        <f xml:space="preserve"> MIN(   MAX(0,EXP((1/beta.p)*( CQ50 - CQ65 - beta.0 - beta.oil*price.oil.2045 - beta.eua*price.eua.2045 - parameters!$D90 ))), price.ceiling   )</f>
        <v>231.52558306023298</v>
      </c>
      <c r="CR80" s="1">
        <f xml:space="preserve"> MIN(   MAX(0,EXP((1/beta.p)*( CR50 - CR65 - beta.0 - beta.oil*price.oil.2045 - beta.eua*price.eua.2045 - parameters!$D90 ))), price.ceiling   )</f>
        <v>241.2969458487693</v>
      </c>
      <c r="CS80" s="1">
        <f xml:space="preserve"> MIN(   MAX(0,EXP((1/beta.p)*( CS50 - CS65 - beta.0 - beta.oil*price.oil.2045 - beta.eua*price.eua.2045 - parameters!$D90 ))), price.ceiling   )</f>
        <v>251.48070164149644</v>
      </c>
      <c r="CT80" s="1">
        <f xml:space="preserve"> MIN(   MAX(0,EXP((1/beta.p)*( CT50 - CT65 - beta.0 - beta.oil*price.oil.2045 - beta.eua*price.eua.2045 - parameters!$D90 ))), price.ceiling   )</f>
        <v>262.09425517443577</v>
      </c>
      <c r="CU80" s="1">
        <f xml:space="preserve"> MIN(   MAX(0,EXP((1/beta.p)*( CU50 - CU65 - beta.0 - beta.oil*price.oil.2045 - beta.eua*price.eua.2045 - parameters!$D90 ))), price.ceiling   )</f>
        <v>273.15574573737894</v>
      </c>
      <c r="CV80" s="1">
        <f xml:space="preserve"> MIN(   MAX(0,EXP((1/beta.p)*( CV50 - CV65 - beta.0 - beta.oil*price.oil.2045 - beta.eua*price.eua.2045 - parameters!$D90 ))), price.ceiling   )</f>
        <v>284.6840781751755</v>
      </c>
      <c r="CW80" s="1">
        <f xml:space="preserve"> MIN(   MAX(0,EXP((1/beta.p)*( CW50 - CW65 - beta.0 - beta.oil*price.oil.2045 - beta.eua*price.eua.2045 - parameters!$D90 ))), price.ceiling   )</f>
        <v>296.69895519740982</v>
      </c>
      <c r="CX80" s="1">
        <f xml:space="preserve"> MIN(   MAX(0,EXP((1/beta.p)*( CX50 - CX65 - beta.0 - beta.oil*price.oil.2045 - beta.eua*price.eua.2045 - parameters!$D90 ))), price.ceiling   )</f>
        <v>309.22091105167647</v>
      </c>
      <c r="CY80" s="1">
        <f xml:space="preserve"> MIN(   MAX(0,EXP((1/beta.p)*( CY50 - CY65 - beta.0 - beta.oil*price.oil.2045 - beta.eua*price.eua.2045 - parameters!$D90 ))), price.ceiling   )</f>
        <v>322.27134661802012</v>
      </c>
      <c r="CZ80" s="1">
        <f xml:space="preserve"> MIN(   MAX(0,EXP((1/beta.p)*( CZ50 - CZ65 - beta.0 - beta.oil*price.oil.2045 - beta.eua*price.eua.2045 - parameters!$D90 ))), price.ceiling   )</f>
        <v>335.87256598450182</v>
      </c>
      <c r="DA80" s="1">
        <f xml:space="preserve"> MIN(   MAX(0,EXP((1/beta.p)*( DA50 - DA65 - beta.0 - beta.oil*price.oil.2045 - beta.eua*price.eua.2045 - parameters!$D90 ))), price.ceiling   )</f>
        <v>350.04781456641524</v>
      </c>
    </row>
    <row r="82" spans="1:105" x14ac:dyDescent="0.25">
      <c r="A82" s="4" t="s">
        <v>18</v>
      </c>
      <c r="D82" s="4" t="s">
        <v>13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5">
      <c r="A83" t="s">
        <v>48</v>
      </c>
      <c r="B83" s="1">
        <f>SUMPRODUCT(E83:DA83,E$5:DA$5)  /  10^6</f>
        <v>655.90994226192595</v>
      </c>
      <c r="D83" t="s">
        <v>48</v>
      </c>
      <c r="E83" s="1">
        <f t="array" ref="E83:E95" xml:space="preserve">   IF(E53:E65&lt;E38:E50,     E68:E80   *   4   *   (E38:E50-E53:E65),   0  )</f>
        <v>32535375.197934754</v>
      </c>
      <c r="F83" s="1">
        <f t="array" ref="F83:F95" xml:space="preserve">   IF(F53:F65&lt;F38:F50,     F68:F80   *   4   *   (F38:F50-F53:F65),   0  )</f>
        <v>34939774.376254313</v>
      </c>
      <c r="G83" s="1">
        <f t="array" ref="G83:G95" xml:space="preserve">   IF(G53:G65&lt;G38:G50,     G68:G80   *   4   *   (G38:G50-G53:G65),   0  )</f>
        <v>37481219.624930546</v>
      </c>
      <c r="H83" s="1">
        <f t="array" ref="H83:H95" xml:space="preserve">   IF(H53:H65&lt;H38:H50,     H68:H80   *   4   *   (H38:H50-H53:H65),   0  )</f>
        <v>40166704.698605306</v>
      </c>
      <c r="I83" s="1">
        <f t="array" ref="I83:I95" xml:space="preserve">   IF(I53:I65&lt;I38:I50,     I68:I80   *   4   *   (I38:I50-I53:I65),   0  )</f>
        <v>43003558.932358451</v>
      </c>
      <c r="J83" s="1">
        <f t="array" ref="J83:J95" xml:space="preserve">   IF(J53:J65&lt;J38:J50,     J68:J80   *   4   *   (J38:J50-J53:J65),   0  )</f>
        <v>45999462.722543597</v>
      </c>
      <c r="K83" s="1">
        <f t="array" ref="K83:K95" xml:space="preserve">   IF(K53:K65&lt;K38:K50,     K68:K80   *   4   *   (K38:K50-K53:K65),   0  )</f>
        <v>49162463.70252908</v>
      </c>
      <c r="L83" s="1">
        <f t="array" ref="L83:L95" xml:space="preserve">   IF(L53:L65&lt;L38:L50,     L68:L80   *   4   *   (L38:L50-L53:L65),   0  )</f>
        <v>52500993.643916264</v>
      </c>
      <c r="M83" s="1">
        <f t="array" ref="M83:M95" xml:space="preserve">   IF(M53:M65&lt;M38:M50,     M68:M80   *   4   *   (M38:M50-M53:M65),   0  )</f>
        <v>56023886.115132257</v>
      </c>
      <c r="N83" s="1">
        <f t="array" ref="N83:N95" xml:space="preserve">   IF(N53:N65&lt;N38:N50,     N68:N80   *   4   *   (N38:N50-N53:N65),   0  )</f>
        <v>59740394.930675432</v>
      </c>
      <c r="O83" s="1">
        <f t="array" ref="O83:O95" xml:space="preserve">   IF(O53:O65&lt;O38:O50,     O68:O80   *   4   *   (O38:O50-O53:O65),   0  )</f>
        <v>63660213.425732665</v>
      </c>
      <c r="P83" s="1">
        <f t="array" ref="P83:P95" xml:space="preserve">   IF(P53:P65&lt;P38:P50,     P68:P80   *   4   *   (P38:P50-P53:P65),   0  )</f>
        <v>67793494.592387855</v>
      </c>
      <c r="Q83" s="1">
        <f t="array" ref="Q83:Q95" xml:space="preserve">   IF(Q53:Q65&lt;Q38:Q50,     Q68:Q80   *   4   *   (Q38:Q50-Q53:Q65),   0  )</f>
        <v>72150872.11520876</v>
      </c>
      <c r="R83" s="1">
        <f t="array" ref="R83:R95" xml:space="preserve">   IF(R53:R65&lt;R38:R50,     R68:R80   *   4   *   (R38:R50-R53:R65),   0  )</f>
        <v>76743482.345632195</v>
      </c>
      <c r="S83" s="1">
        <f t="array" ref="S83:S95" xml:space="preserve">   IF(S53:S65&lt;S38:S50,     S68:S80   *   4   *   (S38:S50-S53:S65),   0  )</f>
        <v>81582987.256268367</v>
      </c>
      <c r="T83" s="1">
        <f t="array" ref="T83:T95" xml:space="preserve">   IF(T53:T65&lt;T38:T50,     T68:T80   *   4   *   (T38:T50-T53:T65),   0  )</f>
        <v>86681598.418023914</v>
      </c>
      <c r="U83" s="1">
        <f t="array" ref="U83:U95" xml:space="preserve">   IF(U53:U65&lt;U38:U50,     U68:U80   *   4   *   (U38:U50-U53:U65),   0  )</f>
        <v>92052102.044790536</v>
      </c>
      <c r="V83" s="1">
        <f t="array" ref="V83:V95" xml:space="preserve">   IF(V53:V65&lt;V38:V50,     V68:V80   *   4   *   (V38:V50-V53:V65),   0  )</f>
        <v>97707885.152380347</v>
      </c>
      <c r="W83" s="1">
        <f t="array" ref="W83:W95" xml:space="preserve">   IF(W53:W65&lt;W38:W50,     W68:W80   *   4   *   (W38:W50-W53:W65),   0  )</f>
        <v>103662962.88039832</v>
      </c>
      <c r="X83" s="1">
        <f t="array" ref="X83:X95" xml:space="preserve">   IF(X53:X65&lt;X38:X50,     X68:X80   *   4   *   (X38:X50-X53:X65),   0  )</f>
        <v>109932007.02784188</v>
      </c>
      <c r="Y83" s="1">
        <f t="array" ref="Y83:Y95" xml:space="preserve">   IF(Y53:Y65&lt;Y38:Y50,     Y68:Y80   *   4   *   (Y38:Y50-Y53:Y65),   0  )</f>
        <v>116530375.85540658</v>
      </c>
      <c r="Z83" s="1">
        <f t="array" ref="Z83:Z95" xml:space="preserve">   IF(Z53:Z65&lt;Z38:Z50,     Z68:Z80   *   4   *   (Z38:Z50-Z53:Z65),   0  )</f>
        <v>123474145.20975477</v>
      </c>
      <c r="AA83" s="1">
        <f t="array" ref="AA83:AA95" xml:space="preserve">   IF(AA53:AA65&lt;AA38:AA50,     AA68:AA80   *   4   *   (AA38:AA50-AA53:AA65),   0  )</f>
        <v>130780141.02738595</v>
      </c>
      <c r="AB83" s="1">
        <f t="array" ref="AB83:AB95" xml:space="preserve">   IF(AB53:AB65&lt;AB38:AB50,     AB68:AB80   *   4   *   (AB38:AB50-AB53:AB65),   0  )</f>
        <v>138465973.27822331</v>
      </c>
      <c r="AC83" s="1">
        <f t="array" ref="AC83:AC95" xml:space="preserve">   IF(AC53:AC65&lt;AC38:AC50,     AC68:AC80   *   4   *   (AC38:AC50-AC53:AC65),   0  )</f>
        <v>146550071.41161895</v>
      </c>
      <c r="AD83" s="1">
        <f t="array" ref="AD83:AD95" xml:space="preserve">   IF(AD53:AD65&lt;AD38:AD50,     AD68:AD80   *   4   *   (AD38:AD50-AD53:AD65),   0  )</f>
        <v>155051721.37017187</v>
      </c>
      <c r="AE83" s="1">
        <f t="array" ref="AE83:AE95" xml:space="preserve">   IF(AE53:AE65&lt;AE38:AE50,     AE68:AE80   *   4   *   (AE38:AE50-AE53:AE65),   0  )</f>
        <v>163991104.23956591</v>
      </c>
      <c r="AF83" s="1">
        <f t="array" ref="AF83:AF95" xml:space="preserve">   IF(AF53:AF65&lt;AF38:AF50,     AF68:AF80   *   4   *   (AF38:AF50-AF53:AF65),   0  )</f>
        <v>173389336.60555932</v>
      </c>
      <c r="AG83" s="1">
        <f t="array" ref="AG83:AG95" xml:space="preserve">   IF(AG53:AG65&lt;AG38:AG50,     AG68:AG80   *   4   *   (AG38:AG50-AG53:AG65),   0  )</f>
        <v>183268512.69231555</v>
      </c>
      <c r="AH83" s="1">
        <f t="array" ref="AH83:AH95" xml:space="preserve">   IF(AH53:AH65&lt;AH38:AH50,     AH68:AH80   *   4   *   (AH38:AH50-AH53:AH65),   0  )</f>
        <v>193651748.35944289</v>
      </c>
      <c r="AI83" s="1">
        <f t="array" ref="AI83:AI95" xml:space="preserve">   IF(AI53:AI65&lt;AI38:AI50,     AI68:AI80   *   4   *   (AI38:AI50-AI53:AI65),   0  )</f>
        <v>204563227.03843433</v>
      </c>
      <c r="AJ83" s="1">
        <f t="array" ref="AJ83:AJ95" xml:space="preserve">   IF(AJ53:AJ65&lt;AJ38:AJ50,     AJ68:AJ80   *   4   *   (AJ38:AJ50-AJ53:AJ65),   0  )</f>
        <v>216028247.69265121</v>
      </c>
      <c r="AK83" s="1">
        <f t="array" ref="AK83:AK95" xml:space="preserve">   IF(AK53:AK65&lt;AK38:AK50,     AK68:AK80   *   4   *   (AK38:AK50-AK53:AK65),   0  )</f>
        <v>228073274.88860762</v>
      </c>
      <c r="AL83" s="1">
        <f t="array" ref="AL83:AL95" xml:space="preserve">   IF(AL53:AL65&lt;AL38:AL50,     AL68:AL80   *   4   *   (AL38:AL50-AL53:AL65),   0  )</f>
        <v>240725991.07006365</v>
      </c>
      <c r="AM83" s="1">
        <f t="array" ref="AM83:AM95" xml:space="preserve">   IF(AM53:AM65&lt;AM38:AM50,     AM68:AM80   *   4   *   (AM38:AM50-AM53:AM65),   0  )</f>
        <v>254015351.13036087</v>
      </c>
      <c r="AN83" s="1">
        <f t="array" ref="AN83:AN95" xml:space="preserve">   IF(AN53:AN65&lt;AN38:AN50,     AN68:AN80   *   4   *   (AN38:AN50-AN53:AN65),   0  )</f>
        <v>267971639.38250944</v>
      </c>
      <c r="AO83" s="1">
        <f t="array" ref="AO83:AO95" xml:space="preserve">   IF(AO53:AO65&lt;AO38:AO50,     AO68:AO80   *   4   *   (AO38:AO50-AO53:AO65),   0  )</f>
        <v>282626529.03080571</v>
      </c>
      <c r="AP83" s="1">
        <f t="array" ref="AP83:AP95" xml:space="preserve">   IF(AP53:AP65&lt;AP38:AP50,     AP68:AP80   *   4   *   (AP38:AP50-AP53:AP65),   0  )</f>
        <v>298013144.25217795</v>
      </c>
      <c r="AQ83" s="1">
        <f t="array" ref="AQ83:AQ95" xml:space="preserve">   IF(AQ53:AQ65&lt;AQ38:AQ50,     AQ68:AQ80   *   4   *   (AQ38:AQ50-AQ53:AQ65),   0  )</f>
        <v>314166125.00010884</v>
      </c>
      <c r="AR83" s="1">
        <f t="array" ref="AR83:AR95" xml:space="preserve">   IF(AR53:AR65&lt;AR38:AR50,     AR68:AR80   *   4   *   (AR38:AR50-AR53:AR65),   0  )</f>
        <v>331121694.64877701</v>
      </c>
      <c r="AS83" s="1">
        <f t="array" ref="AS83:AS95" xml:space="preserve">   IF(AS53:AS65&lt;AS38:AS50,     AS68:AS80   *   4   *   (AS38:AS50-AS53:AS65),   0  )</f>
        <v>348917730.60010844</v>
      </c>
      <c r="AT83" s="1">
        <f t="array" ref="AT83:AT95" xml:space="preserve">   IF(AT53:AT65&lt;AT38:AT50,     AT68:AT80   *   4   *   (AT38:AT50-AT53:AT65),   0  )</f>
        <v>367593837.98165256</v>
      </c>
      <c r="AU83" s="1">
        <f t="array" ref="AU83:AU95" xml:space="preserve">   IF(AU53:AU65&lt;AU38:AU50,     AU68:AU80   *   4   *   (AU38:AU50-AU53:AU65),   0  )</f>
        <v>387191426.56866562</v>
      </c>
      <c r="AV83" s="1">
        <f t="array" ref="AV83:AV95" xml:space="preserve">   IF(AV53:AV65&lt;AV38:AV50,     AV68:AV80   *   4   *   (AV38:AV50-AV53:AV65),   0  )</f>
        <v>407753791.06946564</v>
      </c>
      <c r="AW83" s="1">
        <f t="array" ref="AW83:AW95" xml:space="preserve">   IF(AW53:AW65&lt;AW38:AW50,     AW68:AW80   *   4   *   (AW38:AW50-AW53:AW65),   0  )</f>
        <v>429326194.91906536</v>
      </c>
      <c r="AX83" s="1">
        <f t="array" ref="AX83:AX95" xml:space="preserve">   IF(AX53:AX65&lt;AX38:AX50,     AX68:AX80   *   4   *   (AX38:AX50-AX53:AX65),   0  )</f>
        <v>451955957.73226035</v>
      </c>
      <c r="AY83" s="1">
        <f t="array" ref="AY83:AY95" xml:space="preserve">   IF(AY53:AY65&lt;AY38:AY50,     AY68:AY80   *   4   *   (AY38:AY50-AY53:AY65),   0  )</f>
        <v>475692546.57380098</v>
      </c>
      <c r="AZ83" s="1">
        <f t="array" ref="AZ83:AZ95" xml:space="preserve">   IF(AZ53:AZ65&lt;AZ38:AZ50,     AZ68:AZ80   *   4   *   (AZ38:AZ50-AZ53:AZ65),   0  )</f>
        <v>500587671.20998639</v>
      </c>
      <c r="BA83" s="1">
        <f t="array" ref="BA83:BA95" xml:space="preserve">   IF(BA53:BA65&lt;BA38:BA50,     BA68:BA80   *   4   *   (BA38:BA50-BA53:BA65),   0  )</f>
        <v>526695383.51301771</v>
      </c>
      <c r="BB83" s="1">
        <f t="array" ref="BB83:BB95" xml:space="preserve">   IF(BB53:BB65&lt;BB38:BB50,     BB68:BB80   *   4   *   (BB38:BB50-BB53:BB65),   0  )</f>
        <v>554072181.19674015</v>
      </c>
      <c r="BC83" s="1">
        <f t="array" ref="BC83:BC95" xml:space="preserve">   IF(BC53:BC65&lt;BC38:BC50,     BC68:BC80   *   4   *   (BC38:BC50-BC53:BC65),   0  )</f>
        <v>582777116.0700171</v>
      </c>
      <c r="BD83" s="1">
        <f t="array" ref="BD83:BD95" xml:space="preserve">   IF(BD53:BD65&lt;BD38:BD50,     BD68:BD80   *   4   *   (BD38:BD50-BD53:BD65),   0  )</f>
        <v>612871907.0018748</v>
      </c>
      <c r="BE83" s="1">
        <f t="array" ref="BE83:BE95" xml:space="preserve">   IF(BE53:BE65&lt;BE38:BE50,     BE68:BE80   *   4   *   (BE38:BE50-BE53:BE65),   0  )</f>
        <v>644421057.8008424</v>
      </c>
      <c r="BF83" s="1">
        <f t="array" ref="BF83:BF95" xml:space="preserve">   IF(BF53:BF65&lt;BF38:BF50,     BF68:BF80   *   4   *   (BF38:BF50-BF53:BF65),   0  )</f>
        <v>677491980.21949828</v>
      </c>
      <c r="BG83" s="1">
        <f t="array" ref="BG83:BG95" xml:space="preserve">   IF(BG53:BG65&lt;BG38:BG50,     BG68:BG80   *   4   *   (BG38:BG50-BG53:BG65),   0  )</f>
        <v>712155122.30419421</v>
      </c>
      <c r="BH83" s="1">
        <f t="array" ref="BH83:BH95" xml:space="preserve">   IF(BH53:BH65&lt;BH38:BH50,     BH68:BH80   *   4   *   (BH38:BH50-BH53:BH65),   0  )</f>
        <v>748484102.31930709</v>
      </c>
      <c r="BI83" s="1">
        <f t="array" ref="BI83:BI95" xml:space="preserve">   IF(BI53:BI65&lt;BI38:BI50,     BI68:BI80   *   4   *   (BI38:BI50-BI53:BI65),   0  )</f>
        <v>786555848.48505259</v>
      </c>
      <c r="BJ83" s="1">
        <f t="array" ref="BJ83:BJ95" xml:space="preserve">   IF(BJ53:BJ65&lt;BJ38:BJ50,     BJ68:BJ80   *   4   *   (BJ38:BJ50-BJ53:BJ65),   0  )</f>
        <v>826450744.77809775</v>
      </c>
      <c r="BK83" s="1">
        <f t="array" ref="BK83:BK95" xml:space="preserve">   IF(BK53:BK65&lt;BK38:BK50,     BK68:BK80   *   4   *   (BK38:BK50-BK53:BK65),   0  )</f>
        <v>868252783.05473578</v>
      </c>
      <c r="BL83" s="1">
        <f t="array" ref="BL83:BL95" xml:space="preserve">   IF(BL53:BL65&lt;BL38:BL50,     BL68:BL80   *   4   *   (BL38:BL50-BL53:BL65),   0  )</f>
        <v>912049721.76745844</v>
      </c>
      <c r="BM83" s="1">
        <f t="array" ref="BM83:BM95" xml:space="preserve">   IF(BM53:BM65&lt;BM38:BM50,     BM68:BM80   *   4   *   (BM38:BM50-BM53:BM65),   0  )</f>
        <v>957933251.55718601</v>
      </c>
      <c r="BN83" s="1">
        <f t="array" ref="BN83:BN95" xml:space="preserve">   IF(BN53:BN65&lt;BN38:BN50,     BN68:BN80   *   4   *   (BN38:BN50-BN53:BN65),   0  )</f>
        <v>1005999168.0154347</v>
      </c>
      <c r="BO83" s="1">
        <f t="array" ref="BO83:BO95" xml:space="preserve">   IF(BO53:BO65&lt;BO38:BO50,     BO68:BO80   *   4   *   (BO38:BO50-BO53:BO65),   0  )</f>
        <v>1056347551.9231306</v>
      </c>
      <c r="BP83" s="1">
        <f t="array" ref="BP83:BP95" xml:space="preserve">   IF(BP53:BP65&lt;BP38:BP50,     BP68:BP80   *   4   *   (BP38:BP50-BP53:BP65),   0  )</f>
        <v>1109082957.2858117</v>
      </c>
      <c r="BQ83" s="1">
        <f t="array" ref="BQ83:BQ95" xml:space="preserve">   IF(BQ53:BQ65&lt;BQ38:BQ50,     BQ68:BQ80   *   4   *   (BQ38:BQ50-BQ53:BQ65),   0  )</f>
        <v>1164314607.4984539</v>
      </c>
      <c r="BR83" s="1">
        <f t="array" ref="BR83:BR95" xml:space="preserve">   IF(BR53:BR65&lt;BR38:BR50,     BR68:BR80   *   4   *   (BR38:BR50-BR53:BR65),   0  )</f>
        <v>1222156599.9873109</v>
      </c>
      <c r="BS83" s="1">
        <f t="array" ref="BS83:BS95" xml:space="preserve">   IF(BS53:BS65&lt;BS38:BS50,     BS68:BS80   *   4   *   (BS38:BS50-BS53:BS65),   0  )</f>
        <v>1282728119.690819</v>
      </c>
      <c r="BT83" s="1">
        <f t="array" ref="BT83:BT95" xml:space="preserve">   IF(BT53:BT65&lt;BT38:BT50,     BT68:BT80   *   4   *   (BT38:BT50-BT53:BT65),   0  )</f>
        <v>1346153661.7569821</v>
      </c>
      <c r="BU83" s="1">
        <f t="array" ref="BU83:BU95" xml:space="preserve">   IF(BU53:BU65&lt;BU38:BU50,     BU68:BU80   *   4   *   (BU38:BU50-BU53:BU65),   0  )</f>
        <v>1412563263.8505487</v>
      </c>
      <c r="BV83" s="1">
        <f t="array" ref="BV83:BV95" xml:space="preserve">   IF(BV53:BV65&lt;BV38:BV50,     BV68:BV80   *   4   *   (BV38:BV50-BV53:BV65),   0  )</f>
        <v>1482092748.4800119</v>
      </c>
      <c r="BW83" s="1">
        <f t="array" ref="BW83:BW95" xml:space="preserve">   IF(BW53:BW65&lt;BW38:BW50,     BW68:BW80   *   4   *   (BW38:BW50-BW53:BW65),   0  )</f>
        <v>1554883975.7716811</v>
      </c>
      <c r="BX83" s="1">
        <f t="array" ref="BX83:BX95" xml:space="preserve">   IF(BX53:BX65&lt;BX38:BX50,     BX68:BX80   *   4   *   (BX38:BX50-BX53:BX65),   0  )</f>
        <v>1631085107.1362617</v>
      </c>
      <c r="BY83" s="1">
        <f t="array" ref="BY83:BY95" xml:space="preserve">   IF(BY53:BY65&lt;BY38:BY50,     BY68:BY80   *   4   *   (BY38:BY50-BY53:BY65),   0  )</f>
        <v>1710850880.2920506</v>
      </c>
      <c r="BZ83" s="1">
        <f t="array" ref="BZ83:BZ95" xml:space="preserve">   IF(BZ53:BZ65&lt;BZ38:BZ50,     BZ68:BZ80   *   4   *   (BZ38:BZ50-BZ53:BZ65),   0  )</f>
        <v>1794342896.128603</v>
      </c>
      <c r="CA83" s="1">
        <f t="array" ref="CA83:CA95" xml:space="preserve">   IF(CA53:CA65&lt;CA38:CA50,     CA68:CA80   *   4   *   (CA38:CA50-CA53:CA65),   0  )</f>
        <v>1881729917.9149876</v>
      </c>
      <c r="CB83" s="1">
        <f t="array" ref="CB83:CB95" xml:space="preserve">   IF(CB53:CB65&lt;CB38:CB50,     CB68:CB80   *   4   *   (CB38:CB50-CB53:CB65),   0  )</f>
        <v>1973188183.378207</v>
      </c>
      <c r="CC83" s="1">
        <f t="array" ref="CC83:CC95" xml:space="preserve">   IF(CC53:CC65&lt;CC38:CC50,     CC68:CC80   *   4   *   (CC38:CC50-CC53:CC65),   0  )</f>
        <v>2068901730.1993473</v>
      </c>
      <c r="CD83" s="1">
        <f t="array" ref="CD83:CD95" xml:space="preserve">   IF(CD53:CD65&lt;CD38:CD50,     CD68:CD80   *   4   *   (CD38:CD50-CD53:CD65),   0  )</f>
        <v>2169062735.4982915</v>
      </c>
      <c r="CE83" s="1">
        <f t="array" ref="CE83:CE95" xml:space="preserve">   IF(CE53:CE65&lt;CE38:CE50,     CE68:CE80   *   4   *   (CE38:CE50-CE53:CE65),   0  )</f>
        <v>2273871869.9017229</v>
      </c>
      <c r="CF83" s="1">
        <f t="array" ref="CF83:CF95" xml:space="preserve">   IF(CF53:CF65&lt;CF38:CF50,     CF68:CF80   *   4   *   (CF38:CF50-CF53:CF65),   0  )</f>
        <v>2383538666.8143964</v>
      </c>
      <c r="CG83" s="1">
        <f t="array" ref="CG83:CG95" xml:space="preserve">   IF(CG53:CG65&lt;CG38:CG50,     CG68:CG80   *   4   *   (CG38:CG50-CG53:CG65),   0  )</f>
        <v>2498281907.5396323</v>
      </c>
      <c r="CH83" s="1">
        <f t="array" ref="CH83:CH95" xml:space="preserve">   IF(CH53:CH65&lt;CH38:CH50,     CH68:CH80   *   4   *   (CH38:CH50-CH53:CH65),   0  )</f>
        <v>2618330022.9222836</v>
      </c>
      <c r="CI83" s="1">
        <f t="array" ref="CI83:CI95" xml:space="preserve">   IF(CI53:CI65&lt;CI38:CI50,     CI68:CI80   *   4   *   (CI38:CI50-CI53:CI65),   0  )</f>
        <v>2743921512.215724</v>
      </c>
      <c r="CJ83" s="1">
        <f t="array" ref="CJ83:CJ95" xml:space="preserve">   IF(CJ53:CJ65&lt;CJ38:CJ50,     CJ68:CJ80   *   4   *   (CJ38:CJ50-CJ53:CJ65),   0  )</f>
        <v>2875305379.9040303</v>
      </c>
      <c r="CK83" s="1">
        <f t="array" ref="CK83:CK95" xml:space="preserve">   IF(CK53:CK65&lt;CK38:CK50,     CK68:CK80   *   4   *   (CK38:CK50-CK53:CK65),   0  )</f>
        <v>3012741591.2412057</v>
      </c>
      <c r="CL83" s="1">
        <f t="array" ref="CL83:CL95" xml:space="preserve">   IF(CL53:CL65&lt;CL38:CL50,     CL68:CL80   *   4   *   (CL38:CL50-CL53:CL65),   0  )</f>
        <v>3156501547.3014216</v>
      </c>
      <c r="CM83" s="1">
        <f t="array" ref="CM83:CM95" xml:space="preserve">   IF(CM53:CM65&lt;CM38:CM50,     CM68:CM80   *   4   *   (CM38:CM50-CM53:CM65),   0  )</f>
        <v>3306868580.3675761</v>
      </c>
      <c r="CN83" s="1">
        <f t="array" ref="CN83:CN95" xml:space="preserve">   IF(CN53:CN65&lt;CN38:CN50,     CN68:CN80   *   4   *   (CN38:CN50-CN53:CN65),   0  )</f>
        <v>3464138470.5204067</v>
      </c>
      <c r="CO83" s="1">
        <f t="array" ref="CO83:CO95" xml:space="preserve">   IF(CO53:CO65&lt;CO38:CO50,     CO68:CO80   *   4   *   (CO38:CO50-CO53:CO65),   0  )</f>
        <v>3628619984.3264728</v>
      </c>
      <c r="CP83" s="1">
        <f t="array" ref="CP83:CP95" xml:space="preserve">   IF(CP53:CP65&lt;CP38:CP50,     CP68:CP80   *   4   *   (CP38:CP50-CP53:CP65),   0  )</f>
        <v>3800635436.561202</v>
      </c>
      <c r="CQ83" s="1">
        <f t="array" ref="CQ83:CQ95" xml:space="preserve">   IF(CQ53:CQ65&lt;CQ38:CQ50,     CQ68:CQ80   *   4   *   (CQ38:CQ50-CQ53:CQ65),   0  )</f>
        <v>3980521275.9424367</v>
      </c>
      <c r="CR83" s="1">
        <f t="array" ref="CR83:CR95" xml:space="preserve">   IF(CR53:CR65&lt;CR38:CR50,     CR68:CR80   *   4   *   (CR38:CR50-CR53:CR65),   0  )</f>
        <v>4168628695.8910456</v>
      </c>
      <c r="CS83" s="1">
        <f t="array" ref="CS83:CS95" xml:space="preserve">   IF(CS53:CS65&lt;CS38:CS50,     CS68:CS80   *   4   *   (CS38:CS50-CS53:CS65),   0  )</f>
        <v>4365324271.3776894</v>
      </c>
      <c r="CT83" s="1">
        <f t="array" ref="CT83:CT95" xml:space="preserve">   IF(CT53:CT65&lt;CT38:CT50,     CT68:CT80   *   4   *   (CT38:CT50-CT53:CT65),   0  )</f>
        <v>4570990622.9593878</v>
      </c>
      <c r="CU83" s="1">
        <f t="array" ref="CU83:CU95" xml:space="preserve">   IF(CU53:CU65&lt;CU38:CU50,     CU68:CU80   *   4   *   (CU38:CU50-CU53:CU65),   0  )</f>
        <v>4786027109.1558352</v>
      </c>
      <c r="CV83" s="1">
        <f t="array" ref="CV83:CV95" xml:space="preserve">   IF(CV53:CV65&lt;CV38:CV50,     CV68:CV80   *   4   *   (CV38:CV50-CV53:CV65),   0  )</f>
        <v>5010850548.3636885</v>
      </c>
      <c r="CW83" s="1">
        <f t="array" ref="CW83:CW95" xml:space="preserve">   IF(CW53:CW65&lt;CW38:CW50,     CW68:CW80   *   4   *   (CW38:CW50-CW53:CW65),   0  )</f>
        <v>5245895971.5573387</v>
      </c>
      <c r="CX83" s="1">
        <f t="array" ref="CX83:CX95" xml:space="preserve">   IF(CX53:CX65&lt;CX38:CX50,     CX68:CX80   *   4   *   (CX38:CX50-CX53:CX65),   0  )</f>
        <v>5491617407.07693</v>
      </c>
      <c r="CY83" s="1">
        <f t="array" ref="CY83:CY95" xml:space="preserve">   IF(CY53:CY65&lt;CY38:CY50,     CY68:CY80   *   4   *   (CY38:CY50-CY53:CY65),   0  )</f>
        <v>5748488698.8590736</v>
      </c>
      <c r="CZ83" s="1">
        <f t="array" ref="CZ83:CZ95" xml:space="preserve">   IF(CZ53:CZ65&lt;CZ38:CZ50,     CZ68:CZ80   *   4   *   (CZ38:CZ50-CZ53:CZ65),   0  )</f>
        <v>6017004359.5224552</v>
      </c>
      <c r="DA83" s="1">
        <f t="array" ref="DA83:DA95" xml:space="preserve">   IF(DA53:DA65&lt;DA38:DA50,     DA68:DA80   *   4   *   (DA38:DA50-DA53:DA65),   0  )</f>
        <v>6297680459.7796984</v>
      </c>
    </row>
    <row r="84" spans="1:105" x14ac:dyDescent="0.25">
      <c r="A84" t="s">
        <v>49</v>
      </c>
      <c r="B84" s="1">
        <f t="shared" ref="B84:B95" si="9">SUMPRODUCT(E84:DA84,E$5:DA$5)  /  10^6</f>
        <v>566.83002993360947</v>
      </c>
      <c r="D84" t="s">
        <v>49</v>
      </c>
      <c r="E84" s="1">
        <v>51480061.250905029</v>
      </c>
      <c r="F84" s="1">
        <v>54302130.449476205</v>
      </c>
      <c r="G84" s="1">
        <v>57251858.231133915</v>
      </c>
      <c r="H84" s="1">
        <v>60334517.358114682</v>
      </c>
      <c r="I84" s="1">
        <v>63555587.085379258</v>
      </c>
      <c r="J84" s="1">
        <v>66920760.969141692</v>
      </c>
      <c r="K84" s="1">
        <v>70435954.963450685</v>
      </c>
      <c r="L84" s="1">
        <v>74107315.815254837</v>
      </c>
      <c r="M84" s="1">
        <v>77941229.768755153</v>
      </c>
      <c r="N84" s="1">
        <v>81944331.590235889</v>
      </c>
      <c r="O84" s="1">
        <v>86123513.924960449</v>
      </c>
      <c r="P84" s="1">
        <v>90485936.998135924</v>
      </c>
      <c r="Q84" s="1">
        <v>95039038.672375292</v>
      </c>
      <c r="R84" s="1">
        <v>99790544.874530062</v>
      </c>
      <c r="S84" s="1">
        <v>104748480.40522423</v>
      </c>
      <c r="T84" s="1">
        <v>109921180.14489628</v>
      </c>
      <c r="U84" s="1">
        <v>115317300.67064492</v>
      </c>
      <c r="V84" s="1">
        <v>120945832.29868579</v>
      </c>
      <c r="W84" s="1">
        <v>126816111.56775033</v>
      </c>
      <c r="X84" s="1">
        <v>132937834.17930581</v>
      </c>
      <c r="Y84" s="1">
        <v>139321068.41103625</v>
      </c>
      <c r="Z84" s="1">
        <v>145976269.02061206</v>
      </c>
      <c r="AA84" s="1">
        <v>152914291.65737748</v>
      </c>
      <c r="AB84" s="1">
        <v>160146407.80021358</v>
      </c>
      <c r="AC84" s="1">
        <v>167684320.24047917</v>
      </c>
      <c r="AD84" s="1">
        <v>175540179.12960759</v>
      </c>
      <c r="AE84" s="1">
        <v>183726598.61162496</v>
      </c>
      <c r="AF84" s="1">
        <v>192256674.0615806</v>
      </c>
      <c r="AG84" s="1">
        <v>201143999.95161965</v>
      </c>
      <c r="AH84" s="1">
        <v>210402688.36719966</v>
      </c>
      <c r="AI84" s="1">
        <v>220047388.19674903</v>
      </c>
      <c r="AJ84" s="1">
        <v>230093305.01889175</v>
      </c>
      <c r="AK84" s="1">
        <v>240556221.71221364</v>
      </c>
      <c r="AL84" s="1">
        <v>251452519.81343105</v>
      </c>
      <c r="AM84" s="1">
        <v>262799201.65073979</v>
      </c>
      <c r="AN84" s="1">
        <v>274613913.28005952</v>
      </c>
      <c r="AO84" s="1">
        <v>286914968.25288528</v>
      </c>
      <c r="AP84" s="1">
        <v>299721372.24545044</v>
      </c>
      <c r="AQ84" s="1">
        <v>313052848.57997769</v>
      </c>
      <c r="AR84" s="1">
        <v>326929864.66986072</v>
      </c>
      <c r="AS84" s="1">
        <v>341373659.42175746</v>
      </c>
      <c r="AT84" s="1">
        <v>356406271.62873459</v>
      </c>
      <c r="AU84" s="1">
        <v>372050569.3898046</v>
      </c>
      <c r="AV84" s="1">
        <v>388330280.59244919</v>
      </c>
      <c r="AW84" s="1">
        <v>405270024.49600667</v>
      </c>
      <c r="AX84" s="1">
        <v>422895344.45514178</v>
      </c>
      <c r="AY84" s="1">
        <v>441232741.82399267</v>
      </c>
      <c r="AZ84" s="1">
        <v>460309711.08302319</v>
      </c>
      <c r="BA84" s="1">
        <v>480154776.23208869</v>
      </c>
      <c r="BB84" s="1">
        <v>500797528.49475187</v>
      </c>
      <c r="BC84" s="1">
        <v>522268665.38047248</v>
      </c>
      <c r="BD84" s="1">
        <v>544600031.15293944</v>
      </c>
      <c r="BE84" s="1">
        <v>567824658.75449598</v>
      </c>
      <c r="BF84" s="1">
        <v>591976813.23838878</v>
      </c>
      <c r="BG84" s="1">
        <v>617092036.76236212</v>
      </c>
      <c r="BH84" s="1">
        <v>643207195.19903362</v>
      </c>
      <c r="BI84" s="1">
        <v>670360526.42038643</v>
      </c>
      <c r="BJ84" s="1">
        <v>698591690.31579244</v>
      </c>
      <c r="BK84" s="1">
        <v>727941820.60498965</v>
      </c>
      <c r="BL84" s="1">
        <v>758453578.50967181</v>
      </c>
      <c r="BM84" s="1">
        <v>790171208.34950817</v>
      </c>
      <c r="BN84" s="1">
        <v>823140595.13078892</v>
      </c>
      <c r="BO84" s="1">
        <v>857409324.19821382</v>
      </c>
      <c r="BP84" s="1">
        <v>893026743.02288985</v>
      </c>
      <c r="BQ84" s="1">
        <v>930044025.20207918</v>
      </c>
      <c r="BR84" s="1">
        <v>968514236.74898386</v>
      </c>
      <c r="BS84" s="1">
        <v>1008492404.753484</v>
      </c>
      <c r="BT84" s="1">
        <v>1050035588.4977014</v>
      </c>
      <c r="BU84" s="1">
        <v>1093202953.1130753</v>
      </c>
      <c r="BV84" s="1">
        <v>1138055845.8687823</v>
      </c>
      <c r="BW84" s="1">
        <v>1184657875.1843896</v>
      </c>
      <c r="BX84" s="1">
        <v>1233074992.4629331</v>
      </c>
      <c r="BY84" s="1">
        <v>1283375576.8439507</v>
      </c>
      <c r="BZ84" s="1">
        <v>1335630522.9794953</v>
      </c>
      <c r="CA84" s="1">
        <v>1389913331.9397388</v>
      </c>
      <c r="CB84" s="1">
        <v>1446300205.3585253</v>
      </c>
      <c r="CC84" s="1">
        <v>1504870142.9330587</v>
      </c>
      <c r="CD84" s="1">
        <v>1565705043.395927</v>
      </c>
      <c r="CE84" s="1">
        <v>1628889809.0817792</v>
      </c>
      <c r="CF84" s="1">
        <v>1694512454.2152381</v>
      </c>
      <c r="CG84" s="1">
        <v>1762664217.0510449</v>
      </c>
      <c r="CH84" s="1">
        <v>1833439676.0020573</v>
      </c>
      <c r="CI84" s="1">
        <v>1906936869.8953276</v>
      </c>
      <c r="CJ84" s="1">
        <v>1983257422.5015559</v>
      </c>
      <c r="CK84" s="1">
        <v>2062506671.4881065</v>
      </c>
      <c r="CL84" s="1">
        <v>2144793801.9511275</v>
      </c>
      <c r="CM84" s="1">
        <v>2230231984.687686</v>
      </c>
      <c r="CN84" s="1">
        <v>2318938519.3744431</v>
      </c>
      <c r="CO84" s="1">
        <v>2411034982.8252053</v>
      </c>
      <c r="CP84" s="1">
        <v>2506647382.5056763</v>
      </c>
      <c r="CQ84" s="1">
        <v>2605906315.4899511</v>
      </c>
      <c r="CR84" s="1">
        <v>2708947133.0497217</v>
      </c>
      <c r="CS84" s="1">
        <v>2815910111.0737844</v>
      </c>
      <c r="CT84" s="1">
        <v>2926940626.5223866</v>
      </c>
      <c r="CU84" s="1">
        <v>3042189340.1279058</v>
      </c>
      <c r="CV84" s="1">
        <v>3161812385.5609756</v>
      </c>
      <c r="CW84" s="1">
        <v>3285971565.2884493</v>
      </c>
      <c r="CX84" s="1">
        <v>3414834553.3577995</v>
      </c>
      <c r="CY84" s="1">
        <v>3548575105.3504601</v>
      </c>
      <c r="CZ84" s="1">
        <v>3687373275.755157</v>
      </c>
      <c r="DA84" s="1">
        <v>3831415643.0209861</v>
      </c>
    </row>
    <row r="85" spans="1:105" x14ac:dyDescent="0.25">
      <c r="A85" t="s">
        <v>50</v>
      </c>
      <c r="B85" s="1">
        <f t="shared" si="9"/>
        <v>554.55184263157184</v>
      </c>
      <c r="D85" t="s">
        <v>50</v>
      </c>
      <c r="E85" s="1">
        <v>30634832.938186273</v>
      </c>
      <c r="F85" s="1">
        <v>32805232.217871241</v>
      </c>
      <c r="G85" s="1">
        <v>35094396.591667034</v>
      </c>
      <c r="H85" s="1">
        <v>37508146.907851569</v>
      </c>
      <c r="I85" s="1">
        <v>40052572.298095055</v>
      </c>
      <c r="J85" s="1">
        <v>42734042.066509716</v>
      </c>
      <c r="K85" s="1">
        <v>45559218.091388144</v>
      </c>
      <c r="L85" s="1">
        <v>48535067.761299513</v>
      </c>
      <c r="M85" s="1">
        <v>51668877.468114801</v>
      </c>
      <c r="N85" s="1">
        <v>54968266.680471711</v>
      </c>
      <c r="O85" s="1">
        <v>58441202.622167498</v>
      </c>
      <c r="P85" s="1">
        <v>62096015.580984466</v>
      </c>
      <c r="Q85" s="1">
        <v>65941414.874514371</v>
      </c>
      <c r="R85" s="1">
        <v>69986505.500649989</v>
      </c>
      <c r="S85" s="1">
        <v>74240805.501559764</v>
      </c>
      <c r="T85" s="1">
        <v>78714264.071158856</v>
      </c>
      <c r="U85" s="1">
        <v>83417280.437331766</v>
      </c>
      <c r="V85" s="1">
        <v>88360723.551460132</v>
      </c>
      <c r="W85" s="1">
        <v>93555952.61915496</v>
      </c>
      <c r="X85" s="1">
        <v>99014838.507498965</v>
      </c>
      <c r="Y85" s="1">
        <v>104749786.06556353</v>
      </c>
      <c r="Z85" s="1">
        <v>110773757.39648841</v>
      </c>
      <c r="AA85" s="1">
        <v>117100296.12099379</v>
      </c>
      <c r="AB85" s="1">
        <v>123743552.67384259</v>
      </c>
      <c r="AC85" s="1">
        <v>130718310.67648832</v>
      </c>
      <c r="AD85" s="1">
        <v>138040014.43092638</v>
      </c>
      <c r="AE85" s="1">
        <v>145724797.58162835</v>
      </c>
      <c r="AF85" s="1">
        <v>153789512.9943715</v>
      </c>
      <c r="AG85" s="1">
        <v>162251763.90278912</v>
      </c>
      <c r="AH85" s="1">
        <v>171129936.37556532</v>
      </c>
      <c r="AI85" s="1">
        <v>180443233.15937564</v>
      </c>
      <c r="AJ85" s="1">
        <v>190211708.95494872</v>
      </c>
      <c r="AK85" s="1">
        <v>200456307.18598431</v>
      </c>
      <c r="AL85" s="1">
        <v>211198898.32312319</v>
      </c>
      <c r="AM85" s="1">
        <v>222462319.82772547</v>
      </c>
      <c r="AN85" s="1">
        <v>234270417.7828722</v>
      </c>
      <c r="AO85" s="1">
        <v>246648090.28178719</v>
      </c>
      <c r="AP85" s="1">
        <v>259621332.64674526</v>
      </c>
      <c r="AQ85" s="1">
        <v>273217284.55455792</v>
      </c>
      <c r="AR85" s="1">
        <v>287464279.1478253</v>
      </c>
      <c r="AS85" s="1">
        <v>302391894.21441925</v>
      </c>
      <c r="AT85" s="1">
        <v>318031005.52103162</v>
      </c>
      <c r="AU85" s="1">
        <v>334413842.39014769</v>
      </c>
      <c r="AV85" s="1">
        <v>351574045.61346972</v>
      </c>
      <c r="AW85" s="1">
        <v>369546727.79862863</v>
      </c>
      <c r="AX85" s="1">
        <v>388368536.24998856</v>
      </c>
      <c r="AY85" s="1">
        <v>408077718.48848349</v>
      </c>
      <c r="AZ85" s="1">
        <v>428714190.51971507</v>
      </c>
      <c r="BA85" s="1">
        <v>450319607.96401811</v>
      </c>
      <c r="BB85" s="1">
        <v>472937440.16684741</v>
      </c>
      <c r="BC85" s="1">
        <v>496613047.41269118</v>
      </c>
      <c r="BD85" s="1">
        <v>521393761.37074095</v>
      </c>
      <c r="BE85" s="1">
        <v>547328968.90579867</v>
      </c>
      <c r="BF85" s="1">
        <v>574470199.39335668</v>
      </c>
      <c r="BG85" s="1">
        <v>602871215.68344724</v>
      </c>
      <c r="BH85" s="1">
        <v>632588108.86379886</v>
      </c>
      <c r="BI85" s="1">
        <v>663679396.97892606</v>
      </c>
      <c r="BJ85" s="1">
        <v>696206127.86822844</v>
      </c>
      <c r="BK85" s="1">
        <v>730231986.29278219</v>
      </c>
      <c r="BL85" s="1">
        <v>765823405.52746749</v>
      </c>
      <c r="BM85" s="1">
        <v>803049683.60223019</v>
      </c>
      <c r="BN85" s="1">
        <v>841983104.38381279</v>
      </c>
      <c r="BO85" s="1">
        <v>882699063.69704676</v>
      </c>
      <c r="BP85" s="1">
        <v>925276200.69294596</v>
      </c>
      <c r="BQ85" s="1">
        <v>969796534.67923069</v>
      </c>
      <c r="BR85" s="1">
        <v>1016345607.6377348</v>
      </c>
      <c r="BS85" s="1">
        <v>1065012632.6622458</v>
      </c>
      <c r="BT85" s="1">
        <v>1115890648.5598629</v>
      </c>
      <c r="BU85" s="1">
        <v>1169076680.8687918</v>
      </c>
      <c r="BV85" s="1">
        <v>1224671909.5558431</v>
      </c>
      <c r="BW85" s="1">
        <v>1282781843.667532</v>
      </c>
      <c r="BX85" s="1">
        <v>1343516503.2198582</v>
      </c>
      <c r="BY85" s="1">
        <v>1406990608.6233857</v>
      </c>
      <c r="BZ85" s="1">
        <v>1473323777.9523227</v>
      </c>
      <c r="CA85" s="1">
        <v>1542640732.3787739</v>
      </c>
      <c r="CB85" s="1">
        <v>1615071510.1064601</v>
      </c>
      <c r="CC85" s="1">
        <v>1690751689.1516323</v>
      </c>
      <c r="CD85" s="1">
        <v>1769822619.3331716</v>
      </c>
      <c r="CE85" s="1">
        <v>1852431663.8483679</v>
      </c>
      <c r="CF85" s="1">
        <v>1938732450.8262887</v>
      </c>
      <c r="CG85" s="1">
        <v>2028885135.2664006</v>
      </c>
      <c r="CH85" s="1">
        <v>2123056671.7867084</v>
      </c>
      <c r="CI85" s="1">
        <v>2221421098.6228004</v>
      </c>
      <c r="CJ85" s="1">
        <v>2324159833.3371015</v>
      </c>
      <c r="CK85" s="1">
        <v>2431461980.7162042</v>
      </c>
      <c r="CL85" s="1">
        <v>2543524653.3534403</v>
      </c>
      <c r="CM85" s="1">
        <v>2660553305.4340615</v>
      </c>
      <c r="CN85" s="1">
        <v>2782762080.2612414</v>
      </c>
      <c r="CO85" s="1">
        <v>2910374172.0828991</v>
      </c>
      <c r="CP85" s="1">
        <v>3043622202.8019691</v>
      </c>
      <c r="CQ85" s="1">
        <v>3182748614.1762624</v>
      </c>
      <c r="CR85" s="1">
        <v>3328006076.1386423</v>
      </c>
      <c r="CS85" s="1">
        <v>3479657911.8935804</v>
      </c>
      <c r="CT85" s="1">
        <v>3637978540.4727144</v>
      </c>
      <c r="CU85" s="1">
        <v>3803253937.4596109</v>
      </c>
      <c r="CV85" s="1">
        <v>3975782114.6224899</v>
      </c>
      <c r="CW85" s="1">
        <v>4155873619.2236352</v>
      </c>
      <c r="CX85" s="1">
        <v>4343852053.8050337</v>
      </c>
      <c r="CY85" s="1">
        <v>4540054617.2821274</v>
      </c>
      <c r="CZ85" s="1">
        <v>4744832668.211174</v>
      </c>
      <c r="DA85" s="1">
        <v>4958552311.1303339</v>
      </c>
    </row>
    <row r="86" spans="1:105" x14ac:dyDescent="0.25">
      <c r="A86" t="s">
        <v>51</v>
      </c>
      <c r="B86" s="1">
        <f t="shared" si="9"/>
        <v>531.88574653532805</v>
      </c>
      <c r="D86" t="s">
        <v>51</v>
      </c>
      <c r="E86" s="1">
        <v>7113923.1620155806</v>
      </c>
      <c r="F86" s="1">
        <v>8290527.0484432923</v>
      </c>
      <c r="G86" s="1">
        <v>9559859.2886079364</v>
      </c>
      <c r="H86" s="1">
        <v>10927939.94640136</v>
      </c>
      <c r="I86" s="1">
        <v>12401145.749608008</v>
      </c>
      <c r="J86" s="1">
        <v>13986230.120362841</v>
      </c>
      <c r="K86" s="1">
        <v>15690344.291697109</v>
      </c>
      <c r="L86" s="1">
        <v>17521059.567616113</v>
      </c>
      <c r="M86" s="1">
        <v>19486390.787134945</v>
      </c>
      <c r="N86" s="1">
        <v>21594821.055834033</v>
      </c>
      <c r="O86" s="1">
        <v>23855327.811791275</v>
      </c>
      <c r="P86" s="1">
        <v>26277410.296211731</v>
      </c>
      <c r="Q86" s="1">
        <v>28871118.502716985</v>
      </c>
      <c r="R86" s="1">
        <v>31647083.683083031</v>
      </c>
      <c r="S86" s="1">
        <v>34616550.491237618</v>
      </c>
      <c r="T86" s="1">
        <v>37791410.851556167</v>
      </c>
      <c r="U86" s="1">
        <v>41184239.641937427</v>
      </c>
      <c r="V86" s="1">
        <v>44808332.286810279</v>
      </c>
      <c r="W86" s="1">
        <v>48677744.360129952</v>
      </c>
      <c r="X86" s="1">
        <v>52807333.303579137</v>
      </c>
      <c r="Y86" s="1">
        <v>57212802.370609313</v>
      </c>
      <c r="Z86" s="1">
        <v>61910746.912652202</v>
      </c>
      <c r="AA86" s="1">
        <v>66918703.129816443</v>
      </c>
      <c r="AB86" s="1">
        <v>72255199.414673388</v>
      </c>
      <c r="AC86" s="1">
        <v>77939810.424343467</v>
      </c>
      <c r="AD86" s="1">
        <v>83993214.023039162</v>
      </c>
      <c r="AE86" s="1">
        <v>90437251.244515225</v>
      </c>
      <c r="AF86" s="1">
        <v>97294989.431544289</v>
      </c>
      <c r="AG86" s="1">
        <v>104590788.71758859</v>
      </c>
      <c r="AH86" s="1">
        <v>112350372.02430269</v>
      </c>
      <c r="AI86" s="1">
        <v>120600898.75739211</v>
      </c>
      <c r="AJ86" s="1">
        <v>129371042.39269492</v>
      </c>
      <c r="AK86" s="1">
        <v>138691072.15416607</v>
      </c>
      <c r="AL86" s="1">
        <v>148592938.99575499</v>
      </c>
      <c r="AM86" s="1">
        <v>159110366.10999811</v>
      </c>
      <c r="AN86" s="1">
        <v>170278944.19752747</v>
      </c>
      <c r="AO86" s="1">
        <v>182136231.7436474</v>
      </c>
      <c r="AP86" s="1">
        <v>194721860.56069189</v>
      </c>
      <c r="AQ86" s="1">
        <v>208077646.86806193</v>
      </c>
      <c r="AR86" s="1">
        <v>222247708.19570005</v>
      </c>
      <c r="AS86" s="1">
        <v>237278586.41131419</v>
      </c>
      <c r="AT86" s="1">
        <v>253219377.18694851</v>
      </c>
      <c r="AU86" s="1">
        <v>270121866.23656034</v>
      </c>
      <c r="AV86" s="1">
        <v>288040672.67312711</v>
      </c>
      <c r="AW86" s="1">
        <v>307033399.85152292</v>
      </c>
      <c r="AX86" s="1">
        <v>327160794.08201379</v>
      </c>
      <c r="AY86" s="1">
        <v>348486911.61876172</v>
      </c>
      <c r="AZ86" s="1">
        <v>371079294.34825563</v>
      </c>
      <c r="BA86" s="1">
        <v>395009154.6241436</v>
      </c>
      <c r="BB86" s="1">
        <v>420351569.71758103</v>
      </c>
      <c r="BC86" s="1">
        <v>447185686.37598854</v>
      </c>
      <c r="BD86" s="1">
        <v>475594936.00808364</v>
      </c>
      <c r="BE86" s="1">
        <v>505667261.03927386</v>
      </c>
      <c r="BF86" s="1">
        <v>537495353.00904191</v>
      </c>
      <c r="BG86" s="1">
        <v>571176903.01086915</v>
      </c>
      <c r="BH86" s="1">
        <v>606814865.10561955</v>
      </c>
      <c r="BI86" s="1">
        <v>644517733.37119484</v>
      </c>
      <c r="BJ86" s="1">
        <v>684399833.28476095</v>
      </c>
      <c r="BK86" s="1">
        <v>726581628.16902351</v>
      </c>
      <c r="BL86" s="1">
        <v>771190041.47092319</v>
      </c>
      <c r="BM86" s="1">
        <v>818358795.67996013</v>
      </c>
      <c r="BN86" s="1">
        <v>868228768.73397779</v>
      </c>
      <c r="BO86" s="1">
        <v>920948368.80309951</v>
      </c>
      <c r="BP86" s="1">
        <v>976673928.38727307</v>
      </c>
      <c r="BQ86" s="1">
        <v>1035570118.710121</v>
      </c>
      <c r="BR86" s="1">
        <v>1097810385.4412074</v>
      </c>
      <c r="BS86" s="1">
        <v>1163577406.8307848</v>
      </c>
      <c r="BT86" s="1">
        <v>1233063575.3956988</v>
      </c>
      <c r="BU86" s="1">
        <v>1306471504.3522892</v>
      </c>
      <c r="BV86" s="1">
        <v>1384014560.0523772</v>
      </c>
      <c r="BW86" s="1">
        <v>1465917421.7414148</v>
      </c>
      <c r="BX86" s="1">
        <v>1552416670.024281</v>
      </c>
      <c r="BY86" s="1">
        <v>1643761405.4936543</v>
      </c>
      <c r="BZ86" s="1">
        <v>1740213899.0490346</v>
      </c>
      <c r="CA86" s="1">
        <v>1842050275.5110824</v>
      </c>
      <c r="CB86" s="1">
        <v>1949561232.2164834</v>
      </c>
      <c r="CC86" s="1">
        <v>2063052794.3630295</v>
      </c>
      <c r="CD86" s="1">
        <v>2182847108.9633088</v>
      </c>
      <c r="CE86" s="1">
        <v>2309283279.3584976</v>
      </c>
      <c r="CF86" s="1">
        <v>2442718242.3415546</v>
      </c>
      <c r="CG86" s="1">
        <v>2583527690.0415783</v>
      </c>
      <c r="CH86" s="1">
        <v>2732107038.8289971</v>
      </c>
      <c r="CI86" s="1">
        <v>2888872447.6141052</v>
      </c>
      <c r="CJ86" s="1">
        <v>3054261888.0302467</v>
      </c>
      <c r="CK86" s="1">
        <v>3228736269.1175036</v>
      </c>
      <c r="CL86" s="1">
        <v>3412780619.2533998</v>
      </c>
      <c r="CM86" s="1">
        <v>3606905328.2144527</v>
      </c>
      <c r="CN86" s="1">
        <v>3811647452.3963804</v>
      </c>
      <c r="CO86" s="1">
        <v>4027572086.3719692</v>
      </c>
      <c r="CP86" s="1">
        <v>4255273804.1242599</v>
      </c>
      <c r="CQ86" s="1">
        <v>4495378173.4592695</v>
      </c>
      <c r="CR86" s="1">
        <v>4748543347.2772198</v>
      </c>
      <c r="CS86" s="1">
        <v>5015461735.5647068</v>
      </c>
      <c r="CT86" s="1">
        <v>5296861762.1627798</v>
      </c>
      <c r="CU86" s="1">
        <v>5593509710.5678692</v>
      </c>
      <c r="CV86" s="1">
        <v>5906211663.2347889</v>
      </c>
      <c r="CW86" s="1">
        <v>6235815539.0732098</v>
      </c>
      <c r="CX86" s="1">
        <v>6583213234.0629635</v>
      </c>
      <c r="CY86" s="1">
        <v>6949342870.1583986</v>
      </c>
      <c r="CZ86" s="1">
        <v>7335191157.9091825</v>
      </c>
      <c r="DA86" s="1">
        <v>7741795878.495265</v>
      </c>
    </row>
    <row r="87" spans="1:105" x14ac:dyDescent="0.25">
      <c r="A87" t="s">
        <v>52</v>
      </c>
      <c r="B87" s="1">
        <f t="shared" si="9"/>
        <v>383.14513574470675</v>
      </c>
      <c r="D87" t="s">
        <v>52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477013.54049076157</v>
      </c>
      <c r="K87" s="1">
        <v>1428629.0010026845</v>
      </c>
      <c r="L87" s="1">
        <v>2467893.0330815352</v>
      </c>
      <c r="M87" s="1">
        <v>3600907.7080945829</v>
      </c>
      <c r="N87" s="1">
        <v>4834153.4630286712</v>
      </c>
      <c r="O87" s="1">
        <v>6174511.112532164</v>
      </c>
      <c r="P87" s="1">
        <v>7629285.0908066677</v>
      </c>
      <c r="Q87" s="1">
        <v>9206227.9901687577</v>
      </c>
      <c r="R87" s="1">
        <v>10913566.466658685</v>
      </c>
      <c r="S87" s="1">
        <v>12760028.58681657</v>
      </c>
      <c r="T87" s="1">
        <v>14754872.693685602</v>
      </c>
      <c r="U87" s="1">
        <v>16907917.874247506</v>
      </c>
      <c r="V87" s="1">
        <v>19229576.114857823</v>
      </c>
      <c r="W87" s="1">
        <v>21730886.235838939</v>
      </c>
      <c r="X87" s="1">
        <v>24423549.701218989</v>
      </c>
      <c r="Y87" s="1">
        <v>27319968.404687468</v>
      </c>
      <c r="Z87" s="1">
        <v>30433284.538185678</v>
      </c>
      <c r="AA87" s="1">
        <v>33777422.655177213</v>
      </c>
      <c r="AB87" s="1">
        <v>37367134.046563253</v>
      </c>
      <c r="AC87" s="1">
        <v>41218043.553436004</v>
      </c>
      <c r="AD87" s="1">
        <v>45346698.947416291</v>
      </c>
      <c r="AE87" s="1">
        <v>49770623.016214378</v>
      </c>
      <c r="AF87" s="1">
        <v>54508368.499306895</v>
      </c>
      <c r="AG87" s="1">
        <v>59579576.02624952</v>
      </c>
      <c r="AH87" s="1">
        <v>65005035.218173303</v>
      </c>
      <c r="AI87" s="1">
        <v>70806749.121453315</v>
      </c>
      <c r="AJ87" s="1">
        <v>77008002.151418775</v>
      </c>
      <c r="AK87" s="1">
        <v>83633431.73331663</v>
      </c>
      <c r="AL87" s="1">
        <v>90709103.837564304</v>
      </c>
      <c r="AM87" s="1">
        <v>98262592.616664097</v>
      </c>
      <c r="AN87" s="1">
        <v>106323064.36201936</v>
      </c>
      <c r="AO87" s="1">
        <v>114921366.01032896</v>
      </c>
      <c r="AP87" s="1">
        <v>124090118.44125722</v>
      </c>
      <c r="AQ87" s="1">
        <v>133863814.82072681</v>
      </c>
      <c r="AR87" s="1">
        <v>144278924.25747862</v>
      </c>
      <c r="AS87" s="1">
        <v>155374001.05453351</v>
      </c>
      <c r="AT87" s="1">
        <v>167189799.85189888</v>
      </c>
      <c r="AU87" s="1">
        <v>179769396.97233155</v>
      </c>
      <c r="AV87" s="1">
        <v>193158318.29823956</v>
      </c>
      <c r="AW87" s="1">
        <v>207404674.02490583</v>
      </c>
      <c r="AX87" s="1">
        <v>222559300.65321314</v>
      </c>
      <c r="AY87" s="1">
        <v>238675910.60395658</v>
      </c>
      <c r="AZ87" s="1">
        <v>255811249.8557255</v>
      </c>
      <c r="BA87" s="1">
        <v>274025264.02924818</v>
      </c>
      <c r="BB87" s="1">
        <v>293381273.36308086</v>
      </c>
      <c r="BC87" s="1">
        <v>313946157.04864699</v>
      </c>
      <c r="BD87" s="1">
        <v>335790547.41693592</v>
      </c>
      <c r="BE87" s="1">
        <v>358989034.49473846</v>
      </c>
      <c r="BF87" s="1">
        <v>383620381.47515851</v>
      </c>
      <c r="BG87" s="1">
        <v>409767751.67539698</v>
      </c>
      <c r="BH87" s="1">
        <v>437518947.58450878</v>
      </c>
      <c r="BI87" s="1">
        <v>466966662.63505119</v>
      </c>
      <c r="BJ87" s="1">
        <v>498208746.36537331</v>
      </c>
      <c r="BK87" s="1">
        <v>531348483.67381459</v>
      </c>
      <c r="BL87" s="1">
        <v>566494888.90233493</v>
      </c>
      <c r="BM87" s="1">
        <v>603763015.52526999</v>
      </c>
      <c r="BN87" s="1">
        <v>643274282.25895894</v>
      </c>
      <c r="BO87" s="1">
        <v>685156816.45015812</v>
      </c>
      <c r="BP87" s="1">
        <v>729545815.64544773</v>
      </c>
      <c r="BQ87" s="1">
        <v>776583928.29037952</v>
      </c>
      <c r="BR87" s="1">
        <v>826421654.55609345</v>
      </c>
      <c r="BS87" s="1">
        <v>879217768.34254968</v>
      </c>
      <c r="BT87" s="1">
        <v>935139761.56158412</v>
      </c>
      <c r="BU87" s="1">
        <v>994364311.85987341</v>
      </c>
      <c r="BV87" s="1">
        <v>1057077775.0015891</v>
      </c>
      <c r="BW87" s="1">
        <v>1123476703.1932995</v>
      </c>
      <c r="BX87" s="1">
        <v>1193768390.6997247</v>
      </c>
      <c r="BY87" s="1">
        <v>1268171448.1681941</v>
      </c>
      <c r="BZ87" s="1">
        <v>1346916407.152663</v>
      </c>
      <c r="CA87" s="1">
        <v>1430246356.4046476</v>
      </c>
      <c r="CB87" s="1">
        <v>1518417611.5789602</v>
      </c>
      <c r="CC87" s="1">
        <v>1611700420.0867774</v>
      </c>
      <c r="CD87" s="1">
        <v>1710379702.9174089</v>
      </c>
      <c r="CE87" s="1">
        <v>1814755835.3435938</v>
      </c>
      <c r="CF87" s="1">
        <v>1925145468.523339</v>
      </c>
      <c r="CG87" s="1">
        <v>2041882394.1144867</v>
      </c>
      <c r="CH87" s="1">
        <v>2165318454.1265783</v>
      </c>
      <c r="CI87" s="1">
        <v>2295824498.3485723</v>
      </c>
      <c r="CJ87" s="1">
        <v>2433791391.8106437</v>
      </c>
      <c r="CK87" s="1">
        <v>2579631074.8640494</v>
      </c>
      <c r="CL87" s="1">
        <v>2733777678.5953522</v>
      </c>
      <c r="CM87" s="1">
        <v>2896688698.4300017</v>
      </c>
      <c r="CN87" s="1">
        <v>3068846228.9263706</v>
      </c>
      <c r="CO87" s="1">
        <v>3250758262.9145498</v>
      </c>
      <c r="CP87" s="1">
        <v>3442960058.2953677</v>
      </c>
      <c r="CQ87" s="1">
        <v>3646015575.9844122</v>
      </c>
      <c r="CR87" s="1">
        <v>3860518992.6635532</v>
      </c>
      <c r="CS87" s="1">
        <v>4087096292.1894569</v>
      </c>
      <c r="CT87" s="1">
        <v>4326406939.7048054</v>
      </c>
      <c r="CU87" s="1">
        <v>4579145642.7042379</v>
      </c>
      <c r="CV87" s="1">
        <v>4846044203.5236673</v>
      </c>
      <c r="CW87" s="1">
        <v>5127873467.9493809</v>
      </c>
      <c r="CX87" s="1">
        <v>5425445374.8823347</v>
      </c>
      <c r="CY87" s="1">
        <v>5739615112.2444744</v>
      </c>
      <c r="CZ87" s="1">
        <v>6071283384.577775</v>
      </c>
      <c r="DA87" s="1">
        <v>6421398798.063962</v>
      </c>
    </row>
    <row r="88" spans="1:105" x14ac:dyDescent="0.25">
      <c r="A88" t="s">
        <v>53</v>
      </c>
      <c r="B88" s="1">
        <f t="shared" si="9"/>
        <v>310.21502394597212</v>
      </c>
      <c r="D88" t="s">
        <v>53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1059034.8729916867</v>
      </c>
      <c r="Q88" s="1">
        <v>2330023.6313033118</v>
      </c>
      <c r="R88" s="1">
        <v>3711789.7984712627</v>
      </c>
      <c r="S88" s="1">
        <v>5211664.8917715745</v>
      </c>
      <c r="T88" s="1">
        <v>6837413.0877154609</v>
      </c>
      <c r="U88" s="1">
        <v>8597255.1892472599</v>
      </c>
      <c r="V88" s="1">
        <v>10499893.868307823</v>
      </c>
      <c r="W88" s="1">
        <v>12554540.249767775</v>
      </c>
      <c r="X88" s="1">
        <v>14770941.906082578</v>
      </c>
      <c r="Y88" s="1">
        <v>17159412.33553515</v>
      </c>
      <c r="Z88" s="1">
        <v>19730862.000621289</v>
      </c>
      <c r="AA88" s="1">
        <v>22496831.007006753</v>
      </c>
      <c r="AB88" s="1">
        <v>25469523.507551041</v>
      </c>
      <c r="AC88" s="1">
        <v>28661843.920162436</v>
      </c>
      <c r="AD88" s="1">
        <v>32087435.052729562</v>
      </c>
      <c r="AE88" s="1">
        <v>35760718.233080477</v>
      </c>
      <c r="AF88" s="1">
        <v>39696935.546857394</v>
      </c>
      <c r="AG88" s="1">
        <v>43912194.291380368</v>
      </c>
      <c r="AH88" s="1">
        <v>48423513.759013437</v>
      </c>
      <c r="AI88" s="1">
        <v>53248874.469259448</v>
      </c>
      <c r="AJ88" s="1">
        <v>58407269.974803805</v>
      </c>
      <c r="AK88" s="1">
        <v>63918761.373020448</v>
      </c>
      <c r="AL88" s="1">
        <v>69804534.661056519</v>
      </c>
      <c r="AM88" s="1">
        <v>76086961.079544947</v>
      </c>
      <c r="AN88" s="1">
        <v>82789660.597267702</v>
      </c>
      <c r="AO88" s="1">
        <v>89937568.696727395</v>
      </c>
      <c r="AP88" s="1">
        <v>97557006.628597423</v>
      </c>
      <c r="AQ88" s="1">
        <v>105675755.31142916</v>
      </c>
      <c r="AR88" s="1">
        <v>114323133.0618187</v>
      </c>
      <c r="AS88" s="1">
        <v>123530077.34949605</v>
      </c>
      <c r="AT88" s="1">
        <v>133329230.78151613</v>
      </c>
      <c r="AU88" s="1">
        <v>143755031.52992678</v>
      </c>
      <c r="AV88" s="1">
        <v>154843808.42799175</v>
      </c>
      <c r="AW88" s="1">
        <v>166633880.97126922</v>
      </c>
      <c r="AX88" s="1">
        <v>179165664.47163013</v>
      </c>
      <c r="AY88" s="1">
        <v>192481780.62465975</v>
      </c>
      <c r="AZ88" s="1">
        <v>206627173.76385558</v>
      </c>
      <c r="BA88" s="1">
        <v>221649233.08864093</v>
      </c>
      <c r="BB88" s="1">
        <v>237597921.16749218</v>
      </c>
      <c r="BC88" s="1">
        <v>254525909.03245491</v>
      </c>
      <c r="BD88" s="1">
        <v>272488718.19703829</v>
      </c>
      <c r="BE88" s="1">
        <v>291544869.94596672</v>
      </c>
      <c r="BF88" s="1">
        <v>311756042.26256078</v>
      </c>
      <c r="BG88" s="1">
        <v>333187234.77766663</v>
      </c>
      <c r="BH88" s="1">
        <v>355906942.14308792</v>
      </c>
      <c r="BI88" s="1">
        <v>379987336.25244552</v>
      </c>
      <c r="BJ88" s="1">
        <v>405504457.75333303</v>
      </c>
      <c r="BK88" s="1">
        <v>432538417.31661516</v>
      </c>
      <c r="BL88" s="1">
        <v>461173607.15176815</v>
      </c>
      <c r="BM88" s="1">
        <v>491498923.28133106</v>
      </c>
      <c r="BN88" s="1">
        <v>523607999.11291218</v>
      </c>
      <c r="BO88" s="1">
        <v>557599450.87379241</v>
      </c>
      <c r="BP88" s="1">
        <v>593577135.50106132</v>
      </c>
      <c r="BQ88" s="1">
        <v>631650421.60951447</v>
      </c>
      <c r="BR88" s="1">
        <v>671934474.19020998</v>
      </c>
      <c r="BS88" s="1">
        <v>714550553.72480047</v>
      </c>
      <c r="BT88" s="1">
        <v>759626330.43452704</v>
      </c>
      <c r="BU88" s="1">
        <v>807296214.41815543</v>
      </c>
      <c r="BV88" s="1">
        <v>857701702.47031236</v>
      </c>
      <c r="BW88" s="1">
        <v>910991742.41061485</v>
      </c>
      <c r="BX88" s="1">
        <v>967323115.79485476</v>
      </c>
      <c r="BY88" s="1">
        <v>1026860839.9223386</v>
      </c>
      <c r="BZ88" s="1">
        <v>1089778590.0984282</v>
      </c>
      <c r="CA88" s="1">
        <v>1156259143.1584373</v>
      </c>
      <c r="CB88" s="1">
        <v>1226494843.3084686</v>
      </c>
      <c r="CC88" s="1">
        <v>1300688091.3905973</v>
      </c>
      <c r="CD88" s="1">
        <v>1379051858.7341373</v>
      </c>
      <c r="CE88" s="1">
        <v>1461810226.8117297</v>
      </c>
      <c r="CF88" s="1">
        <v>1549198953.9787247</v>
      </c>
      <c r="CG88" s="1">
        <v>1641466070.6370189</v>
      </c>
      <c r="CH88" s="1">
        <v>1738872504.2301779</v>
      </c>
      <c r="CI88" s="1">
        <v>1841692735.5455911</v>
      </c>
      <c r="CJ88" s="1">
        <v>1950215487.8716588</v>
      </c>
      <c r="CK88" s="1">
        <v>2064744450.6336808</v>
      </c>
      <c r="CL88" s="1">
        <v>2185599039.2116442</v>
      </c>
      <c r="CM88" s="1">
        <v>2313115192.7262707</v>
      </c>
      <c r="CN88" s="1">
        <v>2447646211.6670647</v>
      </c>
      <c r="CO88" s="1">
        <v>2589563637.3276191</v>
      </c>
      <c r="CP88" s="1">
        <v>2739258175.1093626</v>
      </c>
      <c r="CQ88" s="1">
        <v>2897140663.8556285</v>
      </c>
      <c r="CR88" s="1">
        <v>3063643093.4833612</v>
      </c>
      <c r="CS88" s="1">
        <v>3239219673.2903852</v>
      </c>
      <c r="CT88" s="1">
        <v>3424347953.432127</v>
      </c>
      <c r="CU88" s="1">
        <v>3619530002.1832304</v>
      </c>
      <c r="CV88" s="1">
        <v>3825293641.7269034</v>
      </c>
      <c r="CW88" s="1">
        <v>4042193745.3485041</v>
      </c>
      <c r="CX88" s="1">
        <v>4270813599.0498137</v>
      </c>
      <c r="CY88" s="1">
        <v>4511766330.7474613</v>
      </c>
      <c r="CZ88" s="1">
        <v>4765696410.3725748</v>
      </c>
      <c r="DA88" s="1">
        <v>5033281224.3503408</v>
      </c>
    </row>
    <row r="89" spans="1:105" x14ac:dyDescent="0.25">
      <c r="A89" t="s">
        <v>54</v>
      </c>
      <c r="B89" s="1">
        <f t="shared" si="9"/>
        <v>289.15000710142522</v>
      </c>
      <c r="D89" t="s">
        <v>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1010568.8466509187</v>
      </c>
      <c r="T89" s="1">
        <v>2453478.5937561882</v>
      </c>
      <c r="U89" s="1">
        <v>4022588.376270426</v>
      </c>
      <c r="V89" s="1">
        <v>5726263.0107428906</v>
      </c>
      <c r="W89" s="1">
        <v>7573361.4458313789</v>
      </c>
      <c r="X89" s="1">
        <v>9573264.1565940287</v>
      </c>
      <c r="Y89" s="1">
        <v>11735901.997523038</v>
      </c>
      <c r="Z89" s="1">
        <v>14071786.589863259</v>
      </c>
      <c r="AA89" s="1">
        <v>16592042.322591661</v>
      </c>
      <c r="AB89" s="1">
        <v>19308440.050458033</v>
      </c>
      <c r="AC89" s="1">
        <v>22233432.576712817</v>
      </c>
      <c r="AD89" s="1">
        <v>25380192.012583937</v>
      </c>
      <c r="AE89" s="1">
        <v>28762649.110222131</v>
      </c>
      <c r="AF89" s="1">
        <v>32395534.670723643</v>
      </c>
      <c r="AG89" s="1">
        <v>36294423.133972265</v>
      </c>
      <c r="AH89" s="1">
        <v>40475778.462431468</v>
      </c>
      <c r="AI89" s="1">
        <v>44957002.436673708</v>
      </c>
      <c r="AJ89" s="1">
        <v>49756485.486372508</v>
      </c>
      <c r="AK89" s="1">
        <v>54893660.186715625</v>
      </c>
      <c r="AL89" s="1">
        <v>60389057.556740619</v>
      </c>
      <c r="AM89" s="1">
        <v>66264366.302961811</v>
      </c>
      <c r="AN89" s="1">
        <v>72542495.158865556</v>
      </c>
      <c r="AO89" s="1">
        <v>79247638.478417531</v>
      </c>
      <c r="AP89" s="1">
        <v>86405345.249665618</v>
      </c>
      <c r="AQ89" s="1">
        <v>94042591.702857301</v>
      </c>
      <c r="AR89" s="1">
        <v>102187857.69623694</v>
      </c>
      <c r="AS89" s="1">
        <v>110871207.07186905</v>
      </c>
      <c r="AT89" s="1">
        <v>120124372.18346676</v>
      </c>
      <c r="AU89" s="1">
        <v>129980842.8083171</v>
      </c>
      <c r="AV89" s="1">
        <v>140475959.66600254</v>
      </c>
      <c r="AW89" s="1">
        <v>151647012.77775571</v>
      </c>
      <c r="AX89" s="1">
        <v>163533344.9119651</v>
      </c>
      <c r="AY89" s="1">
        <v>176176460.37361386</v>
      </c>
      <c r="AZ89" s="1">
        <v>189620139.40829542</v>
      </c>
      <c r="BA89" s="1">
        <v>203910558.50495461</v>
      </c>
      <c r="BB89" s="1">
        <v>219096416.89566332</v>
      </c>
      <c r="BC89" s="1">
        <v>235229069.56560731</v>
      </c>
      <c r="BD89" s="1">
        <v>252362667.10205168</v>
      </c>
      <c r="BE89" s="1">
        <v>270554302.72741866</v>
      </c>
      <c r="BF89" s="1">
        <v>289864166.87877619</v>
      </c>
      <c r="BG89" s="1">
        <v>310355709.71404922</v>
      </c>
      <c r="BH89" s="1">
        <v>332095811.94416142</v>
      </c>
      <c r="BI89" s="1">
        <v>355154964.41014057</v>
      </c>
      <c r="BJ89" s="1">
        <v>379607456.84501976</v>
      </c>
      <c r="BK89" s="1">
        <v>405531576.28218853</v>
      </c>
      <c r="BL89" s="1">
        <v>433009815.59473449</v>
      </c>
      <c r="BM89" s="1">
        <v>462129092.67433172</v>
      </c>
      <c r="BN89" s="1">
        <v>492980980.78342521</v>
      </c>
      <c r="BO89" s="1">
        <v>525661950.64087963</v>
      </c>
      <c r="BP89" s="1">
        <v>560273624.82898593</v>
      </c>
      <c r="BQ89" s="1">
        <v>596923045.13879192</v>
      </c>
      <c r="BR89" s="1">
        <v>635722953.50122952</v>
      </c>
      <c r="BS89" s="1">
        <v>676792087.18348885</v>
      </c>
      <c r="BT89" s="1">
        <v>720255488.96367133</v>
      </c>
      <c r="BU89" s="1">
        <v>766244833.03191948</v>
      </c>
      <c r="BV89" s="1">
        <v>814898767.40317094</v>
      </c>
      <c r="BW89" s="1">
        <v>866363273.6653831</v>
      </c>
      <c r="BX89" s="1">
        <v>920792044.92768693</v>
      </c>
      <c r="BY89" s="1">
        <v>978346882.8755492</v>
      </c>
      <c r="BZ89" s="1">
        <v>1039198114.884647</v>
      </c>
      <c r="CA89" s="1">
        <v>1103525032.1920698</v>
      </c>
      <c r="CB89" s="1">
        <v>1171516350.1725383</v>
      </c>
      <c r="CC89" s="1">
        <v>1243370691.8189125</v>
      </c>
      <c r="CD89" s="1">
        <v>1319297095.5802777</v>
      </c>
      <c r="CE89" s="1">
        <v>1399515548.7675567</v>
      </c>
      <c r="CF89" s="1">
        <v>1484257547.7960796</v>
      </c>
      <c r="CG89" s="1">
        <v>1573766686.5967982</v>
      </c>
      <c r="CH89" s="1">
        <v>1668299274.5932689</v>
      </c>
      <c r="CI89" s="1">
        <v>1768124985.7099812</v>
      </c>
      <c r="CJ89" s="1">
        <v>1873527539.9495578</v>
      </c>
      <c r="CK89" s="1">
        <v>1984805419.1516623</v>
      </c>
      <c r="CL89" s="1">
        <v>2102272618.6254706</v>
      </c>
      <c r="CM89" s="1">
        <v>2226259436.43049</v>
      </c>
      <c r="CN89" s="1">
        <v>2357113302.1672831</v>
      </c>
      <c r="CO89" s="1">
        <v>2495199647.2308922</v>
      </c>
      <c r="CP89" s="1">
        <v>2640902818.5751328</v>
      </c>
      <c r="CQ89" s="1">
        <v>2794627038.1362295</v>
      </c>
      <c r="CR89" s="1">
        <v>2956797410.1691647</v>
      </c>
      <c r="CS89" s="1">
        <v>3127860978.8602343</v>
      </c>
      <c r="CT89" s="1">
        <v>3308287838.6948485</v>
      </c>
      <c r="CU89" s="1">
        <v>3498572300.1804509</v>
      </c>
      <c r="CV89" s="1">
        <v>3699234113.6515136</v>
      </c>
      <c r="CW89" s="1">
        <v>3910819754.0164614</v>
      </c>
      <c r="CX89" s="1">
        <v>4133903769.4459429</v>
      </c>
      <c r="CY89" s="1">
        <v>4369090197.1479883</v>
      </c>
      <c r="CZ89" s="1">
        <v>4617014049.5290003</v>
      </c>
      <c r="DA89" s="1">
        <v>4878342874.2001333</v>
      </c>
    </row>
    <row r="90" spans="1:105" x14ac:dyDescent="0.25">
      <c r="A90" t="s">
        <v>55</v>
      </c>
      <c r="B90" s="1">
        <f t="shared" si="9"/>
        <v>268.01288779781549</v>
      </c>
      <c r="D90" t="s">
        <v>55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588362.2526932857</v>
      </c>
      <c r="W90" s="1">
        <v>2078011.3418460737</v>
      </c>
      <c r="X90" s="1">
        <v>3706220.9030313147</v>
      </c>
      <c r="Y90" s="1">
        <v>5482717.1581071382</v>
      </c>
      <c r="Z90" s="1">
        <v>7417834.1464730157</v>
      </c>
      <c r="AA90" s="1">
        <v>9522549.3574661966</v>
      </c>
      <c r="AB90" s="1">
        <v>11808521.368726125</v>
      </c>
      <c r="AC90" s="1">
        <v>14288129.600338114</v>
      </c>
      <c r="AD90" s="1">
        <v>16974516.300456554</v>
      </c>
      <c r="AE90" s="1">
        <v>19881630.884308241</v>
      </c>
      <c r="AF90" s="1">
        <v>23024276.755003989</v>
      </c>
      <c r="AG90" s="1">
        <v>26418160.741457861</v>
      </c>
      <c r="AH90" s="1">
        <v>30079945.295947406</v>
      </c>
      <c r="AI90" s="1">
        <v>34027303.601462997</v>
      </c>
      <c r="AJ90" s="1">
        <v>38278977.747009322</v>
      </c>
      <c r="AK90" s="1">
        <v>42854840.137460321</v>
      </c>
      <c r="AL90" s="1">
        <v>47775958.31344837</v>
      </c>
      <c r="AM90" s="1">
        <v>53064663.366117269</v>
      </c>
      <c r="AN90" s="1">
        <v>58744622.14140562</v>
      </c>
      <c r="AO90" s="1">
        <v>64840913.438883245</v>
      </c>
      <c r="AP90" s="1">
        <v>71380108.421059906</v>
      </c>
      <c r="AQ90" s="1">
        <v>78390355.460555732</v>
      </c>
      <c r="AR90" s="1">
        <v>85901469.664593175</v>
      </c>
      <c r="AS90" s="1">
        <v>93945027.328971162</v>
      </c>
      <c r="AT90" s="1">
        <v>102554465.58705221</v>
      </c>
      <c r="AU90" s="1">
        <v>111765187.5333564</v>
      </c>
      <c r="AV90" s="1">
        <v>121614673.11616206</v>
      </c>
      <c r="AW90" s="1">
        <v>132142596.10908519</v>
      </c>
      <c r="AX90" s="1">
        <v>143390947.48800129</v>
      </c>
      <c r="AY90" s="1">
        <v>155404165.55691794</v>
      </c>
      <c r="AZ90" s="1">
        <v>168229273.18455064</v>
      </c>
      <c r="BA90" s="1">
        <v>181916022.53244576</v>
      </c>
      <c r="BB90" s="1">
        <v>196517047.6755811</v>
      </c>
      <c r="BC90" s="1">
        <v>212088025.53750926</v>
      </c>
      <c r="BD90" s="1">
        <v>228687845.58433801</v>
      </c>
      <c r="BE90" s="1">
        <v>246378788.74523932</v>
      </c>
      <c r="BF90" s="1">
        <v>265226716.05178025</v>
      </c>
      <c r="BG90" s="1">
        <v>285301267.51426262</v>
      </c>
      <c r="BH90" s="1">
        <v>306676071.78048503</v>
      </c>
      <c r="BI90" s="1">
        <v>329428967.15099663</v>
      </c>
      <c r="BJ90" s="1">
        <v>353642234.55504328</v>
      </c>
      <c r="BK90" s="1">
        <v>379402843.12310487</v>
      </c>
      <c r="BL90" s="1">
        <v>406802709.02527642</v>
      </c>
      <c r="BM90" s="1">
        <v>435938968.27981275</v>
      </c>
      <c r="BN90" s="1">
        <v>466914264.27304554</v>
      </c>
      <c r="BO90" s="1">
        <v>499837050.77070516</v>
      </c>
      <c r="BP90" s="1">
        <v>534821911.24146569</v>
      </c>
      <c r="BQ90" s="1">
        <v>571989895.35647869</v>
      </c>
      <c r="BR90" s="1">
        <v>611468873.57381344</v>
      </c>
      <c r="BS90" s="1">
        <v>653393910.76418042</v>
      </c>
      <c r="BT90" s="1">
        <v>697907659.88428259</v>
      </c>
      <c r="BU90" s="1">
        <v>745160776.75664508</v>
      </c>
      <c r="BV90" s="1">
        <v>795312357.06999671</v>
      </c>
      <c r="BW90" s="1">
        <v>848530396.77240121</v>
      </c>
      <c r="BX90" s="1">
        <v>904992277.09036231</v>
      </c>
      <c r="BY90" s="1">
        <v>964885275.47142005</v>
      </c>
      <c r="BZ90" s="1">
        <v>1028407103.8152709</v>
      </c>
      <c r="CA90" s="1">
        <v>1095766475.4294732</v>
      </c>
      <c r="CB90" s="1">
        <v>1167183702.2205372</v>
      </c>
      <c r="CC90" s="1">
        <v>1242891323.7096655</v>
      </c>
      <c r="CD90" s="1">
        <v>1323134769.5450697</v>
      </c>
      <c r="CE90" s="1">
        <v>1408173057.2695844</v>
      </c>
      <c r="CF90" s="1">
        <v>1498279527.1935961</v>
      </c>
      <c r="CG90" s="1">
        <v>1593742616.3193679</v>
      </c>
      <c r="CH90" s="1">
        <v>1694866673.3636894</v>
      </c>
      <c r="CI90" s="1">
        <v>1801972817.0319746</v>
      </c>
      <c r="CJ90" s="1">
        <v>1915399839.8085256</v>
      </c>
      <c r="CK90" s="1">
        <v>2035505159.6448798</v>
      </c>
      <c r="CL90" s="1">
        <v>2162665822.0516648</v>
      </c>
      <c r="CM90" s="1">
        <v>2297279555.2288828</v>
      </c>
      <c r="CN90" s="1">
        <v>2439765881.005949</v>
      </c>
      <c r="CO90" s="1">
        <v>2590567284.5061727</v>
      </c>
      <c r="CP90" s="1">
        <v>2750150445.600841</v>
      </c>
      <c r="CQ90" s="1">
        <v>2919007535.3766952</v>
      </c>
      <c r="CR90" s="1">
        <v>3097657581.0068483</v>
      </c>
      <c r="CS90" s="1">
        <v>3286647902.5903635</v>
      </c>
      <c r="CT90" s="1">
        <v>3486555625.7096596</v>
      </c>
      <c r="CU90" s="1">
        <v>3697989273.6482711</v>
      </c>
      <c r="CV90" s="1">
        <v>3921590443.4148364</v>
      </c>
      <c r="CW90" s="1">
        <v>4158035569.932869</v>
      </c>
      <c r="CX90" s="1">
        <v>4408037782.9804192</v>
      </c>
      <c r="CY90" s="1">
        <v>4672348861.6999903</v>
      </c>
      <c r="CZ90" s="1">
        <v>4951761291.747097</v>
      </c>
      <c r="DA90" s="1">
        <v>5247110430.4067078</v>
      </c>
    </row>
    <row r="91" spans="1:105" x14ac:dyDescent="0.25">
      <c r="A91" t="s">
        <v>56</v>
      </c>
      <c r="B91" s="1">
        <f t="shared" si="9"/>
        <v>323.0306533096728</v>
      </c>
      <c r="D91" t="s">
        <v>56</v>
      </c>
      <c r="E91" s="1">
        <v>0</v>
      </c>
      <c r="F91" s="1">
        <v>0</v>
      </c>
      <c r="G91" s="1">
        <v>0</v>
      </c>
      <c r="H91" s="1">
        <v>808661.00009840343</v>
      </c>
      <c r="I91" s="1">
        <v>1869438.1858913726</v>
      </c>
      <c r="J91" s="1">
        <v>3010524.7831056705</v>
      </c>
      <c r="K91" s="1">
        <v>4236525.686860742</v>
      </c>
      <c r="L91" s="1">
        <v>5552281.0775862383</v>
      </c>
      <c r="M91" s="1">
        <v>6962877.7026766604</v>
      </c>
      <c r="N91" s="1">
        <v>8473660.6777093187</v>
      </c>
      <c r="O91" s="1">
        <v>10090245.830495222</v>
      </c>
      <c r="P91" s="1">
        <v>11818532.612254076</v>
      </c>
      <c r="Q91" s="1">
        <v>13664717.601269262</v>
      </c>
      <c r="R91" s="1">
        <v>15635308.625490529</v>
      </c>
      <c r="S91" s="1">
        <v>17737139.531710614</v>
      </c>
      <c r="T91" s="1">
        <v>19977385.630151682</v>
      </c>
      <c r="U91" s="1">
        <v>22363579.844558623</v>
      </c>
      <c r="V91" s="1">
        <v>24903629.599211771</v>
      </c>
      <c r="W91" s="1">
        <v>27605834.475644082</v>
      </c>
      <c r="X91" s="1">
        <v>30478904.673279326</v>
      </c>
      <c r="Y91" s="1">
        <v>33531980.309700474</v>
      </c>
      <c r="Z91" s="1">
        <v>36774651.597814962</v>
      </c>
      <c r="AA91" s="1">
        <v>40216979.938807771</v>
      </c>
      <c r="AB91" s="1">
        <v>43869519.971466839</v>
      </c>
      <c r="AC91" s="1">
        <v>47743342.620232254</v>
      </c>
      <c r="AD91" s="1">
        <v>51850059.186163418</v>
      </c>
      <c r="AE91" s="1">
        <v>56201846.526939437</v>
      </c>
      <c r="AF91" s="1">
        <v>60811473.374012694</v>
      </c>
      <c r="AG91" s="1">
        <v>65692327.837124765</v>
      </c>
      <c r="AH91" s="1">
        <v>70858446.148574218</v>
      </c>
      <c r="AI91" s="1">
        <v>76324542.701897964</v>
      </c>
      <c r="AJ91" s="1">
        <v>82106041.441998065</v>
      </c>
      <c r="AK91" s="1">
        <v>88219108.666218653</v>
      </c>
      <c r="AL91" s="1">
        <v>94680687.29845278</v>
      </c>
      <c r="AM91" s="1">
        <v>101508532.70104887</v>
      </c>
      <c r="AN91" s="1">
        <v>108721250.0920874</v>
      </c>
      <c r="AO91" s="1">
        <v>116338333.6385214</v>
      </c>
      <c r="AP91" s="1">
        <v>124380207.2987202</v>
      </c>
      <c r="AQ91" s="1">
        <v>132868267.49113515</v>
      </c>
      <c r="AR91" s="1">
        <v>141824927.66911551</v>
      </c>
      <c r="AS91" s="1">
        <v>151273664.88535938</v>
      </c>
      <c r="AT91" s="1">
        <v>161239068.43308407</v>
      </c>
      <c r="AU91" s="1">
        <v>171746890.65475577</v>
      </c>
      <c r="AV91" s="1">
        <v>182824100.01313245</v>
      </c>
      <c r="AW91" s="1">
        <v>194498936.52345482</v>
      </c>
      <c r="AX91" s="1">
        <v>206800969.64987853</v>
      </c>
      <c r="AY91" s="1">
        <v>219761158.77366889</v>
      </c>
      <c r="AZ91" s="1">
        <v>233411916.34531638</v>
      </c>
      <c r="BA91" s="1">
        <v>247787173.83753923</v>
      </c>
      <c r="BB91" s="1">
        <v>262922450.62117714</v>
      </c>
      <c r="BC91" s="1">
        <v>278854925.89121264</v>
      </c>
      <c r="BD91" s="1">
        <v>295623513.77562237</v>
      </c>
      <c r="BE91" s="1">
        <v>313268941.76545513</v>
      </c>
      <c r="BF91" s="1">
        <v>331833832.61046779</v>
      </c>
      <c r="BG91" s="1">
        <v>351362789.8308385</v>
      </c>
      <c r="BH91" s="1">
        <v>371902487.00193089</v>
      </c>
      <c r="BI91" s="1">
        <v>393501760.97579992</v>
      </c>
      <c r="BJ91" s="1">
        <v>416211709.21014017</v>
      </c>
      <c r="BK91" s="1">
        <v>440085791.38269615</v>
      </c>
      <c r="BL91" s="1">
        <v>465179935.476744</v>
      </c>
      <c r="BM91" s="1">
        <v>491552648.53121394</v>
      </c>
      <c r="BN91" s="1">
        <v>519265132.2572878</v>
      </c>
      <c r="BO91" s="1">
        <v>548381403.73192763</v>
      </c>
      <c r="BP91" s="1">
        <v>578968421.38778079</v>
      </c>
      <c r="BQ91" s="1">
        <v>611096216.52827442</v>
      </c>
      <c r="BR91" s="1">
        <v>644838030.60648334</v>
      </c>
      <c r="BS91" s="1">
        <v>680270458.51651585</v>
      </c>
      <c r="BT91" s="1">
        <v>717473598.15678728</v>
      </c>
      <c r="BU91" s="1">
        <v>756531206.53558481</v>
      </c>
      <c r="BV91" s="1">
        <v>797530862.70087636</v>
      </c>
      <c r="BW91" s="1">
        <v>840564137.78827965</v>
      </c>
      <c r="BX91" s="1">
        <v>885726772.49366772</v>
      </c>
      <c r="BY91" s="1">
        <v>933118862.28989983</v>
      </c>
      <c r="BZ91" s="1">
        <v>982845050.72075939</v>
      </c>
      <c r="CA91" s="1">
        <v>1035014731.1193422</v>
      </c>
      <c r="CB91" s="1">
        <v>1089742257.1129253</v>
      </c>
      <c r="CC91" s="1">
        <v>1147147162.2916765</v>
      </c>
      <c r="CD91" s="1">
        <v>1207354389.4346507</v>
      </c>
      <c r="CE91" s="1">
        <v>1270494529.7031577</v>
      </c>
      <c r="CF91" s="1">
        <v>1336704072.2290785</v>
      </c>
      <c r="CG91" s="1">
        <v>1406125664.5437434</v>
      </c>
      <c r="CH91" s="1">
        <v>1478908384.3119802</v>
      </c>
      <c r="CI91" s="1">
        <v>1555208022.8555505</v>
      </c>
      <c r="CJ91" s="1">
        <v>1635187380.9708068</v>
      </c>
      <c r="CK91" s="1">
        <v>1719016577.5667064</v>
      </c>
      <c r="CL91" s="1">
        <v>1806873371.671613</v>
      </c>
      <c r="CM91" s="1">
        <v>1898943498.3806374</v>
      </c>
      <c r="CN91" s="1">
        <v>1995421019.3392758</v>
      </c>
      <c r="CO91" s="1">
        <v>2096508688.3844883</v>
      </c>
      <c r="CP91" s="1">
        <v>2202418332.990541</v>
      </c>
      <c r="CQ91" s="1">
        <v>2313371252.1942992</v>
      </c>
      <c r="CR91" s="1">
        <v>2429598631.7031908</v>
      </c>
      <c r="CS91" s="1">
        <v>2551341976.9188061</v>
      </c>
      <c r="CT91" s="1">
        <v>2678853564.6399279</v>
      </c>
      <c r="CU91" s="1">
        <v>2812396914.2412739</v>
      </c>
      <c r="CV91" s="1">
        <v>2952247279.1575022</v>
      </c>
      <c r="CW91" s="1">
        <v>3098692159.5373893</v>
      </c>
      <c r="CX91" s="1">
        <v>3252031836.9692817</v>
      </c>
      <c r="CY91" s="1">
        <v>3412579932.217093</v>
      </c>
      <c r="CZ91" s="1">
        <v>3580663986.9456687</v>
      </c>
      <c r="DA91" s="1">
        <v>3756626070.4555044</v>
      </c>
    </row>
    <row r="92" spans="1:105" x14ac:dyDescent="0.25">
      <c r="A92" t="s">
        <v>57</v>
      </c>
      <c r="B92" s="1">
        <f t="shared" si="9"/>
        <v>365.40317935229217</v>
      </c>
      <c r="D92" t="s">
        <v>57</v>
      </c>
      <c r="E92" s="1">
        <v>32660586.260084864</v>
      </c>
      <c r="F92" s="1">
        <v>34716856.613894254</v>
      </c>
      <c r="G92" s="1">
        <v>36860494.530641206</v>
      </c>
      <c r="H92" s="1">
        <v>39094722.590241306</v>
      </c>
      <c r="I92" s="1">
        <v>41422873.802624658</v>
      </c>
      <c r="J92" s="1">
        <v>43848395.224449366</v>
      </c>
      <c r="K92" s="1">
        <v>46374851.690688998</v>
      </c>
      <c r="L92" s="1">
        <v>49005929.66466175</v>
      </c>
      <c r="M92" s="1">
        <v>51745441.210180327</v>
      </c>
      <c r="N92" s="1">
        <v>54597328.089610897</v>
      </c>
      <c r="O92" s="1">
        <v>57565665.991747856</v>
      </c>
      <c r="P92" s="1">
        <v>60654668.893528745</v>
      </c>
      <c r="Q92" s="1">
        <v>63868693.559737064</v>
      </c>
      <c r="R92" s="1">
        <v>67212244.184966654</v>
      </c>
      <c r="S92" s="1">
        <v>70689977.182252705</v>
      </c>
      <c r="T92" s="1">
        <v>74306706.12290673</v>
      </c>
      <c r="U92" s="1">
        <v>78067406.83223328</v>
      </c>
      <c r="V92" s="1">
        <v>81977222.645947009</v>
      </c>
      <c r="W92" s="1">
        <v>86041469.83225587</v>
      </c>
      <c r="X92" s="1">
        <v>90265643.184726954</v>
      </c>
      <c r="Y92" s="1">
        <v>94655421.791208327</v>
      </c>
      <c r="Z92" s="1">
        <v>99216674.984238818</v>
      </c>
      <c r="AA92" s="1">
        <v>103955468.47854327</v>
      </c>
      <c r="AB92" s="1">
        <v>108878070.7013827</v>
      </c>
      <c r="AC92" s="1">
        <v>113990959.32170056</v>
      </c>
      <c r="AD92" s="1">
        <v>119300827.98418933</v>
      </c>
      <c r="AE92" s="1">
        <v>124814593.25458805</v>
      </c>
      <c r="AF92" s="1">
        <v>130539401.78270853</v>
      </c>
      <c r="AG92" s="1">
        <v>136482637.68989164</v>
      </c>
      <c r="AH92" s="1">
        <v>142651930.1877912</v>
      </c>
      <c r="AI92" s="1">
        <v>149055161.43559858</v>
      </c>
      <c r="AJ92" s="1">
        <v>155700474.64303127</v>
      </c>
      <c r="AK92" s="1">
        <v>162596282.42663342</v>
      </c>
      <c r="AL92" s="1">
        <v>169751275.42716515</v>
      </c>
      <c r="AM92" s="1">
        <v>177174431.19608989</v>
      </c>
      <c r="AN92" s="1">
        <v>184875023.3594147</v>
      </c>
      <c r="AO92" s="1">
        <v>192862631.06738731</v>
      </c>
      <c r="AP92" s="1">
        <v>201147148.7388072</v>
      </c>
      <c r="AQ92" s="1">
        <v>209738796.10898015</v>
      </c>
      <c r="AR92" s="1">
        <v>218648128.59060985</v>
      </c>
      <c r="AS92" s="1">
        <v>227886047.95720768</v>
      </c>
      <c r="AT92" s="1">
        <v>237463813.35888889</v>
      </c>
      <c r="AU92" s="1">
        <v>247393052.68071759</v>
      </c>
      <c r="AV92" s="1">
        <v>257685774.25407827</v>
      </c>
      <c r="AW92" s="1">
        <v>268354378.93185684</v>
      </c>
      <c r="AX92" s="1">
        <v>279411672.53855002</v>
      </c>
      <c r="AY92" s="1">
        <v>290870878.70674729</v>
      </c>
      <c r="AZ92" s="1">
        <v>302745652.11178446</v>
      </c>
      <c r="BA92" s="1">
        <v>315050092.11671299</v>
      </c>
      <c r="BB92" s="1">
        <v>327798756.8401044</v>
      </c>
      <c r="BC92" s="1">
        <v>341006677.65958083</v>
      </c>
      <c r="BD92" s="1">
        <v>354689374.16435087</v>
      </c>
      <c r="BE92" s="1">
        <v>368862869.57043117</v>
      </c>
      <c r="BF92" s="1">
        <v>383543706.61264747</v>
      </c>
      <c r="BG92" s="1">
        <v>398748963.92792803</v>
      </c>
      <c r="BH92" s="1">
        <v>414496272.94484025</v>
      </c>
      <c r="BI92" s="1">
        <v>430803835.29477632</v>
      </c>
      <c r="BJ92" s="1">
        <v>447690440.76064903</v>
      </c>
      <c r="BK92" s="1">
        <v>465175485.77943468</v>
      </c>
      <c r="BL92" s="1">
        <v>483278992.51540381</v>
      </c>
      <c r="BM92" s="1">
        <v>502021628.52136934</v>
      </c>
      <c r="BN92" s="1">
        <v>521424727.00581098</v>
      </c>
      <c r="BO92" s="1">
        <v>541510307.72426569</v>
      </c>
      <c r="BP92" s="1">
        <v>562301098.51394236</v>
      </c>
      <c r="BQ92" s="1">
        <v>583820557.49105382</v>
      </c>
      <c r="BR92" s="1">
        <v>606092895.93097961</v>
      </c>
      <c r="BS92" s="1">
        <v>629143101.85195696</v>
      </c>
      <c r="BT92" s="1">
        <v>652996964.32361054</v>
      </c>
      <c r="BU92" s="1">
        <v>677681098.5222981</v>
      </c>
      <c r="BV92" s="1">
        <v>703222971.55587578</v>
      </c>
      <c r="BW92" s="1">
        <v>729650929.0811789</v>
      </c>
      <c r="BX92" s="1">
        <v>756994222.73821807</v>
      </c>
      <c r="BY92" s="1">
        <v>785283038.42579091</v>
      </c>
      <c r="BZ92" s="1">
        <v>814548525.4439646</v>
      </c>
      <c r="CA92" s="1">
        <v>844822826.52963269</v>
      </c>
      <c r="CB92" s="1">
        <v>876139108.81215167</v>
      </c>
      <c r="CC92" s="1">
        <v>908531595.71684515</v>
      </c>
      <c r="CD92" s="1">
        <v>942035599.845011</v>
      </c>
      <c r="CE92" s="1">
        <v>976687556.85992765</v>
      </c>
      <c r="CF92" s="1">
        <v>1012525060.4092151</v>
      </c>
      <c r="CG92" s="1">
        <v>1049586898.1148257</v>
      </c>
      <c r="CH92" s="1">
        <v>1087913088.6628962</v>
      </c>
      <c r="CI92" s="1">
        <v>1127544920.0265787</v>
      </c>
      <c r="CJ92" s="1">
        <v>1168524988.8560894</v>
      </c>
      <c r="CK92" s="1">
        <v>1210897241.0710664</v>
      </c>
      <c r="CL92" s="1">
        <v>1254707013.6915236</v>
      </c>
      <c r="CM92" s="1">
        <v>1300001077.9447052</v>
      </c>
      <c r="CN92" s="1">
        <v>1346827683.6862233</v>
      </c>
      <c r="CO92" s="1">
        <v>1395236605.1750762</v>
      </c>
      <c r="CP92" s="1">
        <v>1445279188.243295</v>
      </c>
      <c r="CQ92" s="1">
        <v>1497008398.9021513</v>
      </c>
      <c r="CR92" s="1">
        <v>1550478873.4281468</v>
      </c>
      <c r="CS92" s="1">
        <v>1605746969.9732928</v>
      </c>
      <c r="CT92" s="1">
        <v>1662870821.745465</v>
      </c>
      <c r="CU92" s="1">
        <v>1721910391.8060586</v>
      </c>
      <c r="CV92" s="1">
        <v>1782927529.533464</v>
      </c>
      <c r="CW92" s="1">
        <v>1845986028.8024938</v>
      </c>
      <c r="CX92" s="1">
        <v>1911151687.9311676</v>
      </c>
      <c r="CY92" s="1">
        <v>1978492371.4479914</v>
      </c>
      <c r="CZ92" s="1">
        <v>2048078073.7343032</v>
      </c>
      <c r="DA92" s="1">
        <v>2119980984.5979846</v>
      </c>
    </row>
    <row r="93" spans="1:105" x14ac:dyDescent="0.25">
      <c r="A93" t="s">
        <v>58</v>
      </c>
      <c r="B93" s="1">
        <f t="shared" si="9"/>
        <v>511.17146536467658</v>
      </c>
      <c r="D93" t="s">
        <v>58</v>
      </c>
      <c r="E93" s="1">
        <v>23110938.746941168</v>
      </c>
      <c r="F93" s="1">
        <v>25076388.219131481</v>
      </c>
      <c r="G93" s="1">
        <v>27153570.389088497</v>
      </c>
      <c r="H93" s="1">
        <v>29347989.004192576</v>
      </c>
      <c r="I93" s="1">
        <v>31665399.500530794</v>
      </c>
      <c r="J93" s="1">
        <v>34111819.999733783</v>
      </c>
      <c r="K93" s="1">
        <v>36693542.77168899</v>
      </c>
      <c r="L93" s="1">
        <v>39417146.182432123</v>
      </c>
      <c r="M93" s="1">
        <v>42289507.147305086</v>
      </c>
      <c r="N93" s="1">
        <v>45317814.110285915</v>
      </c>
      <c r="O93" s="1">
        <v>48509580.571248695</v>
      </c>
      <c r="P93" s="1">
        <v>51872659.183793664</v>
      </c>
      <c r="Q93" s="1">
        <v>55415256.447211862</v>
      </c>
      <c r="R93" s="1">
        <v>59145948.017102517</v>
      </c>
      <c r="S93" s="1">
        <v>63073694.66016008</v>
      </c>
      <c r="T93" s="1">
        <v>67207858.879682183</v>
      </c>
      <c r="U93" s="1">
        <v>71558222.239427596</v>
      </c>
      <c r="V93" s="1">
        <v>76135003.414573848</v>
      </c>
      <c r="W93" s="1">
        <v>80948876.999689385</v>
      </c>
      <c r="X93" s="1">
        <v>86010993.104847923</v>
      </c>
      <c r="Y93" s="1">
        <v>91332997.772272542</v>
      </c>
      <c r="Z93" s="1">
        <v>96927054.247207984</v>
      </c>
      <c r="AA93" s="1">
        <v>102805865.13808516</v>
      </c>
      <c r="AB93" s="1">
        <v>108982695.50245626</v>
      </c>
      <c r="AC93" s="1">
        <v>115471396.89665815</v>
      </c>
      <c r="AD93" s="1">
        <v>122286432.42869088</v>
      </c>
      <c r="AE93" s="1">
        <v>129442902.85539676</v>
      </c>
      <c r="AF93" s="1">
        <v>136956573.76668218</v>
      </c>
      <c r="AG93" s="1">
        <v>144843903.90124911</v>
      </c>
      <c r="AH93" s="1">
        <v>153122074.6400975</v>
      </c>
      <c r="AI93" s="1">
        <v>161809020.7259258</v>
      </c>
      <c r="AJ93" s="1">
        <v>170923462.25849336</v>
      </c>
      <c r="AK93" s="1">
        <v>180484938.01802999</v>
      </c>
      <c r="AL93" s="1">
        <v>190513840.17087001</v>
      </c>
      <c r="AM93" s="1">
        <v>201031450.41367295</v>
      </c>
      <c r="AN93" s="1">
        <v>212059977.61485913</v>
      </c>
      <c r="AO93" s="1">
        <v>223622597.01424611</v>
      </c>
      <c r="AP93" s="1">
        <v>235743491.04432234</v>
      </c>
      <c r="AQ93" s="1">
        <v>248447891.83914843</v>
      </c>
      <c r="AR93" s="1">
        <v>261762125.49951962</v>
      </c>
      <c r="AS93" s="1">
        <v>275713658.18578529</v>
      </c>
      <c r="AT93" s="1">
        <v>290331144.11258477</v>
      </c>
      <c r="AU93" s="1">
        <v>305644475.52273643</v>
      </c>
      <c r="AV93" s="1">
        <v>321684834.72061515</v>
      </c>
      <c r="AW93" s="1">
        <v>338484748.24857795</v>
      </c>
      <c r="AX93" s="1">
        <v>356078143.293338</v>
      </c>
      <c r="AY93" s="1">
        <v>374500406.41267729</v>
      </c>
      <c r="AZ93" s="1">
        <v>393788444.67649984</v>
      </c>
      <c r="BA93" s="1">
        <v>413980749.31999481</v>
      </c>
      <c r="BB93" s="1">
        <v>435117462.01059026</v>
      </c>
      <c r="BC93" s="1">
        <v>457240443.83444613</v>
      </c>
      <c r="BD93" s="1">
        <v>480393347.11245185</v>
      </c>
      <c r="BE93" s="1">
        <v>504621690.16011775</v>
      </c>
      <c r="BF93" s="1">
        <v>529972935.11027724</v>
      </c>
      <c r="BG93" s="1">
        <v>556496568.92231369</v>
      </c>
      <c r="BH93" s="1">
        <v>584244187.70651841</v>
      </c>
      <c r="BI93" s="1">
        <v>613269584.49736083</v>
      </c>
      <c r="BJ93" s="1">
        <v>643628840.61476016</v>
      </c>
      <c r="BK93" s="1">
        <v>675380420.75800133</v>
      </c>
      <c r="BL93" s="1">
        <v>708585271.98272645</v>
      </c>
      <c r="BM93" s="1">
        <v>743306926.71738148</v>
      </c>
      <c r="BN93" s="1">
        <v>779611609.98179305</v>
      </c>
      <c r="BO93" s="1">
        <v>817568350.97695601</v>
      </c>
      <c r="BP93" s="1">
        <v>857249099.22191048</v>
      </c>
      <c r="BQ93" s="1">
        <v>898728845.42054784</v>
      </c>
      <c r="BR93" s="1">
        <v>942085747.24845123</v>
      </c>
      <c r="BS93" s="1">
        <v>987401260.25750434</v>
      </c>
      <c r="BT93" s="1">
        <v>1034760274.103752</v>
      </c>
      <c r="BU93" s="1">
        <v>1084251254.3122876</v>
      </c>
      <c r="BV93" s="1">
        <v>1135966389.801327</v>
      </c>
      <c r="BW93" s="1">
        <v>1190001746.3965502</v>
      </c>
      <c r="BX93" s="1">
        <v>1246457426.5758646</v>
      </c>
      <c r="BY93" s="1">
        <v>1305437735.694391</v>
      </c>
      <c r="BZ93" s="1">
        <v>1367051354.949291</v>
      </c>
      <c r="CA93" s="1">
        <v>1431411521.3543849</v>
      </c>
      <c r="CB93" s="1">
        <v>1498636215.0052669</v>
      </c>
      <c r="CC93" s="1">
        <v>1568848353.9266489</v>
      </c>
      <c r="CD93" s="1">
        <v>1642175996.8053367</v>
      </c>
      <c r="CE93" s="1">
        <v>1718752553.924166</v>
      </c>
      <c r="CF93" s="1">
        <v>1798717006.6248188</v>
      </c>
      <c r="CG93" s="1">
        <v>1882214135.6402938</v>
      </c>
      <c r="CH93" s="1">
        <v>1969394758.6514471</v>
      </c>
      <c r="CI93" s="1">
        <v>2060415977.4359198</v>
      </c>
      <c r="CJ93" s="1">
        <v>2155441434.9923954</v>
      </c>
      <c r="CK93" s="1">
        <v>2254641583.0382829</v>
      </c>
      <c r="CL93" s="1">
        <v>2358193960.2946186</v>
      </c>
      <c r="CM93" s="1">
        <v>2466283481.9884262</v>
      </c>
      <c r="CN93" s="1">
        <v>2579102741.0196056</v>
      </c>
      <c r="CO93" s="1">
        <v>2696852321.2573256</v>
      </c>
      <c r="CP93" s="1">
        <v>2819741123.4490061</v>
      </c>
      <c r="CQ93" s="1">
        <v>2947986704.2442303</v>
      </c>
      <c r="CR93" s="1">
        <v>3081815628.8556881</v>
      </c>
      <c r="CS93" s="1">
        <v>3221463837.8998423</v>
      </c>
      <c r="CT93" s="1">
        <v>3367177028.9814029</v>
      </c>
      <c r="CU93" s="1">
        <v>3519211053.6080594</v>
      </c>
      <c r="CV93" s="1">
        <v>3677832330.0448594</v>
      </c>
      <c r="CW93" s="1">
        <v>3843318272.7417893</v>
      </c>
      <c r="CX93" s="1">
        <v>4015957738.99301</v>
      </c>
      <c r="CY93" s="1">
        <v>4196051493.5121608</v>
      </c>
      <c r="CZ93" s="1">
        <v>4383912691.6350851</v>
      </c>
      <c r="DA93" s="1">
        <v>4579867381.8893652</v>
      </c>
    </row>
    <row r="94" spans="1:105" x14ac:dyDescent="0.25">
      <c r="A94" t="s">
        <v>59</v>
      </c>
      <c r="B94" s="1">
        <f t="shared" si="9"/>
        <v>667.77618440815604</v>
      </c>
      <c r="D94" t="s">
        <v>59</v>
      </c>
      <c r="E94" s="1">
        <v>20219429.155762836</v>
      </c>
      <c r="F94" s="1">
        <v>22190657.076947741</v>
      </c>
      <c r="G94" s="1">
        <v>24291752.432904422</v>
      </c>
      <c r="H94" s="1">
        <v>26530144.800903607</v>
      </c>
      <c r="I94" s="1">
        <v>28913658.670887843</v>
      </c>
      <c r="J94" s="1">
        <v>31450533.508766659</v>
      </c>
      <c r="K94" s="1">
        <v>34149444.808251396</v>
      </c>
      <c r="L94" s="1">
        <v>37019526.178869687</v>
      </c>
      <c r="M94" s="1">
        <v>40070392.52005595</v>
      </c>
      <c r="N94" s="1">
        <v>43312164.333578877</v>
      </c>
      <c r="O94" s="1">
        <v>46755493.229039125</v>
      </c>
      <c r="P94" s="1">
        <v>50411588.679761551</v>
      </c>
      <c r="Q94" s="1">
        <v>54292246.089114606</v>
      </c>
      <c r="R94" s="1">
        <v>58409876.230127946</v>
      </c>
      <c r="S94" s="1">
        <v>62777536.124247804</v>
      </c>
      <c r="T94" s="1">
        <v>67408961.428177103</v>
      </c>
      <c r="U94" s="1">
        <v>72318600.40100053</v>
      </c>
      <c r="V94" s="1">
        <v>77521649.527198166</v>
      </c>
      <c r="W94" s="1">
        <v>83034090.874714717</v>
      </c>
      <c r="X94" s="1">
        <v>88872731.270979449</v>
      </c>
      <c r="Y94" s="1">
        <v>95055243.383674204</v>
      </c>
      <c r="Z94" s="1">
        <v>101600208.79713097</v>
      </c>
      <c r="AA94" s="1">
        <v>108527163.17951281</v>
      </c>
      <c r="AB94" s="1">
        <v>115856643.64040613</v>
      </c>
      <c r="AC94" s="1">
        <v>123610238.38313016</v>
      </c>
      <c r="AD94" s="1">
        <v>131810638.76096867</v>
      </c>
      <c r="AE94" s="1">
        <v>140481693.85165191</v>
      </c>
      <c r="AF94" s="1">
        <v>149648467.6697813</v>
      </c>
      <c r="AG94" s="1">
        <v>159337299.14249882</v>
      </c>
      <c r="AH94" s="1">
        <v>169575864.97957593</v>
      </c>
      <c r="AI94" s="1">
        <v>180393245.57523888</v>
      </c>
      <c r="AJ94" s="1">
        <v>191819994.08547789</v>
      </c>
      <c r="AK94" s="1">
        <v>203888208.83131099</v>
      </c>
      <c r="AL94" s="1">
        <v>216631609.18551272</v>
      </c>
      <c r="AM94" s="1">
        <v>230085615.1076802</v>
      </c>
      <c r="AN94" s="1">
        <v>244287430.50021139</v>
      </c>
      <c r="AO94" s="1">
        <v>259276130.56583357</v>
      </c>
      <c r="AP94" s="1">
        <v>275092753.35574901</v>
      </c>
      <c r="AQ94" s="1">
        <v>291780395.70628899</v>
      </c>
      <c r="AR94" s="1">
        <v>309384313.77119559</v>
      </c>
      <c r="AS94" s="1">
        <v>327952028.36630827</v>
      </c>
      <c r="AT94" s="1">
        <v>347533435.35353261</v>
      </c>
      <c r="AU94" s="1">
        <v>368180921.30153364</v>
      </c>
      <c r="AV94" s="1">
        <v>389949484.67165941</v>
      </c>
      <c r="AW94" s="1">
        <v>412896862.78914964</v>
      </c>
      <c r="AX94" s="1">
        <v>437083664.87180567</v>
      </c>
      <c r="AY94" s="1">
        <v>462573511.40092355</v>
      </c>
      <c r="AZ94" s="1">
        <v>489433180.13255811</v>
      </c>
      <c r="BA94" s="1">
        <v>517732759.06101412</v>
      </c>
      <c r="BB94" s="1">
        <v>547545806.66095471</v>
      </c>
      <c r="BC94" s="1">
        <v>578949519.74966562</v>
      </c>
      <c r="BD94" s="1">
        <v>612024909.32686329</v>
      </c>
      <c r="BE94" s="1">
        <v>646856984.76601005</v>
      </c>
      <c r="BF94" s="1">
        <v>683534946.74843955</v>
      </c>
      <c r="BG94" s="1">
        <v>722152389.34973586</v>
      </c>
      <c r="BH94" s="1">
        <v>762807511.70676029</v>
      </c>
      <c r="BI94" s="1">
        <v>805603339.71359956</v>
      </c>
      <c r="BJ94" s="1">
        <v>850647958.21539545</v>
      </c>
      <c r="BK94" s="1">
        <v>898054754.19080234</v>
      </c>
      <c r="BL94" s="1">
        <v>947942671.43642139</v>
      </c>
      <c r="BM94" s="1">
        <v>1000436477.290399</v>
      </c>
      <c r="BN94" s="1">
        <v>1055667041.9571133</v>
      </c>
      <c r="BO94" s="1">
        <v>1113771631.0209162</v>
      </c>
      <c r="BP94" s="1">
        <v>1174894211.7639844</v>
      </c>
      <c r="BQ94" s="1">
        <v>1239185773.9318051</v>
      </c>
      <c r="BR94" s="1">
        <v>1306804665.6194274</v>
      </c>
      <c r="BS94" s="1">
        <v>1377916944.9828005</v>
      </c>
      <c r="BT94" s="1">
        <v>1452696748.511838</v>
      </c>
      <c r="BU94" s="1">
        <v>1531326676.6359775</v>
      </c>
      <c r="BV94" s="1">
        <v>1613998197.4683907</v>
      </c>
      <c r="BW94" s="1">
        <v>1700912069.5322375</v>
      </c>
      <c r="BX94" s="1">
        <v>1792278784.3511438</v>
      </c>
      <c r="BY94" s="1">
        <v>1888319029.8267176</v>
      </c>
      <c r="BZ94" s="1">
        <v>1989264175.368391</v>
      </c>
      <c r="CA94" s="1">
        <v>2095356779.7853026</v>
      </c>
      <c r="CB94" s="1">
        <v>2206851122.9963231</v>
      </c>
      <c r="CC94" s="1">
        <v>2324013762.662961</v>
      </c>
      <c r="CD94" s="1">
        <v>2447124116.9005885</v>
      </c>
      <c r="CE94" s="1">
        <v>2576475074.2765546</v>
      </c>
      <c r="CF94" s="1">
        <v>2712373632.3592892</v>
      </c>
      <c r="CG94" s="1">
        <v>2855141566.1404691</v>
      </c>
      <c r="CH94" s="1">
        <v>3005116127.7130799</v>
      </c>
      <c r="CI94" s="1">
        <v>3162650778.6516461</v>
      </c>
      <c r="CJ94" s="1">
        <v>3328115956.6071882</v>
      </c>
      <c r="CK94" s="1">
        <v>3501899877.6989336</v>
      </c>
      <c r="CL94" s="1">
        <v>3684409376.3572326</v>
      </c>
      <c r="CM94" s="1">
        <v>3876070784.348011</v>
      </c>
      <c r="CN94" s="1">
        <v>4077330850.7883906</v>
      </c>
      <c r="CO94" s="1">
        <v>4288657705.0458846</v>
      </c>
      <c r="CP94" s="1">
        <v>4510541864.5003872</v>
      </c>
      <c r="CQ94" s="1">
        <v>4743497289.2386103</v>
      </c>
      <c r="CR94" s="1">
        <v>4988062485.8454399</v>
      </c>
      <c r="CS94" s="1">
        <v>5244801662.5556574</v>
      </c>
      <c r="CT94" s="1">
        <v>5514305938.1329708</v>
      </c>
      <c r="CU94" s="1">
        <v>5797194606.9515915</v>
      </c>
      <c r="CV94" s="1">
        <v>6094116462.8685942</v>
      </c>
      <c r="CW94" s="1">
        <v>6405751184.5936985</v>
      </c>
      <c r="CX94" s="1">
        <v>6732810785.3866596</v>
      </c>
      <c r="CY94" s="1">
        <v>7076041130.041707</v>
      </c>
      <c r="CZ94" s="1">
        <v>7436223522.2537241</v>
      </c>
      <c r="DA94" s="1">
        <v>7814176365.6017179</v>
      </c>
    </row>
    <row r="95" spans="1:105" x14ac:dyDescent="0.25">
      <c r="A95" t="s">
        <v>60</v>
      </c>
      <c r="B95" s="1">
        <f t="shared" si="9"/>
        <v>705.74636600029794</v>
      </c>
      <c r="D95" t="s">
        <v>60</v>
      </c>
      <c r="E95" s="1">
        <v>22497473.338076159</v>
      </c>
      <c r="F95" s="1">
        <v>24592660.087234635</v>
      </c>
      <c r="G95" s="1">
        <v>26824625.928519201</v>
      </c>
      <c r="H95" s="1">
        <v>29201184.235641554</v>
      </c>
      <c r="I95" s="1">
        <v>31730564.266710684</v>
      </c>
      <c r="J95" s="1">
        <v>34421432.351239257</v>
      </c>
      <c r="K95" s="1">
        <v>37282914.124740399</v>
      </c>
      <c r="L95" s="1">
        <v>40324617.861602716</v>
      </c>
      <c r="M95" s="1">
        <v>43556658.959342837</v>
      </c>
      <c r="N95" s="1">
        <v>46989685.629861124</v>
      </c>
      <c r="O95" s="1">
        <v>50634905.855971031</v>
      </c>
      <c r="P95" s="1">
        <v>54504115.67423971</v>
      </c>
      <c r="Q95" s="1">
        <v>58609728.848078199</v>
      </c>
      <c r="R95" s="1">
        <v>62964807.998051442</v>
      </c>
      <c r="S95" s="1">
        <v>67583097.259557113</v>
      </c>
      <c r="T95" s="1">
        <v>72479056.54134658</v>
      </c>
      <c r="U95" s="1">
        <v>77667897.461842507</v>
      </c>
      <c r="V95" s="1">
        <v>83165621.04385303</v>
      </c>
      <c r="W95" s="1">
        <v>88989057.252095208</v>
      </c>
      <c r="X95" s="1">
        <v>95155906.461936161</v>
      </c>
      <c r="Y95" s="1">
        <v>101684782.95193739</v>
      </c>
      <c r="Z95" s="1">
        <v>108595260.51716584</v>
      </c>
      <c r="AA95" s="1">
        <v>115907920.30481216</v>
      </c>
      <c r="AB95" s="1">
        <v>123644400.97845268</v>
      </c>
      <c r="AC95" s="1">
        <v>131827451.3223073</v>
      </c>
      <c r="AD95" s="1">
        <v>140480985.40209571</v>
      </c>
      <c r="AE95" s="1">
        <v>149630140.40459538</v>
      </c>
      <c r="AF95" s="1">
        <v>159301337.28374961</v>
      </c>
      <c r="AG95" s="1">
        <v>169522344.34720269</v>
      </c>
      <c r="AH95" s="1">
        <v>180322343.92343348</v>
      </c>
      <c r="AI95" s="1">
        <v>191732002.25625736</v>
      </c>
      <c r="AJ95" s="1">
        <v>203783542.78036636</v>
      </c>
      <c r="AK95" s="1">
        <v>216510822.93879911</v>
      </c>
      <c r="AL95" s="1">
        <v>229949414.71079171</v>
      </c>
      <c r="AM95" s="1">
        <v>244136689.02637058</v>
      </c>
      <c r="AN95" s="1">
        <v>259111904.2523244</v>
      </c>
      <c r="AO95" s="1">
        <v>274916298.942855</v>
      </c>
      <c r="AP95" s="1">
        <v>291593189.05727148</v>
      </c>
      <c r="AQ95" s="1">
        <v>309188069.85657823</v>
      </c>
      <c r="AR95" s="1">
        <v>327748722.70072645</v>
      </c>
      <c r="AS95" s="1">
        <v>347325326.97869718</v>
      </c>
      <c r="AT95" s="1">
        <v>367970577.41442996</v>
      </c>
      <c r="AU95" s="1">
        <v>389739807.00301385</v>
      </c>
      <c r="AV95" s="1">
        <v>412691115.84341401</v>
      </c>
      <c r="AW95" s="1">
        <v>436885506.1465016</v>
      </c>
      <c r="AX95" s="1">
        <v>462387023.71013695</v>
      </c>
      <c r="AY95" s="1">
        <v>489262906.16672385</v>
      </c>
      <c r="AZ95" s="1">
        <v>517583738.32287395</v>
      </c>
      <c r="BA95" s="1">
        <v>547423614.9257766</v>
      </c>
      <c r="BB95" s="1">
        <v>578860311.20644653</v>
      </c>
      <c r="BC95" s="1">
        <v>611975461.56636882</v>
      </c>
      <c r="BD95" s="1">
        <v>646854746.79114628</v>
      </c>
      <c r="BE95" s="1">
        <v>683588090.19261384</v>
      </c>
      <c r="BF95" s="1">
        <v>722269863.09961021</v>
      </c>
      <c r="BG95" s="1">
        <v>762999100.13712144</v>
      </c>
      <c r="BH95" s="1">
        <v>805879724.75402737</v>
      </c>
      <c r="BI95" s="1">
        <v>851020785.48103201</v>
      </c>
      <c r="BJ95" s="1">
        <v>898536703.4228251</v>
      </c>
      <c r="BK95" s="1">
        <v>948547531.51187098</v>
      </c>
      <c r="BL95" s="1">
        <v>1001179226.0758266</v>
      </c>
      <c r="BM95" s="1">
        <v>1056563931.2961292</v>
      </c>
      <c r="BN95" s="1">
        <v>1114840277.1622045</v>
      </c>
      <c r="BO95" s="1">
        <v>1176153691.5537276</v>
      </c>
      <c r="BP95" s="1">
        <v>1240656727.1127889</v>
      </c>
      <c r="BQ95" s="1">
        <v>1308509403.5984304</v>
      </c>
      <c r="BR95" s="1">
        <v>1379879566.4482207</v>
      </c>
      <c r="BS95" s="1">
        <v>1454943262.3050313</v>
      </c>
      <c r="BT95" s="1">
        <v>1533885132.3023994</v>
      </c>
      <c r="BU95" s="1">
        <v>1616898823.9385252</v>
      </c>
      <c r="BV95" s="1">
        <v>1704187422.4074457</v>
      </c>
      <c r="BW95" s="1">
        <v>1795963902.2960989</v>
      </c>
      <c r="BX95" s="1">
        <v>1892451600.598053</v>
      </c>
      <c r="BY95" s="1">
        <v>1993884712.0386271</v>
      </c>
      <c r="BZ95" s="1">
        <v>2100508807.7521689</v>
      </c>
      <c r="CA95" s="1">
        <v>2212581378.4003282</v>
      </c>
      <c r="CB95" s="1">
        <v>2330372402.8704648</v>
      </c>
      <c r="CC95" s="1">
        <v>2454164943.7460084</v>
      </c>
      <c r="CD95" s="1">
        <v>2584255770.7955551</v>
      </c>
      <c r="CE95" s="1">
        <v>2720956013.78509</v>
      </c>
      <c r="CF95" s="1">
        <v>2864591845.9778733</v>
      </c>
      <c r="CG95" s="1">
        <v>3015505199.7495341</v>
      </c>
      <c r="CH95" s="1">
        <v>3174054515.8116875</v>
      </c>
      <c r="CI95" s="1">
        <v>3340615527.6062975</v>
      </c>
      <c r="CJ95" s="1">
        <v>3515582082.5049486</v>
      </c>
      <c r="CK95" s="1">
        <v>3699367001.5225363</v>
      </c>
      <c r="CL95" s="1">
        <v>3892402979.3335962</v>
      </c>
      <c r="CM95" s="1">
        <v>4095143526.4618077</v>
      </c>
      <c r="CN95" s="1">
        <v>4308063955.599391</v>
      </c>
      <c r="CO95" s="1">
        <v>4531662414.1030645</v>
      </c>
      <c r="CP95" s="1">
        <v>4766460964.807456</v>
      </c>
      <c r="CQ95" s="1">
        <v>5013006717.3952494</v>
      </c>
      <c r="CR95" s="1">
        <v>5271873012.6663904</v>
      </c>
      <c r="CS95" s="1">
        <v>5543660662.1562834</v>
      </c>
      <c r="CT95" s="1">
        <v>5828999245.6654091</v>
      </c>
      <c r="CU95" s="1">
        <v>6128548469.3806915</v>
      </c>
      <c r="CV95" s="1">
        <v>6442999587.3918085</v>
      </c>
      <c r="CW95" s="1">
        <v>6773076889.534564</v>
      </c>
      <c r="CX95" s="1">
        <v>7119539258.6276226</v>
      </c>
      <c r="CY95" s="1">
        <v>7483181800.3102722</v>
      </c>
      <c r="CZ95" s="1">
        <v>7864837548.8351564</v>
      </c>
      <c r="DA95" s="1">
        <v>8265379252.3245249</v>
      </c>
    </row>
    <row r="97" spans="1:105" x14ac:dyDescent="0.25">
      <c r="A97" s="4" t="s">
        <v>10</v>
      </c>
      <c r="D97" s="4" t="s">
        <v>27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5">
      <c r="A98" t="s">
        <v>48</v>
      </c>
      <c r="B98" s="3">
        <f>SUMPRODUCT(E98:DA98,E$5:DA$5)</f>
        <v>43.961855022393891</v>
      </c>
      <c r="D98" t="s">
        <v>48</v>
      </c>
      <c r="E98" s="1">
        <f t="shared" ref="E98:AJ98" si="10">IF( E53&lt;E38,  MAX(price.feed.2045,E68), price.feed.2045)</f>
        <v>6.1721645518709458</v>
      </c>
      <c r="F98" s="1">
        <f t="shared" si="10"/>
        <v>6.4101492507055555</v>
      </c>
      <c r="G98" s="1">
        <f t="shared" si="10"/>
        <v>6.6573101010188598</v>
      </c>
      <c r="H98" s="1">
        <f t="shared" si="10"/>
        <v>6.9140009144482111</v>
      </c>
      <c r="I98" s="1">
        <f t="shared" si="10"/>
        <v>7.1805891448071053</v>
      </c>
      <c r="J98" s="1">
        <f t="shared" si="10"/>
        <v>7.45745641409661</v>
      </c>
      <c r="K98" s="1">
        <f t="shared" si="10"/>
        <v>7.7449990587986246</v>
      </c>
      <c r="L98" s="1">
        <f t="shared" si="10"/>
        <v>8.0436286972329718</v>
      </c>
      <c r="M98" s="1">
        <f t="shared" si="10"/>
        <v>8.3537728187904836</v>
      </c>
      <c r="N98" s="1">
        <f t="shared" si="10"/>
        <v>8.6758753958855692</v>
      </c>
      <c r="O98" s="1">
        <f t="shared" si="10"/>
        <v>9.0103975195043464</v>
      </c>
      <c r="P98" s="1">
        <f t="shared" si="10"/>
        <v>9.3578180592579994</v>
      </c>
      <c r="Q98" s="1">
        <f t="shared" si="10"/>
        <v>9.7186343488863294</v>
      </c>
      <c r="R98" s="1">
        <f t="shared" si="10"/>
        <v>10.093362898192799</v>
      </c>
      <c r="S98" s="1">
        <f t="shared" si="10"/>
        <v>10.482540132430129</v>
      </c>
      <c r="T98" s="1">
        <f t="shared" si="10"/>
        <v>10.886723160194984</v>
      </c>
      <c r="U98" s="1">
        <f t="shared" si="10"/>
        <v>11.306490570930887</v>
      </c>
      <c r="V98" s="1">
        <f t="shared" si="10"/>
        <v>11.742443263181077</v>
      </c>
      <c r="W98" s="1">
        <f t="shared" si="10"/>
        <v>12.195205304776932</v>
      </c>
      <c r="X98" s="1">
        <f t="shared" si="10"/>
        <v>12.665424826193256</v>
      </c>
      <c r="Y98" s="1">
        <f t="shared" si="10"/>
        <v>13.153774948349401</v>
      </c>
      <c r="Z98" s="1">
        <f t="shared" si="10"/>
        <v>13.66095474618422</v>
      </c>
      <c r="AA98" s="1">
        <f t="shared" si="10"/>
        <v>14.187690249384376</v>
      </c>
      <c r="AB98" s="1">
        <f t="shared" si="10"/>
        <v>14.734735481698371</v>
      </c>
      <c r="AC98" s="1">
        <f t="shared" si="10"/>
        <v>15.302873540324285</v>
      </c>
      <c r="AD98" s="1">
        <f t="shared" si="10"/>
        <v>15.892917716916147</v>
      </c>
      <c r="AE98" s="1">
        <f t="shared" si="10"/>
        <v>16.505712661813888</v>
      </c>
      <c r="AF98" s="1">
        <f t="shared" si="10"/>
        <v>17.142135593163253</v>
      </c>
      <c r="AG98" s="1">
        <f t="shared" si="10"/>
        <v>17.803097552656769</v>
      </c>
      <c r="AH98" s="1">
        <f t="shared" si="10"/>
        <v>18.489544709693089</v>
      </c>
      <c r="AI98" s="1">
        <f t="shared" si="10"/>
        <v>19.202459715821945</v>
      </c>
      <c r="AJ98" s="1">
        <f t="shared" si="10"/>
        <v>19.94286311141326</v>
      </c>
      <c r="AK98" s="1">
        <f t="shared" ref="AK98:BP98" si="11">IF( AK53&lt;AK38,  MAX(price.feed.2045,AK68), price.feed.2045)</f>
        <v>20.711814786564386</v>
      </c>
      <c r="AL98" s="1">
        <f t="shared" si="11"/>
        <v>21.510415498336492</v>
      </c>
      <c r="AM98" s="1">
        <f t="shared" si="11"/>
        <v>22.339808446492302</v>
      </c>
      <c r="AN98" s="1">
        <f t="shared" si="11"/>
        <v>23.201180909990487</v>
      </c>
      <c r="AO98" s="1">
        <f t="shared" si="11"/>
        <v>24.095765946579931</v>
      </c>
      <c r="AP98" s="1">
        <f t="shared" si="11"/>
        <v>25.024844157926015</v>
      </c>
      <c r="AQ98" s="1">
        <f t="shared" si="11"/>
        <v>25.989745522796749</v>
      </c>
      <c r="AR98" s="1">
        <f t="shared" si="11"/>
        <v>26.99185130093192</v>
      </c>
      <c r="AS98" s="1">
        <f t="shared" si="11"/>
        <v>28.032596010321399</v>
      </c>
      <c r="AT98" s="1">
        <f t="shared" si="11"/>
        <v>29.113469480722678</v>
      </c>
      <c r="AU98" s="1">
        <f t="shared" si="11"/>
        <v>30.236018986357635</v>
      </c>
      <c r="AV98" s="1">
        <f t="shared" si="11"/>
        <v>31.401851460840938</v>
      </c>
      <c r="AW98" s="1">
        <f t="shared" si="11"/>
        <v>32.612635797511302</v>
      </c>
      <c r="AX98" s="1">
        <f t="shared" si="11"/>
        <v>33.87010523845823</v>
      </c>
      <c r="AY98" s="1">
        <f t="shared" si="11"/>
        <v>35.176059855664214</v>
      </c>
      <c r="AZ98" s="1">
        <f t="shared" si="11"/>
        <v>36.532369127814263</v>
      </c>
      <c r="BA98" s="1">
        <f t="shared" si="11"/>
        <v>37.940974616461268</v>
      </c>
      <c r="BB98" s="1">
        <f t="shared" si="11"/>
        <v>39.403892745378123</v>
      </c>
      <c r="BC98" s="1">
        <f t="shared" si="11"/>
        <v>40.923217687075834</v>
      </c>
      <c r="BD98" s="1">
        <f t="shared" si="11"/>
        <v>42.501124360618697</v>
      </c>
      <c r="BE98" s="1">
        <f t="shared" si="11"/>
        <v>44.139871545028733</v>
      </c>
      <c r="BF98" s="1">
        <f t="shared" si="11"/>
        <v>45.841805112736047</v>
      </c>
      <c r="BG98" s="1">
        <f t="shared" si="11"/>
        <v>47.609361387703196</v>
      </c>
      <c r="BH98" s="1">
        <f t="shared" si="11"/>
        <v>49.44507063303206</v>
      </c>
      <c r="BI98" s="1">
        <f t="shared" si="11"/>
        <v>51.351560673044197</v>
      </c>
      <c r="BJ98" s="1">
        <f t="shared" si="11"/>
        <v>53.331560655020937</v>
      </c>
      <c r="BK98" s="1">
        <f t="shared" si="11"/>
        <v>55.38790495598704</v>
      </c>
      <c r="BL98" s="1">
        <f t="shared" si="11"/>
        <v>57.523537240131965</v>
      </c>
      <c r="BM98" s="1">
        <f t="shared" si="11"/>
        <v>59.741514672675372</v>
      </c>
      <c r="BN98" s="1">
        <f t="shared" si="11"/>
        <v>62.045012296210153</v>
      </c>
      <c r="BO98" s="1">
        <f t="shared" si="11"/>
        <v>64.437327575786952</v>
      </c>
      <c r="BP98" s="1">
        <f t="shared" si="11"/>
        <v>66.921885119247477</v>
      </c>
      <c r="BQ98" s="1">
        <f t="shared" ref="BQ98:DA98" si="12">IF( BQ53&lt;BQ38,  MAX(price.feed.2045,BQ68), price.feed.2045)</f>
        <v>69.502241579562636</v>
      </c>
      <c r="BR98" s="1">
        <f t="shared" si="12"/>
        <v>72.182090746193964</v>
      </c>
      <c r="BS98" s="1">
        <f t="shared" si="12"/>
        <v>74.965268832766228</v>
      </c>
      <c r="BT98" s="1">
        <f t="shared" si="12"/>
        <v>77.855759968621271</v>
      </c>
      <c r="BU98" s="1">
        <f t="shared" si="12"/>
        <v>80.857701902112822</v>
      </c>
      <c r="BV98" s="1">
        <f t="shared" si="12"/>
        <v>83.975391923808743</v>
      </c>
      <c r="BW98" s="1">
        <f t="shared" si="12"/>
        <v>87.213293018076854</v>
      </c>
      <c r="BX98" s="1">
        <f t="shared" si="12"/>
        <v>90.576040251863816</v>
      </c>
      <c r="BY98" s="1">
        <f t="shared" si="12"/>
        <v>94.068447409809167</v>
      </c>
      <c r="BZ98" s="1">
        <f t="shared" si="12"/>
        <v>97.695513885196178</v>
      </c>
      <c r="CA98" s="1">
        <f t="shared" si="12"/>
        <v>101.46243183659995</v>
      </c>
      <c r="CB98" s="1">
        <f t="shared" si="12"/>
        <v>105.37459362048196</v>
      </c>
      <c r="CC98" s="1">
        <f t="shared" si="12"/>
        <v>109.43759951036664</v>
      </c>
      <c r="CD98" s="1">
        <f t="shared" si="12"/>
        <v>113.65726571365393</v>
      </c>
      <c r="CE98" s="1">
        <f t="shared" si="12"/>
        <v>118.03963269753974</v>
      </c>
      <c r="CF98" s="1">
        <f t="shared" si="12"/>
        <v>122.59097383596685</v>
      </c>
      <c r="CG98" s="1">
        <f t="shared" si="12"/>
        <v>127.31780438998207</v>
      </c>
      <c r="CH98" s="1">
        <f t="shared" si="12"/>
        <v>132.22689083435588</v>
      </c>
      <c r="CI98" s="1">
        <f t="shared" si="12"/>
        <v>137.32526054381424</v>
      </c>
      <c r="CJ98" s="1">
        <f t="shared" si="12"/>
        <v>142.62021185275128</v>
      </c>
      <c r="CK98" s="1">
        <f t="shared" si="12"/>
        <v>148.1193245028208</v>
      </c>
      <c r="CL98" s="1">
        <f t="shared" si="12"/>
        <v>153.83047049336395</v>
      </c>
      <c r="CM98" s="1">
        <f t="shared" si="12"/>
        <v>159.76182535020308</v>
      </c>
      <c r="CN98" s="1">
        <f t="shared" si="12"/>
        <v>165.92187982893702</v>
      </c>
      <c r="CO98" s="1">
        <f t="shared" si="12"/>
        <v>172.31945206948771</v>
      </c>
      <c r="CP98" s="1">
        <f t="shared" si="12"/>
        <v>178.96370021929957</v>
      </c>
      <c r="CQ98" s="1">
        <f t="shared" si="12"/>
        <v>185.86413554325861</v>
      </c>
      <c r="CR98" s="1">
        <f t="shared" si="12"/>
        <v>193.03063603910314</v>
      </c>
      <c r="CS98" s="1">
        <f t="shared" si="12"/>
        <v>200.4734605778126</v>
      </c>
      <c r="CT98" s="1">
        <f t="shared" si="12"/>
        <v>208.20326358921812</v>
      </c>
      <c r="CU98" s="1">
        <f t="shared" si="12"/>
        <v>216.23111031385611</v>
      </c>
      <c r="CV98" s="1">
        <f t="shared" si="12"/>
        <v>224.56849264289934</v>
      </c>
      <c r="CW98" s="1">
        <f t="shared" si="12"/>
        <v>233.2273455688412</v>
      </c>
      <c r="CX98" s="1">
        <f t="shared" si="12"/>
        <v>242.22006427047901</v>
      </c>
      <c r="CY98" s="1">
        <f t="shared" si="12"/>
        <v>251.55952185665691</v>
      </c>
      <c r="CZ98" s="1">
        <f t="shared" si="12"/>
        <v>261.25908779416699</v>
      </c>
      <c r="DA98" s="1">
        <f t="shared" si="12"/>
        <v>271.33264704618858</v>
      </c>
    </row>
    <row r="99" spans="1:105" x14ac:dyDescent="0.25">
      <c r="A99" t="s">
        <v>49</v>
      </c>
      <c r="B99" s="3">
        <f t="shared" ref="B99:B110" si="13">SUMPRODUCT(E99:DA99,E$5:DA$5)</f>
        <v>38.78240817311633</v>
      </c>
      <c r="D99" t="s">
        <v>49</v>
      </c>
      <c r="E99" s="1">
        <f t="shared" ref="E99:AJ99" si="14">IF( E54&lt;E39,  MAX(price.feed.2045,E69), price.feed.2045)</f>
        <v>7.6798218597358279</v>
      </c>
      <c r="F99" s="1">
        <f t="shared" si="14"/>
        <v>7.9247990428755273</v>
      </c>
      <c r="G99" s="1">
        <f t="shared" si="14"/>
        <v>8.1775907067877185</v>
      </c>
      <c r="H99" s="1">
        <f t="shared" si="14"/>
        <v>8.4384461241146962</v>
      </c>
      <c r="I99" s="1">
        <f t="shared" si="14"/>
        <v>8.7076225189995711</v>
      </c>
      <c r="J99" s="1">
        <f t="shared" si="14"/>
        <v>8.9853853207296766</v>
      </c>
      <c r="K99" s="1">
        <f t="shared" si="14"/>
        <v>9.2720084254709167</v>
      </c>
      <c r="L99" s="1">
        <f t="shared" si="14"/>
        <v>9.5677744663511408</v>
      </c>
      <c r="M99" s="1">
        <f t="shared" si="14"/>
        <v>9.8729750921587858</v>
      </c>
      <c r="N99" s="1">
        <f t="shared" si="14"/>
        <v>10.187911254931795</v>
      </c>
      <c r="O99" s="1">
        <f t="shared" si="14"/>
        <v>10.512893506720157</v>
      </c>
      <c r="P99" s="1">
        <f t="shared" si="14"/>
        <v>10.848242305814898</v>
      </c>
      <c r="Q99" s="1">
        <f t="shared" si="14"/>
        <v>11.19428833274538</v>
      </c>
      <c r="R99" s="1">
        <f t="shared" si="14"/>
        <v>11.55137281635656</v>
      </c>
      <c r="S99" s="1">
        <f t="shared" si="14"/>
        <v>11.919847870287676</v>
      </c>
      <c r="T99" s="1">
        <f t="shared" si="14"/>
        <v>12.300076840184287</v>
      </c>
      <c r="U99" s="1">
        <f t="shared" si="14"/>
        <v>12.69243466198588</v>
      </c>
      <c r="V99" s="1">
        <f t="shared" si="14"/>
        <v>13.097308231642479</v>
      </c>
      <c r="W99" s="1">
        <f t="shared" si="14"/>
        <v>13.515096786624735</v>
      </c>
      <c r="X99" s="1">
        <f t="shared" si="14"/>
        <v>13.946212299603786</v>
      </c>
      <c r="Y99" s="1">
        <f t="shared" si="14"/>
        <v>14.391079884688981</v>
      </c>
      <c r="Z99" s="1">
        <f t="shared" si="14"/>
        <v>14.850138216624147</v>
      </c>
      <c r="AA99" s="1">
        <f t="shared" si="14"/>
        <v>15.32383996335567</v>
      </c>
      <c r="AB99" s="1">
        <f t="shared" si="14"/>
        <v>15.812652232399058</v>
      </c>
      <c r="AC99" s="1">
        <f t="shared" si="14"/>
        <v>16.317057031443973</v>
      </c>
      <c r="AD99" s="1">
        <f t="shared" si="14"/>
        <v>16.837551743652114</v>
      </c>
      <c r="AE99" s="1">
        <f t="shared" si="14"/>
        <v>17.374649618116447</v>
      </c>
      <c r="AF99" s="1">
        <f t="shared" si="14"/>
        <v>17.928880275965565</v>
      </c>
      <c r="AG99" s="1">
        <f t="shared" si="14"/>
        <v>18.500790232612143</v>
      </c>
      <c r="AH99" s="1">
        <f t="shared" si="14"/>
        <v>19.09094343666052</v>
      </c>
      <c r="AI99" s="1">
        <f t="shared" si="14"/>
        <v>19.69992182600474</v>
      </c>
      <c r="AJ99" s="1">
        <f t="shared" si="14"/>
        <v>20.328325901665544</v>
      </c>
      <c r="AK99" s="1">
        <f t="shared" ref="AK99:BP99" si="15">IF( AK54&lt;AK39,  MAX(price.feed.2045,AK69), price.feed.2045)</f>
        <v>20.976775319932024</v>
      </c>
      <c r="AL99" s="1">
        <f t="shared" si="15"/>
        <v>21.645909503391838</v>
      </c>
      <c r="AM99" s="1">
        <f t="shared" si="15"/>
        <v>22.336388271452787</v>
      </c>
      <c r="AN99" s="1">
        <f t="shared" si="15"/>
        <v>23.048892490976868</v>
      </c>
      <c r="AO99" s="1">
        <f t="shared" si="15"/>
        <v>23.784124747669303</v>
      </c>
      <c r="AP99" s="1">
        <f t="shared" si="15"/>
        <v>24.542810038883552</v>
      </c>
      <c r="AQ99" s="1">
        <f t="shared" si="15"/>
        <v>25.325696488526443</v>
      </c>
      <c r="AR99" s="1">
        <f t="shared" si="15"/>
        <v>26.133556084767601</v>
      </c>
      <c r="AS99" s="1">
        <f t="shared" si="15"/>
        <v>26.967185441281078</v>
      </c>
      <c r="AT99" s="1">
        <f t="shared" si="15"/>
        <v>27.827406582769665</v>
      </c>
      <c r="AU99" s="1">
        <f t="shared" si="15"/>
        <v>28.715067755546471</v>
      </c>
      <c r="AV99" s="1">
        <f t="shared" si="15"/>
        <v>29.631044263973124</v>
      </c>
      <c r="AW99" s="1">
        <f t="shared" si="15"/>
        <v>30.576239333579281</v>
      </c>
      <c r="AX99" s="1">
        <f t="shared" si="15"/>
        <v>31.551585001714766</v>
      </c>
      <c r="AY99" s="1">
        <f t="shared" si="15"/>
        <v>32.558043036612304</v>
      </c>
      <c r="AZ99" s="1">
        <f t="shared" si="15"/>
        <v>33.596605885767346</v>
      </c>
      <c r="BA99" s="1">
        <f t="shared" si="15"/>
        <v>34.668297654570047</v>
      </c>
      <c r="BB99" s="1">
        <f t="shared" si="15"/>
        <v>35.774175116154503</v>
      </c>
      <c r="BC99" s="1">
        <f t="shared" si="15"/>
        <v>36.915328753460777</v>
      </c>
      <c r="BD99" s="1">
        <f t="shared" si="15"/>
        <v>38.092883834537872</v>
      </c>
      <c r="BE99" s="1">
        <f t="shared" si="15"/>
        <v>39.308001522147073</v>
      </c>
      <c r="BF99" s="1">
        <f t="shared" si="15"/>
        <v>40.56188001876081</v>
      </c>
      <c r="BG99" s="1">
        <f t="shared" si="15"/>
        <v>41.855755748085087</v>
      </c>
      <c r="BH99" s="1">
        <f t="shared" si="15"/>
        <v>43.190904574271819</v>
      </c>
      <c r="BI99" s="1">
        <f t="shared" si="15"/>
        <v>44.568643060021586</v>
      </c>
      <c r="BJ99" s="1">
        <f t="shared" si="15"/>
        <v>45.990329764819535</v>
      </c>
      <c r="BK99" s="1">
        <f t="shared" si="15"/>
        <v>47.457366584582275</v>
      </c>
      <c r="BL99" s="1">
        <f t="shared" si="15"/>
        <v>48.971200134039023</v>
      </c>
      <c r="BM99" s="1">
        <f t="shared" si="15"/>
        <v>50.533323173208025</v>
      </c>
      <c r="BN99" s="1">
        <f t="shared" si="15"/>
        <v>52.14527607937697</v>
      </c>
      <c r="BO99" s="1">
        <f t="shared" si="15"/>
        <v>53.808648366036593</v>
      </c>
      <c r="BP99" s="1">
        <f t="shared" si="15"/>
        <v>55.525080250267862</v>
      </c>
      <c r="BQ99" s="1">
        <f t="shared" ref="BQ99:DA99" si="16">IF( BQ54&lt;BQ39,  MAX(price.feed.2045,BQ69), price.feed.2045)</f>
        <v>57.296264270125306</v>
      </c>
      <c r="BR99" s="1">
        <f t="shared" si="16"/>
        <v>59.123946953614841</v>
      </c>
      <c r="BS99" s="1">
        <f t="shared" si="16"/>
        <v>61.009930540908023</v>
      </c>
      <c r="BT99" s="1">
        <f t="shared" si="16"/>
        <v>62.95607476149479</v>
      </c>
      <c r="BU99" s="1">
        <f t="shared" si="16"/>
        <v>64.964298668023517</v>
      </c>
      <c r="BV99" s="1">
        <f t="shared" si="16"/>
        <v>67.036582528639784</v>
      </c>
      <c r="BW99" s="1">
        <f t="shared" si="16"/>
        <v>69.1749697796877</v>
      </c>
      <c r="BX99" s="1">
        <f t="shared" si="16"/>
        <v>71.381569040700327</v>
      </c>
      <c r="BY99" s="1">
        <f t="shared" si="16"/>
        <v>73.658556193665916</v>
      </c>
      <c r="BZ99" s="1">
        <f t="shared" si="16"/>
        <v>76.008176528620183</v>
      </c>
      <c r="CA99" s="1">
        <f t="shared" si="16"/>
        <v>78.432746957680479</v>
      </c>
      <c r="CB99" s="1">
        <f t="shared" si="16"/>
        <v>80.934658299705077</v>
      </c>
      <c r="CC99" s="1">
        <f t="shared" si="16"/>
        <v>83.516377637830246</v>
      </c>
      <c r="CD99" s="1">
        <f t="shared" si="16"/>
        <v>86.180450752209865</v>
      </c>
      <c r="CE99" s="1">
        <f t="shared" si="16"/>
        <v>88.929504630357002</v>
      </c>
      <c r="CF99" s="1">
        <f t="shared" si="16"/>
        <v>91.766250057561976</v>
      </c>
      <c r="CG99" s="1">
        <f t="shared" si="16"/>
        <v>94.693484289941352</v>
      </c>
      <c r="CH99" s="1">
        <f t="shared" si="16"/>
        <v>97.714093812755451</v>
      </c>
      <c r="CI99" s="1">
        <f t="shared" si="16"/>
        <v>100.83105718671067</v>
      </c>
      <c r="CJ99" s="1">
        <f t="shared" si="16"/>
        <v>104.04744798505766</v>
      </c>
      <c r="CK99" s="1">
        <f t="shared" si="16"/>
        <v>107.36643782437805</v>
      </c>
      <c r="CL99" s="1">
        <f t="shared" si="16"/>
        <v>110.7912994920502</v>
      </c>
      <c r="CM99" s="1">
        <f t="shared" si="16"/>
        <v>114.32541017347725</v>
      </c>
      <c r="CN99" s="1">
        <f t="shared" si="16"/>
        <v>117.97225478225997</v>
      </c>
      <c r="CO99" s="1">
        <f t="shared" si="16"/>
        <v>121.73542939659811</v>
      </c>
      <c r="CP99" s="1">
        <f t="shared" si="16"/>
        <v>125.61864480530893</v>
      </c>
      <c r="CQ99" s="1">
        <f t="shared" si="16"/>
        <v>129.62573016695944</v>
      </c>
      <c r="CR99" s="1">
        <f t="shared" si="16"/>
        <v>133.76063678572075</v>
      </c>
      <c r="CS99" s="1">
        <f t="shared" si="16"/>
        <v>138.02744200766696</v>
      </c>
      <c r="CT99" s="1">
        <f t="shared" si="16"/>
        <v>142.43035324136329</v>
      </c>
      <c r="CU99" s="1">
        <f t="shared" si="16"/>
        <v>146.973712106703</v>
      </c>
      <c r="CV99" s="1">
        <f t="shared" si="16"/>
        <v>151.66199871609109</v>
      </c>
      <c r="CW99" s="1">
        <f t="shared" si="16"/>
        <v>156.49983609218913</v>
      </c>
      <c r="CX99" s="1">
        <f t="shared" si="16"/>
        <v>161.49199472658327</v>
      </c>
      <c r="CY99" s="1">
        <f t="shared" si="16"/>
        <v>166.64339728386742</v>
      </c>
      <c r="CZ99" s="1">
        <f t="shared" si="16"/>
        <v>171.95912345578097</v>
      </c>
      <c r="DA99" s="1">
        <f t="shared" si="16"/>
        <v>177.44441497018835</v>
      </c>
    </row>
    <row r="100" spans="1:105" x14ac:dyDescent="0.25">
      <c r="A100" t="s">
        <v>50</v>
      </c>
      <c r="B100" s="3">
        <f t="shared" si="13"/>
        <v>38.130116888095081</v>
      </c>
      <c r="D100" t="s">
        <v>50</v>
      </c>
      <c r="E100" s="1">
        <f t="shared" ref="E100:AJ100" si="17">IF( E55&lt;E40,  MAX(price.feed.2045,E70), price.feed.2045)</f>
        <v>5.7891882366588536</v>
      </c>
      <c r="F100" s="1">
        <f t="shared" si="17"/>
        <v>6.003652555070917</v>
      </c>
      <c r="G100" s="1">
        <f t="shared" si="17"/>
        <v>6.2260618464207562</v>
      </c>
      <c r="H100" s="1">
        <f t="shared" si="17"/>
        <v>6.4567104375010471</v>
      </c>
      <c r="I100" s="1">
        <f t="shared" si="17"/>
        <v>6.6959035586357452</v>
      </c>
      <c r="J100" s="1">
        <f t="shared" si="17"/>
        <v>6.9439577476086196</v>
      </c>
      <c r="K100" s="1">
        <f t="shared" si="17"/>
        <v>7.2012012685556117</v>
      </c>
      <c r="L100" s="1">
        <f t="shared" si="17"/>
        <v>7.4679745463753333</v>
      </c>
      <c r="M100" s="1">
        <f t="shared" si="17"/>
        <v>7.7446306172325796</v>
      </c>
      <c r="N100" s="1">
        <f t="shared" si="17"/>
        <v>8.0315355957510413</v>
      </c>
      <c r="O100" s="1">
        <f t="shared" si="17"/>
        <v>8.3290691595135247</v>
      </c>
      <c r="P100" s="1">
        <f t="shared" si="17"/>
        <v>8.6376250515107316</v>
      </c>
      <c r="Q100" s="1">
        <f t="shared" si="17"/>
        <v>8.9576116012036344</v>
      </c>
      <c r="R100" s="1">
        <f t="shared" si="17"/>
        <v>9.2894522648889577</v>
      </c>
      <c r="S100" s="1">
        <f t="shared" si="17"/>
        <v>9.6335861860828178</v>
      </c>
      <c r="T100" s="1">
        <f t="shared" si="17"/>
        <v>9.9904687766642084</v>
      </c>
      <c r="U100" s="1">
        <f t="shared" si="17"/>
        <v>10.36057231954725</v>
      </c>
      <c r="V100" s="1">
        <f t="shared" si="17"/>
        <v>10.744386593679916</v>
      </c>
      <c r="W100" s="1">
        <f t="shared" si="17"/>
        <v>11.142419522196183</v>
      </c>
      <c r="X100" s="1">
        <f t="shared" si="17"/>
        <v>11.555197844579467</v>
      </c>
      <c r="Y100" s="1">
        <f t="shared" si="17"/>
        <v>11.983267813726735</v>
      </c>
      <c r="Z100" s="1">
        <f t="shared" si="17"/>
        <v>12.427195918835876</v>
      </c>
      <c r="AA100" s="1">
        <f t="shared" si="17"/>
        <v>12.887569635072902</v>
      </c>
      <c r="AB100" s="1">
        <f t="shared" si="17"/>
        <v>13.364998201011025</v>
      </c>
      <c r="AC100" s="1">
        <f t="shared" si="17"/>
        <v>13.860113424870551</v>
      </c>
      <c r="AD100" s="1">
        <f t="shared" si="17"/>
        <v>14.373570520626396</v>
      </c>
      <c r="AE100" s="1">
        <f t="shared" si="17"/>
        <v>14.906048975089801</v>
      </c>
      <c r="AF100" s="1">
        <f t="shared" si="17"/>
        <v>15.458253447111678</v>
      </c>
      <c r="AG100" s="1">
        <f t="shared" si="17"/>
        <v>16.030914700097476</v>
      </c>
      <c r="AH100" s="1">
        <f t="shared" si="17"/>
        <v>16.624790569067763</v>
      </c>
      <c r="AI100" s="1">
        <f t="shared" si="17"/>
        <v>17.240666963544118</v>
      </c>
      <c r="AJ100" s="1">
        <f t="shared" si="17"/>
        <v>17.879358907587697</v>
      </c>
      <c r="AK100" s="1">
        <f t="shared" ref="AK100:BP100" si="18">IF( AK55&lt;AK40,  MAX(price.feed.2045,AK70), price.feed.2045)</f>
        <v>18.541711618366623</v>
      </c>
      <c r="AL100" s="1">
        <f t="shared" si="18"/>
        <v>19.228601624679666</v>
      </c>
      <c r="AM100" s="1">
        <f t="shared" si="18"/>
        <v>19.940937926916416</v>
      </c>
      <c r="AN100" s="1">
        <f t="shared" si="18"/>
        <v>20.679663199988809</v>
      </c>
      <c r="AO100" s="1">
        <f t="shared" si="18"/>
        <v>21.445755040826302</v>
      </c>
      <c r="AP100" s="1">
        <f t="shared" si="18"/>
        <v>22.240227262084947</v>
      </c>
      <c r="AQ100" s="1">
        <f t="shared" si="18"/>
        <v>23.064131233783261</v>
      </c>
      <c r="AR100" s="1">
        <f t="shared" si="18"/>
        <v>23.918557274639472</v>
      </c>
      <c r="AS100" s="1">
        <f t="shared" si="18"/>
        <v>24.804636094951935</v>
      </c>
      <c r="AT100" s="1">
        <f t="shared" si="18"/>
        <v>25.723540292932075</v>
      </c>
      <c r="AU100" s="1">
        <f t="shared" si="18"/>
        <v>26.676485906469896</v>
      </c>
      <c r="AV100" s="1">
        <f t="shared" si="18"/>
        <v>27.664734022385694</v>
      </c>
      <c r="AW100" s="1">
        <f t="shared" si="18"/>
        <v>28.689592445297549</v>
      </c>
      <c r="AX100" s="1">
        <f t="shared" si="18"/>
        <v>29.752417428313073</v>
      </c>
      <c r="AY100" s="1">
        <f t="shared" si="18"/>
        <v>30.854615467835949</v>
      </c>
      <c r="AZ100" s="1">
        <f t="shared" si="18"/>
        <v>31.99764516486211</v>
      </c>
      <c r="BA100" s="1">
        <f t="shared" si="18"/>
        <v>33.18301915522899</v>
      </c>
      <c r="BB100" s="1">
        <f t="shared" si="18"/>
        <v>34.41230611137189</v>
      </c>
      <c r="BC100" s="1">
        <f t="shared" si="18"/>
        <v>35.687132818237089</v>
      </c>
      <c r="BD100" s="1">
        <f t="shared" si="18"/>
        <v>37.009186326098337</v>
      </c>
      <c r="BE100" s="1">
        <f t="shared" si="18"/>
        <v>38.380216183125818</v>
      </c>
      <c r="BF100" s="1">
        <f t="shared" si="18"/>
        <v>39.802036750662339</v>
      </c>
      <c r="BG100" s="1">
        <f t="shared" si="18"/>
        <v>41.276529604269911</v>
      </c>
      <c r="BH100" s="1">
        <f t="shared" si="18"/>
        <v>42.805646023725636</v>
      </c>
      <c r="BI100" s="1">
        <f t="shared" si="18"/>
        <v>44.391409575260198</v>
      </c>
      <c r="BJ100" s="1">
        <f t="shared" si="18"/>
        <v>46.035918789457682</v>
      </c>
      <c r="BK100" s="1">
        <f t="shared" si="18"/>
        <v>47.741349938359505</v>
      </c>
      <c r="BL100" s="1">
        <f t="shared" si="18"/>
        <v>49.509959915448633</v>
      </c>
      <c r="BM100" s="1">
        <f t="shared" si="18"/>
        <v>51.344089222324172</v>
      </c>
      <c r="BN100" s="1">
        <f t="shared" si="18"/>
        <v>53.246165066019543</v>
      </c>
      <c r="BO100" s="1">
        <f t="shared" si="18"/>
        <v>55.218704571062574</v>
      </c>
      <c r="BP100" s="1">
        <f t="shared" si="18"/>
        <v>57.264318110529132</v>
      </c>
      <c r="BQ100" s="1">
        <f t="shared" ref="BQ100:DA100" si="19">IF( BQ55&lt;BQ40,  MAX(price.feed.2045,BQ70), price.feed.2045)</f>
        <v>59.385712760497185</v>
      </c>
      <c r="BR100" s="1">
        <f t="shared" si="19"/>
        <v>61.585695882473757</v>
      </c>
      <c r="BS100" s="1">
        <f t="shared" si="19"/>
        <v>63.867178838534961</v>
      </c>
      <c r="BT100" s="1">
        <f t="shared" si="19"/>
        <v>66.233180844096466</v>
      </c>
      <c r="BU100" s="1">
        <f t="shared" si="19"/>
        <v>68.686832963411547</v>
      </c>
      <c r="BV100" s="1">
        <f t="shared" si="19"/>
        <v>71.231382253085854</v>
      </c>
      <c r="BW100" s="1">
        <f t="shared" si="19"/>
        <v>73.870196059090844</v>
      </c>
      <c r="BX100" s="1">
        <f t="shared" si="19"/>
        <v>76.606766472963216</v>
      </c>
      <c r="BY100" s="1">
        <f t="shared" si="19"/>
        <v>79.444714953086915</v>
      </c>
      <c r="BZ100" s="1">
        <f t="shared" si="19"/>
        <v>82.387797117174216</v>
      </c>
      <c r="CA100" s="1">
        <f t="shared" si="19"/>
        <v>85.439907712286427</v>
      </c>
      <c r="CB100" s="1">
        <f t="shared" si="19"/>
        <v>88.605085768973822</v>
      </c>
      <c r="CC100" s="1">
        <f t="shared" si="19"/>
        <v>91.887519946352072</v>
      </c>
      <c r="CD100" s="1">
        <f t="shared" si="19"/>
        <v>95.291554075192721</v>
      </c>
      <c r="CE100" s="1">
        <f t="shared" si="19"/>
        <v>98.821692906359303</v>
      </c>
      <c r="CF100" s="1">
        <f t="shared" si="19"/>
        <v>102.48260807219955</v>
      </c>
      <c r="CG100" s="1">
        <f t="shared" si="19"/>
        <v>106.27914426878027</v>
      </c>
      <c r="CH100" s="1">
        <f t="shared" si="19"/>
        <v>110.21632566714786</v>
      </c>
      <c r="CI100" s="1">
        <f t="shared" si="19"/>
        <v>114.2993625620976</v>
      </c>
      <c r="CJ100" s="1">
        <f t="shared" si="19"/>
        <v>118.53365826725161</v>
      </c>
      <c r="CK100" s="1">
        <f t="shared" si="19"/>
        <v>122.92481626556983</v>
      </c>
      <c r="CL100" s="1">
        <f t="shared" si="19"/>
        <v>127.47864762475515</v>
      </c>
      <c r="CM100" s="1">
        <f t="shared" si="19"/>
        <v>132.20117868736813</v>
      </c>
      <c r="CN100" s="1">
        <f t="shared" si="19"/>
        <v>137.09865904582693</v>
      </c>
      <c r="CO100" s="1">
        <f t="shared" si="19"/>
        <v>142.17756981284657</v>
      </c>
      <c r="CP100" s="1">
        <f t="shared" si="19"/>
        <v>147.44463219826216</v>
      </c>
      <c r="CQ100" s="1">
        <f t="shared" si="19"/>
        <v>152.90681640358486</v>
      </c>
      <c r="CR100" s="1">
        <f t="shared" si="19"/>
        <v>158.57135084606466</v>
      </c>
      <c r="CS100" s="1">
        <f t="shared" si="19"/>
        <v>164.44573172446363</v>
      </c>
      <c r="CT100" s="1">
        <f t="shared" si="19"/>
        <v>170.53773293919926</v>
      </c>
      <c r="CU100" s="1">
        <f t="shared" si="19"/>
        <v>176.85541637998725</v>
      </c>
      <c r="CV100" s="1">
        <f t="shared" si="19"/>
        <v>183.40714259459477</v>
      </c>
      <c r="CW100" s="1">
        <f t="shared" si="19"/>
        <v>190.20158185282739</v>
      </c>
      <c r="CX100" s="1">
        <f t="shared" si="19"/>
        <v>197.24772562038706</v>
      </c>
      <c r="CY100" s="1">
        <f t="shared" si="19"/>
        <v>204.55489845778624</v>
      </c>
      <c r="CZ100" s="1">
        <f t="shared" si="19"/>
        <v>212.13277036006804</v>
      </c>
      <c r="DA100" s="1">
        <f t="shared" si="19"/>
        <v>219.99136955365566</v>
      </c>
    </row>
    <row r="101" spans="1:105" x14ac:dyDescent="0.25">
      <c r="A101" t="s">
        <v>51</v>
      </c>
      <c r="B101" s="3">
        <f t="shared" si="13"/>
        <v>39.688798341055126</v>
      </c>
      <c r="D101" t="s">
        <v>51</v>
      </c>
      <c r="E101" s="1">
        <f t="shared" ref="E101:AJ101" si="20">IF( E56&lt;E41,  MAX(price.feed.2045,E71), price.feed.2045)</f>
        <v>3.8399839179771509</v>
      </c>
      <c r="F101" s="1">
        <f t="shared" si="20"/>
        <v>4.0155706681537948</v>
      </c>
      <c r="G101" s="1">
        <f t="shared" si="20"/>
        <v>4.1991862818611612</v>
      </c>
      <c r="H101" s="1">
        <f t="shared" si="20"/>
        <v>4.3911978861719323</v>
      </c>
      <c r="I101" s="1">
        <f t="shared" si="20"/>
        <v>4.5919893953774329</v>
      </c>
      <c r="J101" s="1">
        <f t="shared" si="20"/>
        <v>4.8019622785984355</v>
      </c>
      <c r="K101" s="1">
        <f t="shared" si="20"/>
        <v>5.0215363624956675</v>
      </c>
      <c r="L101" s="1">
        <f t="shared" si="20"/>
        <v>5.2511506706849955</v>
      </c>
      <c r="M101" s="1">
        <f t="shared" si="20"/>
        <v>5.491264301535618</v>
      </c>
      <c r="N101" s="1">
        <f t="shared" si="20"/>
        <v>5.7423573461063846</v>
      </c>
      <c r="O101" s="1">
        <f t="shared" si="20"/>
        <v>6.0049318480555902</v>
      </c>
      <c r="P101" s="1">
        <f t="shared" si="20"/>
        <v>6.2795128074435036</v>
      </c>
      <c r="Q101" s="1">
        <f t="shared" si="20"/>
        <v>6.5666492304346873</v>
      </c>
      <c r="R101" s="1">
        <f t="shared" si="20"/>
        <v>6.8669152269989135</v>
      </c>
      <c r="S101" s="1">
        <f t="shared" si="20"/>
        <v>7.1809111588054293</v>
      </c>
      <c r="T101" s="1">
        <f t="shared" si="20"/>
        <v>7.5092648396057564</v>
      </c>
      <c r="U101" s="1">
        <f t="shared" si="20"/>
        <v>7.8526327905050683</v>
      </c>
      <c r="V101" s="1">
        <f t="shared" si="20"/>
        <v>8.2117015526319914</v>
      </c>
      <c r="W101" s="1">
        <f t="shared" si="20"/>
        <v>8.5871890598314327</v>
      </c>
      <c r="X101" s="1">
        <f t="shared" si="20"/>
        <v>8.9798460741250068</v>
      </c>
      <c r="Y101" s="1">
        <f t="shared" si="20"/>
        <v>9.3904576868092402</v>
      </c>
      <c r="Z101" s="1">
        <f t="shared" si="20"/>
        <v>9.8198448881928151</v>
      </c>
      <c r="AA101" s="1">
        <f t="shared" si="20"/>
        <v>10.268866209111478</v>
      </c>
      <c r="AB101" s="1">
        <f t="shared" si="20"/>
        <v>10.738419437502733</v>
      </c>
      <c r="AC101" s="1">
        <f t="shared" si="20"/>
        <v>11.229443413472429</v>
      </c>
      <c r="AD101" s="1">
        <f t="shared" si="20"/>
        <v>11.742919906442449</v>
      </c>
      <c r="AE101" s="1">
        <f t="shared" si="20"/>
        <v>12.27987557813262</v>
      </c>
      <c r="AF101" s="1">
        <f t="shared" si="20"/>
        <v>12.841384035301813</v>
      </c>
      <c r="AG101" s="1">
        <f t="shared" si="20"/>
        <v>13.428567976352456</v>
      </c>
      <c r="AH101" s="1">
        <f t="shared" si="20"/>
        <v>14.042601436090491</v>
      </c>
      <c r="AI101" s="1">
        <f t="shared" si="20"/>
        <v>14.684712133129022</v>
      </c>
      <c r="AJ101" s="1">
        <f t="shared" si="20"/>
        <v>15.35618392462912</v>
      </c>
      <c r="AK101" s="1">
        <f t="shared" ref="AK101:BP101" si="21">IF( AK56&lt;AK41,  MAX(price.feed.2045,AK71), price.feed.2045)</f>
        <v>16.058359373285914</v>
      </c>
      <c r="AL101" s="1">
        <f t="shared" si="21"/>
        <v>16.792642431692393</v>
      </c>
      <c r="AM101" s="1">
        <f t="shared" si="21"/>
        <v>17.560501249448215</v>
      </c>
      <c r="AN101" s="1">
        <f t="shared" si="21"/>
        <v>18.363471108626133</v>
      </c>
      <c r="AO101" s="1">
        <f t="shared" si="21"/>
        <v>19.203157493465199</v>
      </c>
      <c r="AP101" s="1">
        <f t="shared" si="21"/>
        <v>20.081239300428621</v>
      </c>
      <c r="AQ101" s="1">
        <f t="shared" si="21"/>
        <v>20.999472195044298</v>
      </c>
      <c r="AR101" s="1">
        <f t="shared" si="21"/>
        <v>21.959692122239993</v>
      </c>
      <c r="AS101" s="1">
        <f t="shared" si="21"/>
        <v>22.963818977191782</v>
      </c>
      <c r="AT101" s="1">
        <f t="shared" si="21"/>
        <v>24.013860444025322</v>
      </c>
      <c r="AU101" s="1">
        <f t="shared" si="21"/>
        <v>25.111916010045274</v>
      </c>
      <c r="AV101" s="1">
        <f t="shared" si="21"/>
        <v>26.260181163519018</v>
      </c>
      <c r="AW101" s="1">
        <f t="shared" si="21"/>
        <v>27.460951783407772</v>
      </c>
      <c r="AX101" s="1">
        <f t="shared" si="21"/>
        <v>28.716628729822222</v>
      </c>
      <c r="AY101" s="1">
        <f t="shared" si="21"/>
        <v>30.029722644380858</v>
      </c>
      <c r="AZ101" s="1">
        <f t="shared" si="21"/>
        <v>31.402858970069044</v>
      </c>
      <c r="BA101" s="1">
        <f t="shared" si="21"/>
        <v>32.838783200635774</v>
      </c>
      <c r="BB101" s="1">
        <f t="shared" si="21"/>
        <v>34.340366370023773</v>
      </c>
      <c r="BC101" s="1">
        <f t="shared" si="21"/>
        <v>35.910610792808811</v>
      </c>
      <c r="BD101" s="1">
        <f t="shared" si="21"/>
        <v>37.552656067125831</v>
      </c>
      <c r="BE101" s="1">
        <f t="shared" si="21"/>
        <v>39.269785352084249</v>
      </c>
      <c r="BF101" s="1">
        <f t="shared" si="21"/>
        <v>41.065431932223895</v>
      </c>
      <c r="BG101" s="1">
        <f t="shared" si="21"/>
        <v>42.943186082136549</v>
      </c>
      <c r="BH101" s="1">
        <f t="shared" si="21"/>
        <v>44.906802244978564</v>
      </c>
      <c r="BI101" s="1">
        <f t="shared" si="21"/>
        <v>46.960206539227507</v>
      </c>
      <c r="BJ101" s="1">
        <f t="shared" si="21"/>
        <v>49.107504608691954</v>
      </c>
      <c r="BK101" s="1">
        <f t="shared" si="21"/>
        <v>51.352989831470531</v>
      </c>
      <c r="BL101" s="1">
        <f t="shared" si="21"/>
        <v>53.701151904272137</v>
      </c>
      <c r="BM101" s="1">
        <f t="shared" si="21"/>
        <v>56.156685819263373</v>
      </c>
      <c r="BN101" s="1">
        <f t="shared" si="21"/>
        <v>58.724501251388801</v>
      </c>
      <c r="BO101" s="1">
        <f t="shared" si="21"/>
        <v>61.409732374936773</v>
      </c>
      <c r="BP101" s="1">
        <f t="shared" si="21"/>
        <v>64.217748128974918</v>
      </c>
      <c r="BQ101" s="1">
        <f t="shared" ref="BQ101:DA101" si="22">IF( BQ56&lt;BQ41,  MAX(price.feed.2045,BQ71), price.feed.2045)</f>
        <v>67.154162952183015</v>
      </c>
      <c r="BR101" s="1">
        <f t="shared" si="22"/>
        <v>70.22484800854609</v>
      </c>
      <c r="BS101" s="1">
        <f t="shared" si="22"/>
        <v>73.435942926351061</v>
      </c>
      <c r="BT101" s="1">
        <f t="shared" si="22"/>
        <v>76.793868073961704</v>
      </c>
      <c r="BU101" s="1">
        <f t="shared" si="22"/>
        <v>80.305337396912392</v>
      </c>
      <c r="BV101" s="1">
        <f t="shared" si="22"/>
        <v>83.977371841991825</v>
      </c>
      <c r="BW101" s="1">
        <f t="shared" si="22"/>
        <v>87.817313395152993</v>
      </c>
      <c r="BX101" s="1">
        <f t="shared" si="22"/>
        <v>91.832839761321239</v>
      </c>
      <c r="BY101" s="1">
        <f t="shared" si="22"/>
        <v>96.031979715448259</v>
      </c>
      <c r="BZ101" s="1">
        <f t="shared" si="22"/>
        <v>100.42312915550835</v>
      </c>
      <c r="CA101" s="1">
        <f t="shared" si="22"/>
        <v>105.01506788953151</v>
      </c>
      <c r="CB101" s="1">
        <f t="shared" si="22"/>
        <v>109.81697719023926</v>
      </c>
      <c r="CC101" s="1">
        <f t="shared" si="22"/>
        <v>114.8384581523821</v>
      </c>
      <c r="CD101" s="1">
        <f t="shared" si="22"/>
        <v>120.08955088948296</v>
      </c>
      <c r="CE101" s="1">
        <f t="shared" si="22"/>
        <v>125.58075460836851</v>
      </c>
      <c r="CF101" s="1">
        <f t="shared" si="22"/>
        <v>131.32304860162839</v>
      </c>
      <c r="CG101" s="1">
        <f t="shared" si="22"/>
        <v>137.32791419997093</v>
      </c>
      <c r="CH101" s="1">
        <f t="shared" si="22"/>
        <v>143.60735772837313</v>
      </c>
      <c r="CI101" s="1">
        <f t="shared" si="22"/>
        <v>150.17393451191961</v>
      </c>
      <c r="CJ101" s="1">
        <f t="shared" si="22"/>
        <v>157.04077397933045</v>
      </c>
      <c r="CK101" s="1">
        <f t="shared" si="22"/>
        <v>164.22160591437188</v>
      </c>
      <c r="CL101" s="1">
        <f t="shared" si="22"/>
        <v>171.73078790763509</v>
      </c>
      <c r="CM101" s="1">
        <f t="shared" si="22"/>
        <v>179.58333406357343</v>
      </c>
      <c r="CN101" s="1">
        <f t="shared" si="22"/>
        <v>187.79494502019446</v>
      </c>
      <c r="CO101" s="1">
        <f t="shared" si="22"/>
        <v>196.38203934143013</v>
      </c>
      <c r="CP101" s="1">
        <f t="shared" si="22"/>
        <v>205.36178634495107</v>
      </c>
      <c r="CQ101" s="1">
        <f t="shared" si="22"/>
        <v>214.75214043106294</v>
      </c>
      <c r="CR101" s="1">
        <f t="shared" si="22"/>
        <v>224.57187698132248</v>
      </c>
      <c r="CS101" s="1">
        <f t="shared" si="22"/>
        <v>234.84062989865032</v>
      </c>
      <c r="CT101" s="1">
        <f t="shared" si="22"/>
        <v>245.578930864</v>
      </c>
      <c r="CU101" s="1">
        <f t="shared" si="22"/>
        <v>256.80825038807222</v>
      </c>
      <c r="CV101" s="1">
        <f t="shared" si="22"/>
        <v>268.55104074015935</v>
      </c>
      <c r="CW101" s="1">
        <f t="shared" si="22"/>
        <v>280.83078083994621</v>
      </c>
      <c r="CX101" s="1">
        <f t="shared" si="22"/>
        <v>293.67202320203165</v>
      </c>
      <c r="CY101" s="1">
        <f t="shared" si="22"/>
        <v>307.10044302703187</v>
      </c>
      <c r="CZ101" s="1">
        <f t="shared" si="22"/>
        <v>321.14288953741448</v>
      </c>
      <c r="DA101" s="1">
        <f t="shared" si="22"/>
        <v>335.82743966071729</v>
      </c>
    </row>
    <row r="102" spans="1:105" x14ac:dyDescent="0.25">
      <c r="A102" t="s">
        <v>52</v>
      </c>
      <c r="B102" s="3">
        <f t="shared" si="13"/>
        <v>35.417175563039933</v>
      </c>
      <c r="D102" t="s">
        <v>52</v>
      </c>
      <c r="E102" s="1">
        <f t="shared" ref="E102:AJ102" si="23">IF( E57&lt;E42,  MAX(price.feed.2045,E72), price.feed.2045)</f>
        <v>0</v>
      </c>
      <c r="F102" s="1">
        <f t="shared" si="23"/>
        <v>0</v>
      </c>
      <c r="G102" s="1">
        <f t="shared" si="23"/>
        <v>0</v>
      </c>
      <c r="H102" s="1">
        <f t="shared" si="23"/>
        <v>0</v>
      </c>
      <c r="I102" s="1">
        <f t="shared" si="23"/>
        <v>0</v>
      </c>
      <c r="J102" s="1">
        <f t="shared" si="23"/>
        <v>4.1121115879827181</v>
      </c>
      <c r="K102" s="1">
        <f t="shared" si="23"/>
        <v>4.3037224359961277</v>
      </c>
      <c r="L102" s="1">
        <f t="shared" si="23"/>
        <v>4.5042617180490501</v>
      </c>
      <c r="M102" s="1">
        <f t="shared" si="23"/>
        <v>4.7141454697429364</v>
      </c>
      <c r="N102" s="1">
        <f t="shared" si="23"/>
        <v>4.9338091125671673</v>
      </c>
      <c r="O102" s="1">
        <f t="shared" si="23"/>
        <v>5.1637083572175442</v>
      </c>
      <c r="P102" s="1">
        <f t="shared" si="23"/>
        <v>5.4043201490064359</v>
      </c>
      <c r="Q102" s="1">
        <f t="shared" si="23"/>
        <v>5.6561436573259378</v>
      </c>
      <c r="R102" s="1">
        <f t="shared" si="23"/>
        <v>5.9197013112167394</v>
      </c>
      <c r="S102" s="1">
        <f t="shared" si="23"/>
        <v>6.1955398831910919</v>
      </c>
      <c r="T102" s="1">
        <f t="shared" si="23"/>
        <v>6.4842316235583635</v>
      </c>
      <c r="U102" s="1">
        <f t="shared" si="23"/>
        <v>6.7863754476064138</v>
      </c>
      <c r="V102" s="1">
        <f t="shared" si="23"/>
        <v>7.1025981781017107</v>
      </c>
      <c r="W102" s="1">
        <f t="shared" si="23"/>
        <v>7.433555845685877</v>
      </c>
      <c r="X102" s="1">
        <f t="shared" si="23"/>
        <v>7.7799350498663875</v>
      </c>
      <c r="Y102" s="1">
        <f t="shared" si="23"/>
        <v>8.1424543834250045</v>
      </c>
      <c r="Z102" s="1">
        <f t="shared" si="23"/>
        <v>8.5218659231988969</v>
      </c>
      <c r="AA102" s="1">
        <f t="shared" si="23"/>
        <v>8.9189567903272806</v>
      </c>
      <c r="AB102" s="1">
        <f t="shared" si="23"/>
        <v>9.334550783200406</v>
      </c>
      <c r="AC102" s="1">
        <f t="shared" si="23"/>
        <v>9.7695100864985687</v>
      </c>
      <c r="AD102" s="1">
        <f t="shared" si="23"/>
        <v>10.224737059866744</v>
      </c>
      <c r="AE102" s="1">
        <f t="shared" si="23"/>
        <v>10.701176109935497</v>
      </c>
      <c r="AF102" s="1">
        <f t="shared" si="23"/>
        <v>11.199815649571994</v>
      </c>
      <c r="AG102" s="1">
        <f t="shared" si="23"/>
        <v>11.721690148425546</v>
      </c>
      <c r="AH102" s="1">
        <f t="shared" si="23"/>
        <v>12.267882279021903</v>
      </c>
      <c r="AI102" s="1">
        <f t="shared" si="23"/>
        <v>12.839525162858441</v>
      </c>
      <c r="AJ102" s="1">
        <f t="shared" si="23"/>
        <v>13.437804721159957</v>
      </c>
      <c r="AK102" s="1">
        <f t="shared" ref="AK102:BP102" si="24">IF( AK57&lt;AK42,  MAX(price.feed.2045,AK72), price.feed.2045)</f>
        <v>14.06396213517197</v>
      </c>
      <c r="AL102" s="1">
        <f t="shared" si="24"/>
        <v>14.719296421095562</v>
      </c>
      <c r="AM102" s="1">
        <f t="shared" si="24"/>
        <v>15.405167125005736</v>
      </c>
      <c r="AN102" s="1">
        <f t="shared" si="24"/>
        <v>16.122997143344008</v>
      </c>
      <c r="AO102" s="1">
        <f t="shared" si="24"/>
        <v>16.874275674836753</v>
      </c>
      <c r="AP102" s="1">
        <f t="shared" si="24"/>
        <v>17.660561309963128</v>
      </c>
      <c r="AQ102" s="1">
        <f t="shared" si="24"/>
        <v>18.483485264382114</v>
      </c>
      <c r="AR102" s="1">
        <f t="shared" si="24"/>
        <v>19.344754763026504</v>
      </c>
      <c r="AS102" s="1">
        <f t="shared" si="24"/>
        <v>20.246156581884581</v>
      </c>
      <c r="AT102" s="1">
        <f t="shared" si="24"/>
        <v>21.189560754817137</v>
      </c>
      <c r="AU102" s="1">
        <f t="shared" si="24"/>
        <v>22.176924453099936</v>
      </c>
      <c r="AV102" s="1">
        <f t="shared" si="24"/>
        <v>23.210296045740119</v>
      </c>
      <c r="AW102" s="1">
        <f t="shared" si="24"/>
        <v>24.291819348989844</v>
      </c>
      <c r="AX102" s="1">
        <f t="shared" si="24"/>
        <v>25.423738073873452</v>
      </c>
      <c r="AY102" s="1">
        <f t="shared" si="24"/>
        <v>26.608400480954565</v>
      </c>
      <c r="AZ102" s="1">
        <f t="shared" si="24"/>
        <v>27.848264252000071</v>
      </c>
      <c r="BA102" s="1">
        <f t="shared" si="24"/>
        <v>29.145901588647593</v>
      </c>
      <c r="BB102" s="1">
        <f t="shared" si="24"/>
        <v>30.504004548654041</v>
      </c>
      <c r="BC102" s="1">
        <f t="shared" si="24"/>
        <v>31.925390630795821</v>
      </c>
      <c r="BD102" s="1">
        <f t="shared" si="24"/>
        <v>33.413008620006835</v>
      </c>
      <c r="BE102" s="1">
        <f t="shared" si="24"/>
        <v>34.969944704880845</v>
      </c>
      <c r="BF102" s="1">
        <f t="shared" si="24"/>
        <v>36.59942888022919</v>
      </c>
      <c r="BG102" s="1">
        <f t="shared" si="24"/>
        <v>38.304841647976453</v>
      </c>
      <c r="BH102" s="1">
        <f t="shared" si="24"/>
        <v>40.089721030296118</v>
      </c>
      <c r="BI102" s="1">
        <f t="shared" si="24"/>
        <v>41.957769909534974</v>
      </c>
      <c r="BJ102" s="1">
        <f t="shared" si="24"/>
        <v>43.912863710153701</v>
      </c>
      <c r="BK102" s="1">
        <f t="shared" si="24"/>
        <v>45.959058438621113</v>
      </c>
      <c r="BL102" s="1">
        <f t="shared" si="24"/>
        <v>48.100599097940169</v>
      </c>
      <c r="BM102" s="1">
        <f t="shared" si="24"/>
        <v>50.341928494263961</v>
      </c>
      <c r="BN102" s="1">
        <f t="shared" si="24"/>
        <v>52.68769645387048</v>
      </c>
      <c r="BO102" s="1">
        <f t="shared" si="24"/>
        <v>55.142769469618017</v>
      </c>
      <c r="BP102" s="1">
        <f t="shared" si="24"/>
        <v>57.712240796894193</v>
      </c>
      <c r="BQ102" s="1">
        <f t="shared" ref="BQ102:DA102" si="25">IF( BQ57&lt;BQ42,  MAX(price.feed.2045,BQ72), price.feed.2045)</f>
        <v>60.401441020001968</v>
      </c>
      <c r="BR102" s="1">
        <f t="shared" si="25"/>
        <v>63.2159491109052</v>
      </c>
      <c r="BS102" s="1">
        <f t="shared" si="25"/>
        <v>66.161604003275372</v>
      </c>
      <c r="BT102" s="1">
        <f t="shared" si="25"/>
        <v>69.244516705849747</v>
      </c>
      <c r="BU102" s="1">
        <f t="shared" si="25"/>
        <v>72.471082980233177</v>
      </c>
      <c r="BV102" s="1">
        <f t="shared" si="25"/>
        <v>75.847996609443598</v>
      </c>
      <c r="BW102" s="1">
        <f t="shared" si="25"/>
        <v>79.382263284726847</v>
      </c>
      <c r="BX102" s="1">
        <f t="shared" si="25"/>
        <v>83.081215139453249</v>
      </c>
      <c r="BY102" s="1">
        <f t="shared" si="25"/>
        <v>86.952525960243733</v>
      </c>
      <c r="BZ102" s="1">
        <f t="shared" si="25"/>
        <v>91.004227106885878</v>
      </c>
      <c r="CA102" s="1">
        <f t="shared" si="25"/>
        <v>95.244724174065396</v>
      </c>
      <c r="CB102" s="1">
        <f t="shared" si="25"/>
        <v>99.682814429478242</v>
      </c>
      <c r="CC102" s="1">
        <f t="shared" si="25"/>
        <v>104.32770506450251</v>
      </c>
      <c r="CD102" s="1">
        <f t="shared" si="25"/>
        <v>109.18903229529123</v>
      </c>
      <c r="CE102" s="1">
        <f t="shared" si="25"/>
        <v>114.2768813539128</v>
      </c>
      <c r="CF102" s="1">
        <f t="shared" si="25"/>
        <v>119.60180741101256</v>
      </c>
      <c r="CG102" s="1">
        <f t="shared" si="25"/>
        <v>125.1748574734024</v>
      </c>
      <c r="CH102" s="1">
        <f t="shared" si="25"/>
        <v>131.00759330200452</v>
      </c>
      <c r="CI102" s="1">
        <f t="shared" si="25"/>
        <v>137.11211539769673</v>
      </c>
      <c r="CJ102" s="1">
        <f t="shared" si="25"/>
        <v>143.5010881048197</v>
      </c>
      <c r="CK102" s="1">
        <f t="shared" si="25"/>
        <v>150.18776588442259</v>
      </c>
      <c r="CL102" s="1">
        <f t="shared" si="25"/>
        <v>157.18602081175825</v>
      </c>
      <c r="CM102" s="1">
        <f t="shared" si="25"/>
        <v>164.51037135506871</v>
      </c>
      <c r="CN102" s="1">
        <f t="shared" si="25"/>
        <v>172.17601249536895</v>
      </c>
      <c r="CO102" s="1">
        <f t="shared" si="25"/>
        <v>180.19884724971229</v>
      </c>
      <c r="CP102" s="1">
        <f t="shared" si="25"/>
        <v>188.59551966333586</v>
      </c>
      <c r="CQ102" s="1">
        <f t="shared" si="25"/>
        <v>197.38344933913271</v>
      </c>
      <c r="CR102" s="1">
        <f t="shared" si="25"/>
        <v>206.58086757608208</v>
      </c>
      <c r="CS102" s="1">
        <f t="shared" si="25"/>
        <v>216.20685519161208</v>
      </c>
      <c r="CT102" s="1">
        <f t="shared" si="25"/>
        <v>226.28138210635964</v>
      </c>
      <c r="CU102" s="1">
        <f t="shared" si="25"/>
        <v>236.82534877345026</v>
      </c>
      <c r="CV102" s="1">
        <f t="shared" si="25"/>
        <v>247.86062953824427</v>
      </c>
      <c r="CW102" s="1">
        <f t="shared" si="25"/>
        <v>259.41011801850681</v>
      </c>
      <c r="CX102" s="1">
        <f t="shared" si="25"/>
        <v>271.49777459914185</v>
      </c>
      <c r="CY102" s="1">
        <f t="shared" si="25"/>
        <v>284.14867614002526</v>
      </c>
      <c r="CZ102" s="1">
        <f t="shared" si="25"/>
        <v>297.38906800005952</v>
      </c>
      <c r="DA102" s="1">
        <f t="shared" si="25"/>
        <v>311.24641848537601</v>
      </c>
    </row>
    <row r="103" spans="1:105" x14ac:dyDescent="0.25">
      <c r="A103" t="s">
        <v>53</v>
      </c>
      <c r="B103" s="3">
        <f t="shared" si="13"/>
        <v>34.031935721171642</v>
      </c>
      <c r="D103" t="s">
        <v>53</v>
      </c>
      <c r="E103" s="1">
        <f t="shared" ref="E103:AJ103" si="26">IF( E58&lt;E43,  MAX(price.feed.2045,E73), price.feed.2045)</f>
        <v>0</v>
      </c>
      <c r="F103" s="1">
        <f t="shared" si="26"/>
        <v>0</v>
      </c>
      <c r="G103" s="1">
        <f t="shared" si="26"/>
        <v>0</v>
      </c>
      <c r="H103" s="1">
        <f t="shared" si="26"/>
        <v>0</v>
      </c>
      <c r="I103" s="1">
        <f t="shared" si="26"/>
        <v>0</v>
      </c>
      <c r="J103" s="1">
        <f t="shared" si="26"/>
        <v>0</v>
      </c>
      <c r="K103" s="1">
        <f t="shared" si="26"/>
        <v>0</v>
      </c>
      <c r="L103" s="1">
        <f t="shared" si="26"/>
        <v>0</v>
      </c>
      <c r="M103" s="1">
        <f t="shared" si="26"/>
        <v>0</v>
      </c>
      <c r="N103" s="1">
        <f t="shared" si="26"/>
        <v>0</v>
      </c>
      <c r="O103" s="1">
        <f t="shared" si="26"/>
        <v>0</v>
      </c>
      <c r="P103" s="1">
        <f t="shared" si="26"/>
        <v>5.6892767594478446</v>
      </c>
      <c r="Q103" s="1">
        <f t="shared" si="26"/>
        <v>5.941883776068571</v>
      </c>
      <c r="R103" s="1">
        <f t="shared" si="26"/>
        <v>6.2057066831344345</v>
      </c>
      <c r="S103" s="1">
        <f t="shared" si="26"/>
        <v>6.4812434723487504</v>
      </c>
      <c r="T103" s="1">
        <f t="shared" si="26"/>
        <v>6.7690142465203129</v>
      </c>
      <c r="U103" s="1">
        <f t="shared" si="26"/>
        <v>7.069562201308619</v>
      </c>
      <c r="V103" s="1">
        <f t="shared" si="26"/>
        <v>7.3834546505591545</v>
      </c>
      <c r="W103" s="1">
        <f t="shared" si="26"/>
        <v>7.7112840971641026</v>
      </c>
      <c r="X103" s="1">
        <f t="shared" si="26"/>
        <v>8.0536693514698765</v>
      </c>
      <c r="Y103" s="1">
        <f t="shared" si="26"/>
        <v>8.4112566993425482</v>
      </c>
      <c r="Z103" s="1">
        <f t="shared" si="26"/>
        <v>8.7847211220960357</v>
      </c>
      <c r="AA103" s="1">
        <f t="shared" si="26"/>
        <v>9.1747675705857645</v>
      </c>
      <c r="AB103" s="1">
        <f t="shared" si="26"/>
        <v>9.582132295872773</v>
      </c>
      <c r="AC103" s="1">
        <f t="shared" si="26"/>
        <v>10.007584238970102</v>
      </c>
      <c r="AD103" s="1">
        <f t="shared" si="26"/>
        <v>10.451926482294574</v>
      </c>
      <c r="AE103" s="1">
        <f t="shared" si="26"/>
        <v>10.915997765563951</v>
      </c>
      <c r="AF103" s="1">
        <f t="shared" si="26"/>
        <v>11.40067406900067</v>
      </c>
      <c r="AG103" s="1">
        <f t="shared" si="26"/>
        <v>11.906870266830751</v>
      </c>
      <c r="AH103" s="1">
        <f t="shared" si="26"/>
        <v>12.435541854198926</v>
      </c>
      <c r="AI103" s="1">
        <f t="shared" si="26"/>
        <v>12.987686750759778</v>
      </c>
      <c r="AJ103" s="1">
        <f t="shared" si="26"/>
        <v>13.564347184349291</v>
      </c>
      <c r="AK103" s="1">
        <f t="shared" ref="AK103:BP103" si="27">IF( AK58&lt;AK43,  MAX(price.feed.2045,AK73), price.feed.2045)</f>
        <v>14.166611658292508</v>
      </c>
      <c r="AL103" s="1">
        <f t="shared" si="27"/>
        <v>14.795617006060652</v>
      </c>
      <c r="AM103" s="1">
        <f t="shared" si="27"/>
        <v>15.452550537156194</v>
      </c>
      <c r="AN103" s="1">
        <f t="shared" si="27"/>
        <v>16.138652278276425</v>
      </c>
      <c r="AO103" s="1">
        <f t="shared" si="27"/>
        <v>16.855217313985875</v>
      </c>
      <c r="AP103" s="1">
        <f t="shared" si="27"/>
        <v>17.603598231315903</v>
      </c>
      <c r="AQ103" s="1">
        <f t="shared" si="27"/>
        <v>18.385207672905842</v>
      </c>
      <c r="AR103" s="1">
        <f t="shared" si="27"/>
        <v>19.201521003504997</v>
      </c>
      <c r="AS103" s="1">
        <f t="shared" si="27"/>
        <v>20.05407909486885</v>
      </c>
      <c r="AT103" s="1">
        <f t="shared" si="27"/>
        <v>20.944491234306163</v>
      </c>
      <c r="AU103" s="1">
        <f t="shared" si="27"/>
        <v>21.874438162367106</v>
      </c>
      <c r="AV103" s="1">
        <f t="shared" si="27"/>
        <v>22.845675245406532</v>
      </c>
      <c r="AW103" s="1">
        <f t="shared" si="27"/>
        <v>23.860035789010709</v>
      </c>
      <c r="AX103" s="1">
        <f t="shared" si="27"/>
        <v>24.919434498542063</v>
      </c>
      <c r="AY103" s="1">
        <f t="shared" si="27"/>
        <v>26.02587109333399</v>
      </c>
      <c r="AZ103" s="1">
        <f t="shared" si="27"/>
        <v>27.181434081357928</v>
      </c>
      <c r="BA103" s="1">
        <f t="shared" si="27"/>
        <v>28.388304701487709</v>
      </c>
      <c r="BB103" s="1">
        <f t="shared" si="27"/>
        <v>29.648761040802604</v>
      </c>
      <c r="BC103" s="1">
        <f t="shared" si="27"/>
        <v>30.965182334700927</v>
      </c>
      <c r="BD103" s="1">
        <f t="shared" si="27"/>
        <v>32.340053457940982</v>
      </c>
      <c r="BE103" s="1">
        <f t="shared" si="27"/>
        <v>33.775969615086787</v>
      </c>
      <c r="BF103" s="1">
        <f t="shared" si="27"/>
        <v>35.275641239212071</v>
      </c>
      <c r="BG103" s="1">
        <f t="shared" si="27"/>
        <v>36.841899108109516</v>
      </c>
      <c r="BH103" s="1">
        <f t="shared" si="27"/>
        <v>38.477699687662366</v>
      </c>
      <c r="BI103" s="1">
        <f t="shared" si="27"/>
        <v>40.186130712464866</v>
      </c>
      <c r="BJ103" s="1">
        <f t="shared" si="27"/>
        <v>41.97041701422522</v>
      </c>
      <c r="BK103" s="1">
        <f t="shared" si="27"/>
        <v>43.833926608952694</v>
      </c>
      <c r="BL103" s="1">
        <f t="shared" si="27"/>
        <v>45.780177054419539</v>
      </c>
      <c r="BM103" s="1">
        <f t="shared" si="27"/>
        <v>47.812842089897295</v>
      </c>
      <c r="BN103" s="1">
        <f t="shared" si="27"/>
        <v>49.935758570701246</v>
      </c>
      <c r="BO103" s="1">
        <f t="shared" si="27"/>
        <v>52.15293371063273</v>
      </c>
      <c r="BP103" s="1">
        <f t="shared" si="27"/>
        <v>54.468552645989263</v>
      </c>
      <c r="BQ103" s="1">
        <f t="shared" ref="BQ103:DA103" si="28">IF( BQ58&lt;BQ43,  MAX(price.feed.2045,BQ73), price.feed.2045)</f>
        <v>56.886986335421469</v>
      </c>
      <c r="BR103" s="1">
        <f t="shared" si="28"/>
        <v>59.412799810547597</v>
      </c>
      <c r="BS103" s="1">
        <f t="shared" si="28"/>
        <v>62.05076079289983</v>
      </c>
      <c r="BT103" s="1">
        <f t="shared" si="28"/>
        <v>64.805848693468377</v>
      </c>
      <c r="BU103" s="1">
        <f t="shared" si="28"/>
        <v>67.683264011829493</v>
      </c>
      <c r="BV103" s="1">
        <f t="shared" si="28"/>
        <v>70.688438152600369</v>
      </c>
      <c r="BW103" s="1">
        <f t="shared" si="28"/>
        <v>73.827043677749813</v>
      </c>
      <c r="BX103" s="1">
        <f t="shared" si="28"/>
        <v>77.105005014117381</v>
      </c>
      <c r="BY103" s="1">
        <f t="shared" si="28"/>
        <v>80.528509636352084</v>
      </c>
      <c r="BZ103" s="1">
        <f t="shared" si="28"/>
        <v>84.104019746379905</v>
      </c>
      <c r="CA103" s="1">
        <f t="shared" si="28"/>
        <v>87.838284471445917</v>
      </c>
      <c r="CB103" s="1">
        <f t="shared" si="28"/>
        <v>91.738352603755985</v>
      </c>
      <c r="CC103" s="1">
        <f t="shared" si="28"/>
        <v>95.811585905766137</v>
      </c>
      <c r="CD103" s="1">
        <f t="shared" si="28"/>
        <v>100.06567300623348</v>
      </c>
      <c r="CE103" s="1">
        <f t="shared" si="28"/>
        <v>104.50864391326012</v>
      </c>
      <c r="CF103" s="1">
        <f t="shared" si="28"/>
        <v>109.14888517172341</v>
      </c>
      <c r="CG103" s="1">
        <f t="shared" si="28"/>
        <v>113.9951556937051</v>
      </c>
      <c r="CH103" s="1">
        <f t="shared" si="28"/>
        <v>119.05660329179975</v>
      </c>
      <c r="CI103" s="1">
        <f t="shared" si="28"/>
        <v>124.3427819465111</v>
      </c>
      <c r="CJ103" s="1">
        <f t="shared" si="28"/>
        <v>129.86366984033151</v>
      </c>
      <c r="CK103" s="1">
        <f t="shared" si="28"/>
        <v>135.62968819254269</v>
      </c>
      <c r="CL103" s="1">
        <f t="shared" si="28"/>
        <v>141.65172093029318</v>
      </c>
      <c r="CM103" s="1">
        <f t="shared" si="28"/>
        <v>147.94113523308178</v>
      </c>
      <c r="CN103" s="1">
        <f t="shared" si="28"/>
        <v>154.50980298942747</v>
      </c>
      <c r="CO103" s="1">
        <f t="shared" si="28"/>
        <v>161.37012320622827</v>
      </c>
      <c r="CP103" s="1">
        <f t="shared" si="28"/>
        <v>168.5350454131065</v>
      </c>
      <c r="CQ103" s="1">
        <f t="shared" si="28"/>
        <v>176.01809410592045</v>
      </c>
      <c r="CR103" s="1">
        <f t="shared" si="28"/>
        <v>183.83339427558184</v>
      </c>
      <c r="CS103" s="1">
        <f t="shared" si="28"/>
        <v>191.99569807036573</v>
      </c>
      <c r="CT103" s="1">
        <f t="shared" si="28"/>
        <v>200.52041264204274</v>
      </c>
      <c r="CU103" s="1">
        <f t="shared" si="28"/>
        <v>209.42362922839473</v>
      </c>
      <c r="CV103" s="1">
        <f t="shared" si="28"/>
        <v>218.72215352700937</v>
      </c>
      <c r="CW103" s="1">
        <f t="shared" si="28"/>
        <v>228.43353741768905</v>
      </c>
      <c r="CX103" s="1">
        <f t="shared" si="28"/>
        <v>238.57611209334979</v>
      </c>
      <c r="CY103" s="1">
        <f t="shared" si="28"/>
        <v>249.16902266195456</v>
      </c>
      <c r="CZ103" s="1">
        <f t="shared" si="28"/>
        <v>260.23226428478745</v>
      </c>
      <c r="DA103" s="1">
        <f t="shared" si="28"/>
        <v>271.78671991928809</v>
      </c>
    </row>
    <row r="104" spans="1:105" x14ac:dyDescent="0.25">
      <c r="A104" t="s">
        <v>54</v>
      </c>
      <c r="B104" s="3">
        <f t="shared" si="13"/>
        <v>34.132486450344423</v>
      </c>
      <c r="D104" t="s">
        <v>54</v>
      </c>
      <c r="E104" s="1">
        <f t="shared" ref="E104:AJ104" si="29">IF( E59&lt;E44,  MAX(price.feed.2045,E74), price.feed.2045)</f>
        <v>0</v>
      </c>
      <c r="F104" s="1">
        <f t="shared" si="29"/>
        <v>0</v>
      </c>
      <c r="G104" s="1">
        <f t="shared" si="29"/>
        <v>0</v>
      </c>
      <c r="H104" s="1">
        <f t="shared" si="29"/>
        <v>0</v>
      </c>
      <c r="I104" s="1">
        <f t="shared" si="29"/>
        <v>0</v>
      </c>
      <c r="J104" s="1">
        <f t="shared" si="29"/>
        <v>0</v>
      </c>
      <c r="K104" s="1">
        <f t="shared" si="29"/>
        <v>0</v>
      </c>
      <c r="L104" s="1">
        <f t="shared" si="29"/>
        <v>0</v>
      </c>
      <c r="M104" s="1">
        <f t="shared" si="29"/>
        <v>0</v>
      </c>
      <c r="N104" s="1">
        <f t="shared" si="29"/>
        <v>0</v>
      </c>
      <c r="O104" s="1">
        <f t="shared" si="29"/>
        <v>0</v>
      </c>
      <c r="P104" s="1">
        <f t="shared" si="29"/>
        <v>0</v>
      </c>
      <c r="Q104" s="1">
        <f t="shared" si="29"/>
        <v>0</v>
      </c>
      <c r="R104" s="1">
        <f t="shared" si="29"/>
        <v>0</v>
      </c>
      <c r="S104" s="1">
        <f t="shared" si="29"/>
        <v>6.4950840893410868</v>
      </c>
      <c r="T104" s="1">
        <f t="shared" si="29"/>
        <v>6.7836094849938835</v>
      </c>
      <c r="U104" s="1">
        <f t="shared" si="29"/>
        <v>7.0849517899878869</v>
      </c>
      <c r="V104" s="1">
        <f t="shared" si="29"/>
        <v>7.3996803585897784</v>
      </c>
      <c r="W104" s="1">
        <f t="shared" si="29"/>
        <v>7.7283898369889927</v>
      </c>
      <c r="X104" s="1">
        <f t="shared" si="29"/>
        <v>8.0717012868185094</v>
      </c>
      <c r="Y104" s="1">
        <f t="shared" si="29"/>
        <v>8.4302633585848135</v>
      </c>
      <c r="Z104" s="1">
        <f t="shared" si="29"/>
        <v>8.8047535172241158</v>
      </c>
      <c r="AA104" s="1">
        <f t="shared" si="29"/>
        <v>9.1958793221003639</v>
      </c>
      <c r="AB104" s="1">
        <f t="shared" si="29"/>
        <v>9.6043797638634718</v>
      </c>
      <c r="AC104" s="1">
        <f t="shared" si="29"/>
        <v>10.031026660693646</v>
      </c>
      <c r="AD104" s="1">
        <f t="shared" si="29"/>
        <v>10.47662611656982</v>
      </c>
      <c r="AE104" s="1">
        <f t="shared" si="29"/>
        <v>10.942020044317472</v>
      </c>
      <c r="AF104" s="1">
        <f t="shared" si="29"/>
        <v>11.428087756313458</v>
      </c>
      <c r="AG104" s="1">
        <f t="shared" si="29"/>
        <v>11.935747625853303</v>
      </c>
      <c r="AH104" s="1">
        <f t="shared" si="29"/>
        <v>12.465958822319985</v>
      </c>
      <c r="AI104" s="1">
        <f t="shared" si="29"/>
        <v>13.019723123432556</v>
      </c>
      <c r="AJ104" s="1">
        <f t="shared" si="29"/>
        <v>13.598086807998698</v>
      </c>
      <c r="AK104" s="1">
        <f t="shared" ref="AK104:BP104" si="30">IF( AK59&lt;AK44,  MAX(price.feed.2045,AK74), price.feed.2045)</f>
        <v>14.202142632747368</v>
      </c>
      <c r="AL104" s="1">
        <f t="shared" si="30"/>
        <v>14.83303189697652</v>
      </c>
      <c r="AM104" s="1">
        <f t="shared" si="30"/>
        <v>15.491946598916877</v>
      </c>
      <c r="AN104" s="1">
        <f t="shared" si="30"/>
        <v>16.180131687885901</v>
      </c>
      <c r="AO104" s="1">
        <f t="shared" si="30"/>
        <v>16.898887416487288</v>
      </c>
      <c r="AP104" s="1">
        <f t="shared" si="30"/>
        <v>17.649571797300084</v>
      </c>
      <c r="AQ104" s="1">
        <f t="shared" si="30"/>
        <v>18.433603168699165</v>
      </c>
      <c r="AR104" s="1">
        <f t="shared" si="30"/>
        <v>19.252462874654888</v>
      </c>
      <c r="AS104" s="1">
        <f t="shared" si="30"/>
        <v>20.107698063575146</v>
      </c>
      <c r="AT104" s="1">
        <f t="shared" si="30"/>
        <v>21.00092461147786</v>
      </c>
      <c r="AU104" s="1">
        <f t="shared" si="30"/>
        <v>21.933830175017064</v>
      </c>
      <c r="AV104" s="1">
        <f t="shared" si="30"/>
        <v>22.908177380130777</v>
      </c>
      <c r="AW104" s="1">
        <f t="shared" si="30"/>
        <v>23.925807152335498</v>
      </c>
      <c r="AX104" s="1">
        <f t="shared" si="30"/>
        <v>24.988642194959301</v>
      </c>
      <c r="AY104" s="1">
        <f t="shared" si="30"/>
        <v>26.098690621885552</v>
      </c>
      <c r="AZ104" s="1">
        <f t="shared" si="30"/>
        <v>27.25804975167064</v>
      </c>
      <c r="BA104" s="1">
        <f t="shared" si="30"/>
        <v>28.468910070204608</v>
      </c>
      <c r="BB104" s="1">
        <f t="shared" si="30"/>
        <v>29.733559369401434</v>
      </c>
      <c r="BC104" s="1">
        <f t="shared" si="30"/>
        <v>31.054387069738837</v>
      </c>
      <c r="BD104" s="1">
        <f t="shared" si="30"/>
        <v>32.433888734814346</v>
      </c>
      <c r="BE104" s="1">
        <f t="shared" si="30"/>
        <v>33.87467078644756</v>
      </c>
      <c r="BF104" s="1">
        <f t="shared" si="30"/>
        <v>35.379455429237225</v>
      </c>
      <c r="BG104" s="1">
        <f t="shared" si="30"/>
        <v>36.951085793877617</v>
      </c>
      <c r="BH104" s="1">
        <f t="shared" si="30"/>
        <v>38.592531308951855</v>
      </c>
      <c r="BI104" s="1">
        <f t="shared" si="30"/>
        <v>40.306893311351736</v>
      </c>
      <c r="BJ104" s="1">
        <f t="shared" si="30"/>
        <v>42.097410905924185</v>
      </c>
      <c r="BK104" s="1">
        <f t="shared" si="30"/>
        <v>43.967467085415819</v>
      </c>
      <c r="BL104" s="1">
        <f t="shared" si="30"/>
        <v>45.920595122278215</v>
      </c>
      <c r="BM104" s="1">
        <f t="shared" si="30"/>
        <v>47.960485244410762</v>
      </c>
      <c r="BN104" s="1">
        <f t="shared" si="30"/>
        <v>50.090991607454249</v>
      </c>
      <c r="BO104" s="1">
        <f t="shared" si="30"/>
        <v>52.316139576808382</v>
      </c>
      <c r="BP104" s="1">
        <f t="shared" si="30"/>
        <v>54.64013333313202</v>
      </c>
      <c r="BQ104" s="1">
        <f t="shared" ref="BQ104:DA104" si="31">IF( BQ59&lt;BQ44,  MAX(price.feed.2045,BQ74), price.feed.2045)</f>
        <v>57.067363815695742</v>
      </c>
      <c r="BR104" s="1">
        <f t="shared" si="31"/>
        <v>59.602417018595261</v>
      </c>
      <c r="BS104" s="1">
        <f t="shared" si="31"/>
        <v>62.250082655499675</v>
      </c>
      <c r="BT104" s="1">
        <f t="shared" si="31"/>
        <v>65.015363209306884</v>
      </c>
      <c r="BU104" s="1">
        <f t="shared" si="31"/>
        <v>67.903483383803149</v>
      </c>
      <c r="BV104" s="1">
        <f t="shared" si="31"/>
        <v>70.919899975185913</v>
      </c>
      <c r="BW104" s="1">
        <f t="shared" si="31"/>
        <v>74.070312182100594</v>
      </c>
      <c r="BX104" s="1">
        <f t="shared" si="31"/>
        <v>77.360672373670411</v>
      </c>
      <c r="BY104" s="1">
        <f t="shared" si="31"/>
        <v>80.797197335865974</v>
      </c>
      <c r="BZ104" s="1">
        <f t="shared" si="31"/>
        <v>84.386380017461164</v>
      </c>
      <c r="CA104" s="1">
        <f t="shared" si="31"/>
        <v>88.135001797770627</v>
      </c>
      <c r="CB104" s="1">
        <f t="shared" si="31"/>
        <v>92.050145299344862</v>
      </c>
      <c r="CC104" s="1">
        <f t="shared" si="31"/>
        <v>96.139207769833206</v>
      </c>
      <c r="CD104" s="1">
        <f t="shared" si="31"/>
        <v>100.40991505829756</v>
      </c>
      <c r="CE104" s="1">
        <f t="shared" si="31"/>
        <v>104.87033621238267</v>
      </c>
      <c r="CF104" s="1">
        <f t="shared" si="31"/>
        <v>109.52889872392505</v>
      </c>
      <c r="CG104" s="1">
        <f t="shared" si="31"/>
        <v>114.39440445180257</v>
      </c>
      <c r="CH104" s="1">
        <f t="shared" si="31"/>
        <v>119.47604625211235</v>
      </c>
      <c r="CI104" s="1">
        <f t="shared" si="31"/>
        <v>124.78342534709493</v>
      </c>
      <c r="CJ104" s="1">
        <f t="shared" si="31"/>
        <v>130.32656946562378</v>
      </c>
      <c r="CK104" s="1">
        <f t="shared" si="31"/>
        <v>136.11595178953391</v>
      </c>
      <c r="CL104" s="1">
        <f t="shared" si="31"/>
        <v>142.16251074158527</v>
      </c>
      <c r="CM104" s="1">
        <f t="shared" si="31"/>
        <v>148.47767065245139</v>
      </c>
      <c r="CN104" s="1">
        <f t="shared" si="31"/>
        <v>155.07336334577718</v>
      </c>
      <c r="CO104" s="1">
        <f t="shared" si="31"/>
        <v>161.96205068209306</v>
      </c>
      <c r="CP104" s="1">
        <f t="shared" si="31"/>
        <v>169.15674810417514</v>
      </c>
      <c r="CQ104" s="1">
        <f t="shared" si="31"/>
        <v>176.6710492283423</v>
      </c>
      <c r="CR104" s="1">
        <f t="shared" si="31"/>
        <v>184.51915152815008</v>
      </c>
      <c r="CS104" s="1">
        <f t="shared" si="31"/>
        <v>192.71588315900692</v>
      </c>
      <c r="CT104" s="1">
        <f t="shared" si="31"/>
        <v>201.27673097440018</v>
      </c>
      <c r="CU104" s="1">
        <f t="shared" si="31"/>
        <v>210.21786978665878</v>
      </c>
      <c r="CV104" s="1">
        <f t="shared" si="31"/>
        <v>219.55619292754324</v>
      </c>
      <c r="CW104" s="1">
        <f t="shared" si="31"/>
        <v>229.30934416640068</v>
      </c>
      <c r="CX104" s="1">
        <f t="shared" si="31"/>
        <v>239.49575104619294</v>
      </c>
      <c r="CY104" s="1">
        <f t="shared" si="31"/>
        <v>250.13465970038033</v>
      </c>
      <c r="CZ104" s="1">
        <f t="shared" si="31"/>
        <v>261.2461712164461</v>
      </c>
      <c r="DA104" s="1">
        <f t="shared" si="31"/>
        <v>272.85127961476564</v>
      </c>
    </row>
    <row r="105" spans="1:105" x14ac:dyDescent="0.25">
      <c r="A105" t="s">
        <v>55</v>
      </c>
      <c r="B105" s="3">
        <f t="shared" si="13"/>
        <v>32.411687146337243</v>
      </c>
      <c r="D105" t="s">
        <v>55</v>
      </c>
      <c r="E105" s="1">
        <f t="shared" ref="E105:AJ105" si="32">IF( E60&lt;E45,  MAX(price.feed.2045,E75), price.feed.2045)</f>
        <v>0</v>
      </c>
      <c r="F105" s="1">
        <f t="shared" si="32"/>
        <v>0</v>
      </c>
      <c r="G105" s="1">
        <f t="shared" si="32"/>
        <v>0</v>
      </c>
      <c r="H105" s="1">
        <f t="shared" si="32"/>
        <v>0</v>
      </c>
      <c r="I105" s="1">
        <f t="shared" si="32"/>
        <v>0</v>
      </c>
      <c r="J105" s="1">
        <f t="shared" si="32"/>
        <v>0</v>
      </c>
      <c r="K105" s="1">
        <f t="shared" si="32"/>
        <v>0</v>
      </c>
      <c r="L105" s="1">
        <f t="shared" si="32"/>
        <v>0</v>
      </c>
      <c r="M105" s="1">
        <f t="shared" si="32"/>
        <v>0</v>
      </c>
      <c r="N105" s="1">
        <f t="shared" si="32"/>
        <v>0</v>
      </c>
      <c r="O105" s="1">
        <f t="shared" si="32"/>
        <v>0</v>
      </c>
      <c r="P105" s="1">
        <f t="shared" si="32"/>
        <v>0</v>
      </c>
      <c r="Q105" s="1">
        <f t="shared" si="32"/>
        <v>0</v>
      </c>
      <c r="R105" s="1">
        <f t="shared" si="32"/>
        <v>0</v>
      </c>
      <c r="S105" s="1">
        <f t="shared" si="32"/>
        <v>0</v>
      </c>
      <c r="T105" s="1">
        <f t="shared" si="32"/>
        <v>0</v>
      </c>
      <c r="U105" s="1">
        <f t="shared" si="32"/>
        <v>0</v>
      </c>
      <c r="V105" s="1">
        <f t="shared" si="32"/>
        <v>6.4200375429258996</v>
      </c>
      <c r="W105" s="1">
        <f t="shared" si="32"/>
        <v>6.721412968628484</v>
      </c>
      <c r="X105" s="1">
        <f t="shared" si="32"/>
        <v>7.0369358423187318</v>
      </c>
      <c r="Y105" s="1">
        <f t="shared" si="32"/>
        <v>7.3672702867734072</v>
      </c>
      <c r="Z105" s="1">
        <f t="shared" si="32"/>
        <v>7.7131116006437344</v>
      </c>
      <c r="AA105" s="1">
        <f t="shared" si="32"/>
        <v>8.0751877219425747</v>
      </c>
      <c r="AB105" s="1">
        <f t="shared" si="32"/>
        <v>8.4542607602319428</v>
      </c>
      <c r="AC105" s="1">
        <f t="shared" si="32"/>
        <v>8.8511286007359296</v>
      </c>
      <c r="AD105" s="1">
        <f t="shared" si="32"/>
        <v>9.2666265837554196</v>
      </c>
      <c r="AE105" s="1">
        <f t="shared" si="32"/>
        <v>9.7016292629194076</v>
      </c>
      <c r="AF105" s="1">
        <f t="shared" si="32"/>
        <v>10.157052245973874</v>
      </c>
      <c r="AG105" s="1">
        <f t="shared" si="32"/>
        <v>10.633854121982639</v>
      </c>
      <c r="AH105" s="1">
        <f t="shared" si="32"/>
        <v>11.13303847899671</v>
      </c>
      <c r="AI105" s="1">
        <f t="shared" si="32"/>
        <v>11.655656016438986</v>
      </c>
      <c r="AJ105" s="1">
        <f t="shared" si="32"/>
        <v>12.202806756650427</v>
      </c>
      <c r="AK105" s="1">
        <f t="shared" ref="AK105:BP105" si="33">IF( AK60&lt;AK45,  MAX(price.feed.2045,AK75), price.feed.2045)</f>
        <v>12.775642360252807</v>
      </c>
      <c r="AL105" s="1">
        <f t="shared" si="33"/>
        <v>13.375368550201282</v>
      </c>
      <c r="AM105" s="1">
        <f t="shared" si="33"/>
        <v>14.00324764962922</v>
      </c>
      <c r="AN105" s="1">
        <f t="shared" si="33"/>
        <v>14.660601238826827</v>
      </c>
      <c r="AO105" s="1">
        <f t="shared" si="33"/>
        <v>15.348812936946215</v>
      </c>
      <c r="AP105" s="1">
        <f t="shared" si="33"/>
        <v>16.069331314287876</v>
      </c>
      <c r="AQ105" s="1">
        <f t="shared" si="33"/>
        <v>16.823672941298394</v>
      </c>
      <c r="AR105" s="1">
        <f t="shared" si="33"/>
        <v>17.61342558069715</v>
      </c>
      <c r="AS105" s="1">
        <f t="shared" si="33"/>
        <v>18.440251529450737</v>
      </c>
      <c r="AT105" s="1">
        <f t="shared" si="33"/>
        <v>19.305891117629557</v>
      </c>
      <c r="AU105" s="1">
        <f t="shared" si="33"/>
        <v>20.212166371510957</v>
      </c>
      <c r="AV105" s="1">
        <f t="shared" si="33"/>
        <v>21.160984848639266</v>
      </c>
      <c r="AW105" s="1">
        <f t="shared" si="33"/>
        <v>22.154343652914751</v>
      </c>
      <c r="AX105" s="1">
        <f t="shared" si="33"/>
        <v>23.194333638162661</v>
      </c>
      <c r="AY105" s="1">
        <f t="shared" si="33"/>
        <v>24.283143809030168</v>
      </c>
      <c r="AZ105" s="1">
        <f t="shared" si="33"/>
        <v>25.423065928474376</v>
      </c>
      <c r="BA105" s="1">
        <f t="shared" si="33"/>
        <v>26.616499341539274</v>
      </c>
      <c r="BB105" s="1">
        <f t="shared" si="33"/>
        <v>27.86595602557497</v>
      </c>
      <c r="BC105" s="1">
        <f t="shared" si="33"/>
        <v>29.174065877529163</v>
      </c>
      <c r="BD105" s="1">
        <f t="shared" si="33"/>
        <v>30.543582249439428</v>
      </c>
      <c r="BE105" s="1">
        <f t="shared" si="33"/>
        <v>31.977387743777946</v>
      </c>
      <c r="BF105" s="1">
        <f t="shared" si="33"/>
        <v>33.47850028084661</v>
      </c>
      <c r="BG105" s="1">
        <f t="shared" si="33"/>
        <v>35.050079450993636</v>
      </c>
      <c r="BH105" s="1">
        <f t="shared" si="33"/>
        <v>36.695433165021683</v>
      </c>
      <c r="BI105" s="1">
        <f t="shared" si="33"/>
        <v>38.418024616785807</v>
      </c>
      <c r="BJ105" s="1">
        <f t="shared" si="33"/>
        <v>40.221479572636341</v>
      </c>
      <c r="BK105" s="1">
        <f t="shared" si="33"/>
        <v>42.10959400304926</v>
      </c>
      <c r="BL105" s="1">
        <f t="shared" si="33"/>
        <v>44.086342072508046</v>
      </c>
      <c r="BM105" s="1">
        <f t="shared" si="33"/>
        <v>46.155884504454143</v>
      </c>
      <c r="BN105" s="1">
        <f t="shared" si="33"/>
        <v>48.322577338912147</v>
      </c>
      <c r="BO105" s="1">
        <f t="shared" si="33"/>
        <v>50.590981101224621</v>
      </c>
      <c r="BP105" s="1">
        <f t="shared" si="33"/>
        <v>52.965870401193506</v>
      </c>
      <c r="BQ105" s="1">
        <f t="shared" ref="BQ105:DA105" si="34">IF( BQ60&lt;BQ45,  MAX(price.feed.2045,BQ75), price.feed.2045)</f>
        <v>55.45224398283343</v>
      </c>
      <c r="BR105" s="1">
        <f t="shared" si="34"/>
        <v>58.055335245890689</v>
      </c>
      <c r="BS105" s="1">
        <f t="shared" si="34"/>
        <v>60.780623261272389</v>
      </c>
      <c r="BT105" s="1">
        <f t="shared" si="34"/>
        <v>63.63384430357268</v>
      </c>
      <c r="BU105" s="1">
        <f t="shared" si="34"/>
        <v>66.621003924969756</v>
      </c>
      <c r="BV105" s="1">
        <f t="shared" si="34"/>
        <v>69.748389595906275</v>
      </c>
      <c r="BW105" s="1">
        <f t="shared" si="34"/>
        <v>73.022583939161777</v>
      </c>
      <c r="BX105" s="1">
        <f t="shared" si="34"/>
        <v>76.450478585170018</v>
      </c>
      <c r="BY105" s="1">
        <f t="shared" si="34"/>
        <v>80.039288677746356</v>
      </c>
      <c r="BZ105" s="1">
        <f t="shared" si="34"/>
        <v>83.796568060756769</v>
      </c>
      <c r="CA105" s="1">
        <f t="shared" si="34"/>
        <v>87.730225177692589</v>
      </c>
      <c r="CB105" s="1">
        <f t="shared" si="34"/>
        <v>91.848539717619857</v>
      </c>
      <c r="CC105" s="1">
        <f t="shared" si="34"/>
        <v>96.160180042536552</v>
      </c>
      <c r="CD105" s="1">
        <f t="shared" si="34"/>
        <v>100.67422143282232</v>
      </c>
      <c r="CE105" s="1">
        <f t="shared" si="34"/>
        <v>105.40016518918328</v>
      </c>
      <c r="CF105" s="1">
        <f t="shared" si="34"/>
        <v>110.34795863129693</v>
      </c>
      <c r="CG105" s="1">
        <f t="shared" si="34"/>
        <v>115.52801603525431</v>
      </c>
      <c r="CH105" s="1">
        <f t="shared" si="34"/>
        <v>120.95124055386556</v>
      </c>
      <c r="CI105" s="1">
        <f t="shared" si="34"/>
        <v>126.62904716596887</v>
      </c>
      <c r="CJ105" s="1">
        <f t="shared" si="34"/>
        <v>132.57338670304964</v>
      </c>
      <c r="CK105" s="1">
        <f t="shared" si="34"/>
        <v>138.79677100373632</v>
      </c>
      <c r="CL105" s="1">
        <f t="shared" si="34"/>
        <v>145.31229924912574</v>
      </c>
      <c r="CM105" s="1">
        <f t="shared" si="34"/>
        <v>152.13368553436371</v>
      </c>
      <c r="CN105" s="1">
        <f t="shared" si="34"/>
        <v>159.27528773451618</v>
      </c>
      <c r="CO105" s="1">
        <f t="shared" si="34"/>
        <v>166.75213772549236</v>
      </c>
      <c r="CP105" s="1">
        <f t="shared" si="34"/>
        <v>174.57997302362239</v>
      </c>
      <c r="CQ105" s="1">
        <f t="shared" si="34"/>
        <v>182.7752699104939</v>
      </c>
      <c r="CR105" s="1">
        <f t="shared" si="34"/>
        <v>191.35527811276302</v>
      </c>
      <c r="CS105" s="1">
        <f t="shared" si="34"/>
        <v>200.33805710993809</v>
      </c>
      <c r="CT105" s="1">
        <f t="shared" si="34"/>
        <v>209.74251414655845</v>
      </c>
      <c r="CU105" s="1">
        <f t="shared" si="34"/>
        <v>219.58844402877548</v>
      </c>
      <c r="CV105" s="1">
        <f t="shared" si="34"/>
        <v>229.89657078910255</v>
      </c>
      <c r="CW105" s="1">
        <f t="shared" si="34"/>
        <v>240.68859130703146</v>
      </c>
      <c r="CX105" s="1">
        <f t="shared" si="34"/>
        <v>251.9872209773267</v>
      </c>
      <c r="CY105" s="1">
        <f t="shared" si="34"/>
        <v>263.81624152212572</v>
      </c>
      <c r="CZ105" s="1">
        <f t="shared" si="34"/>
        <v>276.20055104747956</v>
      </c>
      <c r="DA105" s="1">
        <f t="shared" si="34"/>
        <v>289.16621644969251</v>
      </c>
    </row>
    <row r="106" spans="1:105" x14ac:dyDescent="0.25">
      <c r="A106" t="s">
        <v>56</v>
      </c>
      <c r="B106" s="3">
        <f t="shared" si="13"/>
        <v>35.031653023190366</v>
      </c>
      <c r="D106" t="s">
        <v>56</v>
      </c>
      <c r="E106" s="1">
        <f t="shared" ref="E106:AJ106" si="35">IF( E61&lt;E46,  MAX(price.feed.2045,E76), price.feed.2045)</f>
        <v>0</v>
      </c>
      <c r="F106" s="1">
        <f t="shared" si="35"/>
        <v>0</v>
      </c>
      <c r="G106" s="1">
        <f t="shared" si="35"/>
        <v>0</v>
      </c>
      <c r="H106" s="1">
        <f t="shared" si="35"/>
        <v>5.5476843721126778</v>
      </c>
      <c r="I106" s="1">
        <f t="shared" si="35"/>
        <v>5.7608074252577781</v>
      </c>
      <c r="J106" s="1">
        <f t="shared" si="35"/>
        <v>5.9821179369414734</v>
      </c>
      <c r="K106" s="1">
        <f t="shared" si="35"/>
        <v>6.2119304413088585</v>
      </c>
      <c r="L106" s="1">
        <f t="shared" si="35"/>
        <v>6.4505715558307655</v>
      </c>
      <c r="M106" s="1">
        <f t="shared" si="35"/>
        <v>6.6983804455037825</v>
      </c>
      <c r="N106" s="1">
        <f t="shared" si="35"/>
        <v>6.9557093048832765</v>
      </c>
      <c r="O106" s="1">
        <f t="shared" si="35"/>
        <v>7.2229238586344575</v>
      </c>
      <c r="P106" s="1">
        <f t="shared" si="35"/>
        <v>7.500403881312919</v>
      </c>
      <c r="Q106" s="1">
        <f t="shared" si="35"/>
        <v>7.7885437371133346</v>
      </c>
      <c r="R106" s="1">
        <f t="shared" si="35"/>
        <v>8.0877529403534982</v>
      </c>
      <c r="S106" s="1">
        <f t="shared" si="35"/>
        <v>8.3984567374902088</v>
      </c>
      <c r="T106" s="1">
        <f t="shared" si="35"/>
        <v>8.7210967114942299</v>
      </c>
      <c r="U106" s="1">
        <f t="shared" si="35"/>
        <v>9.0561314094432639</v>
      </c>
      <c r="V106" s="1">
        <f t="shared" si="35"/>
        <v>9.4040369942249011</v>
      </c>
      <c r="W106" s="1">
        <f t="shared" si="35"/>
        <v>9.7653079212757543</v>
      </c>
      <c r="X106" s="1">
        <f t="shared" si="35"/>
        <v>10.140457641318632</v>
      </c>
      <c r="Y106" s="1">
        <f t="shared" si="35"/>
        <v>10.530019330096424</v>
      </c>
      <c r="Z106" s="1">
        <f t="shared" si="35"/>
        <v>10.9345466461399</v>
      </c>
      <c r="AA106" s="1">
        <f t="shared" si="35"/>
        <v>11.354614517646329</v>
      </c>
      <c r="AB106" s="1">
        <f t="shared" si="35"/>
        <v>11.79081995958731</v>
      </c>
      <c r="AC106" s="1">
        <f t="shared" si="35"/>
        <v>12.243782922207059</v>
      </c>
      <c r="AD106" s="1">
        <f t="shared" si="35"/>
        <v>12.71414717211713</v>
      </c>
      <c r="AE106" s="1">
        <f t="shared" si="35"/>
        <v>13.202581207239753</v>
      </c>
      <c r="AF106" s="1">
        <f t="shared" si="35"/>
        <v>13.709779206900196</v>
      </c>
      <c r="AG106" s="1">
        <f t="shared" si="35"/>
        <v>14.236462018418377</v>
      </c>
      <c r="AH106" s="1">
        <f t="shared" si="35"/>
        <v>14.783378181601995</v>
      </c>
      <c r="AI106" s="1">
        <f t="shared" si="35"/>
        <v>15.351304992597168</v>
      </c>
      <c r="AJ106" s="1">
        <f t="shared" si="35"/>
        <v>15.941049608608548</v>
      </c>
      <c r="AK106" s="1">
        <f t="shared" ref="AK106:BP106" si="36">IF( AK61&lt;AK46,  MAX(price.feed.2045,AK76), price.feed.2045)</f>
        <v>16.55345019505906</v>
      </c>
      <c r="AL106" s="1">
        <f t="shared" si="36"/>
        <v>17.189377116819543</v>
      </c>
      <c r="AM106" s="1">
        <f t="shared" si="36"/>
        <v>17.849734175201359</v>
      </c>
      <c r="AN106" s="1">
        <f t="shared" si="36"/>
        <v>18.535459892470062</v>
      </c>
      <c r="AO106" s="1">
        <f t="shared" si="36"/>
        <v>19.24752884570567</v>
      </c>
      <c r="AP106" s="1">
        <f t="shared" si="36"/>
        <v>19.986953051905239</v>
      </c>
      <c r="AQ106" s="1">
        <f t="shared" si="36"/>
        <v>20.754783406296443</v>
      </c>
      <c r="AR106" s="1">
        <f t="shared" si="36"/>
        <v>21.552111175906138</v>
      </c>
      <c r="AS106" s="1">
        <f t="shared" si="36"/>
        <v>22.380069550506771</v>
      </c>
      <c r="AT106" s="1">
        <f t="shared" si="36"/>
        <v>23.23983525314484</v>
      </c>
      <c r="AU106" s="1">
        <f t="shared" si="36"/>
        <v>24.132630212540334</v>
      </c>
      <c r="AV106" s="1">
        <f t="shared" si="36"/>
        <v>25.059723299734063</v>
      </c>
      <c r="AW106" s="1">
        <f t="shared" si="36"/>
        <v>26.022432131450955</v>
      </c>
      <c r="AX106" s="1">
        <f t="shared" si="36"/>
        <v>27.0221249427426</v>
      </c>
      <c r="AY106" s="1">
        <f t="shared" si="36"/>
        <v>28.060222531569995</v>
      </c>
      <c r="AZ106" s="1">
        <f t="shared" si="36"/>
        <v>29.138200278090878</v>
      </c>
      <c r="BA106" s="1">
        <f t="shared" si="36"/>
        <v>30.25759024152083</v>
      </c>
      <c r="BB106" s="1">
        <f t="shared" si="36"/>
        <v>31.419983337548846</v>
      </c>
      <c r="BC106" s="1">
        <f t="shared" si="36"/>
        <v>32.627031599401654</v>
      </c>
      <c r="BD106" s="1">
        <f t="shared" si="36"/>
        <v>33.880450525770399</v>
      </c>
      <c r="BE106" s="1">
        <f t="shared" si="36"/>
        <v>35.182021518936665</v>
      </c>
      <c r="BF106" s="1">
        <f t="shared" si="36"/>
        <v>36.53359441656297</v>
      </c>
      <c r="BG106" s="1">
        <f t="shared" si="36"/>
        <v>37.937090120745843</v>
      </c>
      <c r="BH106" s="1">
        <f t="shared" si="36"/>
        <v>39.394503328068417</v>
      </c>
      <c r="BI106" s="1">
        <f t="shared" si="36"/>
        <v>40.907905364532091</v>
      </c>
      <c r="BJ106" s="1">
        <f t="shared" si="36"/>
        <v>42.479447129396348</v>
      </c>
      <c r="BK106" s="1">
        <f t="shared" si="36"/>
        <v>44.111362152111489</v>
      </c>
      <c r="BL106" s="1">
        <f t="shared" si="36"/>
        <v>45.805969766687653</v>
      </c>
      <c r="BM106" s="1">
        <f t="shared" si="36"/>
        <v>47.56567840801236</v>
      </c>
      <c r="BN106" s="1">
        <f t="shared" si="36"/>
        <v>49.392989034801488</v>
      </c>
      <c r="BO106" s="1">
        <f t="shared" si="36"/>
        <v>51.290498684048238</v>
      </c>
      <c r="BP106" s="1">
        <f t="shared" si="36"/>
        <v>53.260904162021816</v>
      </c>
      <c r="BQ106" s="1">
        <f t="shared" ref="BQ106:DA106" si="37">IF( BQ61&lt;BQ46,  MAX(price.feed.2045,BQ76), price.feed.2045)</f>
        <v>55.307005877061506</v>
      </c>
      <c r="BR106" s="1">
        <f t="shared" si="37"/>
        <v>57.431711819613987</v>
      </c>
      <c r="BS106" s="1">
        <f t="shared" si="37"/>
        <v>59.63804169516969</v>
      </c>
      <c r="BT106" s="1">
        <f t="shared" si="37"/>
        <v>61.929131215972639</v>
      </c>
      <c r="BU106" s="1">
        <f t="shared" si="37"/>
        <v>64.308236557602768</v>
      </c>
      <c r="BV106" s="1">
        <f t="shared" si="37"/>
        <v>66.778738986765717</v>
      </c>
      <c r="BW106" s="1">
        <f t="shared" si="37"/>
        <v>69.34414966686532</v>
      </c>
      <c r="BX106" s="1">
        <f t="shared" si="37"/>
        <v>72.008114648190499</v>
      </c>
      <c r="BY106" s="1">
        <f t="shared" si="37"/>
        <v>74.774420049808015</v>
      </c>
      <c r="BZ106" s="1">
        <f t="shared" si="37"/>
        <v>77.64699744052588</v>
      </c>
      <c r="CA106" s="1">
        <f t="shared" si="37"/>
        <v>80.62992942657408</v>
      </c>
      <c r="CB106" s="1">
        <f t="shared" si="37"/>
        <v>83.727455453946348</v>
      </c>
      <c r="CC106" s="1">
        <f t="shared" si="37"/>
        <v>86.943977833646812</v>
      </c>
      <c r="CD106" s="1">
        <f t="shared" si="37"/>
        <v>90.284067998406968</v>
      </c>
      <c r="CE106" s="1">
        <f t="shared" si="37"/>
        <v>93.752472999763</v>
      </c>
      <c r="CF106" s="1">
        <f t="shared" si="37"/>
        <v>97.354122254730243</v>
      </c>
      <c r="CG106" s="1">
        <f t="shared" si="37"/>
        <v>101.09413455166045</v>
      </c>
      <c r="CH106" s="1">
        <f t="shared" si="37"/>
        <v>104.97782532524117</v>
      </c>
      <c r="CI106" s="1">
        <f t="shared" si="37"/>
        <v>109.01071421097427</v>
      </c>
      <c r="CJ106" s="1">
        <f t="shared" si="37"/>
        <v>113.19853288987339</v>
      </c>
      <c r="CK106" s="1">
        <f t="shared" si="37"/>
        <v>117.54723323452721</v>
      </c>
      <c r="CL106" s="1">
        <f t="shared" si="37"/>
        <v>122.06299576810491</v>
      </c>
      <c r="CM106" s="1">
        <f t="shared" si="37"/>
        <v>126.75223844833135</v>
      </c>
      <c r="CN106" s="1">
        <f t="shared" si="37"/>
        <v>131.62162578890877</v>
      </c>
      <c r="CO106" s="1">
        <f t="shared" si="37"/>
        <v>136.67807833135424</v>
      </c>
      <c r="CP106" s="1">
        <f t="shared" si="37"/>
        <v>141.92878248071261</v>
      </c>
      <c r="CQ106" s="1">
        <f t="shared" si="37"/>
        <v>147.38120071912388</v>
      </c>
      <c r="CR106" s="1">
        <f t="shared" si="37"/>
        <v>153.0430822117597</v>
      </c>
      <c r="CS106" s="1">
        <f t="shared" si="37"/>
        <v>158.92247382020608</v>
      </c>
      <c r="CT106" s="1">
        <f t="shared" si="37"/>
        <v>165.02773153893878</v>
      </c>
      <c r="CU106" s="1">
        <f t="shared" si="37"/>
        <v>171.36753237115423</v>
      </c>
      <c r="CV106" s="1">
        <f t="shared" si="37"/>
        <v>177.95088666082387</v>
      </c>
      <c r="CW106" s="1">
        <f t="shared" si="37"/>
        <v>184.78715089850789</v>
      </c>
      <c r="CX106" s="1">
        <f t="shared" si="37"/>
        <v>191.88604101912188</v>
      </c>
      <c r="CY106" s="1">
        <f t="shared" si="37"/>
        <v>199.25764621055913</v>
      </c>
      <c r="CZ106" s="1">
        <f t="shared" si="37"/>
        <v>206.91244325279396</v>
      </c>
      <c r="DA106" s="1">
        <f t="shared" si="37"/>
        <v>214.86131140784263</v>
      </c>
    </row>
    <row r="107" spans="1:105" x14ac:dyDescent="0.25">
      <c r="A107" t="s">
        <v>57</v>
      </c>
      <c r="B107" s="3">
        <f t="shared" si="13"/>
        <v>35.510407394727096</v>
      </c>
      <c r="D107" t="s">
        <v>57</v>
      </c>
      <c r="E107" s="1">
        <f t="shared" ref="E107:AJ107" si="38">IF( E62&lt;E47,  MAX(price.feed.2045,E77), price.feed.2045)</f>
        <v>9.017651533298304</v>
      </c>
      <c r="F107" s="1">
        <f t="shared" si="38"/>
        <v>9.2616604031449103</v>
      </c>
      <c r="G107" s="1">
        <f t="shared" si="38"/>
        <v>9.5122719154138817</v>
      </c>
      <c r="H107" s="1">
        <f t="shared" si="38"/>
        <v>9.7696647311800486</v>
      </c>
      <c r="I107" s="1">
        <f t="shared" si="38"/>
        <v>10.03402234591298</v>
      </c>
      <c r="J107" s="1">
        <f t="shared" si="38"/>
        <v>10.305533220290966</v>
      </c>
      <c r="K107" s="1">
        <f t="shared" si="38"/>
        <v>10.584390914554762</v>
      </c>
      <c r="L107" s="1">
        <f t="shared" si="38"/>
        <v>10.870794226496729</v>
      </c>
      <c r="M107" s="1">
        <f t="shared" si="38"/>
        <v>11.164947333183949</v>
      </c>
      <c r="N107" s="1">
        <f t="shared" si="38"/>
        <v>11.467059936516122</v>
      </c>
      <c r="O107" s="1">
        <f t="shared" si="38"/>
        <v>11.777347412722159</v>
      </c>
      <c r="P107" s="1">
        <f t="shared" si="38"/>
        <v>12.096030965902006</v>
      </c>
      <c r="Q107" s="1">
        <f t="shared" si="38"/>
        <v>12.423337785723174</v>
      </c>
      <c r="R107" s="1">
        <f t="shared" si="38"/>
        <v>12.759501209384343</v>
      </c>
      <c r="S107" s="1">
        <f t="shared" si="38"/>
        <v>13.104760887961607</v>
      </c>
      <c r="T107" s="1">
        <f t="shared" si="38"/>
        <v>13.459362957255804</v>
      </c>
      <c r="U107" s="1">
        <f t="shared" si="38"/>
        <v>13.823560213262883</v>
      </c>
      <c r="V107" s="1">
        <f t="shared" si="38"/>
        <v>14.197612292392298</v>
      </c>
      <c r="W107" s="1">
        <f t="shared" si="38"/>
        <v>14.581785856561932</v>
      </c>
      <c r="X107" s="1">
        <f t="shared" si="38"/>
        <v>14.976354783301504</v>
      </c>
      <c r="Y107" s="1">
        <f t="shared" si="38"/>
        <v>15.381600361000002</v>
      </c>
      <c r="Z107" s="1">
        <f t="shared" si="38"/>
        <v>15.797811489436349</v>
      </c>
      <c r="AA107" s="1">
        <f t="shared" si="38"/>
        <v>16.225284885736144</v>
      </c>
      <c r="AB107" s="1">
        <f t="shared" si="38"/>
        <v>16.66432529590152</v>
      </c>
      <c r="AC107" s="1">
        <f t="shared" si="38"/>
        <v>17.115245712064684</v>
      </c>
      <c r="AD107" s="1">
        <f t="shared" si="38"/>
        <v>17.578367595620144</v>
      </c>
      <c r="AE107" s="1">
        <f t="shared" si="38"/>
        <v>18.054021106394771</v>
      </c>
      <c r="AF107" s="1">
        <f t="shared" si="38"/>
        <v>18.54254533801884</v>
      </c>
      <c r="AG107" s="1">
        <f t="shared" si="38"/>
        <v>19.044288559666107</v>
      </c>
      <c r="AH107" s="1">
        <f t="shared" si="38"/>
        <v>19.559608464335032</v>
      </c>
      <c r="AI107" s="1">
        <f t="shared" si="38"/>
        <v>20.088872423848319</v>
      </c>
      <c r="AJ107" s="1">
        <f t="shared" si="38"/>
        <v>20.632457750752501</v>
      </c>
      <c r="AK107" s="1">
        <f t="shared" ref="AK107:BP107" si="39">IF( AK62&lt;AK47,  MAX(price.feed.2045,AK77), price.feed.2045)</f>
        <v>21.190751967304195</v>
      </c>
      <c r="AL107" s="1">
        <f t="shared" si="39"/>
        <v>21.764153081734982</v>
      </c>
      <c r="AM107" s="1">
        <f t="shared" si="39"/>
        <v>22.353069871991607</v>
      </c>
      <c r="AN107" s="1">
        <f t="shared" si="39"/>
        <v>22.957922177154025</v>
      </c>
      <c r="AO107" s="1">
        <f t="shared" si="39"/>
        <v>23.57914119673892</v>
      </c>
      <c r="AP107" s="1">
        <f t="shared" si="39"/>
        <v>24.217169798101985</v>
      </c>
      <c r="AQ107" s="1">
        <f t="shared" si="39"/>
        <v>24.872462832158377</v>
      </c>
      <c r="AR107" s="1">
        <f t="shared" si="39"/>
        <v>25.54548745764609</v>
      </c>
      <c r="AS107" s="1">
        <f t="shared" si="39"/>
        <v>26.236723474163682</v>
      </c>
      <c r="AT107" s="1">
        <f t="shared" si="39"/>
        <v>26.946663664219699</v>
      </c>
      <c r="AU107" s="1">
        <f t="shared" si="39"/>
        <v>27.675814144537483</v>
      </c>
      <c r="AV107" s="1">
        <f t="shared" si="39"/>
        <v>28.42469472686615</v>
      </c>
      <c r="AW107" s="1">
        <f t="shared" si="39"/>
        <v>29.193839288554543</v>
      </c>
      <c r="AX107" s="1">
        <f t="shared" si="39"/>
        <v>29.983796153152774</v>
      </c>
      <c r="AY107" s="1">
        <f t="shared" si="39"/>
        <v>30.795128481312254</v>
      </c>
      <c r="AZ107" s="1">
        <f t="shared" si="39"/>
        <v>31.628414672263322</v>
      </c>
      <c r="BA107" s="1">
        <f t="shared" si="39"/>
        <v>32.484248776156235</v>
      </c>
      <c r="BB107" s="1">
        <f t="shared" si="39"/>
        <v>33.363240917559899</v>
      </c>
      <c r="BC107" s="1">
        <f t="shared" si="39"/>
        <v>34.266017730419975</v>
      </c>
      <c r="BD107" s="1">
        <f t="shared" si="39"/>
        <v>35.193222804786551</v>
      </c>
      <c r="BE107" s="1">
        <f t="shared" si="39"/>
        <v>36.145517145629739</v>
      </c>
      <c r="BF107" s="1">
        <f t="shared" si="39"/>
        <v>37.123579644070539</v>
      </c>
      <c r="BG107" s="1">
        <f t="shared" si="39"/>
        <v>38.128107561362668</v>
      </c>
      <c r="BH107" s="1">
        <f t="shared" si="39"/>
        <v>39.159817025970376</v>
      </c>
      <c r="BI107" s="1">
        <f t="shared" si="39"/>
        <v>40.219443544096855</v>
      </c>
      <c r="BJ107" s="1">
        <f t="shared" si="39"/>
        <v>41.307742524027077</v>
      </c>
      <c r="BK107" s="1">
        <f t="shared" si="39"/>
        <v>42.425489814658519</v>
      </c>
      <c r="BL107" s="1">
        <f t="shared" si="39"/>
        <v>43.573482258604393</v>
      </c>
      <c r="BM107" s="1">
        <f t="shared" si="39"/>
        <v>44.752538260263186</v>
      </c>
      <c r="BN107" s="1">
        <f t="shared" si="39"/>
        <v>45.963498369259582</v>
      </c>
      <c r="BO107" s="1">
        <f t="shared" si="39"/>
        <v>47.207225879672393</v>
      </c>
      <c r="BP107" s="1">
        <f t="shared" si="39"/>
        <v>48.484607445477842</v>
      </c>
      <c r="BQ107" s="1">
        <f t="shared" ref="BQ107:DA107" si="40">IF( BQ62&lt;BQ47,  MAX(price.feed.2045,BQ77), price.feed.2045)</f>
        <v>49.796553712645299</v>
      </c>
      <c r="BR107" s="1">
        <f t="shared" si="40"/>
        <v>51.143999968337319</v>
      </c>
      <c r="BS107" s="1">
        <f t="shared" si="40"/>
        <v>52.52790680767653</v>
      </c>
      <c r="BT107" s="1">
        <f t="shared" si="40"/>
        <v>53.949260818554038</v>
      </c>
      <c r="BU107" s="1">
        <f t="shared" si="40"/>
        <v>55.409075284968672</v>
      </c>
      <c r="BV107" s="1">
        <f t="shared" si="40"/>
        <v>56.908390909397767</v>
      </c>
      <c r="BW107" s="1">
        <f t="shared" si="40"/>
        <v>58.44827655471412</v>
      </c>
      <c r="BX107" s="1">
        <f t="shared" si="40"/>
        <v>60.029830006179246</v>
      </c>
      <c r="BY107" s="1">
        <f t="shared" si="40"/>
        <v>61.654178754054854</v>
      </c>
      <c r="BZ107" s="1">
        <f t="shared" si="40"/>
        <v>63.322480797391357</v>
      </c>
      <c r="CA107" s="1">
        <f t="shared" si="40"/>
        <v>65.035925469565711</v>
      </c>
      <c r="CB107" s="1">
        <f t="shared" si="40"/>
        <v>66.795734286158165</v>
      </c>
      <c r="CC107" s="1">
        <f t="shared" si="40"/>
        <v>68.603161815771159</v>
      </c>
      <c r="CD107" s="1">
        <f t="shared" si="40"/>
        <v>70.459496574411745</v>
      </c>
      <c r="CE107" s="1">
        <f t="shared" si="40"/>
        <v>72.366061944075639</v>
      </c>
      <c r="CF107" s="1">
        <f t="shared" si="40"/>
        <v>74.324217116186773</v>
      </c>
      <c r="CG107" s="1">
        <f t="shared" si="40"/>
        <v>76.335358060565284</v>
      </c>
      <c r="CH107" s="1">
        <f t="shared" si="40"/>
        <v>78.400918520615917</v>
      </c>
      <c r="CI107" s="1">
        <f t="shared" si="40"/>
        <v>80.522371035443072</v>
      </c>
      <c r="CJ107" s="1">
        <f t="shared" si="40"/>
        <v>82.701227989626247</v>
      </c>
      <c r="CK107" s="1">
        <f t="shared" si="40"/>
        <v>84.939042691398782</v>
      </c>
      <c r="CL107" s="1">
        <f t="shared" si="40"/>
        <v>87.237410480001884</v>
      </c>
      <c r="CM107" s="1">
        <f t="shared" si="40"/>
        <v>89.597969863003883</v>
      </c>
      <c r="CN107" s="1">
        <f t="shared" si="40"/>
        <v>92.022403684392202</v>
      </c>
      <c r="CO107" s="1">
        <f t="shared" si="40"/>
        <v>94.51244032427374</v>
      </c>
      <c r="CP107" s="1">
        <f t="shared" si="40"/>
        <v>97.069854931038407</v>
      </c>
      <c r="CQ107" s="1">
        <f t="shared" si="40"/>
        <v>99.696470686863037</v>
      </c>
      <c r="CR107" s="1">
        <f t="shared" si="40"/>
        <v>102.39416010745867</v>
      </c>
      <c r="CS107" s="1">
        <f t="shared" si="40"/>
        <v>105.16484637698841</v>
      </c>
      <c r="CT107" s="1">
        <f t="shared" si="40"/>
        <v>108.01050471910602</v>
      </c>
      <c r="CU107" s="1">
        <f t="shared" si="40"/>
        <v>110.93316380509452</v>
      </c>
      <c r="CV107" s="1">
        <f t="shared" si="40"/>
        <v>113.93490720010549</v>
      </c>
      <c r="CW107" s="1">
        <f t="shared" si="40"/>
        <v>117.0178748485357</v>
      </c>
      <c r="CX107" s="1">
        <f t="shared" si="40"/>
        <v>120.18426459959309</v>
      </c>
      <c r="CY107" s="1">
        <f t="shared" si="40"/>
        <v>123.43633377414534</v>
      </c>
      <c r="CZ107" s="1">
        <f t="shared" si="40"/>
        <v>126.77640077396443</v>
      </c>
      <c r="DA107" s="1">
        <f t="shared" si="40"/>
        <v>130.20684673451717</v>
      </c>
    </row>
    <row r="108" spans="1:105" x14ac:dyDescent="0.25">
      <c r="A108" t="s">
        <v>58</v>
      </c>
      <c r="B108" s="3">
        <f t="shared" si="13"/>
        <v>40.71850057453446</v>
      </c>
      <c r="D108" t="s">
        <v>58</v>
      </c>
      <c r="E108" s="1">
        <f t="shared" ref="E108:AJ108" si="41">IF( E63&lt;E48,  MAX(price.feed.2045,E78), price.feed.2045)</f>
        <v>6.5000249404980366</v>
      </c>
      <c r="F108" s="1">
        <f t="shared" si="41"/>
        <v>6.7345197271338151</v>
      </c>
      <c r="G108" s="1">
        <f t="shared" si="41"/>
        <v>6.9774741436114356</v>
      </c>
      <c r="H108" s="1">
        <f t="shared" si="41"/>
        <v>7.2291933793898542</v>
      </c>
      <c r="I108" s="1">
        <f t="shared" si="41"/>
        <v>7.4899936339376332</v>
      </c>
      <c r="J108" s="1">
        <f t="shared" si="41"/>
        <v>7.7602025139298636</v>
      </c>
      <c r="K108" s="1">
        <f t="shared" si="41"/>
        <v>8.0401594447743445</v>
      </c>
      <c r="L108" s="1">
        <f t="shared" si="41"/>
        <v>8.3302160969839782</v>
      </c>
      <c r="M108" s="1">
        <f t="shared" si="41"/>
        <v>8.6307368279309795</v>
      </c>
      <c r="N108" s="1">
        <f t="shared" si="41"/>
        <v>8.9420991395377598</v>
      </c>
      <c r="O108" s="1">
        <f t="shared" si="41"/>
        <v>9.2646941524795476</v>
      </c>
      <c r="P108" s="1">
        <f t="shared" si="41"/>
        <v>9.5989270974942116</v>
      </c>
      <c r="Q108" s="1">
        <f t="shared" si="41"/>
        <v>9.9452178244166873</v>
      </c>
      <c r="R108" s="1">
        <f t="shared" si="41"/>
        <v>10.304001329577249</v>
      </c>
      <c r="S108" s="1">
        <f t="shared" si="41"/>
        <v>10.675728302226199</v>
      </c>
      <c r="T108" s="1">
        <f t="shared" si="41"/>
        <v>11.060865690671397</v>
      </c>
      <c r="U108" s="1">
        <f t="shared" si="41"/>
        <v>11.459897288839734</v>
      </c>
      <c r="V108" s="1">
        <f t="shared" si="41"/>
        <v>11.873324343999391</v>
      </c>
      <c r="W108" s="1">
        <f t="shared" si="41"/>
        <v>12.301666186406258</v>
      </c>
      <c r="X108" s="1">
        <f t="shared" si="41"/>
        <v>12.745460881665515</v>
      </c>
      <c r="Y108" s="1">
        <f t="shared" si="41"/>
        <v>13.20526590662775</v>
      </c>
      <c r="Z108" s="1">
        <f t="shared" si="41"/>
        <v>13.68165884966869</v>
      </c>
      <c r="AA108" s="1">
        <f t="shared" si="41"/>
        <v>14.175238136232286</v>
      </c>
      <c r="AB108" s="1">
        <f t="shared" si="41"/>
        <v>14.686623780548357</v>
      </c>
      <c r="AC108" s="1">
        <f t="shared" si="41"/>
        <v>15.216458164469319</v>
      </c>
      <c r="AD108" s="1">
        <f t="shared" si="41"/>
        <v>15.765406844404096</v>
      </c>
      <c r="AE108" s="1">
        <f t="shared" si="41"/>
        <v>16.33415938736303</v>
      </c>
      <c r="AF108" s="1">
        <f t="shared" si="41"/>
        <v>16.923430237163956</v>
      </c>
      <c r="AG108" s="1">
        <f t="shared" si="41"/>
        <v>17.533959611887433</v>
      </c>
      <c r="AH108" s="1">
        <f t="shared" si="41"/>
        <v>18.166514433708599</v>
      </c>
      <c r="AI108" s="1">
        <f t="shared" si="41"/>
        <v>18.821889292273671</v>
      </c>
      <c r="AJ108" s="1">
        <f t="shared" si="41"/>
        <v>19.500907442831068</v>
      </c>
      <c r="AK108" s="1">
        <f t="shared" ref="AK108:BP108" si="42">IF( AK63&lt;AK48,  MAX(price.feed.2045,AK78), price.feed.2045)</f>
        <v>20.204421840371261</v>
      </c>
      <c r="AL108" s="1">
        <f t="shared" si="42"/>
        <v>20.933316211074114</v>
      </c>
      <c r="AM108" s="1">
        <f t="shared" si="42"/>
        <v>21.688506162409752</v>
      </c>
      <c r="AN108" s="1">
        <f t="shared" si="42"/>
        <v>22.470940333287462</v>
      </c>
      <c r="AO108" s="1">
        <f t="shared" si="42"/>
        <v>23.281601585697345</v>
      </c>
      <c r="AP108" s="1">
        <f t="shared" si="42"/>
        <v>24.121508239341502</v>
      </c>
      <c r="AQ108" s="1">
        <f t="shared" si="42"/>
        <v>24.991715350805929</v>
      </c>
      <c r="AR108" s="1">
        <f t="shared" si="42"/>
        <v>25.893316038879654</v>
      </c>
      <c r="AS108" s="1">
        <f t="shared" si="42"/>
        <v>26.827442857686076</v>
      </c>
      <c r="AT108" s="1">
        <f t="shared" si="42"/>
        <v>27.795269219351482</v>
      </c>
      <c r="AU108" s="1">
        <f t="shared" si="42"/>
        <v>28.798010867997604</v>
      </c>
      <c r="AV108" s="1">
        <f t="shared" si="42"/>
        <v>29.836927406909911</v>
      </c>
      <c r="AW108" s="1">
        <f t="shared" si="42"/>
        <v>30.913323880800135</v>
      </c>
      <c r="AX108" s="1">
        <f t="shared" si="42"/>
        <v>32.028552415150266</v>
      </c>
      <c r="AY108" s="1">
        <f t="shared" si="42"/>
        <v>33.18401391469768</v>
      </c>
      <c r="AZ108" s="1">
        <f t="shared" si="42"/>
        <v>34.3811598231947</v>
      </c>
      <c r="BA108" s="1">
        <f t="shared" si="42"/>
        <v>35.621493946653153</v>
      </c>
      <c r="BB108" s="1">
        <f t="shared" si="42"/>
        <v>36.906574342364351</v>
      </c>
      <c r="BC108" s="1">
        <f t="shared" si="42"/>
        <v>38.238015276067507</v>
      </c>
      <c r="BD108" s="1">
        <f t="shared" si="42"/>
        <v>39.617489249724279</v>
      </c>
      <c r="BE108" s="1">
        <f t="shared" si="42"/>
        <v>41.046729102448246</v>
      </c>
      <c r="BF108" s="1">
        <f t="shared" si="42"/>
        <v>42.527530187226475</v>
      </c>
      <c r="BG108" s="1">
        <f t="shared" si="42"/>
        <v>44.061752626169344</v>
      </c>
      <c r="BH108" s="1">
        <f t="shared" si="42"/>
        <v>45.651323647119973</v>
      </c>
      <c r="BI108" s="1">
        <f t="shared" si="42"/>
        <v>47.298240004559645</v>
      </c>
      <c r="BJ108" s="1">
        <f t="shared" si="42"/>
        <v>49.004570487849684</v>
      </c>
      <c r="BK108" s="1">
        <f t="shared" si="42"/>
        <v>50.772458519960153</v>
      </c>
      <c r="BL108" s="1">
        <f t="shared" si="42"/>
        <v>52.604124849951212</v>
      </c>
      <c r="BM108" s="1">
        <f t="shared" si="42"/>
        <v>54.501870342587097</v>
      </c>
      <c r="BN108" s="1">
        <f t="shared" si="42"/>
        <v>56.468078868589565</v>
      </c>
      <c r="BO108" s="1">
        <f t="shared" si="42"/>
        <v>58.505220299158843</v>
      </c>
      <c r="BP108" s="1">
        <f t="shared" si="42"/>
        <v>60.615853608525633</v>
      </c>
      <c r="BQ108" s="1">
        <f t="shared" ref="BQ108:DA108" si="43">IF( BQ63&lt;BQ48,  MAX(price.feed.2045,BQ78), price.feed.2045)</f>
        <v>62.802630088430703</v>
      </c>
      <c r="BR108" s="1">
        <f t="shared" si="43"/>
        <v>65.06829667856897</v>
      </c>
      <c r="BS108" s="1">
        <f t="shared" si="43"/>
        <v>67.415699417184584</v>
      </c>
      <c r="BT108" s="1">
        <f t="shared" si="43"/>
        <v>69.847787016147407</v>
      </c>
      <c r="BU108" s="1">
        <f t="shared" si="43"/>
        <v>72.367614565005738</v>
      </c>
      <c r="BV108" s="1">
        <f t="shared" si="43"/>
        <v>74.97834736866487</v>
      </c>
      <c r="BW108" s="1">
        <f t="shared" si="43"/>
        <v>77.683264923515296</v>
      </c>
      <c r="BX108" s="1">
        <f t="shared" si="43"/>
        <v>80.485765037001713</v>
      </c>
      <c r="BY108" s="1">
        <f t="shared" si="43"/>
        <v>83.389368095811278</v>
      </c>
      <c r="BZ108" s="1">
        <f t="shared" si="43"/>
        <v>86.397721488040233</v>
      </c>
      <c r="CA108" s="1">
        <f t="shared" si="43"/>
        <v>89.514604184893855</v>
      </c>
      <c r="CB108" s="1">
        <f t="shared" si="43"/>
        <v>92.743931487677244</v>
      </c>
      <c r="CC108" s="1">
        <f t="shared" si="43"/>
        <v>96.089759946036935</v>
      </c>
      <c r="CD108" s="1">
        <f t="shared" si="43"/>
        <v>99.556292453634228</v>
      </c>
      <c r="CE108" s="1">
        <f t="shared" si="43"/>
        <v>103.14788352764857</v>
      </c>
      <c r="CF108" s="1">
        <f t="shared" si="43"/>
        <v>106.86904477874607</v>
      </c>
      <c r="CG108" s="1">
        <f t="shared" si="43"/>
        <v>110.72445057838011</v>
      </c>
      <c r="CH108" s="1">
        <f t="shared" si="43"/>
        <v>114.7189439305474</v>
      </c>
      <c r="CI108" s="1">
        <f t="shared" si="43"/>
        <v>118.8575425553727</v>
      </c>
      <c r="CJ108" s="1">
        <f t="shared" si="43"/>
        <v>123.14544519216466</v>
      </c>
      <c r="CK108" s="1">
        <f t="shared" si="43"/>
        <v>127.58803812986078</v>
      </c>
      <c r="CL108" s="1">
        <f t="shared" si="43"/>
        <v>132.19090197306411</v>
      </c>
      <c r="CM108" s="1">
        <f t="shared" si="43"/>
        <v>136.95981865217311</v>
      </c>
      <c r="CN108" s="1">
        <f t="shared" si="43"/>
        <v>141.90077868640572</v>
      </c>
      <c r="CO108" s="1">
        <f t="shared" si="43"/>
        <v>147.01998870884756</v>
      </c>
      <c r="CP108" s="1">
        <f t="shared" si="43"/>
        <v>152.32387926297133</v>
      </c>
      <c r="CQ108" s="1">
        <f t="shared" si="43"/>
        <v>157.8191128804238</v>
      </c>
      <c r="CR108" s="1">
        <f t="shared" si="43"/>
        <v>163.51259245022777</v>
      </c>
      <c r="CS108" s="1">
        <f t="shared" si="43"/>
        <v>169.41146988991065</v>
      </c>
      <c r="CT108" s="1">
        <f t="shared" si="43"/>
        <v>175.52315512945131</v>
      </c>
      <c r="CU108" s="1">
        <f t="shared" si="43"/>
        <v>181.85532541933415</v>
      </c>
      <c r="CV108" s="1">
        <f t="shared" si="43"/>
        <v>188.41593497439831</v>
      </c>
      <c r="CW108" s="1">
        <f t="shared" si="43"/>
        <v>195.21322496559898</v>
      </c>
      <c r="CX108" s="1">
        <f t="shared" si="43"/>
        <v>202.25573387223136</v>
      </c>
      <c r="CY108" s="1">
        <f t="shared" si="43"/>
        <v>209.55230820762117</v>
      </c>
      <c r="CZ108" s="1">
        <f t="shared" si="43"/>
        <v>217.11211363175477</v>
      </c>
      <c r="DA108" s="1">
        <f t="shared" si="43"/>
        <v>224.94464646480881</v>
      </c>
    </row>
    <row r="109" spans="1:105" x14ac:dyDescent="0.25">
      <c r="A109" t="s">
        <v>59</v>
      </c>
      <c r="B109" s="3">
        <f t="shared" si="13"/>
        <v>46.989504967103734</v>
      </c>
      <c r="D109" t="s">
        <v>59</v>
      </c>
      <c r="E109" s="1">
        <f t="shared" ref="E109:AJ109" si="44">IF( E64&lt;E49,  MAX(price.feed.2045,E79), price.feed.2045)</f>
        <v>5.5248209549494307</v>
      </c>
      <c r="F109" s="1">
        <f t="shared" si="44"/>
        <v>5.756743711974198</v>
      </c>
      <c r="G109" s="1">
        <f t="shared" si="44"/>
        <v>5.9984021990189182</v>
      </c>
      <c r="H109" s="1">
        <f t="shared" si="44"/>
        <v>6.2502051057707861</v>
      </c>
      <c r="I109" s="1">
        <f t="shared" si="44"/>
        <v>6.512578278027533</v>
      </c>
      <c r="J109" s="1">
        <f t="shared" si="44"/>
        <v>6.7859654378823073</v>
      </c>
      <c r="K109" s="1">
        <f t="shared" si="44"/>
        <v>7.0708289341406845</v>
      </c>
      <c r="L109" s="1">
        <f t="shared" si="44"/>
        <v>7.367650524238968</v>
      </c>
      <c r="M109" s="1">
        <f t="shared" si="44"/>
        <v>7.6769321889860764</v>
      </c>
      <c r="N109" s="1">
        <f t="shared" si="44"/>
        <v>7.9991969815069668</v>
      </c>
      <c r="O109" s="1">
        <f t="shared" si="44"/>
        <v>8.3349899118232518</v>
      </c>
      <c r="P109" s="1">
        <f t="shared" si="44"/>
        <v>8.6848788685670737</v>
      </c>
      <c r="Q109" s="1">
        <f t="shared" si="44"/>
        <v>9.049455579386958</v>
      </c>
      <c r="R109" s="1">
        <f t="shared" si="44"/>
        <v>9.4293366116698962</v>
      </c>
      <c r="S109" s="1">
        <f t="shared" si="44"/>
        <v>9.825164415272102</v>
      </c>
      <c r="T109" s="1">
        <f t="shared" si="44"/>
        <v>10.237608409021831</v>
      </c>
      <c r="U109" s="1">
        <f t="shared" si="44"/>
        <v>10.667366112831806</v>
      </c>
      <c r="V109" s="1">
        <f t="shared" si="44"/>
        <v>11.115164327335789</v>
      </c>
      <c r="W109" s="1">
        <f t="shared" si="44"/>
        <v>11.581760363044365</v>
      </c>
      <c r="X109" s="1">
        <f t="shared" si="44"/>
        <v>12.067943321098619</v>
      </c>
      <c r="Y109" s="1">
        <f t="shared" si="44"/>
        <v>12.5745354277877</v>
      </c>
      <c r="Z109" s="1">
        <f t="shared" si="44"/>
        <v>13.102393425087243</v>
      </c>
      <c r="AA109" s="1">
        <f t="shared" si="44"/>
        <v>13.652410019570214</v>
      </c>
      <c r="AB109" s="1">
        <f t="shared" si="44"/>
        <v>14.225515392140659</v>
      </c>
      <c r="AC109" s="1">
        <f t="shared" si="44"/>
        <v>14.822678771143538</v>
      </c>
      <c r="AD109" s="1">
        <f t="shared" si="44"/>
        <v>15.444910071511098</v>
      </c>
      <c r="AE109" s="1">
        <f t="shared" si="44"/>
        <v>16.093261602717824</v>
      </c>
      <c r="AF109" s="1">
        <f t="shared" si="44"/>
        <v>16.768829848432556</v>
      </c>
      <c r="AG109" s="1">
        <f t="shared" si="44"/>
        <v>17.472757320877367</v>
      </c>
      <c r="AH109" s="1">
        <f t="shared" si="44"/>
        <v>18.206234493029399</v>
      </c>
      <c r="AI109" s="1">
        <f t="shared" si="44"/>
        <v>18.970501811933214</v>
      </c>
      <c r="AJ109" s="1">
        <f t="shared" si="44"/>
        <v>19.766851796528723</v>
      </c>
      <c r="AK109" s="1">
        <f t="shared" ref="AK109:BP109" si="45">IF( AK64&lt;AK49,  MAX(price.feed.2045,AK79), price.feed.2045)</f>
        <v>20.596631223542374</v>
      </c>
      <c r="AL109" s="1">
        <f t="shared" si="45"/>
        <v>21.461243405138411</v>
      </c>
      <c r="AM109" s="1">
        <f t="shared" si="45"/>
        <v>22.362150562182183</v>
      </c>
      <c r="AN109" s="1">
        <f t="shared" si="45"/>
        <v>23.300876297128966</v>
      </c>
      <c r="AO109" s="1">
        <f t="shared" si="45"/>
        <v>24.27900817072064</v>
      </c>
      <c r="AP109" s="1">
        <f t="shared" si="45"/>
        <v>25.298200386847743</v>
      </c>
      <c r="AQ109" s="1">
        <f t="shared" si="45"/>
        <v>26.360176590117575</v>
      </c>
      <c r="AR109" s="1">
        <f t="shared" si="45"/>
        <v>27.46673278085947</v>
      </c>
      <c r="AS109" s="1">
        <f t="shared" si="45"/>
        <v>28.619740352497196</v>
      </c>
      <c r="AT109" s="1">
        <f t="shared" si="45"/>
        <v>29.821149256425198</v>
      </c>
      <c r="AU109" s="1">
        <f t="shared" si="45"/>
        <v>31.072991299740867</v>
      </c>
      <c r="AV109" s="1">
        <f t="shared" si="45"/>
        <v>32.377383581410506</v>
      </c>
      <c r="AW109" s="1">
        <f t="shared" si="45"/>
        <v>33.736532072679175</v>
      </c>
      <c r="AX109" s="1">
        <f t="shared" si="45"/>
        <v>35.152735347780947</v>
      </c>
      <c r="AY109" s="1">
        <f t="shared" si="45"/>
        <v>36.628388471257409</v>
      </c>
      <c r="AZ109" s="1">
        <f t="shared" si="45"/>
        <v>38.165987048459812</v>
      </c>
      <c r="BA109" s="1">
        <f t="shared" si="45"/>
        <v>39.768131446084269</v>
      </c>
      <c r="BB109" s="1">
        <f t="shared" si="45"/>
        <v>41.437531189878086</v>
      </c>
      <c r="BC109" s="1">
        <f t="shared" si="45"/>
        <v>43.177009546954423</v>
      </c>
      <c r="BD109" s="1">
        <f t="shared" si="45"/>
        <v>44.989508300464891</v>
      </c>
      <c r="BE109" s="1">
        <f t="shared" si="45"/>
        <v>46.878092724704942</v>
      </c>
      <c r="BF109" s="1">
        <f t="shared" si="45"/>
        <v>48.845956769065744</v>
      </c>
      <c r="BG109" s="1">
        <f t="shared" si="45"/>
        <v>50.896428459600074</v>
      </c>
      <c r="BH109" s="1">
        <f t="shared" si="45"/>
        <v>53.032975527336163</v>
      </c>
      <c r="BI109" s="1">
        <f t="shared" si="45"/>
        <v>55.259211272859929</v>
      </c>
      <c r="BJ109" s="1">
        <f t="shared" si="45"/>
        <v>57.57890067708113</v>
      </c>
      <c r="BK109" s="1">
        <f t="shared" si="45"/>
        <v>59.995966768520901</v>
      </c>
      <c r="BL109" s="1">
        <f t="shared" si="45"/>
        <v>62.514497257885687</v>
      </c>
      <c r="BM109" s="1">
        <f t="shared" si="45"/>
        <v>65.138751451151052</v>
      </c>
      <c r="BN109" s="1">
        <f t="shared" si="45"/>
        <v>67.873167452843944</v>
      </c>
      <c r="BO109" s="1">
        <f t="shared" si="45"/>
        <v>70.722369671707824</v>
      </c>
      <c r="BP109" s="1">
        <f t="shared" si="45"/>
        <v>73.691176641441913</v>
      </c>
      <c r="BQ109" s="1">
        <f t="shared" ref="BQ109:DA109" si="46">IF( BQ64&lt;BQ49,  MAX(price.feed.2045,BQ79), price.feed.2045)</f>
        <v>76.784609169743547</v>
      </c>
      <c r="BR109" s="1">
        <f t="shared" si="46"/>
        <v>80.007898829431468</v>
      </c>
      <c r="BS109" s="1">
        <f t="shared" si="46"/>
        <v>83.366496806015235</v>
      </c>
      <c r="BT109" s="1">
        <f t="shared" si="46"/>
        <v>86.866083116667795</v>
      </c>
      <c r="BU109" s="1">
        <f t="shared" si="46"/>
        <v>90.512576216197573</v>
      </c>
      <c r="BV109" s="1">
        <f t="shared" si="46"/>
        <v>94.312143006261522</v>
      </c>
      <c r="BW109" s="1">
        <f t="shared" si="46"/>
        <v>98.271209264749245</v>
      </c>
      <c r="BX109" s="1">
        <f t="shared" si="46"/>
        <v>102.39647051297499</v>
      </c>
      <c r="BY109" s="1">
        <f t="shared" si="46"/>
        <v>106.694903339056</v>
      </c>
      <c r="BZ109" s="1">
        <f t="shared" si="46"/>
        <v>111.17377719662726</v>
      </c>
      <c r="CA109" s="1">
        <f t="shared" si="46"/>
        <v>115.84066669884741</v>
      </c>
      <c r="CB109" s="1">
        <f t="shared" si="46"/>
        <v>120.70346442848528</v>
      </c>
      <c r="CC109" s="1">
        <f t="shared" si="46"/>
        <v>125.77039428575362</v>
      </c>
      <c r="CD109" s="1">
        <f t="shared" si="46"/>
        <v>131.05002539646199</v>
      </c>
      <c r="CE109" s="1">
        <f t="shared" si="46"/>
        <v>136.55128660401027</v>
      </c>
      <c r="CF109" s="1">
        <f t="shared" si="46"/>
        <v>142.28348156973311</v>
      </c>
      <c r="CG109" s="1">
        <f t="shared" si="46"/>
        <v>148.25630450713049</v>
      </c>
      <c r="CH109" s="1">
        <f t="shared" si="46"/>
        <v>154.47985657659513</v>
      </c>
      <c r="CI109" s="1">
        <f t="shared" si="46"/>
        <v>160.96466296836408</v>
      </c>
      <c r="CJ109" s="1">
        <f t="shared" si="46"/>
        <v>167.72169070258269</v>
      </c>
      <c r="CK109" s="1">
        <f t="shared" si="46"/>
        <v>174.76236717658693</v>
      </c>
      <c r="CL109" s="1">
        <f t="shared" si="46"/>
        <v>182.09859949076886</v>
      </c>
      <c r="CM109" s="1">
        <f t="shared" si="46"/>
        <v>189.74279458570916</v>
      </c>
      <c r="CN109" s="1">
        <f t="shared" si="46"/>
        <v>197.70788022463469</v>
      </c>
      <c r="CO109" s="1">
        <f t="shared" si="46"/>
        <v>206.00732685668203</v>
      </c>
      <c r="CP109" s="1">
        <f t="shared" si="46"/>
        <v>214.65517039794682</v>
      </c>
      <c r="CQ109" s="1">
        <f t="shared" si="46"/>
        <v>223.66603596884178</v>
      </c>
      <c r="CR109" s="1">
        <f t="shared" si="46"/>
        <v>233.05516262790999</v>
      </c>
      <c r="CS109" s="1">
        <f t="shared" si="46"/>
        <v>242.83842914392258</v>
      </c>
      <c r="CT109" s="1">
        <f t="shared" si="46"/>
        <v>253.03238084984486</v>
      </c>
      <c r="CU109" s="1">
        <f t="shared" si="46"/>
        <v>263.65425762408938</v>
      </c>
      <c r="CV109" s="1">
        <f t="shared" si="46"/>
        <v>274.7220230463729</v>
      </c>
      <c r="CW109" s="1">
        <f t="shared" si="46"/>
        <v>286.25439477748893</v>
      </c>
      <c r="CX109" s="1">
        <f t="shared" si="46"/>
        <v>298.27087621437204</v>
      </c>
      <c r="CY109" s="1">
        <f t="shared" si="46"/>
        <v>310.79178947398765</v>
      </c>
      <c r="CZ109" s="1">
        <f t="shared" si="46"/>
        <v>323.83830976183458</v>
      </c>
      <c r="DA109" s="1">
        <f t="shared" si="46"/>
        <v>337.43250118317314</v>
      </c>
    </row>
    <row r="110" spans="1:105" x14ac:dyDescent="0.25">
      <c r="A110" t="s">
        <v>60</v>
      </c>
      <c r="B110" s="3">
        <f t="shared" si="13"/>
        <v>48.263882830498908</v>
      </c>
      <c r="D110" t="s">
        <v>60</v>
      </c>
      <c r="E110" s="1">
        <f t="shared" ref="E110:AJ110" si="47">IF( E65&lt;E50,  MAX(price.feed.2045,E80), price.feed.2045)</f>
        <v>5.6084587557990551</v>
      </c>
      <c r="F110" s="1">
        <f t="shared" si="47"/>
        <v>5.8451595318562681</v>
      </c>
      <c r="G110" s="1">
        <f t="shared" si="47"/>
        <v>6.0918500858231734</v>
      </c>
      <c r="H110" s="1">
        <f t="shared" si="47"/>
        <v>6.3489520287495811</v>
      </c>
      <c r="I110" s="1">
        <f t="shared" si="47"/>
        <v>6.6169047654619924</v>
      </c>
      <c r="J110" s="1">
        <f t="shared" si="47"/>
        <v>6.8961662455365476</v>
      </c>
      <c r="K110" s="1">
        <f t="shared" si="47"/>
        <v>7.1872137459661927</v>
      </c>
      <c r="L110" s="1">
        <f t="shared" si="47"/>
        <v>7.4905446868597574</v>
      </c>
      <c r="M110" s="1">
        <f t="shared" si="47"/>
        <v>7.8066774815669833</v>
      </c>
      <c r="N110" s="1">
        <f t="shared" si="47"/>
        <v>8.1361524226824233</v>
      </c>
      <c r="O110" s="1">
        <f t="shared" si="47"/>
        <v>8.4795326054425182</v>
      </c>
      <c r="P110" s="1">
        <f t="shared" si="47"/>
        <v>8.8374048900938718</v>
      </c>
      <c r="Q110" s="1">
        <f t="shared" si="47"/>
        <v>9.2103809048776402</v>
      </c>
      <c r="R110" s="1">
        <f t="shared" si="47"/>
        <v>9.5990980913440485</v>
      </c>
      <c r="S110" s="1">
        <f t="shared" si="47"/>
        <v>10.004220793783668</v>
      </c>
      <c r="T110" s="1">
        <f t="shared" si="47"/>
        <v>10.42644139463731</v>
      </c>
      <c r="U110" s="1">
        <f t="shared" si="47"/>
        <v>10.866481497824999</v>
      </c>
      <c r="V110" s="1">
        <f t="shared" si="47"/>
        <v>11.325093162016531</v>
      </c>
      <c r="W110" s="1">
        <f t="shared" si="47"/>
        <v>11.803060185951191</v>
      </c>
      <c r="X110" s="1">
        <f t="shared" si="47"/>
        <v>12.301199448003523</v>
      </c>
      <c r="Y110" s="1">
        <f t="shared" si="47"/>
        <v>12.820362302284364</v>
      </c>
      <c r="Z110" s="1">
        <f t="shared" si="47"/>
        <v>13.36143603366336</v>
      </c>
      <c r="AA110" s="1">
        <f t="shared" si="47"/>
        <v>13.925345374199535</v>
      </c>
      <c r="AB110" s="1">
        <f t="shared" si="47"/>
        <v>14.513054083571715</v>
      </c>
      <c r="AC110" s="1">
        <f t="shared" si="47"/>
        <v>15.12556659620985</v>
      </c>
      <c r="AD110" s="1">
        <f t="shared" si="47"/>
        <v>15.763929737942156</v>
      </c>
      <c r="AE110" s="1">
        <f t="shared" si="47"/>
        <v>16.429234515092244</v>
      </c>
      <c r="AF110" s="1">
        <f t="shared" si="47"/>
        <v>17.122617979083547</v>
      </c>
      <c r="AG110" s="1">
        <f t="shared" si="47"/>
        <v>17.845265169738131</v>
      </c>
      <c r="AH110" s="1">
        <f t="shared" si="47"/>
        <v>18.598411140590873</v>
      </c>
      <c r="AI110" s="1">
        <f t="shared" si="47"/>
        <v>19.383343069680507</v>
      </c>
      <c r="AJ110" s="1">
        <f t="shared" si="47"/>
        <v>20.20140245942509</v>
      </c>
      <c r="AK110" s="1">
        <f t="shared" ref="AK110:BP110" si="48">IF( AK65&lt;AK50,  MAX(price.feed.2045,AK80), price.feed.2045)</f>
        <v>21.053987429341451</v>
      </c>
      <c r="AL110" s="1">
        <f t="shared" si="48"/>
        <v>21.942555105527205</v>
      </c>
      <c r="AM110" s="1">
        <f t="shared" si="48"/>
        <v>22.868624110989028</v>
      </c>
      <c r="AN110" s="1">
        <f t="shared" si="48"/>
        <v>23.833777161073403</v>
      </c>
      <c r="AO110" s="1">
        <f t="shared" si="48"/>
        <v>24.839663768435482</v>
      </c>
      <c r="AP110" s="1">
        <f t="shared" si="48"/>
        <v>25.888003062169179</v>
      </c>
      <c r="AQ110" s="1">
        <f t="shared" si="48"/>
        <v>26.980586725916577</v>
      </c>
      <c r="AR110" s="1">
        <f t="shared" si="48"/>
        <v>28.119282059977817</v>
      </c>
      <c r="AS110" s="1">
        <f t="shared" si="48"/>
        <v>29.306035172655456</v>
      </c>
      <c r="AT110" s="1">
        <f t="shared" si="48"/>
        <v>30.542874306286404</v>
      </c>
      <c r="AU110" s="1">
        <f t="shared" si="48"/>
        <v>31.831913303647468</v>
      </c>
      <c r="AV110" s="1">
        <f t="shared" si="48"/>
        <v>33.17535522065694</v>
      </c>
      <c r="AW110" s="1">
        <f t="shared" si="48"/>
        <v>34.575496091548416</v>
      </c>
      <c r="AX110" s="1">
        <f t="shared" si="48"/>
        <v>36.034728852950188</v>
      </c>
      <c r="AY110" s="1">
        <f t="shared" si="48"/>
        <v>37.555547433578155</v>
      </c>
      <c r="AZ110" s="1">
        <f t="shared" si="48"/>
        <v>39.140551016530431</v>
      </c>
      <c r="BA110" s="1">
        <f t="shared" si="48"/>
        <v>40.792448481469492</v>
      </c>
      <c r="BB110" s="1">
        <f t="shared" si="48"/>
        <v>42.514063034282977</v>
      </c>
      <c r="BC110" s="1">
        <f t="shared" si="48"/>
        <v>44.308337032135775</v>
      </c>
      <c r="BD110" s="1">
        <f t="shared" si="48"/>
        <v>46.178337012160078</v>
      </c>
      <c r="BE110" s="1">
        <f t="shared" si="48"/>
        <v>48.127258932377082</v>
      </c>
      <c r="BF110" s="1">
        <f t="shared" si="48"/>
        <v>50.158433633808471</v>
      </c>
      <c r="BG110" s="1">
        <f t="shared" si="48"/>
        <v>52.275332533111353</v>
      </c>
      <c r="BH110" s="1">
        <f t="shared" si="48"/>
        <v>54.481573555467548</v>
      </c>
      <c r="BI110" s="1">
        <f t="shared" si="48"/>
        <v>56.780927317864929</v>
      </c>
      <c r="BJ110" s="1">
        <f t="shared" si="48"/>
        <v>59.177323573340736</v>
      </c>
      <c r="BK110" s="1">
        <f t="shared" si="48"/>
        <v>61.674857927197777</v>
      </c>
      <c r="BL110" s="1">
        <f t="shared" si="48"/>
        <v>64.277798836675217</v>
      </c>
      <c r="BM110" s="1">
        <f t="shared" si="48"/>
        <v>66.990594906033621</v>
      </c>
      <c r="BN110" s="1">
        <f t="shared" si="48"/>
        <v>69.817882489524806</v>
      </c>
      <c r="BO110" s="1">
        <f t="shared" si="48"/>
        <v>72.764493615238123</v>
      </c>
      <c r="BP110" s="1">
        <f t="shared" si="48"/>
        <v>75.835464243368094</v>
      </c>
      <c r="BQ110" s="1">
        <f t="shared" ref="BQ110:DA110" si="49">IF( BQ65&lt;BQ50,  MAX(price.feed.2045,BQ80), price.feed.2045)</f>
        <v>79.03604287301458</v>
      </c>
      <c r="BR110" s="1">
        <f t="shared" si="49"/>
        <v>82.371699512227764</v>
      </c>
      <c r="BS110" s="1">
        <f t="shared" si="49"/>
        <v>85.848135026625755</v>
      </c>
      <c r="BT110" s="1">
        <f t="shared" si="49"/>
        <v>89.471290882564986</v>
      </c>
      <c r="BU110" s="1">
        <f t="shared" si="49"/>
        <v>93.247359301512802</v>
      </c>
      <c r="BV110" s="1">
        <f t="shared" si="49"/>
        <v>97.182793842977944</v>
      </c>
      <c r="BW110" s="1">
        <f t="shared" si="49"/>
        <v>101.28432043408569</v>
      </c>
      <c r="BX110" s="1">
        <f t="shared" si="49"/>
        <v>105.5589488646482</v>
      </c>
      <c r="BY110" s="1">
        <f t="shared" si="49"/>
        <v>110.01398476737484</v>
      </c>
      <c r="BZ110" s="1">
        <f t="shared" si="49"/>
        <v>114.65704210369893</v>
      </c>
      <c r="CA110" s="1">
        <f t="shared" si="49"/>
        <v>119.49605617655963</v>
      </c>
      <c r="CB110" s="1">
        <f t="shared" si="49"/>
        <v>124.53929719237748</v>
      </c>
      <c r="CC110" s="1">
        <f t="shared" si="49"/>
        <v>129.79538439540374</v>
      </c>
      <c r="CD110" s="1">
        <f t="shared" si="49"/>
        <v>135.27330079859911</v>
      </c>
      <c r="CE110" s="1">
        <f t="shared" si="49"/>
        <v>140.98240853621814</v>
      </c>
      <c r="CF110" s="1">
        <f t="shared" si="49"/>
        <v>146.93246486433748</v>
      </c>
      <c r="CG110" s="1">
        <f t="shared" si="49"/>
        <v>153.13363883667481</v>
      </c>
      <c r="CH110" s="1">
        <f t="shared" si="49"/>
        <v>159.59652868419803</v>
      </c>
      <c r="CI110" s="1">
        <f t="shared" si="49"/>
        <v>166.33217992822782</v>
      </c>
      <c r="CJ110" s="1">
        <f t="shared" si="49"/>
        <v>173.35210425798974</v>
      </c>
      <c r="CK110" s="1">
        <f t="shared" si="49"/>
        <v>180.66829920487953</v>
      </c>
      <c r="CL110" s="1">
        <f t="shared" si="49"/>
        <v>188.29326864706627</v>
      </c>
      <c r="CM110" s="1">
        <f t="shared" si="49"/>
        <v>196.24004417947557</v>
      </c>
      <c r="CN110" s="1">
        <f t="shared" si="49"/>
        <v>204.52220738567829</v>
      </c>
      <c r="CO110" s="1">
        <f t="shared" si="49"/>
        <v>213.15391304974656</v>
      </c>
      <c r="CP110" s="1">
        <f t="shared" si="49"/>
        <v>222.14991334774987</v>
      </c>
      <c r="CQ110" s="1">
        <f t="shared" si="49"/>
        <v>231.52558306023298</v>
      </c>
      <c r="CR110" s="1">
        <f t="shared" si="49"/>
        <v>241.2969458487693</v>
      </c>
      <c r="CS110" s="1">
        <f t="shared" si="49"/>
        <v>251.48070164149644</v>
      </c>
      <c r="CT110" s="1">
        <f t="shared" si="49"/>
        <v>262.09425517443577</v>
      </c>
      <c r="CU110" s="1">
        <f t="shared" si="49"/>
        <v>273.15574573737894</v>
      </c>
      <c r="CV110" s="1">
        <f t="shared" si="49"/>
        <v>284.6840781751755</v>
      </c>
      <c r="CW110" s="1">
        <f t="shared" si="49"/>
        <v>296.69895519740982</v>
      </c>
      <c r="CX110" s="1">
        <f t="shared" si="49"/>
        <v>309.22091105167647</v>
      </c>
      <c r="CY110" s="1">
        <f t="shared" si="49"/>
        <v>322.27134661802012</v>
      </c>
      <c r="CZ110" s="1">
        <f t="shared" si="49"/>
        <v>335.87256598450182</v>
      </c>
      <c r="DA110" s="1">
        <f t="shared" si="49"/>
        <v>350.04781456641524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A110"/>
  <sheetViews>
    <sheetView workbookViewId="0"/>
  </sheetViews>
  <sheetFormatPr defaultColWidth="8.85546875" defaultRowHeight="15" x14ac:dyDescent="0.25"/>
  <cols>
    <col min="4" max="4" width="12" bestFit="1" customWidth="1"/>
    <col min="5" max="105" width="10.28515625" customWidth="1"/>
  </cols>
  <sheetData>
    <row r="2" spans="4:105" x14ac:dyDescent="0.25"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4:105" x14ac:dyDescent="0.25">
      <c r="D3" s="4" t="s">
        <v>2</v>
      </c>
      <c r="E3">
        <f>-parameters!D65 * (parameters!D66-1)/2</f>
        <v>-5</v>
      </c>
      <c r="F3">
        <f xml:space="preserve"> E3 + parameters!$D$65</f>
        <v>-4.9000000000000004</v>
      </c>
      <c r="G3">
        <f xml:space="preserve"> F3 + parameters!$D$65</f>
        <v>-4.8000000000000007</v>
      </c>
      <c r="H3">
        <f xml:space="preserve"> G3 + parameters!$D$65</f>
        <v>-4.7000000000000011</v>
      </c>
      <c r="I3">
        <f xml:space="preserve"> H3 + parameters!$D$65</f>
        <v>-4.6000000000000014</v>
      </c>
      <c r="J3">
        <f xml:space="preserve"> I3 + parameters!$D$65</f>
        <v>-4.5000000000000018</v>
      </c>
      <c r="K3">
        <f xml:space="preserve"> J3 + parameters!$D$65</f>
        <v>-4.4000000000000021</v>
      </c>
      <c r="L3">
        <f xml:space="preserve"> K3 + parameters!$D$65</f>
        <v>-4.3000000000000025</v>
      </c>
      <c r="M3">
        <f xml:space="preserve"> L3 + parameters!$D$65</f>
        <v>-4.2000000000000028</v>
      </c>
      <c r="N3">
        <f xml:space="preserve"> M3 + parameters!$D$65</f>
        <v>-4.1000000000000032</v>
      </c>
      <c r="O3">
        <f xml:space="preserve"> N3 + parameters!$D$65</f>
        <v>-4.0000000000000036</v>
      </c>
      <c r="P3">
        <f xml:space="preserve"> O3 + parameters!$D$65</f>
        <v>-3.9000000000000035</v>
      </c>
      <c r="Q3">
        <f xml:space="preserve"> P3 + parameters!$D$65</f>
        <v>-3.8000000000000034</v>
      </c>
      <c r="R3">
        <f xml:space="preserve"> Q3 + parameters!$D$65</f>
        <v>-3.7000000000000033</v>
      </c>
      <c r="S3">
        <f xml:space="preserve"> R3 + parameters!$D$65</f>
        <v>-3.6000000000000032</v>
      </c>
      <c r="T3">
        <f xml:space="preserve"> S3 + parameters!$D$65</f>
        <v>-3.5000000000000031</v>
      </c>
      <c r="U3">
        <f xml:space="preserve"> T3 + parameters!$D$65</f>
        <v>-3.400000000000003</v>
      </c>
      <c r="V3">
        <f xml:space="preserve"> U3 + parameters!$D$65</f>
        <v>-3.3000000000000029</v>
      </c>
      <c r="W3">
        <f xml:space="preserve"> V3 + parameters!$D$65</f>
        <v>-3.2000000000000028</v>
      </c>
      <c r="X3">
        <f xml:space="preserve"> W3 + parameters!$D$65</f>
        <v>-3.1000000000000028</v>
      </c>
      <c r="Y3">
        <f xml:space="preserve"> X3 + parameters!$D$65</f>
        <v>-3.0000000000000027</v>
      </c>
      <c r="Z3">
        <f xml:space="preserve"> Y3 + parameters!$D$65</f>
        <v>-2.9000000000000026</v>
      </c>
      <c r="AA3">
        <f xml:space="preserve"> Z3 + parameters!$D$65</f>
        <v>-2.8000000000000025</v>
      </c>
      <c r="AB3">
        <f xml:space="preserve"> AA3 + parameters!$D$65</f>
        <v>-2.7000000000000024</v>
      </c>
      <c r="AC3">
        <f xml:space="preserve"> AB3 + parameters!$D$65</f>
        <v>-2.6000000000000023</v>
      </c>
      <c r="AD3">
        <f xml:space="preserve"> AC3 + parameters!$D$65</f>
        <v>-2.5000000000000022</v>
      </c>
      <c r="AE3">
        <f xml:space="preserve"> AD3 + parameters!$D$65</f>
        <v>-2.4000000000000021</v>
      </c>
      <c r="AF3">
        <f xml:space="preserve"> AE3 + parameters!$D$65</f>
        <v>-2.300000000000002</v>
      </c>
      <c r="AG3">
        <f xml:space="preserve"> AF3 + parameters!$D$65</f>
        <v>-2.200000000000002</v>
      </c>
      <c r="AH3">
        <f xml:space="preserve"> AG3 + parameters!$D$65</f>
        <v>-2.1000000000000019</v>
      </c>
      <c r="AI3">
        <f xml:space="preserve"> AH3 + parameters!$D$65</f>
        <v>-2.0000000000000018</v>
      </c>
      <c r="AJ3">
        <f xml:space="preserve"> AI3 + parameters!$D$65</f>
        <v>-1.9000000000000017</v>
      </c>
      <c r="AK3">
        <f xml:space="preserve"> AJ3 + parameters!$D$65</f>
        <v>-1.8000000000000016</v>
      </c>
      <c r="AL3">
        <f xml:space="preserve"> AK3 + parameters!$D$65</f>
        <v>-1.7000000000000015</v>
      </c>
      <c r="AM3">
        <f xml:space="preserve"> AL3 + parameters!$D$65</f>
        <v>-1.6000000000000014</v>
      </c>
      <c r="AN3">
        <f xml:space="preserve"> AM3 + parameters!$D$65</f>
        <v>-1.5000000000000013</v>
      </c>
      <c r="AO3">
        <f xml:space="preserve"> AN3 + parameters!$D$65</f>
        <v>-1.4000000000000012</v>
      </c>
      <c r="AP3">
        <f xml:space="preserve"> AO3 + parameters!$D$65</f>
        <v>-1.3000000000000012</v>
      </c>
      <c r="AQ3">
        <f xml:space="preserve"> AP3 + parameters!$D$65</f>
        <v>-1.2000000000000011</v>
      </c>
      <c r="AR3">
        <f xml:space="preserve"> AQ3 + parameters!$D$65</f>
        <v>-1.100000000000001</v>
      </c>
      <c r="AS3">
        <f xml:space="preserve"> AR3 + parameters!$D$65</f>
        <v>-1.0000000000000009</v>
      </c>
      <c r="AT3">
        <f xml:space="preserve"> AS3 + parameters!$D$65</f>
        <v>-0.90000000000000091</v>
      </c>
      <c r="AU3">
        <f xml:space="preserve"> AT3 + parameters!$D$65</f>
        <v>-0.80000000000000093</v>
      </c>
      <c r="AV3">
        <f xml:space="preserve"> AU3 + parameters!$D$65</f>
        <v>-0.70000000000000095</v>
      </c>
      <c r="AW3">
        <f xml:space="preserve"> AV3 + parameters!$D$65</f>
        <v>-0.60000000000000098</v>
      </c>
      <c r="AX3">
        <f xml:space="preserve"> AW3 + parameters!$D$65</f>
        <v>-0.500000000000001</v>
      </c>
      <c r="AY3">
        <f xml:space="preserve"> AX3 + parameters!$D$65</f>
        <v>-0.40000000000000102</v>
      </c>
      <c r="AZ3">
        <f xml:space="preserve"> AY3 + parameters!$D$65</f>
        <v>-0.30000000000000104</v>
      </c>
      <c r="BA3">
        <f xml:space="preserve"> AZ3 + parameters!$D$65</f>
        <v>-0.20000000000000104</v>
      </c>
      <c r="BB3">
        <f xml:space="preserve"> BA3 + parameters!$D$65</f>
        <v>-0.10000000000000103</v>
      </c>
      <c r="BC3">
        <f xml:space="preserve"> BB3 + parameters!$D$65</f>
        <v>-1.0269562977782698E-15</v>
      </c>
      <c r="BD3">
        <f xml:space="preserve"> BC3 + parameters!$D$65</f>
        <v>9.9999999999998979E-2</v>
      </c>
      <c r="BE3">
        <f xml:space="preserve"> BD3 + parameters!$D$65</f>
        <v>0.19999999999999898</v>
      </c>
      <c r="BF3">
        <f xml:space="preserve"> BE3 + parameters!$D$65</f>
        <v>0.29999999999999899</v>
      </c>
      <c r="BG3">
        <f xml:space="preserve"> BF3 + parameters!$D$65</f>
        <v>0.39999999999999902</v>
      </c>
      <c r="BH3">
        <f xml:space="preserve"> BG3 + parameters!$D$65</f>
        <v>0.499999999999999</v>
      </c>
      <c r="BI3">
        <f xml:space="preserve"> BH3 + parameters!$D$65</f>
        <v>0.59999999999999898</v>
      </c>
      <c r="BJ3">
        <f xml:space="preserve"> BI3 + parameters!$D$65</f>
        <v>0.69999999999999896</v>
      </c>
      <c r="BK3">
        <f xml:space="preserve"> BJ3 + parameters!$D$65</f>
        <v>0.79999999999999893</v>
      </c>
      <c r="BL3">
        <f xml:space="preserve"> BK3 + parameters!$D$65</f>
        <v>0.89999999999999891</v>
      </c>
      <c r="BM3">
        <f xml:space="preserve"> BL3 + parameters!$D$65</f>
        <v>0.99999999999999889</v>
      </c>
      <c r="BN3">
        <f xml:space="preserve"> BM3 + parameters!$D$65</f>
        <v>1.099999999999999</v>
      </c>
      <c r="BO3">
        <f xml:space="preserve"> BN3 + parameters!$D$65</f>
        <v>1.1999999999999991</v>
      </c>
      <c r="BP3">
        <f xml:space="preserve"> BO3 + parameters!$D$65</f>
        <v>1.2999999999999992</v>
      </c>
      <c r="BQ3">
        <f xml:space="preserve"> BP3 + parameters!$D$65</f>
        <v>1.3999999999999992</v>
      </c>
      <c r="BR3">
        <f xml:space="preserve"> BQ3 + parameters!$D$65</f>
        <v>1.4999999999999993</v>
      </c>
      <c r="BS3">
        <f xml:space="preserve"> BR3 + parameters!$D$65</f>
        <v>1.5999999999999994</v>
      </c>
      <c r="BT3">
        <f xml:space="preserve"> BS3 + parameters!$D$65</f>
        <v>1.6999999999999995</v>
      </c>
      <c r="BU3">
        <f xml:space="preserve"> BT3 + parameters!$D$65</f>
        <v>1.7999999999999996</v>
      </c>
      <c r="BV3">
        <f xml:space="preserve"> BU3 + parameters!$D$65</f>
        <v>1.8999999999999997</v>
      </c>
      <c r="BW3">
        <f xml:space="preserve"> BV3 + parameters!$D$65</f>
        <v>1.9999999999999998</v>
      </c>
      <c r="BX3">
        <f xml:space="preserve"> BW3 + parameters!$D$65</f>
        <v>2.0999999999999996</v>
      </c>
      <c r="BY3">
        <f xml:space="preserve"> BX3 + parameters!$D$65</f>
        <v>2.1999999999999997</v>
      </c>
      <c r="BZ3">
        <f xml:space="preserve"> BY3 + parameters!$D$65</f>
        <v>2.2999999999999998</v>
      </c>
      <c r="CA3">
        <f xml:space="preserve"> BZ3 + parameters!$D$65</f>
        <v>2.4</v>
      </c>
      <c r="CB3">
        <f xml:space="preserve"> CA3 + parameters!$D$65</f>
        <v>2.5</v>
      </c>
      <c r="CC3">
        <f xml:space="preserve"> CB3 + parameters!$D$65</f>
        <v>2.6</v>
      </c>
      <c r="CD3">
        <f xml:space="preserve"> CC3 + parameters!$D$65</f>
        <v>2.7</v>
      </c>
      <c r="CE3">
        <f xml:space="preserve"> CD3 + parameters!$D$65</f>
        <v>2.8000000000000003</v>
      </c>
      <c r="CF3">
        <f xml:space="preserve"> CE3 + parameters!$D$65</f>
        <v>2.9000000000000004</v>
      </c>
      <c r="CG3">
        <f xml:space="preserve"> CF3 + parameters!$D$65</f>
        <v>3.0000000000000004</v>
      </c>
      <c r="CH3">
        <f xml:space="preserve"> CG3 + parameters!$D$65</f>
        <v>3.1000000000000005</v>
      </c>
      <c r="CI3">
        <f xml:space="preserve"> CH3 + parameters!$D$65</f>
        <v>3.2000000000000006</v>
      </c>
      <c r="CJ3">
        <f xml:space="preserve"> CI3 + parameters!$D$65</f>
        <v>3.3000000000000007</v>
      </c>
      <c r="CK3">
        <f xml:space="preserve"> CJ3 + parameters!$D$65</f>
        <v>3.4000000000000008</v>
      </c>
      <c r="CL3">
        <f xml:space="preserve"> CK3 + parameters!$D$65</f>
        <v>3.5000000000000009</v>
      </c>
      <c r="CM3">
        <f xml:space="preserve"> CL3 + parameters!$D$65</f>
        <v>3.600000000000001</v>
      </c>
      <c r="CN3">
        <f xml:space="preserve"> CM3 + parameters!$D$65</f>
        <v>3.7000000000000011</v>
      </c>
      <c r="CO3">
        <f xml:space="preserve"> CN3 + parameters!$D$65</f>
        <v>3.8000000000000012</v>
      </c>
      <c r="CP3">
        <f xml:space="preserve"> CO3 + parameters!$D$65</f>
        <v>3.9000000000000012</v>
      </c>
      <c r="CQ3">
        <f xml:space="preserve"> CP3 + parameters!$D$65</f>
        <v>4.0000000000000009</v>
      </c>
      <c r="CR3">
        <f xml:space="preserve"> CQ3 + parameters!$D$65</f>
        <v>4.1000000000000005</v>
      </c>
      <c r="CS3">
        <f xml:space="preserve"> CR3 + parameters!$D$65</f>
        <v>4.2</v>
      </c>
      <c r="CT3">
        <f xml:space="preserve"> CS3 + parameters!$D$65</f>
        <v>4.3</v>
      </c>
      <c r="CU3">
        <f xml:space="preserve"> CT3 + parameters!$D$65</f>
        <v>4.3999999999999995</v>
      </c>
      <c r="CV3">
        <f xml:space="preserve"> CU3 + parameters!$D$65</f>
        <v>4.4999999999999991</v>
      </c>
      <c r="CW3">
        <f xml:space="preserve"> CV3 + parameters!$D$65</f>
        <v>4.5999999999999988</v>
      </c>
      <c r="CX3">
        <f xml:space="preserve"> CW3 + parameters!$D$65</f>
        <v>4.6999999999999984</v>
      </c>
      <c r="CY3">
        <f xml:space="preserve"> CX3 + parameters!$D$65</f>
        <v>4.799999999999998</v>
      </c>
      <c r="CZ3">
        <f xml:space="preserve"> CY3 + parameters!$D$65</f>
        <v>4.8999999999999977</v>
      </c>
      <c r="DA3">
        <f xml:space="preserve"> CZ3 + parameters!$D$65</f>
        <v>4.9999999999999973</v>
      </c>
    </row>
    <row r="5" spans="4:105" x14ac:dyDescent="0.25">
      <c r="D5" s="4" t="s">
        <v>3</v>
      </c>
      <c r="E5" s="2">
        <f xml:space="preserve">   1/2   *   (   ERF(   (E3+parameters!$D$65/2)/SQRT(2)   )   -   ERF(   (E3-parameters!$D$65/2)/SQRT(2)   )   )</f>
        <v>1.5016237570053548E-7</v>
      </c>
      <c r="F5" s="2">
        <f xml:space="preserve">   1/2   *   (   ERF(   (F3+parameters!$D$65/2)/SQRT(2)   )   -   ERF(   (F3-parameters!$D$65/2)/SQRT(2)   )   )</f>
        <v>2.4623996403017046E-7</v>
      </c>
      <c r="G5" s="2">
        <f xml:space="preserve">   1/2   *   (   ERF(   (G3+parameters!$D$65/2)/SQRT(2)   )   -   ERF(   (G3-parameters!$D$65/2)/SQRT(2)   )   )</f>
        <v>3.9977587057427044E-7</v>
      </c>
      <c r="H5" s="2">
        <f xml:space="preserve">   1/2   *   (   ERF(   (H3+parameters!$D$65/2)/SQRT(2)   )   -   ERF(   (H3-parameters!$D$65/2)/SQRT(2)   )   )</f>
        <v>6.425919018004933E-7</v>
      </c>
      <c r="I5" s="2">
        <f xml:space="preserve">   1/2   *   (   ERF(   (I3+parameters!$D$65/2)/SQRT(2)   )   -   ERF(   (I3-parameters!$D$65/2)/SQRT(2)   )   )</f>
        <v>1.0226206352825784E-6</v>
      </c>
      <c r="J5" s="2">
        <f xml:space="preserve">   1/2   *   (   ERF(   (J3+parameters!$D$65/2)/SQRT(2)   )   -   ERF(   (J3-parameters!$D$65/2)/SQRT(2)   )   )</f>
        <v>1.6112186903005643E-6</v>
      </c>
      <c r="K5" s="2">
        <f xml:space="preserve">   1/2   *   (   ERF(   (K3+parameters!$D$65/2)/SQRT(2)   )   -   ERF(   (K3-parameters!$D$65/2)/SQRT(2)   )   )</f>
        <v>2.5133621293638164E-6</v>
      </c>
      <c r="L5" s="2">
        <f xml:space="preserve">   1/2   *   (   ERF(   (L3+parameters!$D$65/2)/SQRT(2)   )   -   ERF(   (L3-parameters!$D$65/2)/SQRT(2)   )   )</f>
        <v>3.8816491756410443E-6</v>
      </c>
      <c r="M5" s="2">
        <f xml:space="preserve">   1/2   *   (   ERF(   (M3+parameters!$D$65/2)/SQRT(2)   )   -   ERF(   (M3-parameters!$D$65/2)/SQRT(2)   )   )</f>
        <v>5.9352379546684375E-6</v>
      </c>
      <c r="N5" s="2">
        <f xml:space="preserve">   1/2   *   (   ERF(   (N3+parameters!$D$65/2)/SQRT(2)   )   -   ERF(   (N3-parameters!$D$65/2)/SQRT(2)   )   )</f>
        <v>8.9850527444368389E-6</v>
      </c>
      <c r="O5" s="2">
        <f xml:space="preserve">   1/2   *   (   ERF(   (O3+parameters!$D$65/2)/SQRT(2)   )   -   ERF(   (O3-parameters!$D$65/2)/SQRT(2)   )   )</f>
        <v>1.3466780123705391E-5</v>
      </c>
      <c r="P5" s="2">
        <f xml:space="preserve">   1/2   *   (   ERF(   (P3+parameters!$D$65/2)/SQRT(2)   )   -   ERF(   (P3-parameters!$D$65/2)/SQRT(2)   )   )</f>
        <v>1.9983315821148206E-5</v>
      </c>
      <c r="Q5" s="2">
        <f xml:space="preserve">   1/2   *   (   ERF(   (Q3+parameters!$D$65/2)/SQRT(2)   )   -   ERF(   (Q3-parameters!$D$65/2)/SQRT(2)   )   )</f>
        <v>2.9358372781895792E-5</v>
      </c>
      <c r="R5" s="2">
        <f xml:space="preserve">   1/2   *   (   ERF(   (R3+parameters!$D$65/2)/SQRT(2)   )   -   ERF(   (R3-parameters!$D$65/2)/SQRT(2)   )   )</f>
        <v>4.2702869219646278E-5</v>
      </c>
      <c r="S5" s="2">
        <f xml:space="preserve">   1/2   *   (   ERF(   (S3+parameters!$D$65/2)/SQRT(2)   )   -   ERF(   (S3-parameters!$D$65/2)/SQRT(2)   )   )</f>
        <v>6.1495421215196355E-5</v>
      </c>
      <c r="T5" s="2">
        <f xml:space="preserve">   1/2   *   (   ERF(   (T3+parameters!$D$65/2)/SQRT(2)   )   -   ERF(   (T3-parameters!$D$65/2)/SQRT(2)   )   )</f>
        <v>8.767770118051077E-5</v>
      </c>
      <c r="U5" s="2">
        <f xml:space="preserve">   1/2   *   (   ERF(   (U3+parameters!$D$65/2)/SQRT(2)   )   -   ERF(   (U3-parameters!$D$65/2)/SQRT(2)   )   )</f>
        <v>1.2376452504786473E-4</v>
      </c>
      <c r="V5" s="2">
        <f xml:space="preserve">   1/2   *   (   ERF(   (V3+parameters!$D$65/2)/SQRT(2)   )   -   ERF(   (V3-parameters!$D$65/2)/SQRT(2)   )   )</f>
        <v>1.7296724052673351E-4</v>
      </c>
      <c r="W5" s="2">
        <f xml:space="preserve">   1/2   *   (   ERF(   (W3+parameters!$D$65/2)/SQRT(2)   )   -   ERF(   (W3-parameters!$D$65/2)/SQRT(2)   )   )</f>
        <v>2.3932727043779467E-4</v>
      </c>
      <c r="X5" s="2">
        <f xml:space="preserve">   1/2   *   (   ERF(   (X3+parameters!$D$65/2)/SQRT(2)   )   -   ERF(   (X3-parameters!$D$65/2)/SQRT(2)   )   )</f>
        <v>3.2785451819411504E-4</v>
      </c>
      <c r="Y5" s="2">
        <f xml:space="preserve">   1/2   *   (   ERF(   (Y3+parameters!$D$65/2)/SQRT(2)   )   -   ERF(   (Y3-parameters!$D$65/2)/SQRT(2)   )   )</f>
        <v>4.4466281634220062E-4</v>
      </c>
      <c r="Z5" s="2">
        <f xml:space="preserve">   1/2   *   (   ERF(   (Z3+parameters!$D$65/2)/SQRT(2)   )   -   ERF(   (Z3-parameters!$D$65/2)/SQRT(2)   )   )</f>
        <v>5.9709180754835556E-4</v>
      </c>
      <c r="AA5" s="2">
        <f xml:space="preserve">   1/2   *   (   ERF(   (AA3+parameters!$D$65/2)/SQRT(2)   )   -   ERF(   (AA3-parameters!$D$65/2)/SQRT(2)   )   )</f>
        <v>7.938017801413233E-4</v>
      </c>
      <c r="AB5" s="2">
        <f xml:space="preserve">   1/2   *   (   ERF(   (AB3+parameters!$D$65/2)/SQRT(2)   )   -   ERF(   (AB3-parameters!$D$65/2)/SQRT(2)   )   )</f>
        <v>1.0448253077037228E-3</v>
      </c>
      <c r="AC5" s="2">
        <f xml:space="preserve">   1/2   *   (   ERF(   (AC3+parameters!$D$65/2)/SQRT(2)   )   -   ERF(   (AC3-parameters!$D$65/2)/SQRT(2)   )   )</f>
        <v>1.3615574113083895E-3</v>
      </c>
      <c r="AD5" s="2">
        <f xml:space="preserve">   1/2   *   (   ERF(   (AD3+parameters!$D$65/2)/SQRT(2)   )   -   ERF(   (AD3-parameters!$D$65/2)/SQRT(2)   )   )</f>
        <v>1.7566647812047309E-3</v>
      </c>
      <c r="AE5" s="2">
        <f xml:space="preserve">   1/2   *   (   ERF(   (AE3+parameters!$D$65/2)/SQRT(2)   )   -   ERF(   (AE3-parameters!$D$65/2)/SQRT(2)   )   )</f>
        <v>2.2438947995671032E-3</v>
      </c>
      <c r="AF5" s="2">
        <f xml:space="preserve">   1/2   *   (   ERF(   (AF3+parameters!$D$65/2)/SQRT(2)   )   -   ERF(   (AF3-parameters!$D$65/2)/SQRT(2)   )   )</f>
        <v>2.8377671202060584E-3</v>
      </c>
      <c r="AG5" s="2">
        <f xml:space="preserve">   1/2   *   (   ERF(   (AG3+parameters!$D$65/2)/SQRT(2)   )   -   ERF(   (AG3-parameters!$D$65/2)/SQRT(2)   )   )</f>
        <v>3.5531347360457377E-3</v>
      </c>
      <c r="AH5" s="2">
        <f xml:space="preserve">   1/2   *   (   ERF(   (AH3+parameters!$D$65/2)/SQRT(2)   )   -   ERF(   (AH3-parameters!$D$65/2)/SQRT(2)   )   )</f>
        <v>4.4046080146138422E-3</v>
      </c>
      <c r="AI5" s="2">
        <f xml:space="preserve">   1/2   *   (   ERF(   (AI3+parameters!$D$65/2)/SQRT(2)   )   -   ERF(   (AI3-parameters!$D$65/2)/SQRT(2)   )   )</f>
        <v>5.4058441159342552E-3</v>
      </c>
      <c r="AJ5" s="2">
        <f xml:space="preserve">   1/2   *   (   ERF(   (AJ3+parameters!$D$65/2)/SQRT(2)   )   -   ERF(   (AJ3-parameters!$D$65/2)/SQRT(2)   )   )</f>
        <v>6.5687152739750676E-3</v>
      </c>
      <c r="AK5" s="2">
        <f xml:space="preserve">   1/2   *   (   ERF(   (AK3+parameters!$D$65/2)/SQRT(2)   )   -   ERF(   (AK3-parameters!$D$65/2)/SQRT(2)   )   )</f>
        <v>7.9023820682033175E-3</v>
      </c>
      <c r="AL5" s="2">
        <f xml:space="preserve">   1/2   *   (   ERF(   (AL3+parameters!$D$65/2)/SQRT(2)   )   -   ERF(   (AL3-parameters!$D$65/2)/SQRT(2)   )   )</f>
        <v>9.4123111698309891E-3</v>
      </c>
      <c r="AM5" s="2">
        <f xml:space="preserve">   1/2   *   (   ERF(   (AM3+parameters!$D$65/2)/SQRT(2)   )   -   ERF(   (AM3-parameters!$D$65/2)/SQRT(2)   )   )</f>
        <v>1.1099289968410919E-2</v>
      </c>
      <c r="AN5" s="2">
        <f xml:space="preserve">   1/2   *   (   ERF(   (AN3+parameters!$D$65/2)/SQRT(2)   )   -   ERF(   (AN3-parameters!$D$65/2)/SQRT(2)   )   )</f>
        <v>1.2958501607589323E-2</v>
      </c>
      <c r="AO5" s="2">
        <f xml:space="preserve">   1/2   *   (   ERF(   (AO3+parameters!$D$65/2)/SQRT(2)   )   -   ERF(   (AO3-parameters!$D$65/2)/SQRT(2)   )   )</f>
        <v>1.4978731827753666E-2</v>
      </c>
      <c r="AP5" s="2">
        <f xml:space="preserve">   1/2   *   (   ERF(   (AP3+parameters!$D$65/2)/SQRT(2)   )   -   ERF(   (AP3-parameters!$D$65/2)/SQRT(2)   )   )</f>
        <v>1.7141782229453228E-2</v>
      </c>
      <c r="AQ5" s="2">
        <f xml:space="preserve">   1/2   *   (   ERF(   (AQ3+parameters!$D$65/2)/SQRT(2)   )   -   ERF(   (AQ3-parameters!$D$65/2)/SQRT(2)   )   )</f>
        <v>1.9422161970295004E-2</v>
      </c>
      <c r="AR5" s="2">
        <f xml:space="preserve">   1/2   *   (   ERF(   (AR3+parameters!$D$65/2)/SQRT(2)   )   -   ERF(   (AR3-parameters!$D$65/2)/SQRT(2)   )   )</f>
        <v>2.1787120738745669E-2</v>
      </c>
      <c r="AS5" s="2">
        <f xml:space="preserve">   1/2   *   (   ERF(   (AS3+parameters!$D$65/2)/SQRT(2)   )   -   ERF(   (AS3-parameters!$D$65/2)/SQRT(2)   )   )</f>
        <v>2.4197069932585913E-2</v>
      </c>
      <c r="AT5" s="2">
        <f xml:space="preserve">   1/2   *   (   ERF(   (AT3+parameters!$D$65/2)/SQRT(2)   )   -   ERF(   (AT3-parameters!$D$65/2)/SQRT(2)   )   )</f>
        <v>2.6606416814210609E-2</v>
      </c>
      <c r="AU5" s="2">
        <f xml:space="preserve">   1/2   *   (   ERF(   (AU3+parameters!$D$65/2)/SQRT(2)   )   -   ERF(   (AU3-parameters!$D$65/2)/SQRT(2)   )   )</f>
        <v>2.8964809254175883E-2</v>
      </c>
      <c r="AV5" s="2">
        <f xml:space="preserve">   1/2   *   (   ERF(   (AV3+parameters!$D$65/2)/SQRT(2)   )   -   ERF(   (AV3-parameters!$D$65/2)/SQRT(2)   )   )</f>
        <v>3.121875842899649E-2</v>
      </c>
      <c r="AW5" s="2">
        <f xml:space="preserve">   1/2   *   (   ERF(   (AW3+parameters!$D$65/2)/SQRT(2)   )   -   ERF(   (AW3-parameters!$D$65/2)/SQRT(2)   )   )</f>
        <v>3.3313575982481664E-2</v>
      </c>
      <c r="AX5" s="2">
        <f xml:space="preserve">   1/2   *   (   ERF(   (AX3+parameters!$D$65/2)/SQRT(2)   )   -   ERF(   (AX3-parameters!$D$65/2)/SQRT(2)   )   )</f>
        <v>3.5195533499573634E-2</v>
      </c>
      <c r="AY5" s="2">
        <f xml:space="preserve">   1/2   *   (   ERF(   (AY3+parameters!$D$65/2)/SQRT(2)   )   -   ERF(   (AY3-parameters!$D$65/2)/SQRT(2)   )   )</f>
        <v>3.6814128536460905E-2</v>
      </c>
      <c r="AZ5" s="2">
        <f xml:space="preserve">   1/2   *   (   ERF(   (AZ3+parameters!$D$65/2)/SQRT(2)   )   -   ERF(   (AZ3-parameters!$D$65/2)/SQRT(2)   )   )</f>
        <v>3.8124325492695316E-2</v>
      </c>
      <c r="BA5" s="2">
        <f xml:space="preserve">   1/2   *   (   ERF(   (BA3+parameters!$D$65/2)/SQRT(2)   )   -   ERF(   (BA3-parameters!$D$65/2)/SQRT(2)   )   )</f>
        <v>3.9088633312681212E-2</v>
      </c>
      <c r="BB5" s="2">
        <f xml:space="preserve">   1/2   *   (   ERF(   (BB3+parameters!$D$65/2)/SQRT(2)   )   -   ERF(   (BB3-parameters!$D$65/2)/SQRT(2)   )   )</f>
        <v>3.9678886531870058E-2</v>
      </c>
      <c r="BC5" s="2">
        <f xml:space="preserve">   1/2   *   (   ERF(   (BC3+parameters!$D$65/2)/SQRT(2)   )   -   ERF(   (BC3-parameters!$D$65/2)/SQRT(2)   )   )</f>
        <v>3.9877611676744924E-2</v>
      </c>
      <c r="BD5" s="2">
        <f xml:space="preserve">   1/2   *   (   ERF(   (BD3+parameters!$D$65/2)/SQRT(2)   )   -   ERF(   (BD3-parameters!$D$65/2)/SQRT(2)   )   )</f>
        <v>3.9678886531870065E-2</v>
      </c>
      <c r="BE5" s="2">
        <f xml:space="preserve">   1/2   *   (   ERF(   (BE3+parameters!$D$65/2)/SQRT(2)   )   -   ERF(   (BE3-parameters!$D$65/2)/SQRT(2)   )   )</f>
        <v>3.9088633312681226E-2</v>
      </c>
      <c r="BF5" s="2">
        <f xml:space="preserve">   1/2   *   (   ERF(   (BF3+parameters!$D$65/2)/SQRT(2)   )   -   ERF(   (BF3-parameters!$D$65/2)/SQRT(2)   )   )</f>
        <v>3.8124325492695371E-2</v>
      </c>
      <c r="BG5" s="2">
        <f xml:space="preserve">   1/2   *   (   ERF(   (BG3+parameters!$D$65/2)/SQRT(2)   )   -   ERF(   (BG3-parameters!$D$65/2)/SQRT(2)   )   )</f>
        <v>3.6814128536460933E-2</v>
      </c>
      <c r="BH5" s="2">
        <f xml:space="preserve">   1/2   *   (   ERF(   (BH3+parameters!$D$65/2)/SQRT(2)   )   -   ERF(   (BH3-parameters!$D$65/2)/SQRT(2)   )   )</f>
        <v>3.5195533499573661E-2</v>
      </c>
      <c r="BI5" s="2">
        <f xml:space="preserve">   1/2   *   (   ERF(   (BI3+parameters!$D$65/2)/SQRT(2)   )   -   ERF(   (BI3-parameters!$D$65/2)/SQRT(2)   )   )</f>
        <v>3.3313575982481691E-2</v>
      </c>
      <c r="BJ5" s="2">
        <f xml:space="preserve">   1/2   *   (   ERF(   (BJ3+parameters!$D$65/2)/SQRT(2)   )   -   ERF(   (BJ3-parameters!$D$65/2)/SQRT(2)   )   )</f>
        <v>3.1218758428996546E-2</v>
      </c>
      <c r="BK5" s="2">
        <f xml:space="preserve">   1/2   *   (   ERF(   (BK3+parameters!$D$65/2)/SQRT(2)   )   -   ERF(   (BK3-parameters!$D$65/2)/SQRT(2)   )   )</f>
        <v>2.8964809254175772E-2</v>
      </c>
      <c r="BL5" s="2">
        <f xml:space="preserve">   1/2   *   (   ERF(   (BL3+parameters!$D$65/2)/SQRT(2)   )   -   ERF(   (BL3-parameters!$D$65/2)/SQRT(2)   )   )</f>
        <v>2.6606416814210609E-2</v>
      </c>
      <c r="BM5" s="2">
        <f xml:space="preserve">   1/2   *   (   ERF(   (BM3+parameters!$D$65/2)/SQRT(2)   )   -   ERF(   (BM3-parameters!$D$65/2)/SQRT(2)   )   )</f>
        <v>2.4197069932585857E-2</v>
      </c>
      <c r="BN5" s="2">
        <f xml:space="preserve">   1/2   *   (   ERF(   (BN3+parameters!$D$65/2)/SQRT(2)   )   -   ERF(   (BN3-parameters!$D$65/2)/SQRT(2)   )   )</f>
        <v>2.178712073874578E-2</v>
      </c>
      <c r="BO5" s="2">
        <f xml:space="preserve">   1/2   *   (   ERF(   (BO3+parameters!$D$65/2)/SQRT(2)   )   -   ERF(   (BO3-parameters!$D$65/2)/SQRT(2)   )   )</f>
        <v>1.942216197029506E-2</v>
      </c>
      <c r="BP5" s="2">
        <f xml:space="preserve">   1/2   *   (   ERF(   (BP3+parameters!$D$65/2)/SQRT(2)   )   -   ERF(   (BP3-parameters!$D$65/2)/SQRT(2)   )   )</f>
        <v>1.7141782229453228E-2</v>
      </c>
      <c r="BQ5" s="2">
        <f xml:space="preserve">   1/2   *   (   ERF(   (BQ3+parameters!$D$65/2)/SQRT(2)   )   -   ERF(   (BQ3-parameters!$D$65/2)/SQRT(2)   )   )</f>
        <v>1.4978731827753722E-2</v>
      </c>
      <c r="BR5" s="2">
        <f xml:space="preserve">   1/2   *   (   ERF(   (BR3+parameters!$D$65/2)/SQRT(2)   )   -   ERF(   (BR3-parameters!$D$65/2)/SQRT(2)   )   )</f>
        <v>1.2958501607589323E-2</v>
      </c>
      <c r="BS5" s="2">
        <f xml:space="preserve">   1/2   *   (   ERF(   (BS3+parameters!$D$65/2)/SQRT(2)   )   -   ERF(   (BS3-parameters!$D$65/2)/SQRT(2)   )   )</f>
        <v>1.1099289968410975E-2</v>
      </c>
      <c r="BT5" s="2">
        <f xml:space="preserve">   1/2   *   (   ERF(   (BT3+parameters!$D$65/2)/SQRT(2)   )   -   ERF(   (BT3-parameters!$D$65/2)/SQRT(2)   )   )</f>
        <v>9.4123111698309891E-3</v>
      </c>
      <c r="BU5" s="2">
        <f xml:space="preserve">   1/2   *   (   ERF(   (BU3+parameters!$D$65/2)/SQRT(2)   )   -   ERF(   (BU3-parameters!$D$65/2)/SQRT(2)   )   )</f>
        <v>7.9023820682034285E-3</v>
      </c>
      <c r="BV5" s="2">
        <f xml:space="preserve">   1/2   *   (   ERF(   (BV3+parameters!$D$65/2)/SQRT(2)   )   -   ERF(   (BV3-parameters!$D$65/2)/SQRT(2)   )   )</f>
        <v>6.5687152739750676E-3</v>
      </c>
      <c r="BW5" s="2">
        <f xml:space="preserve">   1/2   *   (   ERF(   (BW3+parameters!$D$65/2)/SQRT(2)   )   -   ERF(   (BW3-parameters!$D$65/2)/SQRT(2)   )   )</f>
        <v>5.4058441159342552E-3</v>
      </c>
      <c r="BX5" s="2">
        <f xml:space="preserve">   1/2   *   (   ERF(   (BX3+parameters!$D$65/2)/SQRT(2)   )   -   ERF(   (BX3-parameters!$D$65/2)/SQRT(2)   )   )</f>
        <v>4.4046080146138977E-3</v>
      </c>
      <c r="BY5" s="2">
        <f xml:space="preserve">   1/2   *   (   ERF(   (BY3+parameters!$D$65/2)/SQRT(2)   )   -   ERF(   (BY3-parameters!$D$65/2)/SQRT(2)   )   )</f>
        <v>3.5531347360457932E-3</v>
      </c>
      <c r="BZ5" s="2">
        <f xml:space="preserve">   1/2   *   (   ERF(   (BZ3+parameters!$D$65/2)/SQRT(2)   )   -   ERF(   (BZ3-parameters!$D$65/2)/SQRT(2)   )   )</f>
        <v>2.8377671202061139E-3</v>
      </c>
      <c r="CA5" s="2">
        <f xml:space="preserve">   1/2   *   (   ERF(   (CA3+parameters!$D$65/2)/SQRT(2)   )   -   ERF(   (CA3-parameters!$D$65/2)/SQRT(2)   )   )</f>
        <v>2.2438947995671032E-3</v>
      </c>
      <c r="CB5" s="2">
        <f xml:space="preserve">   1/2   *   (   ERF(   (CB3+parameters!$D$65/2)/SQRT(2)   )   -   ERF(   (CB3-parameters!$D$65/2)/SQRT(2)   )   )</f>
        <v>1.7566647812047309E-3</v>
      </c>
      <c r="CC5" s="2">
        <f xml:space="preserve">   1/2   *   (   ERF(   (CC3+parameters!$D$65/2)/SQRT(2)   )   -   ERF(   (CC3-parameters!$D$65/2)/SQRT(2)   )   )</f>
        <v>1.361557411308334E-3</v>
      </c>
      <c r="CD5" s="2">
        <f xml:space="preserve">   1/2   *   (   ERF(   (CD3+parameters!$D$65/2)/SQRT(2)   )   -   ERF(   (CD3-parameters!$D$65/2)/SQRT(2)   )   )</f>
        <v>1.0448253077037228E-3</v>
      </c>
      <c r="CE5" s="2">
        <f xml:space="preserve">   1/2   *   (   ERF(   (CE3+parameters!$D$65/2)/SQRT(2)   )   -   ERF(   (CE3-parameters!$D$65/2)/SQRT(2)   )   )</f>
        <v>7.938017801413233E-4</v>
      </c>
      <c r="CF5" s="2">
        <f xml:space="preserve">   1/2   *   (   ERF(   (CF3+parameters!$D$65/2)/SQRT(2)   )   -   ERF(   (CF3-parameters!$D$65/2)/SQRT(2)   )   )</f>
        <v>5.9709180754835556E-4</v>
      </c>
      <c r="CG5" s="2">
        <f xml:space="preserve">   1/2   *   (   ERF(   (CG3+parameters!$D$65/2)/SQRT(2)   )   -   ERF(   (CG3-parameters!$D$65/2)/SQRT(2)   )   )</f>
        <v>4.4466281634220062E-4</v>
      </c>
      <c r="CH5" s="2">
        <f xml:space="preserve">   1/2   *   (   ERF(   (CH3+parameters!$D$65/2)/SQRT(2)   )   -   ERF(   (CH3-parameters!$D$65/2)/SQRT(2)   )   )</f>
        <v>3.2785451819411504E-4</v>
      </c>
      <c r="CI5" s="2">
        <f xml:space="preserve">   1/2   *   (   ERF(   (CI3+parameters!$D$65/2)/SQRT(2)   )   -   ERF(   (CI3-parameters!$D$65/2)/SQRT(2)   )   )</f>
        <v>2.3932727043779467E-4</v>
      </c>
      <c r="CJ5" s="2">
        <f xml:space="preserve">   1/2   *   (   ERF(   (CJ3+parameters!$D$65/2)/SQRT(2)   )   -   ERF(   (CJ3-parameters!$D$65/2)/SQRT(2)   )   )</f>
        <v>1.7296724052673351E-4</v>
      </c>
      <c r="CK5" s="2">
        <f xml:space="preserve">   1/2   *   (   ERF(   (CK3+parameters!$D$65/2)/SQRT(2)   )   -   ERF(   (CK3-parameters!$D$65/2)/SQRT(2)   )   )</f>
        <v>1.2376452504786473E-4</v>
      </c>
      <c r="CL5" s="2">
        <f xml:space="preserve">   1/2   *   (   ERF(   (CL3+parameters!$D$65/2)/SQRT(2)   )   -   ERF(   (CL3-parameters!$D$65/2)/SQRT(2)   )   )</f>
        <v>8.767770118051077E-5</v>
      </c>
      <c r="CM5" s="2">
        <f xml:space="preserve">   1/2   *   (   ERF(   (CM3+parameters!$D$65/2)/SQRT(2)   )   -   ERF(   (CM3-parameters!$D$65/2)/SQRT(2)   )   )</f>
        <v>6.1495421215196355E-5</v>
      </c>
      <c r="CN5" s="2">
        <f xml:space="preserve">   1/2   *   (   ERF(   (CN3+parameters!$D$65/2)/SQRT(2)   )   -   ERF(   (CN3-parameters!$D$65/2)/SQRT(2)   )   )</f>
        <v>4.2702869219646278E-5</v>
      </c>
      <c r="CO5" s="2">
        <f xml:space="preserve">   1/2   *   (   ERF(   (CO3+parameters!$D$65/2)/SQRT(2)   )   -   ERF(   (CO3-parameters!$D$65/2)/SQRT(2)   )   )</f>
        <v>2.9358372781895792E-5</v>
      </c>
      <c r="CP5" s="2">
        <f xml:space="preserve">   1/2   *   (   ERF(   (CP3+parameters!$D$65/2)/SQRT(2)   )   -   ERF(   (CP3-parameters!$D$65/2)/SQRT(2)   )   )</f>
        <v>1.9983315821148206E-5</v>
      </c>
      <c r="CQ5" s="2">
        <f xml:space="preserve">   1/2   *   (   ERF(   (CQ3+parameters!$D$65/2)/SQRT(2)   )   -   ERF(   (CQ3-parameters!$D$65/2)/SQRT(2)   )   )</f>
        <v>1.3466780123705391E-5</v>
      </c>
      <c r="CR5" s="2">
        <f xml:space="preserve">   1/2   *   (   ERF(   (CR3+parameters!$D$65/2)/SQRT(2)   )   -   ERF(   (CR3-parameters!$D$65/2)/SQRT(2)   )   )</f>
        <v>8.9850527444368389E-6</v>
      </c>
      <c r="CS5" s="2">
        <f xml:space="preserve">   1/2   *   (   ERF(   (CS3+parameters!$D$65/2)/SQRT(2)   )   -   ERF(   (CS3-parameters!$D$65/2)/SQRT(2)   )   )</f>
        <v>5.9352379546684375E-6</v>
      </c>
      <c r="CT5" s="2">
        <f xml:space="preserve">   1/2   *   (   ERF(   (CT3+parameters!$D$65/2)/SQRT(2)   )   -   ERF(   (CT3-parameters!$D$65/2)/SQRT(2)   )   )</f>
        <v>3.8816491756410443E-6</v>
      </c>
      <c r="CU5" s="2">
        <f xml:space="preserve">   1/2   *   (   ERF(   (CU3+parameters!$D$65/2)/SQRT(2)   )   -   ERF(   (CU3-parameters!$D$65/2)/SQRT(2)   )   )</f>
        <v>2.5133621293638164E-6</v>
      </c>
      <c r="CV5" s="2">
        <f xml:space="preserve">   1/2   *   (   ERF(   (CV3+parameters!$D$65/2)/SQRT(2)   )   -   ERF(   (CV3-parameters!$D$65/2)/SQRT(2)   )   )</f>
        <v>1.6112186903005643E-6</v>
      </c>
      <c r="CW5" s="2">
        <f xml:space="preserve">   1/2   *   (   ERF(   (CW3+parameters!$D$65/2)/SQRT(2)   )   -   ERF(   (CW3-parameters!$D$65/2)/SQRT(2)   )   )</f>
        <v>1.0226206352825784E-6</v>
      </c>
      <c r="CX5" s="2">
        <f xml:space="preserve">   1/2   *   (   ERF(   (CX3+parameters!$D$65/2)/SQRT(2)   )   -   ERF(   (CX3-parameters!$D$65/2)/SQRT(2)   )   )</f>
        <v>6.425919018004933E-7</v>
      </c>
      <c r="CY5" s="2">
        <f xml:space="preserve">   1/2   *   (   ERF(   (CY3+parameters!$D$65/2)/SQRT(2)   )   -   ERF(   (CY3-parameters!$D$65/2)/SQRT(2)   )   )</f>
        <v>3.9977587057427044E-7</v>
      </c>
      <c r="CZ5" s="2">
        <f xml:space="preserve">   1/2   *   (   ERF(   (CZ3+parameters!$D$65/2)/SQRT(2)   )   -   ERF(   (CZ3-parameters!$D$65/2)/SQRT(2)   )   )</f>
        <v>2.4623996403017046E-7</v>
      </c>
      <c r="DA5" s="2">
        <f xml:space="preserve">   1/2   *   (   ERF(   (DA3+parameters!$D$65/2)/SQRT(2)   )   -   ERF(   (DA3-parameters!$D$65/2)/SQRT(2)   )   )</f>
        <v>1.5016237570053548E-7</v>
      </c>
    </row>
    <row r="7" spans="4:105" x14ac:dyDescent="0.25">
      <c r="D7" s="4" t="s">
        <v>25</v>
      </c>
    </row>
    <row r="8" spans="4:105" x14ac:dyDescent="0.25">
      <c r="D8" t="s">
        <v>48</v>
      </c>
      <c r="E8" s="1">
        <f t="array" ref="E8:E20">demand.total.2050 * 1000</f>
        <v>4328000</v>
      </c>
      <c r="F8" s="1">
        <f t="array" ref="F8:F20">demand.total.2050 * 1000</f>
        <v>4328000</v>
      </c>
      <c r="G8" s="1">
        <f t="array" ref="G8:G20">demand.total.2050 * 1000</f>
        <v>4328000</v>
      </c>
      <c r="H8" s="1">
        <f t="array" ref="H8:H20">demand.total.2050 * 1000</f>
        <v>4328000</v>
      </c>
      <c r="I8" s="1">
        <f t="array" ref="I8:I20">demand.total.2050 * 1000</f>
        <v>4328000</v>
      </c>
      <c r="J8" s="1">
        <f t="array" ref="J8:J20">demand.total.2050 * 1000</f>
        <v>4328000</v>
      </c>
      <c r="K8" s="1">
        <f t="array" ref="K8:K20">demand.total.2050 * 1000</f>
        <v>4328000</v>
      </c>
      <c r="L8" s="1">
        <f t="array" ref="L8:L20">demand.total.2050 * 1000</f>
        <v>4328000</v>
      </c>
      <c r="M8" s="1">
        <f t="array" ref="M8:M20">demand.total.2050 * 1000</f>
        <v>4328000</v>
      </c>
      <c r="N8" s="1">
        <f t="array" ref="N8:N20">demand.total.2050 * 1000</f>
        <v>4328000</v>
      </c>
      <c r="O8" s="1">
        <f t="array" ref="O8:O20">demand.total.2050 * 1000</f>
        <v>4328000</v>
      </c>
      <c r="P8" s="1">
        <f t="array" ref="P8:P20">demand.total.2050 * 1000</f>
        <v>4328000</v>
      </c>
      <c r="Q8" s="1">
        <f t="array" ref="Q8:Q20">demand.total.2050 * 1000</f>
        <v>4328000</v>
      </c>
      <c r="R8" s="1">
        <f t="array" ref="R8:R20">demand.total.2050 * 1000</f>
        <v>4328000</v>
      </c>
      <c r="S8" s="1">
        <f t="array" ref="S8:S20">demand.total.2050 * 1000</f>
        <v>4328000</v>
      </c>
      <c r="T8" s="1">
        <f t="array" ref="T8:T20">demand.total.2050 * 1000</f>
        <v>4328000</v>
      </c>
      <c r="U8" s="1">
        <f t="array" ref="U8:U20">demand.total.2050 * 1000</f>
        <v>4328000</v>
      </c>
      <c r="V8" s="1">
        <f t="array" ref="V8:V20">demand.total.2050 * 1000</f>
        <v>4328000</v>
      </c>
      <c r="W8" s="1">
        <f t="array" ref="W8:W20">demand.total.2050 * 1000</f>
        <v>4328000</v>
      </c>
      <c r="X8" s="1">
        <f t="array" ref="X8:X20">demand.total.2050 * 1000</f>
        <v>4328000</v>
      </c>
      <c r="Y8" s="1">
        <f t="array" ref="Y8:Y20">demand.total.2050 * 1000</f>
        <v>4328000</v>
      </c>
      <c r="Z8" s="1">
        <f t="array" ref="Z8:Z20">demand.total.2050 * 1000</f>
        <v>4328000</v>
      </c>
      <c r="AA8" s="1">
        <f t="array" ref="AA8:AA20">demand.total.2050 * 1000</f>
        <v>4328000</v>
      </c>
      <c r="AB8" s="1">
        <f t="array" ref="AB8:AB20">demand.total.2050 * 1000</f>
        <v>4328000</v>
      </c>
      <c r="AC8" s="1">
        <f t="array" ref="AC8:AC20">demand.total.2050 * 1000</f>
        <v>4328000</v>
      </c>
      <c r="AD8" s="1">
        <f t="array" ref="AD8:AD20">demand.total.2050 * 1000</f>
        <v>4328000</v>
      </c>
      <c r="AE8" s="1">
        <f t="array" ref="AE8:AE20">demand.total.2050 * 1000</f>
        <v>4328000</v>
      </c>
      <c r="AF8" s="1">
        <f t="array" ref="AF8:AF20">demand.total.2050 * 1000</f>
        <v>4328000</v>
      </c>
      <c r="AG8" s="1">
        <f t="array" ref="AG8:AG20">demand.total.2050 * 1000</f>
        <v>4328000</v>
      </c>
      <c r="AH8" s="1">
        <f t="array" ref="AH8:AH20">demand.total.2050 * 1000</f>
        <v>4328000</v>
      </c>
      <c r="AI8" s="1">
        <f t="array" ref="AI8:AI20">demand.total.2050 * 1000</f>
        <v>4328000</v>
      </c>
      <c r="AJ8" s="1">
        <f t="array" ref="AJ8:AJ20">demand.total.2050 * 1000</f>
        <v>4328000</v>
      </c>
      <c r="AK8" s="1">
        <f t="array" ref="AK8:AK20">demand.total.2050 * 1000</f>
        <v>4328000</v>
      </c>
      <c r="AL8" s="1">
        <f t="array" ref="AL8:AL20">demand.total.2050 * 1000</f>
        <v>4328000</v>
      </c>
      <c r="AM8" s="1">
        <f t="array" ref="AM8:AM20">demand.total.2050 * 1000</f>
        <v>4328000</v>
      </c>
      <c r="AN8" s="1">
        <f t="array" ref="AN8:AN20">demand.total.2050 * 1000</f>
        <v>4328000</v>
      </c>
      <c r="AO8" s="1">
        <f t="array" ref="AO8:AO20">demand.total.2050 * 1000</f>
        <v>4328000</v>
      </c>
      <c r="AP8" s="1">
        <f t="array" ref="AP8:AP20">demand.total.2050 * 1000</f>
        <v>4328000</v>
      </c>
      <c r="AQ8" s="1">
        <f t="array" ref="AQ8:AQ20">demand.total.2050 * 1000</f>
        <v>4328000</v>
      </c>
      <c r="AR8" s="1">
        <f t="array" ref="AR8:AR20">demand.total.2050 * 1000</f>
        <v>4328000</v>
      </c>
      <c r="AS8" s="1">
        <f t="array" ref="AS8:AS20">demand.total.2050 * 1000</f>
        <v>4328000</v>
      </c>
      <c r="AT8" s="1">
        <f t="array" ref="AT8:AT20">demand.total.2050 * 1000</f>
        <v>4328000</v>
      </c>
      <c r="AU8" s="1">
        <f t="array" ref="AU8:AU20">demand.total.2050 * 1000</f>
        <v>4328000</v>
      </c>
      <c r="AV8" s="1">
        <f t="array" ref="AV8:AV20">demand.total.2050 * 1000</f>
        <v>4328000</v>
      </c>
      <c r="AW8" s="1">
        <f t="array" ref="AW8:AW20">demand.total.2050 * 1000</f>
        <v>4328000</v>
      </c>
      <c r="AX8" s="1">
        <f t="array" ref="AX8:AX20">demand.total.2050 * 1000</f>
        <v>4328000</v>
      </c>
      <c r="AY8" s="1">
        <f t="array" ref="AY8:AY20">demand.total.2050 * 1000</f>
        <v>4328000</v>
      </c>
      <c r="AZ8" s="1">
        <f t="array" ref="AZ8:AZ20">demand.total.2050 * 1000</f>
        <v>4328000</v>
      </c>
      <c r="BA8" s="1">
        <f t="array" ref="BA8:BA20">demand.total.2050 * 1000</f>
        <v>4328000</v>
      </c>
      <c r="BB8" s="1">
        <f t="array" ref="BB8:BB20">demand.total.2050 * 1000</f>
        <v>4328000</v>
      </c>
      <c r="BC8" s="1">
        <f t="array" ref="BC8:BC20">demand.total.2050 * 1000</f>
        <v>4328000</v>
      </c>
      <c r="BD8" s="1">
        <f t="array" ref="BD8:BD20">demand.total.2050 * 1000</f>
        <v>4328000</v>
      </c>
      <c r="BE8" s="1">
        <f t="array" ref="BE8:BE20">demand.total.2050 * 1000</f>
        <v>4328000</v>
      </c>
      <c r="BF8" s="1">
        <f t="array" ref="BF8:BF20">demand.total.2050 * 1000</f>
        <v>4328000</v>
      </c>
      <c r="BG8" s="1">
        <f t="array" ref="BG8:BG20">demand.total.2050 * 1000</f>
        <v>4328000</v>
      </c>
      <c r="BH8" s="1">
        <f t="array" ref="BH8:BH20">demand.total.2050 * 1000</f>
        <v>4328000</v>
      </c>
      <c r="BI8" s="1">
        <f t="array" ref="BI8:BI20">demand.total.2050 * 1000</f>
        <v>4328000</v>
      </c>
      <c r="BJ8" s="1">
        <f t="array" ref="BJ8:BJ20">demand.total.2050 * 1000</f>
        <v>4328000</v>
      </c>
      <c r="BK8" s="1">
        <f t="array" ref="BK8:BK20">demand.total.2050 * 1000</f>
        <v>4328000</v>
      </c>
      <c r="BL8" s="1">
        <f t="array" ref="BL8:BL20">demand.total.2050 * 1000</f>
        <v>4328000</v>
      </c>
      <c r="BM8" s="1">
        <f t="array" ref="BM8:BM20">demand.total.2050 * 1000</f>
        <v>4328000</v>
      </c>
      <c r="BN8" s="1">
        <f t="array" ref="BN8:BN20">demand.total.2050 * 1000</f>
        <v>4328000</v>
      </c>
      <c r="BO8" s="1">
        <f t="array" ref="BO8:BO20">demand.total.2050 * 1000</f>
        <v>4328000</v>
      </c>
      <c r="BP8" s="1">
        <f t="array" ref="BP8:BP20">demand.total.2050 * 1000</f>
        <v>4328000</v>
      </c>
      <c r="BQ8" s="1">
        <f t="array" ref="BQ8:BQ20">demand.total.2050 * 1000</f>
        <v>4328000</v>
      </c>
      <c r="BR8" s="1">
        <f t="array" ref="BR8:BR20">demand.total.2050 * 1000</f>
        <v>4328000</v>
      </c>
      <c r="BS8" s="1">
        <f t="array" ref="BS8:BS20">demand.total.2050 * 1000</f>
        <v>4328000</v>
      </c>
      <c r="BT8" s="1">
        <f t="array" ref="BT8:BT20">demand.total.2050 * 1000</f>
        <v>4328000</v>
      </c>
      <c r="BU8" s="1">
        <f t="array" ref="BU8:BU20">demand.total.2050 * 1000</f>
        <v>4328000</v>
      </c>
      <c r="BV8" s="1">
        <f t="array" ref="BV8:BV20">demand.total.2050 * 1000</f>
        <v>4328000</v>
      </c>
      <c r="BW8" s="1">
        <f t="array" ref="BW8:BW20">demand.total.2050 * 1000</f>
        <v>4328000</v>
      </c>
      <c r="BX8" s="1">
        <f t="array" ref="BX8:BX20">demand.total.2050 * 1000</f>
        <v>4328000</v>
      </c>
      <c r="BY8" s="1">
        <f t="array" ref="BY8:BY20">demand.total.2050 * 1000</f>
        <v>4328000</v>
      </c>
      <c r="BZ8" s="1">
        <f t="array" ref="BZ8:BZ20">demand.total.2050 * 1000</f>
        <v>4328000</v>
      </c>
      <c r="CA8" s="1">
        <f t="array" ref="CA8:CA20">demand.total.2050 * 1000</f>
        <v>4328000</v>
      </c>
      <c r="CB8" s="1">
        <f t="array" ref="CB8:CB20">demand.total.2050 * 1000</f>
        <v>4328000</v>
      </c>
      <c r="CC8" s="1">
        <f t="array" ref="CC8:CC20">demand.total.2050 * 1000</f>
        <v>4328000</v>
      </c>
      <c r="CD8" s="1">
        <f t="array" ref="CD8:CD20">demand.total.2050 * 1000</f>
        <v>4328000</v>
      </c>
      <c r="CE8" s="1">
        <f t="array" ref="CE8:CE20">demand.total.2050 * 1000</f>
        <v>4328000</v>
      </c>
      <c r="CF8" s="1">
        <f t="array" ref="CF8:CF20">demand.total.2050 * 1000</f>
        <v>4328000</v>
      </c>
      <c r="CG8" s="1">
        <f t="array" ref="CG8:CG20">demand.total.2050 * 1000</f>
        <v>4328000</v>
      </c>
      <c r="CH8" s="1">
        <f t="array" ref="CH8:CH20">demand.total.2050 * 1000</f>
        <v>4328000</v>
      </c>
      <c r="CI8" s="1">
        <f t="array" ref="CI8:CI20">demand.total.2050 * 1000</f>
        <v>4328000</v>
      </c>
      <c r="CJ8" s="1">
        <f t="array" ref="CJ8:CJ20">demand.total.2050 * 1000</f>
        <v>4328000</v>
      </c>
      <c r="CK8" s="1">
        <f t="array" ref="CK8:CK20">demand.total.2050 * 1000</f>
        <v>4328000</v>
      </c>
      <c r="CL8" s="1">
        <f t="array" ref="CL8:CL20">demand.total.2050 * 1000</f>
        <v>4328000</v>
      </c>
      <c r="CM8" s="1">
        <f t="array" ref="CM8:CM20">demand.total.2050 * 1000</f>
        <v>4328000</v>
      </c>
      <c r="CN8" s="1">
        <f t="array" ref="CN8:CN20">demand.total.2050 * 1000</f>
        <v>4328000</v>
      </c>
      <c r="CO8" s="1">
        <f t="array" ref="CO8:CO20">demand.total.2050 * 1000</f>
        <v>4328000</v>
      </c>
      <c r="CP8" s="1">
        <f t="array" ref="CP8:CP20">demand.total.2050 * 1000</f>
        <v>4328000</v>
      </c>
      <c r="CQ8" s="1">
        <f t="array" ref="CQ8:CQ20">demand.total.2050 * 1000</f>
        <v>4328000</v>
      </c>
      <c r="CR8" s="1">
        <f t="array" ref="CR8:CR20">demand.total.2050 * 1000</f>
        <v>4328000</v>
      </c>
      <c r="CS8" s="1">
        <f t="array" ref="CS8:CS20">demand.total.2050 * 1000</f>
        <v>4328000</v>
      </c>
      <c r="CT8" s="1">
        <f t="array" ref="CT8:CT20">demand.total.2050 * 1000</f>
        <v>4328000</v>
      </c>
      <c r="CU8" s="1">
        <f t="array" ref="CU8:CU20">demand.total.2050 * 1000</f>
        <v>4328000</v>
      </c>
      <c r="CV8" s="1">
        <f t="array" ref="CV8:CV20">demand.total.2050 * 1000</f>
        <v>4328000</v>
      </c>
      <c r="CW8" s="1">
        <f t="array" ref="CW8:CW20">demand.total.2050 * 1000</f>
        <v>4328000</v>
      </c>
      <c r="CX8" s="1">
        <f t="array" ref="CX8:CX20">demand.total.2050 * 1000</f>
        <v>4328000</v>
      </c>
      <c r="CY8" s="1">
        <f t="array" ref="CY8:CY20">demand.total.2050 * 1000</f>
        <v>4328000</v>
      </c>
      <c r="CZ8" s="1">
        <f t="array" ref="CZ8:CZ20">demand.total.2050 * 1000</f>
        <v>4328000</v>
      </c>
      <c r="DA8" s="1">
        <f t="array" ref="DA8:DA20">demand.total.2050 * 1000</f>
        <v>4328000</v>
      </c>
    </row>
    <row r="9" spans="4:105" x14ac:dyDescent="0.25">
      <c r="D9" t="s">
        <v>49</v>
      </c>
      <c r="E9" s="1">
        <v>4304750</v>
      </c>
      <c r="F9" s="1">
        <v>4304750</v>
      </c>
      <c r="G9" s="1">
        <v>4304750</v>
      </c>
      <c r="H9" s="1">
        <v>4304750</v>
      </c>
      <c r="I9" s="1">
        <v>4304750</v>
      </c>
      <c r="J9" s="1">
        <v>4304750</v>
      </c>
      <c r="K9" s="1">
        <v>4304750</v>
      </c>
      <c r="L9" s="1">
        <v>4304750</v>
      </c>
      <c r="M9" s="1">
        <v>4304750</v>
      </c>
      <c r="N9" s="1">
        <v>4304750</v>
      </c>
      <c r="O9" s="1">
        <v>4304750</v>
      </c>
      <c r="P9" s="1">
        <v>4304750</v>
      </c>
      <c r="Q9" s="1">
        <v>4304750</v>
      </c>
      <c r="R9" s="1">
        <v>4304750</v>
      </c>
      <c r="S9" s="1">
        <v>4304750</v>
      </c>
      <c r="T9" s="1">
        <v>4304750</v>
      </c>
      <c r="U9" s="1">
        <v>4304750</v>
      </c>
      <c r="V9" s="1">
        <v>4304750</v>
      </c>
      <c r="W9" s="1">
        <v>4304750</v>
      </c>
      <c r="X9" s="1">
        <v>4304750</v>
      </c>
      <c r="Y9" s="1">
        <v>4304750</v>
      </c>
      <c r="Z9" s="1">
        <v>4304750</v>
      </c>
      <c r="AA9" s="1">
        <v>4304750</v>
      </c>
      <c r="AB9" s="1">
        <v>4304750</v>
      </c>
      <c r="AC9" s="1">
        <v>4304750</v>
      </c>
      <c r="AD9" s="1">
        <v>4304750</v>
      </c>
      <c r="AE9" s="1">
        <v>4304750</v>
      </c>
      <c r="AF9" s="1">
        <v>4304750</v>
      </c>
      <c r="AG9" s="1">
        <v>4304750</v>
      </c>
      <c r="AH9" s="1">
        <v>4304750</v>
      </c>
      <c r="AI9" s="1">
        <v>4304750</v>
      </c>
      <c r="AJ9" s="1">
        <v>4304750</v>
      </c>
      <c r="AK9" s="1">
        <v>4304750</v>
      </c>
      <c r="AL9" s="1">
        <v>4304750</v>
      </c>
      <c r="AM9" s="1">
        <v>4304750</v>
      </c>
      <c r="AN9" s="1">
        <v>4304750</v>
      </c>
      <c r="AO9" s="1">
        <v>4304750</v>
      </c>
      <c r="AP9" s="1">
        <v>4304750</v>
      </c>
      <c r="AQ9" s="1">
        <v>4304750</v>
      </c>
      <c r="AR9" s="1">
        <v>4304750</v>
      </c>
      <c r="AS9" s="1">
        <v>4304750</v>
      </c>
      <c r="AT9" s="1">
        <v>4304750</v>
      </c>
      <c r="AU9" s="1">
        <v>4304750</v>
      </c>
      <c r="AV9" s="1">
        <v>4304750</v>
      </c>
      <c r="AW9" s="1">
        <v>4304750</v>
      </c>
      <c r="AX9" s="1">
        <v>4304750</v>
      </c>
      <c r="AY9" s="1">
        <v>4304750</v>
      </c>
      <c r="AZ9" s="1">
        <v>4304750</v>
      </c>
      <c r="BA9" s="1">
        <v>4304750</v>
      </c>
      <c r="BB9" s="1">
        <v>4304750</v>
      </c>
      <c r="BC9" s="1">
        <v>4304750</v>
      </c>
      <c r="BD9" s="1">
        <v>4304750</v>
      </c>
      <c r="BE9" s="1">
        <v>4304750</v>
      </c>
      <c r="BF9" s="1">
        <v>4304750</v>
      </c>
      <c r="BG9" s="1">
        <v>4304750</v>
      </c>
      <c r="BH9" s="1">
        <v>4304750</v>
      </c>
      <c r="BI9" s="1">
        <v>4304750</v>
      </c>
      <c r="BJ9" s="1">
        <v>4304750</v>
      </c>
      <c r="BK9" s="1">
        <v>4304750</v>
      </c>
      <c r="BL9" s="1">
        <v>4304750</v>
      </c>
      <c r="BM9" s="1">
        <v>4304750</v>
      </c>
      <c r="BN9" s="1">
        <v>4304750</v>
      </c>
      <c r="BO9" s="1">
        <v>4304750</v>
      </c>
      <c r="BP9" s="1">
        <v>4304750</v>
      </c>
      <c r="BQ9" s="1">
        <v>4304750</v>
      </c>
      <c r="BR9" s="1">
        <v>4304750</v>
      </c>
      <c r="BS9" s="1">
        <v>4304750</v>
      </c>
      <c r="BT9" s="1">
        <v>4304750</v>
      </c>
      <c r="BU9" s="1">
        <v>4304750</v>
      </c>
      <c r="BV9" s="1">
        <v>4304750</v>
      </c>
      <c r="BW9" s="1">
        <v>4304750</v>
      </c>
      <c r="BX9" s="1">
        <v>4304750</v>
      </c>
      <c r="BY9" s="1">
        <v>4304750</v>
      </c>
      <c r="BZ9" s="1">
        <v>4304750</v>
      </c>
      <c r="CA9" s="1">
        <v>4304750</v>
      </c>
      <c r="CB9" s="1">
        <v>4304750</v>
      </c>
      <c r="CC9" s="1">
        <v>4304750</v>
      </c>
      <c r="CD9" s="1">
        <v>4304750</v>
      </c>
      <c r="CE9" s="1">
        <v>4304750</v>
      </c>
      <c r="CF9" s="1">
        <v>4304750</v>
      </c>
      <c r="CG9" s="1">
        <v>4304750</v>
      </c>
      <c r="CH9" s="1">
        <v>4304750</v>
      </c>
      <c r="CI9" s="1">
        <v>4304750</v>
      </c>
      <c r="CJ9" s="1">
        <v>4304750</v>
      </c>
      <c r="CK9" s="1">
        <v>4304750</v>
      </c>
      <c r="CL9" s="1">
        <v>4304750</v>
      </c>
      <c r="CM9" s="1">
        <v>4304750</v>
      </c>
      <c r="CN9" s="1">
        <v>4304750</v>
      </c>
      <c r="CO9" s="1">
        <v>4304750</v>
      </c>
      <c r="CP9" s="1">
        <v>4304750</v>
      </c>
      <c r="CQ9" s="1">
        <v>4304750</v>
      </c>
      <c r="CR9" s="1">
        <v>4304750</v>
      </c>
      <c r="CS9" s="1">
        <v>4304750</v>
      </c>
      <c r="CT9" s="1">
        <v>4304750</v>
      </c>
      <c r="CU9" s="1">
        <v>4304750</v>
      </c>
      <c r="CV9" s="1">
        <v>4304750</v>
      </c>
      <c r="CW9" s="1">
        <v>4304750</v>
      </c>
      <c r="CX9" s="1">
        <v>4304750</v>
      </c>
      <c r="CY9" s="1">
        <v>4304750</v>
      </c>
      <c r="CZ9" s="1">
        <v>4304750</v>
      </c>
      <c r="DA9" s="1">
        <v>4304750</v>
      </c>
    </row>
    <row r="10" spans="4:105" x14ac:dyDescent="0.25">
      <c r="D10" t="s">
        <v>50</v>
      </c>
      <c r="E10" s="1">
        <v>4246750</v>
      </c>
      <c r="F10" s="1">
        <v>4246750</v>
      </c>
      <c r="G10" s="1">
        <v>4246750</v>
      </c>
      <c r="H10" s="1">
        <v>4246750</v>
      </c>
      <c r="I10" s="1">
        <v>4246750</v>
      </c>
      <c r="J10" s="1">
        <v>4246750</v>
      </c>
      <c r="K10" s="1">
        <v>4246750</v>
      </c>
      <c r="L10" s="1">
        <v>4246750</v>
      </c>
      <c r="M10" s="1">
        <v>4246750</v>
      </c>
      <c r="N10" s="1">
        <v>4246750</v>
      </c>
      <c r="O10" s="1">
        <v>4246750</v>
      </c>
      <c r="P10" s="1">
        <v>4246750</v>
      </c>
      <c r="Q10" s="1">
        <v>4246750</v>
      </c>
      <c r="R10" s="1">
        <v>4246750</v>
      </c>
      <c r="S10" s="1">
        <v>4246750</v>
      </c>
      <c r="T10" s="1">
        <v>4246750</v>
      </c>
      <c r="U10" s="1">
        <v>4246750</v>
      </c>
      <c r="V10" s="1">
        <v>4246750</v>
      </c>
      <c r="W10" s="1">
        <v>4246750</v>
      </c>
      <c r="X10" s="1">
        <v>4246750</v>
      </c>
      <c r="Y10" s="1">
        <v>4246750</v>
      </c>
      <c r="Z10" s="1">
        <v>4246750</v>
      </c>
      <c r="AA10" s="1">
        <v>4246750</v>
      </c>
      <c r="AB10" s="1">
        <v>4246750</v>
      </c>
      <c r="AC10" s="1">
        <v>4246750</v>
      </c>
      <c r="AD10" s="1">
        <v>4246750</v>
      </c>
      <c r="AE10" s="1">
        <v>4246750</v>
      </c>
      <c r="AF10" s="1">
        <v>4246750</v>
      </c>
      <c r="AG10" s="1">
        <v>4246750</v>
      </c>
      <c r="AH10" s="1">
        <v>4246750</v>
      </c>
      <c r="AI10" s="1">
        <v>4246750</v>
      </c>
      <c r="AJ10" s="1">
        <v>4246750</v>
      </c>
      <c r="AK10" s="1">
        <v>4246750</v>
      </c>
      <c r="AL10" s="1">
        <v>4246750</v>
      </c>
      <c r="AM10" s="1">
        <v>4246750</v>
      </c>
      <c r="AN10" s="1">
        <v>4246750</v>
      </c>
      <c r="AO10" s="1">
        <v>4246750</v>
      </c>
      <c r="AP10" s="1">
        <v>4246750</v>
      </c>
      <c r="AQ10" s="1">
        <v>4246750</v>
      </c>
      <c r="AR10" s="1">
        <v>4246750</v>
      </c>
      <c r="AS10" s="1">
        <v>4246750</v>
      </c>
      <c r="AT10" s="1">
        <v>4246750</v>
      </c>
      <c r="AU10" s="1">
        <v>4246750</v>
      </c>
      <c r="AV10" s="1">
        <v>4246750</v>
      </c>
      <c r="AW10" s="1">
        <v>4246750</v>
      </c>
      <c r="AX10" s="1">
        <v>4246750</v>
      </c>
      <c r="AY10" s="1">
        <v>4246750</v>
      </c>
      <c r="AZ10" s="1">
        <v>4246750</v>
      </c>
      <c r="BA10" s="1">
        <v>4246750</v>
      </c>
      <c r="BB10" s="1">
        <v>4246750</v>
      </c>
      <c r="BC10" s="1">
        <v>4246750</v>
      </c>
      <c r="BD10" s="1">
        <v>4246750</v>
      </c>
      <c r="BE10" s="1">
        <v>4246750</v>
      </c>
      <c r="BF10" s="1">
        <v>4246750</v>
      </c>
      <c r="BG10" s="1">
        <v>4246750</v>
      </c>
      <c r="BH10" s="1">
        <v>4246750</v>
      </c>
      <c r="BI10" s="1">
        <v>4246750</v>
      </c>
      <c r="BJ10" s="1">
        <v>4246750</v>
      </c>
      <c r="BK10" s="1">
        <v>4246750</v>
      </c>
      <c r="BL10" s="1">
        <v>4246750</v>
      </c>
      <c r="BM10" s="1">
        <v>4246750</v>
      </c>
      <c r="BN10" s="1">
        <v>4246750</v>
      </c>
      <c r="BO10" s="1">
        <v>4246750</v>
      </c>
      <c r="BP10" s="1">
        <v>4246750</v>
      </c>
      <c r="BQ10" s="1">
        <v>4246750</v>
      </c>
      <c r="BR10" s="1">
        <v>4246750</v>
      </c>
      <c r="BS10" s="1">
        <v>4246750</v>
      </c>
      <c r="BT10" s="1">
        <v>4246750</v>
      </c>
      <c r="BU10" s="1">
        <v>4246750</v>
      </c>
      <c r="BV10" s="1">
        <v>4246750</v>
      </c>
      <c r="BW10" s="1">
        <v>4246750</v>
      </c>
      <c r="BX10" s="1">
        <v>4246750</v>
      </c>
      <c r="BY10" s="1">
        <v>4246750</v>
      </c>
      <c r="BZ10" s="1">
        <v>4246750</v>
      </c>
      <c r="CA10" s="1">
        <v>4246750</v>
      </c>
      <c r="CB10" s="1">
        <v>4246750</v>
      </c>
      <c r="CC10" s="1">
        <v>4246750</v>
      </c>
      <c r="CD10" s="1">
        <v>4246750</v>
      </c>
      <c r="CE10" s="1">
        <v>4246750</v>
      </c>
      <c r="CF10" s="1">
        <v>4246750</v>
      </c>
      <c r="CG10" s="1">
        <v>4246750</v>
      </c>
      <c r="CH10" s="1">
        <v>4246750</v>
      </c>
      <c r="CI10" s="1">
        <v>4246750</v>
      </c>
      <c r="CJ10" s="1">
        <v>4246750</v>
      </c>
      <c r="CK10" s="1">
        <v>4246750</v>
      </c>
      <c r="CL10" s="1">
        <v>4246750</v>
      </c>
      <c r="CM10" s="1">
        <v>4246750</v>
      </c>
      <c r="CN10" s="1">
        <v>4246750</v>
      </c>
      <c r="CO10" s="1">
        <v>4246750</v>
      </c>
      <c r="CP10" s="1">
        <v>4246750</v>
      </c>
      <c r="CQ10" s="1">
        <v>4246750</v>
      </c>
      <c r="CR10" s="1">
        <v>4246750</v>
      </c>
      <c r="CS10" s="1">
        <v>4246750</v>
      </c>
      <c r="CT10" s="1">
        <v>4246750</v>
      </c>
      <c r="CU10" s="1">
        <v>4246750</v>
      </c>
      <c r="CV10" s="1">
        <v>4246750</v>
      </c>
      <c r="CW10" s="1">
        <v>4246750</v>
      </c>
      <c r="CX10" s="1">
        <v>4246750</v>
      </c>
      <c r="CY10" s="1">
        <v>4246750</v>
      </c>
      <c r="CZ10" s="1">
        <v>4246750</v>
      </c>
      <c r="DA10" s="1">
        <v>4246750</v>
      </c>
    </row>
    <row r="11" spans="4:105" x14ac:dyDescent="0.25">
      <c r="D11" t="s">
        <v>51</v>
      </c>
      <c r="E11" s="1">
        <v>3881000</v>
      </c>
      <c r="F11" s="1">
        <v>3881000</v>
      </c>
      <c r="G11" s="1">
        <v>3881000</v>
      </c>
      <c r="H11" s="1">
        <v>3881000</v>
      </c>
      <c r="I11" s="1">
        <v>3881000</v>
      </c>
      <c r="J11" s="1">
        <v>3881000</v>
      </c>
      <c r="K11" s="1">
        <v>3881000</v>
      </c>
      <c r="L11" s="1">
        <v>3881000</v>
      </c>
      <c r="M11" s="1">
        <v>3881000</v>
      </c>
      <c r="N11" s="1">
        <v>3881000</v>
      </c>
      <c r="O11" s="1">
        <v>3881000</v>
      </c>
      <c r="P11" s="1">
        <v>3881000</v>
      </c>
      <c r="Q11" s="1">
        <v>3881000</v>
      </c>
      <c r="R11" s="1">
        <v>3881000</v>
      </c>
      <c r="S11" s="1">
        <v>3881000</v>
      </c>
      <c r="T11" s="1">
        <v>3881000</v>
      </c>
      <c r="U11" s="1">
        <v>3881000</v>
      </c>
      <c r="V11" s="1">
        <v>3881000</v>
      </c>
      <c r="W11" s="1">
        <v>3881000</v>
      </c>
      <c r="X11" s="1">
        <v>3881000</v>
      </c>
      <c r="Y11" s="1">
        <v>3881000</v>
      </c>
      <c r="Z11" s="1">
        <v>3881000</v>
      </c>
      <c r="AA11" s="1">
        <v>3881000</v>
      </c>
      <c r="AB11" s="1">
        <v>3881000</v>
      </c>
      <c r="AC11" s="1">
        <v>3881000</v>
      </c>
      <c r="AD11" s="1">
        <v>3881000</v>
      </c>
      <c r="AE11" s="1">
        <v>3881000</v>
      </c>
      <c r="AF11" s="1">
        <v>3881000</v>
      </c>
      <c r="AG11" s="1">
        <v>3881000</v>
      </c>
      <c r="AH11" s="1">
        <v>3881000</v>
      </c>
      <c r="AI11" s="1">
        <v>3881000</v>
      </c>
      <c r="AJ11" s="1">
        <v>3881000</v>
      </c>
      <c r="AK11" s="1">
        <v>3881000</v>
      </c>
      <c r="AL11" s="1">
        <v>3881000</v>
      </c>
      <c r="AM11" s="1">
        <v>3881000</v>
      </c>
      <c r="AN11" s="1">
        <v>3881000</v>
      </c>
      <c r="AO11" s="1">
        <v>3881000</v>
      </c>
      <c r="AP11" s="1">
        <v>3881000</v>
      </c>
      <c r="AQ11" s="1">
        <v>3881000</v>
      </c>
      <c r="AR11" s="1">
        <v>3881000</v>
      </c>
      <c r="AS11" s="1">
        <v>3881000</v>
      </c>
      <c r="AT11" s="1">
        <v>3881000</v>
      </c>
      <c r="AU11" s="1">
        <v>3881000</v>
      </c>
      <c r="AV11" s="1">
        <v>3881000</v>
      </c>
      <c r="AW11" s="1">
        <v>3881000</v>
      </c>
      <c r="AX11" s="1">
        <v>3881000</v>
      </c>
      <c r="AY11" s="1">
        <v>3881000</v>
      </c>
      <c r="AZ11" s="1">
        <v>3881000</v>
      </c>
      <c r="BA11" s="1">
        <v>3881000</v>
      </c>
      <c r="BB11" s="1">
        <v>3881000</v>
      </c>
      <c r="BC11" s="1">
        <v>3881000</v>
      </c>
      <c r="BD11" s="1">
        <v>3881000</v>
      </c>
      <c r="BE11" s="1">
        <v>3881000</v>
      </c>
      <c r="BF11" s="1">
        <v>3881000</v>
      </c>
      <c r="BG11" s="1">
        <v>3881000</v>
      </c>
      <c r="BH11" s="1">
        <v>3881000</v>
      </c>
      <c r="BI11" s="1">
        <v>3881000</v>
      </c>
      <c r="BJ11" s="1">
        <v>3881000</v>
      </c>
      <c r="BK11" s="1">
        <v>3881000</v>
      </c>
      <c r="BL11" s="1">
        <v>3881000</v>
      </c>
      <c r="BM11" s="1">
        <v>3881000</v>
      </c>
      <c r="BN11" s="1">
        <v>3881000</v>
      </c>
      <c r="BO11" s="1">
        <v>3881000</v>
      </c>
      <c r="BP11" s="1">
        <v>3881000</v>
      </c>
      <c r="BQ11" s="1">
        <v>3881000</v>
      </c>
      <c r="BR11" s="1">
        <v>3881000</v>
      </c>
      <c r="BS11" s="1">
        <v>3881000</v>
      </c>
      <c r="BT11" s="1">
        <v>3881000</v>
      </c>
      <c r="BU11" s="1">
        <v>3881000</v>
      </c>
      <c r="BV11" s="1">
        <v>3881000</v>
      </c>
      <c r="BW11" s="1">
        <v>3881000</v>
      </c>
      <c r="BX11" s="1">
        <v>3881000</v>
      </c>
      <c r="BY11" s="1">
        <v>3881000</v>
      </c>
      <c r="BZ11" s="1">
        <v>3881000</v>
      </c>
      <c r="CA11" s="1">
        <v>3881000</v>
      </c>
      <c r="CB11" s="1">
        <v>3881000</v>
      </c>
      <c r="CC11" s="1">
        <v>3881000</v>
      </c>
      <c r="CD11" s="1">
        <v>3881000</v>
      </c>
      <c r="CE11" s="1">
        <v>3881000</v>
      </c>
      <c r="CF11" s="1">
        <v>3881000</v>
      </c>
      <c r="CG11" s="1">
        <v>3881000</v>
      </c>
      <c r="CH11" s="1">
        <v>3881000</v>
      </c>
      <c r="CI11" s="1">
        <v>3881000</v>
      </c>
      <c r="CJ11" s="1">
        <v>3881000</v>
      </c>
      <c r="CK11" s="1">
        <v>3881000</v>
      </c>
      <c r="CL11" s="1">
        <v>3881000</v>
      </c>
      <c r="CM11" s="1">
        <v>3881000</v>
      </c>
      <c r="CN11" s="1">
        <v>3881000</v>
      </c>
      <c r="CO11" s="1">
        <v>3881000</v>
      </c>
      <c r="CP11" s="1">
        <v>3881000</v>
      </c>
      <c r="CQ11" s="1">
        <v>3881000</v>
      </c>
      <c r="CR11" s="1">
        <v>3881000</v>
      </c>
      <c r="CS11" s="1">
        <v>3881000</v>
      </c>
      <c r="CT11" s="1">
        <v>3881000</v>
      </c>
      <c r="CU11" s="1">
        <v>3881000</v>
      </c>
      <c r="CV11" s="1">
        <v>3881000</v>
      </c>
      <c r="CW11" s="1">
        <v>3881000</v>
      </c>
      <c r="CX11" s="1">
        <v>3881000</v>
      </c>
      <c r="CY11" s="1">
        <v>3881000</v>
      </c>
      <c r="CZ11" s="1">
        <v>3881000</v>
      </c>
      <c r="DA11" s="1">
        <v>3881000</v>
      </c>
    </row>
    <row r="12" spans="4:105" x14ac:dyDescent="0.25">
      <c r="D12" t="s">
        <v>52</v>
      </c>
      <c r="E12" s="1">
        <v>3226250</v>
      </c>
      <c r="F12" s="1">
        <v>3226250</v>
      </c>
      <c r="G12" s="1">
        <v>3226250</v>
      </c>
      <c r="H12" s="1">
        <v>3226250</v>
      </c>
      <c r="I12" s="1">
        <v>3226250</v>
      </c>
      <c r="J12" s="1">
        <v>3226250</v>
      </c>
      <c r="K12" s="1">
        <v>3226250</v>
      </c>
      <c r="L12" s="1">
        <v>3226250</v>
      </c>
      <c r="M12" s="1">
        <v>3226250</v>
      </c>
      <c r="N12" s="1">
        <v>3226250</v>
      </c>
      <c r="O12" s="1">
        <v>3226250</v>
      </c>
      <c r="P12" s="1">
        <v>3226250</v>
      </c>
      <c r="Q12" s="1">
        <v>3226250</v>
      </c>
      <c r="R12" s="1">
        <v>3226250</v>
      </c>
      <c r="S12" s="1">
        <v>3226250</v>
      </c>
      <c r="T12" s="1">
        <v>3226250</v>
      </c>
      <c r="U12" s="1">
        <v>3226250</v>
      </c>
      <c r="V12" s="1">
        <v>3226250</v>
      </c>
      <c r="W12" s="1">
        <v>3226250</v>
      </c>
      <c r="X12" s="1">
        <v>3226250</v>
      </c>
      <c r="Y12" s="1">
        <v>3226250</v>
      </c>
      <c r="Z12" s="1">
        <v>3226250</v>
      </c>
      <c r="AA12" s="1">
        <v>3226250</v>
      </c>
      <c r="AB12" s="1">
        <v>3226250</v>
      </c>
      <c r="AC12" s="1">
        <v>3226250</v>
      </c>
      <c r="AD12" s="1">
        <v>3226250</v>
      </c>
      <c r="AE12" s="1">
        <v>3226250</v>
      </c>
      <c r="AF12" s="1">
        <v>3226250</v>
      </c>
      <c r="AG12" s="1">
        <v>3226250</v>
      </c>
      <c r="AH12" s="1">
        <v>3226250</v>
      </c>
      <c r="AI12" s="1">
        <v>3226250</v>
      </c>
      <c r="AJ12" s="1">
        <v>3226250</v>
      </c>
      <c r="AK12" s="1">
        <v>3226250</v>
      </c>
      <c r="AL12" s="1">
        <v>3226250</v>
      </c>
      <c r="AM12" s="1">
        <v>3226250</v>
      </c>
      <c r="AN12" s="1">
        <v>3226250</v>
      </c>
      <c r="AO12" s="1">
        <v>3226250</v>
      </c>
      <c r="AP12" s="1">
        <v>3226250</v>
      </c>
      <c r="AQ12" s="1">
        <v>3226250</v>
      </c>
      <c r="AR12" s="1">
        <v>3226250</v>
      </c>
      <c r="AS12" s="1">
        <v>3226250</v>
      </c>
      <c r="AT12" s="1">
        <v>3226250</v>
      </c>
      <c r="AU12" s="1">
        <v>3226250</v>
      </c>
      <c r="AV12" s="1">
        <v>3226250</v>
      </c>
      <c r="AW12" s="1">
        <v>3226250</v>
      </c>
      <c r="AX12" s="1">
        <v>3226250</v>
      </c>
      <c r="AY12" s="1">
        <v>3226250</v>
      </c>
      <c r="AZ12" s="1">
        <v>3226250</v>
      </c>
      <c r="BA12" s="1">
        <v>3226250</v>
      </c>
      <c r="BB12" s="1">
        <v>3226250</v>
      </c>
      <c r="BC12" s="1">
        <v>3226250</v>
      </c>
      <c r="BD12" s="1">
        <v>3226250</v>
      </c>
      <c r="BE12" s="1">
        <v>3226250</v>
      </c>
      <c r="BF12" s="1">
        <v>3226250</v>
      </c>
      <c r="BG12" s="1">
        <v>3226250</v>
      </c>
      <c r="BH12" s="1">
        <v>3226250</v>
      </c>
      <c r="BI12" s="1">
        <v>3226250</v>
      </c>
      <c r="BJ12" s="1">
        <v>3226250</v>
      </c>
      <c r="BK12" s="1">
        <v>3226250</v>
      </c>
      <c r="BL12" s="1">
        <v>3226250</v>
      </c>
      <c r="BM12" s="1">
        <v>3226250</v>
      </c>
      <c r="BN12" s="1">
        <v>3226250</v>
      </c>
      <c r="BO12" s="1">
        <v>3226250</v>
      </c>
      <c r="BP12" s="1">
        <v>3226250</v>
      </c>
      <c r="BQ12" s="1">
        <v>3226250</v>
      </c>
      <c r="BR12" s="1">
        <v>3226250</v>
      </c>
      <c r="BS12" s="1">
        <v>3226250</v>
      </c>
      <c r="BT12" s="1">
        <v>3226250</v>
      </c>
      <c r="BU12" s="1">
        <v>3226250</v>
      </c>
      <c r="BV12" s="1">
        <v>3226250</v>
      </c>
      <c r="BW12" s="1">
        <v>3226250</v>
      </c>
      <c r="BX12" s="1">
        <v>3226250</v>
      </c>
      <c r="BY12" s="1">
        <v>3226250</v>
      </c>
      <c r="BZ12" s="1">
        <v>3226250</v>
      </c>
      <c r="CA12" s="1">
        <v>3226250</v>
      </c>
      <c r="CB12" s="1">
        <v>3226250</v>
      </c>
      <c r="CC12" s="1">
        <v>3226250</v>
      </c>
      <c r="CD12" s="1">
        <v>3226250</v>
      </c>
      <c r="CE12" s="1">
        <v>3226250</v>
      </c>
      <c r="CF12" s="1">
        <v>3226250</v>
      </c>
      <c r="CG12" s="1">
        <v>3226250</v>
      </c>
      <c r="CH12" s="1">
        <v>3226250</v>
      </c>
      <c r="CI12" s="1">
        <v>3226250</v>
      </c>
      <c r="CJ12" s="1">
        <v>3226250</v>
      </c>
      <c r="CK12" s="1">
        <v>3226250</v>
      </c>
      <c r="CL12" s="1">
        <v>3226250</v>
      </c>
      <c r="CM12" s="1">
        <v>3226250</v>
      </c>
      <c r="CN12" s="1">
        <v>3226250</v>
      </c>
      <c r="CO12" s="1">
        <v>3226250</v>
      </c>
      <c r="CP12" s="1">
        <v>3226250</v>
      </c>
      <c r="CQ12" s="1">
        <v>3226250</v>
      </c>
      <c r="CR12" s="1">
        <v>3226250</v>
      </c>
      <c r="CS12" s="1">
        <v>3226250</v>
      </c>
      <c r="CT12" s="1">
        <v>3226250</v>
      </c>
      <c r="CU12" s="1">
        <v>3226250</v>
      </c>
      <c r="CV12" s="1">
        <v>3226250</v>
      </c>
      <c r="CW12" s="1">
        <v>3226250</v>
      </c>
      <c r="CX12" s="1">
        <v>3226250</v>
      </c>
      <c r="CY12" s="1">
        <v>3226250</v>
      </c>
      <c r="CZ12" s="1">
        <v>3226250</v>
      </c>
      <c r="DA12" s="1">
        <v>3226250</v>
      </c>
    </row>
    <row r="13" spans="4:105" x14ac:dyDescent="0.25">
      <c r="D13" t="s">
        <v>53</v>
      </c>
      <c r="E13" s="1">
        <v>2822750</v>
      </c>
      <c r="F13" s="1">
        <v>2822750</v>
      </c>
      <c r="G13" s="1">
        <v>2822750</v>
      </c>
      <c r="H13" s="1">
        <v>2822750</v>
      </c>
      <c r="I13" s="1">
        <v>2822750</v>
      </c>
      <c r="J13" s="1">
        <v>2822750</v>
      </c>
      <c r="K13" s="1">
        <v>2822750</v>
      </c>
      <c r="L13" s="1">
        <v>2822750</v>
      </c>
      <c r="M13" s="1">
        <v>2822750</v>
      </c>
      <c r="N13" s="1">
        <v>2822750</v>
      </c>
      <c r="O13" s="1">
        <v>2822750</v>
      </c>
      <c r="P13" s="1">
        <v>2822750</v>
      </c>
      <c r="Q13" s="1">
        <v>2822750</v>
      </c>
      <c r="R13" s="1">
        <v>2822750</v>
      </c>
      <c r="S13" s="1">
        <v>2822750</v>
      </c>
      <c r="T13" s="1">
        <v>2822750</v>
      </c>
      <c r="U13" s="1">
        <v>2822750</v>
      </c>
      <c r="V13" s="1">
        <v>2822750</v>
      </c>
      <c r="W13" s="1">
        <v>2822750</v>
      </c>
      <c r="X13" s="1">
        <v>2822750</v>
      </c>
      <c r="Y13" s="1">
        <v>2822750</v>
      </c>
      <c r="Z13" s="1">
        <v>2822750</v>
      </c>
      <c r="AA13" s="1">
        <v>2822750</v>
      </c>
      <c r="AB13" s="1">
        <v>2822750</v>
      </c>
      <c r="AC13" s="1">
        <v>2822750</v>
      </c>
      <c r="AD13" s="1">
        <v>2822750</v>
      </c>
      <c r="AE13" s="1">
        <v>2822750</v>
      </c>
      <c r="AF13" s="1">
        <v>2822750</v>
      </c>
      <c r="AG13" s="1">
        <v>2822750</v>
      </c>
      <c r="AH13" s="1">
        <v>2822750</v>
      </c>
      <c r="AI13" s="1">
        <v>2822750</v>
      </c>
      <c r="AJ13" s="1">
        <v>2822750</v>
      </c>
      <c r="AK13" s="1">
        <v>2822750</v>
      </c>
      <c r="AL13" s="1">
        <v>2822750</v>
      </c>
      <c r="AM13" s="1">
        <v>2822750</v>
      </c>
      <c r="AN13" s="1">
        <v>2822750</v>
      </c>
      <c r="AO13" s="1">
        <v>2822750</v>
      </c>
      <c r="AP13" s="1">
        <v>2822750</v>
      </c>
      <c r="AQ13" s="1">
        <v>2822750</v>
      </c>
      <c r="AR13" s="1">
        <v>2822750</v>
      </c>
      <c r="AS13" s="1">
        <v>2822750</v>
      </c>
      <c r="AT13" s="1">
        <v>2822750</v>
      </c>
      <c r="AU13" s="1">
        <v>2822750</v>
      </c>
      <c r="AV13" s="1">
        <v>2822750</v>
      </c>
      <c r="AW13" s="1">
        <v>2822750</v>
      </c>
      <c r="AX13" s="1">
        <v>2822750</v>
      </c>
      <c r="AY13" s="1">
        <v>2822750</v>
      </c>
      <c r="AZ13" s="1">
        <v>2822750</v>
      </c>
      <c r="BA13" s="1">
        <v>2822750</v>
      </c>
      <c r="BB13" s="1">
        <v>2822750</v>
      </c>
      <c r="BC13" s="1">
        <v>2822750</v>
      </c>
      <c r="BD13" s="1">
        <v>2822750</v>
      </c>
      <c r="BE13" s="1">
        <v>2822750</v>
      </c>
      <c r="BF13" s="1">
        <v>2822750</v>
      </c>
      <c r="BG13" s="1">
        <v>2822750</v>
      </c>
      <c r="BH13" s="1">
        <v>2822750</v>
      </c>
      <c r="BI13" s="1">
        <v>2822750</v>
      </c>
      <c r="BJ13" s="1">
        <v>2822750</v>
      </c>
      <c r="BK13" s="1">
        <v>2822750</v>
      </c>
      <c r="BL13" s="1">
        <v>2822750</v>
      </c>
      <c r="BM13" s="1">
        <v>2822750</v>
      </c>
      <c r="BN13" s="1">
        <v>2822750</v>
      </c>
      <c r="BO13" s="1">
        <v>2822750</v>
      </c>
      <c r="BP13" s="1">
        <v>2822750</v>
      </c>
      <c r="BQ13" s="1">
        <v>2822750</v>
      </c>
      <c r="BR13" s="1">
        <v>2822750</v>
      </c>
      <c r="BS13" s="1">
        <v>2822750</v>
      </c>
      <c r="BT13" s="1">
        <v>2822750</v>
      </c>
      <c r="BU13" s="1">
        <v>2822750</v>
      </c>
      <c r="BV13" s="1">
        <v>2822750</v>
      </c>
      <c r="BW13" s="1">
        <v>2822750</v>
      </c>
      <c r="BX13" s="1">
        <v>2822750</v>
      </c>
      <c r="BY13" s="1">
        <v>2822750</v>
      </c>
      <c r="BZ13" s="1">
        <v>2822750</v>
      </c>
      <c r="CA13" s="1">
        <v>2822750</v>
      </c>
      <c r="CB13" s="1">
        <v>2822750</v>
      </c>
      <c r="CC13" s="1">
        <v>2822750</v>
      </c>
      <c r="CD13" s="1">
        <v>2822750</v>
      </c>
      <c r="CE13" s="1">
        <v>2822750</v>
      </c>
      <c r="CF13" s="1">
        <v>2822750</v>
      </c>
      <c r="CG13" s="1">
        <v>2822750</v>
      </c>
      <c r="CH13" s="1">
        <v>2822750</v>
      </c>
      <c r="CI13" s="1">
        <v>2822750</v>
      </c>
      <c r="CJ13" s="1">
        <v>2822750</v>
      </c>
      <c r="CK13" s="1">
        <v>2822750</v>
      </c>
      <c r="CL13" s="1">
        <v>2822750</v>
      </c>
      <c r="CM13" s="1">
        <v>2822750</v>
      </c>
      <c r="CN13" s="1">
        <v>2822750</v>
      </c>
      <c r="CO13" s="1">
        <v>2822750</v>
      </c>
      <c r="CP13" s="1">
        <v>2822750</v>
      </c>
      <c r="CQ13" s="1">
        <v>2822750</v>
      </c>
      <c r="CR13" s="1">
        <v>2822750</v>
      </c>
      <c r="CS13" s="1">
        <v>2822750</v>
      </c>
      <c r="CT13" s="1">
        <v>2822750</v>
      </c>
      <c r="CU13" s="1">
        <v>2822750</v>
      </c>
      <c r="CV13" s="1">
        <v>2822750</v>
      </c>
      <c r="CW13" s="1">
        <v>2822750</v>
      </c>
      <c r="CX13" s="1">
        <v>2822750</v>
      </c>
      <c r="CY13" s="1">
        <v>2822750</v>
      </c>
      <c r="CZ13" s="1">
        <v>2822750</v>
      </c>
      <c r="DA13" s="1">
        <v>2822750</v>
      </c>
    </row>
    <row r="14" spans="4:105" x14ac:dyDescent="0.25">
      <c r="D14" t="s">
        <v>54</v>
      </c>
      <c r="E14" s="1">
        <v>2661500</v>
      </c>
      <c r="F14" s="1">
        <v>2661500</v>
      </c>
      <c r="G14" s="1">
        <v>2661500</v>
      </c>
      <c r="H14" s="1">
        <v>2661500</v>
      </c>
      <c r="I14" s="1">
        <v>2661500</v>
      </c>
      <c r="J14" s="1">
        <v>2661500</v>
      </c>
      <c r="K14" s="1">
        <v>2661500</v>
      </c>
      <c r="L14" s="1">
        <v>2661500</v>
      </c>
      <c r="M14" s="1">
        <v>2661500</v>
      </c>
      <c r="N14" s="1">
        <v>2661500</v>
      </c>
      <c r="O14" s="1">
        <v>2661500</v>
      </c>
      <c r="P14" s="1">
        <v>2661500</v>
      </c>
      <c r="Q14" s="1">
        <v>2661500</v>
      </c>
      <c r="R14" s="1">
        <v>2661500</v>
      </c>
      <c r="S14" s="1">
        <v>2661500</v>
      </c>
      <c r="T14" s="1">
        <v>2661500</v>
      </c>
      <c r="U14" s="1">
        <v>2661500</v>
      </c>
      <c r="V14" s="1">
        <v>2661500</v>
      </c>
      <c r="W14" s="1">
        <v>2661500</v>
      </c>
      <c r="X14" s="1">
        <v>2661500</v>
      </c>
      <c r="Y14" s="1">
        <v>2661500</v>
      </c>
      <c r="Z14" s="1">
        <v>2661500</v>
      </c>
      <c r="AA14" s="1">
        <v>2661500</v>
      </c>
      <c r="AB14" s="1">
        <v>2661500</v>
      </c>
      <c r="AC14" s="1">
        <v>2661500</v>
      </c>
      <c r="AD14" s="1">
        <v>2661500</v>
      </c>
      <c r="AE14" s="1">
        <v>2661500</v>
      </c>
      <c r="AF14" s="1">
        <v>2661500</v>
      </c>
      <c r="AG14" s="1">
        <v>2661500</v>
      </c>
      <c r="AH14" s="1">
        <v>2661500</v>
      </c>
      <c r="AI14" s="1">
        <v>2661500</v>
      </c>
      <c r="AJ14" s="1">
        <v>2661500</v>
      </c>
      <c r="AK14" s="1">
        <v>2661500</v>
      </c>
      <c r="AL14" s="1">
        <v>2661500</v>
      </c>
      <c r="AM14" s="1">
        <v>2661500</v>
      </c>
      <c r="AN14" s="1">
        <v>2661500</v>
      </c>
      <c r="AO14" s="1">
        <v>2661500</v>
      </c>
      <c r="AP14" s="1">
        <v>2661500</v>
      </c>
      <c r="AQ14" s="1">
        <v>2661500</v>
      </c>
      <c r="AR14" s="1">
        <v>2661500</v>
      </c>
      <c r="AS14" s="1">
        <v>2661500</v>
      </c>
      <c r="AT14" s="1">
        <v>2661500</v>
      </c>
      <c r="AU14" s="1">
        <v>2661500</v>
      </c>
      <c r="AV14" s="1">
        <v>2661500</v>
      </c>
      <c r="AW14" s="1">
        <v>2661500</v>
      </c>
      <c r="AX14" s="1">
        <v>2661500</v>
      </c>
      <c r="AY14" s="1">
        <v>2661500</v>
      </c>
      <c r="AZ14" s="1">
        <v>2661500</v>
      </c>
      <c r="BA14" s="1">
        <v>2661500</v>
      </c>
      <c r="BB14" s="1">
        <v>2661500</v>
      </c>
      <c r="BC14" s="1">
        <v>2661500</v>
      </c>
      <c r="BD14" s="1">
        <v>2661500</v>
      </c>
      <c r="BE14" s="1">
        <v>2661500</v>
      </c>
      <c r="BF14" s="1">
        <v>2661500</v>
      </c>
      <c r="BG14" s="1">
        <v>2661500</v>
      </c>
      <c r="BH14" s="1">
        <v>2661500</v>
      </c>
      <c r="BI14" s="1">
        <v>2661500</v>
      </c>
      <c r="BJ14" s="1">
        <v>2661500</v>
      </c>
      <c r="BK14" s="1">
        <v>2661500</v>
      </c>
      <c r="BL14" s="1">
        <v>2661500</v>
      </c>
      <c r="BM14" s="1">
        <v>2661500</v>
      </c>
      <c r="BN14" s="1">
        <v>2661500</v>
      </c>
      <c r="BO14" s="1">
        <v>2661500</v>
      </c>
      <c r="BP14" s="1">
        <v>2661500</v>
      </c>
      <c r="BQ14" s="1">
        <v>2661500</v>
      </c>
      <c r="BR14" s="1">
        <v>2661500</v>
      </c>
      <c r="BS14" s="1">
        <v>2661500</v>
      </c>
      <c r="BT14" s="1">
        <v>2661500</v>
      </c>
      <c r="BU14" s="1">
        <v>2661500</v>
      </c>
      <c r="BV14" s="1">
        <v>2661500</v>
      </c>
      <c r="BW14" s="1">
        <v>2661500</v>
      </c>
      <c r="BX14" s="1">
        <v>2661500</v>
      </c>
      <c r="BY14" s="1">
        <v>2661500</v>
      </c>
      <c r="BZ14" s="1">
        <v>2661500</v>
      </c>
      <c r="CA14" s="1">
        <v>2661500</v>
      </c>
      <c r="CB14" s="1">
        <v>2661500</v>
      </c>
      <c r="CC14" s="1">
        <v>2661500</v>
      </c>
      <c r="CD14" s="1">
        <v>2661500</v>
      </c>
      <c r="CE14" s="1">
        <v>2661500</v>
      </c>
      <c r="CF14" s="1">
        <v>2661500</v>
      </c>
      <c r="CG14" s="1">
        <v>2661500</v>
      </c>
      <c r="CH14" s="1">
        <v>2661500</v>
      </c>
      <c r="CI14" s="1">
        <v>2661500</v>
      </c>
      <c r="CJ14" s="1">
        <v>2661500</v>
      </c>
      <c r="CK14" s="1">
        <v>2661500</v>
      </c>
      <c r="CL14" s="1">
        <v>2661500</v>
      </c>
      <c r="CM14" s="1">
        <v>2661500</v>
      </c>
      <c r="CN14" s="1">
        <v>2661500</v>
      </c>
      <c r="CO14" s="1">
        <v>2661500</v>
      </c>
      <c r="CP14" s="1">
        <v>2661500</v>
      </c>
      <c r="CQ14" s="1">
        <v>2661500</v>
      </c>
      <c r="CR14" s="1">
        <v>2661500</v>
      </c>
      <c r="CS14" s="1">
        <v>2661500</v>
      </c>
      <c r="CT14" s="1">
        <v>2661500</v>
      </c>
      <c r="CU14" s="1">
        <v>2661500</v>
      </c>
      <c r="CV14" s="1">
        <v>2661500</v>
      </c>
      <c r="CW14" s="1">
        <v>2661500</v>
      </c>
      <c r="CX14" s="1">
        <v>2661500</v>
      </c>
      <c r="CY14" s="1">
        <v>2661500</v>
      </c>
      <c r="CZ14" s="1">
        <v>2661500</v>
      </c>
      <c r="DA14" s="1">
        <v>2661500</v>
      </c>
    </row>
    <row r="15" spans="4:105" x14ac:dyDescent="0.25">
      <c r="D15" t="s">
        <v>55</v>
      </c>
      <c r="E15" s="1">
        <v>2585250</v>
      </c>
      <c r="F15" s="1">
        <v>2585250</v>
      </c>
      <c r="G15" s="1">
        <v>2585250</v>
      </c>
      <c r="H15" s="1">
        <v>2585250</v>
      </c>
      <c r="I15" s="1">
        <v>2585250</v>
      </c>
      <c r="J15" s="1">
        <v>2585250</v>
      </c>
      <c r="K15" s="1">
        <v>2585250</v>
      </c>
      <c r="L15" s="1">
        <v>2585250</v>
      </c>
      <c r="M15" s="1">
        <v>2585250</v>
      </c>
      <c r="N15" s="1">
        <v>2585250</v>
      </c>
      <c r="O15" s="1">
        <v>2585250</v>
      </c>
      <c r="P15" s="1">
        <v>2585250</v>
      </c>
      <c r="Q15" s="1">
        <v>2585250</v>
      </c>
      <c r="R15" s="1">
        <v>2585250</v>
      </c>
      <c r="S15" s="1">
        <v>2585250</v>
      </c>
      <c r="T15" s="1">
        <v>2585250</v>
      </c>
      <c r="U15" s="1">
        <v>2585250</v>
      </c>
      <c r="V15" s="1">
        <v>2585250</v>
      </c>
      <c r="W15" s="1">
        <v>2585250</v>
      </c>
      <c r="X15" s="1">
        <v>2585250</v>
      </c>
      <c r="Y15" s="1">
        <v>2585250</v>
      </c>
      <c r="Z15" s="1">
        <v>2585250</v>
      </c>
      <c r="AA15" s="1">
        <v>2585250</v>
      </c>
      <c r="AB15" s="1">
        <v>2585250</v>
      </c>
      <c r="AC15" s="1">
        <v>2585250</v>
      </c>
      <c r="AD15" s="1">
        <v>2585250</v>
      </c>
      <c r="AE15" s="1">
        <v>2585250</v>
      </c>
      <c r="AF15" s="1">
        <v>2585250</v>
      </c>
      <c r="AG15" s="1">
        <v>2585250</v>
      </c>
      <c r="AH15" s="1">
        <v>2585250</v>
      </c>
      <c r="AI15" s="1">
        <v>2585250</v>
      </c>
      <c r="AJ15" s="1">
        <v>2585250</v>
      </c>
      <c r="AK15" s="1">
        <v>2585250</v>
      </c>
      <c r="AL15" s="1">
        <v>2585250</v>
      </c>
      <c r="AM15" s="1">
        <v>2585250</v>
      </c>
      <c r="AN15" s="1">
        <v>2585250</v>
      </c>
      <c r="AO15" s="1">
        <v>2585250</v>
      </c>
      <c r="AP15" s="1">
        <v>2585250</v>
      </c>
      <c r="AQ15" s="1">
        <v>2585250</v>
      </c>
      <c r="AR15" s="1">
        <v>2585250</v>
      </c>
      <c r="AS15" s="1">
        <v>2585250</v>
      </c>
      <c r="AT15" s="1">
        <v>2585250</v>
      </c>
      <c r="AU15" s="1">
        <v>2585250</v>
      </c>
      <c r="AV15" s="1">
        <v>2585250</v>
      </c>
      <c r="AW15" s="1">
        <v>2585250</v>
      </c>
      <c r="AX15" s="1">
        <v>2585250</v>
      </c>
      <c r="AY15" s="1">
        <v>2585250</v>
      </c>
      <c r="AZ15" s="1">
        <v>2585250</v>
      </c>
      <c r="BA15" s="1">
        <v>2585250</v>
      </c>
      <c r="BB15" s="1">
        <v>2585250</v>
      </c>
      <c r="BC15" s="1">
        <v>2585250</v>
      </c>
      <c r="BD15" s="1">
        <v>2585250</v>
      </c>
      <c r="BE15" s="1">
        <v>2585250</v>
      </c>
      <c r="BF15" s="1">
        <v>2585250</v>
      </c>
      <c r="BG15" s="1">
        <v>2585250</v>
      </c>
      <c r="BH15" s="1">
        <v>2585250</v>
      </c>
      <c r="BI15" s="1">
        <v>2585250</v>
      </c>
      <c r="BJ15" s="1">
        <v>2585250</v>
      </c>
      <c r="BK15" s="1">
        <v>2585250</v>
      </c>
      <c r="BL15" s="1">
        <v>2585250</v>
      </c>
      <c r="BM15" s="1">
        <v>2585250</v>
      </c>
      <c r="BN15" s="1">
        <v>2585250</v>
      </c>
      <c r="BO15" s="1">
        <v>2585250</v>
      </c>
      <c r="BP15" s="1">
        <v>2585250</v>
      </c>
      <c r="BQ15" s="1">
        <v>2585250</v>
      </c>
      <c r="BR15" s="1">
        <v>2585250</v>
      </c>
      <c r="BS15" s="1">
        <v>2585250</v>
      </c>
      <c r="BT15" s="1">
        <v>2585250</v>
      </c>
      <c r="BU15" s="1">
        <v>2585250</v>
      </c>
      <c r="BV15" s="1">
        <v>2585250</v>
      </c>
      <c r="BW15" s="1">
        <v>2585250</v>
      </c>
      <c r="BX15" s="1">
        <v>2585250</v>
      </c>
      <c r="BY15" s="1">
        <v>2585250</v>
      </c>
      <c r="BZ15" s="1">
        <v>2585250</v>
      </c>
      <c r="CA15" s="1">
        <v>2585250</v>
      </c>
      <c r="CB15" s="1">
        <v>2585250</v>
      </c>
      <c r="CC15" s="1">
        <v>2585250</v>
      </c>
      <c r="CD15" s="1">
        <v>2585250</v>
      </c>
      <c r="CE15" s="1">
        <v>2585250</v>
      </c>
      <c r="CF15" s="1">
        <v>2585250</v>
      </c>
      <c r="CG15" s="1">
        <v>2585250</v>
      </c>
      <c r="CH15" s="1">
        <v>2585250</v>
      </c>
      <c r="CI15" s="1">
        <v>2585250</v>
      </c>
      <c r="CJ15" s="1">
        <v>2585250</v>
      </c>
      <c r="CK15" s="1">
        <v>2585250</v>
      </c>
      <c r="CL15" s="1">
        <v>2585250</v>
      </c>
      <c r="CM15" s="1">
        <v>2585250</v>
      </c>
      <c r="CN15" s="1">
        <v>2585250</v>
      </c>
      <c r="CO15" s="1">
        <v>2585250</v>
      </c>
      <c r="CP15" s="1">
        <v>2585250</v>
      </c>
      <c r="CQ15" s="1">
        <v>2585250</v>
      </c>
      <c r="CR15" s="1">
        <v>2585250</v>
      </c>
      <c r="CS15" s="1">
        <v>2585250</v>
      </c>
      <c r="CT15" s="1">
        <v>2585250</v>
      </c>
      <c r="CU15" s="1">
        <v>2585250</v>
      </c>
      <c r="CV15" s="1">
        <v>2585250</v>
      </c>
      <c r="CW15" s="1">
        <v>2585250</v>
      </c>
      <c r="CX15" s="1">
        <v>2585250</v>
      </c>
      <c r="CY15" s="1">
        <v>2585250</v>
      </c>
      <c r="CZ15" s="1">
        <v>2585250</v>
      </c>
      <c r="DA15" s="1">
        <v>2585250</v>
      </c>
    </row>
    <row r="16" spans="4:105" x14ac:dyDescent="0.25">
      <c r="D16" t="s">
        <v>56</v>
      </c>
      <c r="E16" s="1">
        <v>2904500</v>
      </c>
      <c r="F16" s="1">
        <v>2904500</v>
      </c>
      <c r="G16" s="1">
        <v>2904500</v>
      </c>
      <c r="H16" s="1">
        <v>2904500</v>
      </c>
      <c r="I16" s="1">
        <v>2904500</v>
      </c>
      <c r="J16" s="1">
        <v>2904500</v>
      </c>
      <c r="K16" s="1">
        <v>2904500</v>
      </c>
      <c r="L16" s="1">
        <v>2904500</v>
      </c>
      <c r="M16" s="1">
        <v>2904500</v>
      </c>
      <c r="N16" s="1">
        <v>2904500</v>
      </c>
      <c r="O16" s="1">
        <v>2904500</v>
      </c>
      <c r="P16" s="1">
        <v>2904500</v>
      </c>
      <c r="Q16" s="1">
        <v>2904500</v>
      </c>
      <c r="R16" s="1">
        <v>2904500</v>
      </c>
      <c r="S16" s="1">
        <v>2904500</v>
      </c>
      <c r="T16" s="1">
        <v>2904500</v>
      </c>
      <c r="U16" s="1">
        <v>2904500</v>
      </c>
      <c r="V16" s="1">
        <v>2904500</v>
      </c>
      <c r="W16" s="1">
        <v>2904500</v>
      </c>
      <c r="X16" s="1">
        <v>2904500</v>
      </c>
      <c r="Y16" s="1">
        <v>2904500</v>
      </c>
      <c r="Z16" s="1">
        <v>2904500</v>
      </c>
      <c r="AA16" s="1">
        <v>2904500</v>
      </c>
      <c r="AB16" s="1">
        <v>2904500</v>
      </c>
      <c r="AC16" s="1">
        <v>2904500</v>
      </c>
      <c r="AD16" s="1">
        <v>2904500</v>
      </c>
      <c r="AE16" s="1">
        <v>2904500</v>
      </c>
      <c r="AF16" s="1">
        <v>2904500</v>
      </c>
      <c r="AG16" s="1">
        <v>2904500</v>
      </c>
      <c r="AH16" s="1">
        <v>2904500</v>
      </c>
      <c r="AI16" s="1">
        <v>2904500</v>
      </c>
      <c r="AJ16" s="1">
        <v>2904500</v>
      </c>
      <c r="AK16" s="1">
        <v>2904500</v>
      </c>
      <c r="AL16" s="1">
        <v>2904500</v>
      </c>
      <c r="AM16" s="1">
        <v>2904500</v>
      </c>
      <c r="AN16" s="1">
        <v>2904500</v>
      </c>
      <c r="AO16" s="1">
        <v>2904500</v>
      </c>
      <c r="AP16" s="1">
        <v>2904500</v>
      </c>
      <c r="AQ16" s="1">
        <v>2904500</v>
      </c>
      <c r="AR16" s="1">
        <v>2904500</v>
      </c>
      <c r="AS16" s="1">
        <v>2904500</v>
      </c>
      <c r="AT16" s="1">
        <v>2904500</v>
      </c>
      <c r="AU16" s="1">
        <v>2904500</v>
      </c>
      <c r="AV16" s="1">
        <v>2904500</v>
      </c>
      <c r="AW16" s="1">
        <v>2904500</v>
      </c>
      <c r="AX16" s="1">
        <v>2904500</v>
      </c>
      <c r="AY16" s="1">
        <v>2904500</v>
      </c>
      <c r="AZ16" s="1">
        <v>2904500</v>
      </c>
      <c r="BA16" s="1">
        <v>2904500</v>
      </c>
      <c r="BB16" s="1">
        <v>2904500</v>
      </c>
      <c r="BC16" s="1">
        <v>2904500</v>
      </c>
      <c r="BD16" s="1">
        <v>2904500</v>
      </c>
      <c r="BE16" s="1">
        <v>2904500</v>
      </c>
      <c r="BF16" s="1">
        <v>2904500</v>
      </c>
      <c r="BG16" s="1">
        <v>2904500</v>
      </c>
      <c r="BH16" s="1">
        <v>2904500</v>
      </c>
      <c r="BI16" s="1">
        <v>2904500</v>
      </c>
      <c r="BJ16" s="1">
        <v>2904500</v>
      </c>
      <c r="BK16" s="1">
        <v>2904500</v>
      </c>
      <c r="BL16" s="1">
        <v>2904500</v>
      </c>
      <c r="BM16" s="1">
        <v>2904500</v>
      </c>
      <c r="BN16" s="1">
        <v>2904500</v>
      </c>
      <c r="BO16" s="1">
        <v>2904500</v>
      </c>
      <c r="BP16" s="1">
        <v>2904500</v>
      </c>
      <c r="BQ16" s="1">
        <v>2904500</v>
      </c>
      <c r="BR16" s="1">
        <v>2904500</v>
      </c>
      <c r="BS16" s="1">
        <v>2904500</v>
      </c>
      <c r="BT16" s="1">
        <v>2904500</v>
      </c>
      <c r="BU16" s="1">
        <v>2904500</v>
      </c>
      <c r="BV16" s="1">
        <v>2904500</v>
      </c>
      <c r="BW16" s="1">
        <v>2904500</v>
      </c>
      <c r="BX16" s="1">
        <v>2904500</v>
      </c>
      <c r="BY16" s="1">
        <v>2904500</v>
      </c>
      <c r="BZ16" s="1">
        <v>2904500</v>
      </c>
      <c r="CA16" s="1">
        <v>2904500</v>
      </c>
      <c r="CB16" s="1">
        <v>2904500</v>
      </c>
      <c r="CC16" s="1">
        <v>2904500</v>
      </c>
      <c r="CD16" s="1">
        <v>2904500</v>
      </c>
      <c r="CE16" s="1">
        <v>2904500</v>
      </c>
      <c r="CF16" s="1">
        <v>2904500</v>
      </c>
      <c r="CG16" s="1">
        <v>2904500</v>
      </c>
      <c r="CH16" s="1">
        <v>2904500</v>
      </c>
      <c r="CI16" s="1">
        <v>2904500</v>
      </c>
      <c r="CJ16" s="1">
        <v>2904500</v>
      </c>
      <c r="CK16" s="1">
        <v>2904500</v>
      </c>
      <c r="CL16" s="1">
        <v>2904500</v>
      </c>
      <c r="CM16" s="1">
        <v>2904500</v>
      </c>
      <c r="CN16" s="1">
        <v>2904500</v>
      </c>
      <c r="CO16" s="1">
        <v>2904500</v>
      </c>
      <c r="CP16" s="1">
        <v>2904500</v>
      </c>
      <c r="CQ16" s="1">
        <v>2904500</v>
      </c>
      <c r="CR16" s="1">
        <v>2904500</v>
      </c>
      <c r="CS16" s="1">
        <v>2904500</v>
      </c>
      <c r="CT16" s="1">
        <v>2904500</v>
      </c>
      <c r="CU16" s="1">
        <v>2904500</v>
      </c>
      <c r="CV16" s="1">
        <v>2904500</v>
      </c>
      <c r="CW16" s="1">
        <v>2904500</v>
      </c>
      <c r="CX16" s="1">
        <v>2904500</v>
      </c>
      <c r="CY16" s="1">
        <v>2904500</v>
      </c>
      <c r="CZ16" s="1">
        <v>2904500</v>
      </c>
      <c r="DA16" s="1">
        <v>2904500</v>
      </c>
    </row>
    <row r="17" spans="4:105" x14ac:dyDescent="0.25">
      <c r="D17" t="s">
        <v>57</v>
      </c>
      <c r="E17" s="1">
        <v>3255750</v>
      </c>
      <c r="F17" s="1">
        <v>3255750</v>
      </c>
      <c r="G17" s="1">
        <v>3255750</v>
      </c>
      <c r="H17" s="1">
        <v>3255750</v>
      </c>
      <c r="I17" s="1">
        <v>3255750</v>
      </c>
      <c r="J17" s="1">
        <v>3255750</v>
      </c>
      <c r="K17" s="1">
        <v>3255750</v>
      </c>
      <c r="L17" s="1">
        <v>3255750</v>
      </c>
      <c r="M17" s="1">
        <v>3255750</v>
      </c>
      <c r="N17" s="1">
        <v>3255750</v>
      </c>
      <c r="O17" s="1">
        <v>3255750</v>
      </c>
      <c r="P17" s="1">
        <v>3255750</v>
      </c>
      <c r="Q17" s="1">
        <v>3255750</v>
      </c>
      <c r="R17" s="1">
        <v>3255750</v>
      </c>
      <c r="S17" s="1">
        <v>3255750</v>
      </c>
      <c r="T17" s="1">
        <v>3255750</v>
      </c>
      <c r="U17" s="1">
        <v>3255750</v>
      </c>
      <c r="V17" s="1">
        <v>3255750</v>
      </c>
      <c r="W17" s="1">
        <v>3255750</v>
      </c>
      <c r="X17" s="1">
        <v>3255750</v>
      </c>
      <c r="Y17" s="1">
        <v>3255750</v>
      </c>
      <c r="Z17" s="1">
        <v>3255750</v>
      </c>
      <c r="AA17" s="1">
        <v>3255750</v>
      </c>
      <c r="AB17" s="1">
        <v>3255750</v>
      </c>
      <c r="AC17" s="1">
        <v>3255750</v>
      </c>
      <c r="AD17" s="1">
        <v>3255750</v>
      </c>
      <c r="AE17" s="1">
        <v>3255750</v>
      </c>
      <c r="AF17" s="1">
        <v>3255750</v>
      </c>
      <c r="AG17" s="1">
        <v>3255750</v>
      </c>
      <c r="AH17" s="1">
        <v>3255750</v>
      </c>
      <c r="AI17" s="1">
        <v>3255750</v>
      </c>
      <c r="AJ17" s="1">
        <v>3255750</v>
      </c>
      <c r="AK17" s="1">
        <v>3255750</v>
      </c>
      <c r="AL17" s="1">
        <v>3255750</v>
      </c>
      <c r="AM17" s="1">
        <v>3255750</v>
      </c>
      <c r="AN17" s="1">
        <v>3255750</v>
      </c>
      <c r="AO17" s="1">
        <v>3255750</v>
      </c>
      <c r="AP17" s="1">
        <v>3255750</v>
      </c>
      <c r="AQ17" s="1">
        <v>3255750</v>
      </c>
      <c r="AR17" s="1">
        <v>3255750</v>
      </c>
      <c r="AS17" s="1">
        <v>3255750</v>
      </c>
      <c r="AT17" s="1">
        <v>3255750</v>
      </c>
      <c r="AU17" s="1">
        <v>3255750</v>
      </c>
      <c r="AV17" s="1">
        <v>3255750</v>
      </c>
      <c r="AW17" s="1">
        <v>3255750</v>
      </c>
      <c r="AX17" s="1">
        <v>3255750</v>
      </c>
      <c r="AY17" s="1">
        <v>3255750</v>
      </c>
      <c r="AZ17" s="1">
        <v>3255750</v>
      </c>
      <c r="BA17" s="1">
        <v>3255750</v>
      </c>
      <c r="BB17" s="1">
        <v>3255750</v>
      </c>
      <c r="BC17" s="1">
        <v>3255750</v>
      </c>
      <c r="BD17" s="1">
        <v>3255750</v>
      </c>
      <c r="BE17" s="1">
        <v>3255750</v>
      </c>
      <c r="BF17" s="1">
        <v>3255750</v>
      </c>
      <c r="BG17" s="1">
        <v>3255750</v>
      </c>
      <c r="BH17" s="1">
        <v>3255750</v>
      </c>
      <c r="BI17" s="1">
        <v>3255750</v>
      </c>
      <c r="BJ17" s="1">
        <v>3255750</v>
      </c>
      <c r="BK17" s="1">
        <v>3255750</v>
      </c>
      <c r="BL17" s="1">
        <v>3255750</v>
      </c>
      <c r="BM17" s="1">
        <v>3255750</v>
      </c>
      <c r="BN17" s="1">
        <v>3255750</v>
      </c>
      <c r="BO17" s="1">
        <v>3255750</v>
      </c>
      <c r="BP17" s="1">
        <v>3255750</v>
      </c>
      <c r="BQ17" s="1">
        <v>3255750</v>
      </c>
      <c r="BR17" s="1">
        <v>3255750</v>
      </c>
      <c r="BS17" s="1">
        <v>3255750</v>
      </c>
      <c r="BT17" s="1">
        <v>3255750</v>
      </c>
      <c r="BU17" s="1">
        <v>3255750</v>
      </c>
      <c r="BV17" s="1">
        <v>3255750</v>
      </c>
      <c r="BW17" s="1">
        <v>3255750</v>
      </c>
      <c r="BX17" s="1">
        <v>3255750</v>
      </c>
      <c r="BY17" s="1">
        <v>3255750</v>
      </c>
      <c r="BZ17" s="1">
        <v>3255750</v>
      </c>
      <c r="CA17" s="1">
        <v>3255750</v>
      </c>
      <c r="CB17" s="1">
        <v>3255750</v>
      </c>
      <c r="CC17" s="1">
        <v>3255750</v>
      </c>
      <c r="CD17" s="1">
        <v>3255750</v>
      </c>
      <c r="CE17" s="1">
        <v>3255750</v>
      </c>
      <c r="CF17" s="1">
        <v>3255750</v>
      </c>
      <c r="CG17" s="1">
        <v>3255750</v>
      </c>
      <c r="CH17" s="1">
        <v>3255750</v>
      </c>
      <c r="CI17" s="1">
        <v>3255750</v>
      </c>
      <c r="CJ17" s="1">
        <v>3255750</v>
      </c>
      <c r="CK17" s="1">
        <v>3255750</v>
      </c>
      <c r="CL17" s="1">
        <v>3255750</v>
      </c>
      <c r="CM17" s="1">
        <v>3255750</v>
      </c>
      <c r="CN17" s="1">
        <v>3255750</v>
      </c>
      <c r="CO17" s="1">
        <v>3255750</v>
      </c>
      <c r="CP17" s="1">
        <v>3255750</v>
      </c>
      <c r="CQ17" s="1">
        <v>3255750</v>
      </c>
      <c r="CR17" s="1">
        <v>3255750</v>
      </c>
      <c r="CS17" s="1">
        <v>3255750</v>
      </c>
      <c r="CT17" s="1">
        <v>3255750</v>
      </c>
      <c r="CU17" s="1">
        <v>3255750</v>
      </c>
      <c r="CV17" s="1">
        <v>3255750</v>
      </c>
      <c r="CW17" s="1">
        <v>3255750</v>
      </c>
      <c r="CX17" s="1">
        <v>3255750</v>
      </c>
      <c r="CY17" s="1">
        <v>3255750</v>
      </c>
      <c r="CZ17" s="1">
        <v>3255750</v>
      </c>
      <c r="DA17" s="1">
        <v>3255750</v>
      </c>
    </row>
    <row r="18" spans="4:105" x14ac:dyDescent="0.25">
      <c r="D18" t="s">
        <v>58</v>
      </c>
      <c r="E18" s="1">
        <v>3757249.9999999995</v>
      </c>
      <c r="F18" s="1">
        <v>3757249.9999999995</v>
      </c>
      <c r="G18" s="1">
        <v>3757249.9999999995</v>
      </c>
      <c r="H18" s="1">
        <v>3757249.9999999995</v>
      </c>
      <c r="I18" s="1">
        <v>3757249.9999999995</v>
      </c>
      <c r="J18" s="1">
        <v>3757249.9999999995</v>
      </c>
      <c r="K18" s="1">
        <v>3757249.9999999995</v>
      </c>
      <c r="L18" s="1">
        <v>3757249.9999999995</v>
      </c>
      <c r="M18" s="1">
        <v>3757249.9999999995</v>
      </c>
      <c r="N18" s="1">
        <v>3757249.9999999995</v>
      </c>
      <c r="O18" s="1">
        <v>3757249.9999999995</v>
      </c>
      <c r="P18" s="1">
        <v>3757249.9999999995</v>
      </c>
      <c r="Q18" s="1">
        <v>3757249.9999999995</v>
      </c>
      <c r="R18" s="1">
        <v>3757249.9999999995</v>
      </c>
      <c r="S18" s="1">
        <v>3757249.9999999995</v>
      </c>
      <c r="T18" s="1">
        <v>3757249.9999999995</v>
      </c>
      <c r="U18" s="1">
        <v>3757249.9999999995</v>
      </c>
      <c r="V18" s="1">
        <v>3757249.9999999995</v>
      </c>
      <c r="W18" s="1">
        <v>3757249.9999999995</v>
      </c>
      <c r="X18" s="1">
        <v>3757249.9999999995</v>
      </c>
      <c r="Y18" s="1">
        <v>3757249.9999999995</v>
      </c>
      <c r="Z18" s="1">
        <v>3757249.9999999995</v>
      </c>
      <c r="AA18" s="1">
        <v>3757249.9999999995</v>
      </c>
      <c r="AB18" s="1">
        <v>3757249.9999999995</v>
      </c>
      <c r="AC18" s="1">
        <v>3757249.9999999995</v>
      </c>
      <c r="AD18" s="1">
        <v>3757249.9999999995</v>
      </c>
      <c r="AE18" s="1">
        <v>3757249.9999999995</v>
      </c>
      <c r="AF18" s="1">
        <v>3757249.9999999995</v>
      </c>
      <c r="AG18" s="1">
        <v>3757249.9999999995</v>
      </c>
      <c r="AH18" s="1">
        <v>3757249.9999999995</v>
      </c>
      <c r="AI18" s="1">
        <v>3757249.9999999995</v>
      </c>
      <c r="AJ18" s="1">
        <v>3757249.9999999995</v>
      </c>
      <c r="AK18" s="1">
        <v>3757249.9999999995</v>
      </c>
      <c r="AL18" s="1">
        <v>3757249.9999999995</v>
      </c>
      <c r="AM18" s="1">
        <v>3757249.9999999995</v>
      </c>
      <c r="AN18" s="1">
        <v>3757249.9999999995</v>
      </c>
      <c r="AO18" s="1">
        <v>3757249.9999999995</v>
      </c>
      <c r="AP18" s="1">
        <v>3757249.9999999995</v>
      </c>
      <c r="AQ18" s="1">
        <v>3757249.9999999995</v>
      </c>
      <c r="AR18" s="1">
        <v>3757249.9999999995</v>
      </c>
      <c r="AS18" s="1">
        <v>3757249.9999999995</v>
      </c>
      <c r="AT18" s="1">
        <v>3757249.9999999995</v>
      </c>
      <c r="AU18" s="1">
        <v>3757249.9999999995</v>
      </c>
      <c r="AV18" s="1">
        <v>3757249.9999999995</v>
      </c>
      <c r="AW18" s="1">
        <v>3757249.9999999995</v>
      </c>
      <c r="AX18" s="1">
        <v>3757249.9999999995</v>
      </c>
      <c r="AY18" s="1">
        <v>3757249.9999999995</v>
      </c>
      <c r="AZ18" s="1">
        <v>3757249.9999999995</v>
      </c>
      <c r="BA18" s="1">
        <v>3757249.9999999995</v>
      </c>
      <c r="BB18" s="1">
        <v>3757249.9999999995</v>
      </c>
      <c r="BC18" s="1">
        <v>3757249.9999999995</v>
      </c>
      <c r="BD18" s="1">
        <v>3757249.9999999995</v>
      </c>
      <c r="BE18" s="1">
        <v>3757249.9999999995</v>
      </c>
      <c r="BF18" s="1">
        <v>3757249.9999999995</v>
      </c>
      <c r="BG18" s="1">
        <v>3757249.9999999995</v>
      </c>
      <c r="BH18" s="1">
        <v>3757249.9999999995</v>
      </c>
      <c r="BI18" s="1">
        <v>3757249.9999999995</v>
      </c>
      <c r="BJ18" s="1">
        <v>3757249.9999999995</v>
      </c>
      <c r="BK18" s="1">
        <v>3757249.9999999995</v>
      </c>
      <c r="BL18" s="1">
        <v>3757249.9999999995</v>
      </c>
      <c r="BM18" s="1">
        <v>3757249.9999999995</v>
      </c>
      <c r="BN18" s="1">
        <v>3757249.9999999995</v>
      </c>
      <c r="BO18" s="1">
        <v>3757249.9999999995</v>
      </c>
      <c r="BP18" s="1">
        <v>3757249.9999999995</v>
      </c>
      <c r="BQ18" s="1">
        <v>3757249.9999999995</v>
      </c>
      <c r="BR18" s="1">
        <v>3757249.9999999995</v>
      </c>
      <c r="BS18" s="1">
        <v>3757249.9999999995</v>
      </c>
      <c r="BT18" s="1">
        <v>3757249.9999999995</v>
      </c>
      <c r="BU18" s="1">
        <v>3757249.9999999995</v>
      </c>
      <c r="BV18" s="1">
        <v>3757249.9999999995</v>
      </c>
      <c r="BW18" s="1">
        <v>3757249.9999999995</v>
      </c>
      <c r="BX18" s="1">
        <v>3757249.9999999995</v>
      </c>
      <c r="BY18" s="1">
        <v>3757249.9999999995</v>
      </c>
      <c r="BZ18" s="1">
        <v>3757249.9999999995</v>
      </c>
      <c r="CA18" s="1">
        <v>3757249.9999999995</v>
      </c>
      <c r="CB18" s="1">
        <v>3757249.9999999995</v>
      </c>
      <c r="CC18" s="1">
        <v>3757249.9999999995</v>
      </c>
      <c r="CD18" s="1">
        <v>3757249.9999999995</v>
      </c>
      <c r="CE18" s="1">
        <v>3757249.9999999995</v>
      </c>
      <c r="CF18" s="1">
        <v>3757249.9999999995</v>
      </c>
      <c r="CG18" s="1">
        <v>3757249.9999999995</v>
      </c>
      <c r="CH18" s="1">
        <v>3757249.9999999995</v>
      </c>
      <c r="CI18" s="1">
        <v>3757249.9999999995</v>
      </c>
      <c r="CJ18" s="1">
        <v>3757249.9999999995</v>
      </c>
      <c r="CK18" s="1">
        <v>3757249.9999999995</v>
      </c>
      <c r="CL18" s="1">
        <v>3757249.9999999995</v>
      </c>
      <c r="CM18" s="1">
        <v>3757249.9999999995</v>
      </c>
      <c r="CN18" s="1">
        <v>3757249.9999999995</v>
      </c>
      <c r="CO18" s="1">
        <v>3757249.9999999995</v>
      </c>
      <c r="CP18" s="1">
        <v>3757249.9999999995</v>
      </c>
      <c r="CQ18" s="1">
        <v>3757249.9999999995</v>
      </c>
      <c r="CR18" s="1">
        <v>3757249.9999999995</v>
      </c>
      <c r="CS18" s="1">
        <v>3757249.9999999995</v>
      </c>
      <c r="CT18" s="1">
        <v>3757249.9999999995</v>
      </c>
      <c r="CU18" s="1">
        <v>3757249.9999999995</v>
      </c>
      <c r="CV18" s="1">
        <v>3757249.9999999995</v>
      </c>
      <c r="CW18" s="1">
        <v>3757249.9999999995</v>
      </c>
      <c r="CX18" s="1">
        <v>3757249.9999999995</v>
      </c>
      <c r="CY18" s="1">
        <v>3757249.9999999995</v>
      </c>
      <c r="CZ18" s="1">
        <v>3757249.9999999995</v>
      </c>
      <c r="DA18" s="1">
        <v>3757249.9999999995</v>
      </c>
    </row>
    <row r="19" spans="4:105" x14ac:dyDescent="0.25">
      <c r="D19" t="s">
        <v>59</v>
      </c>
      <c r="E19" s="1">
        <v>4120000</v>
      </c>
      <c r="F19" s="1">
        <v>4120000</v>
      </c>
      <c r="G19" s="1">
        <v>4120000</v>
      </c>
      <c r="H19" s="1">
        <v>4120000</v>
      </c>
      <c r="I19" s="1">
        <v>4120000</v>
      </c>
      <c r="J19" s="1">
        <v>4120000</v>
      </c>
      <c r="K19" s="1">
        <v>4120000</v>
      </c>
      <c r="L19" s="1">
        <v>4120000</v>
      </c>
      <c r="M19" s="1">
        <v>4120000</v>
      </c>
      <c r="N19" s="1">
        <v>4120000</v>
      </c>
      <c r="O19" s="1">
        <v>4120000</v>
      </c>
      <c r="P19" s="1">
        <v>4120000</v>
      </c>
      <c r="Q19" s="1">
        <v>4120000</v>
      </c>
      <c r="R19" s="1">
        <v>4120000</v>
      </c>
      <c r="S19" s="1">
        <v>4120000</v>
      </c>
      <c r="T19" s="1">
        <v>4120000</v>
      </c>
      <c r="U19" s="1">
        <v>4120000</v>
      </c>
      <c r="V19" s="1">
        <v>4120000</v>
      </c>
      <c r="W19" s="1">
        <v>4120000</v>
      </c>
      <c r="X19" s="1">
        <v>4120000</v>
      </c>
      <c r="Y19" s="1">
        <v>4120000</v>
      </c>
      <c r="Z19" s="1">
        <v>4120000</v>
      </c>
      <c r="AA19" s="1">
        <v>4120000</v>
      </c>
      <c r="AB19" s="1">
        <v>4120000</v>
      </c>
      <c r="AC19" s="1">
        <v>4120000</v>
      </c>
      <c r="AD19" s="1">
        <v>4120000</v>
      </c>
      <c r="AE19" s="1">
        <v>4120000</v>
      </c>
      <c r="AF19" s="1">
        <v>4120000</v>
      </c>
      <c r="AG19" s="1">
        <v>4120000</v>
      </c>
      <c r="AH19" s="1">
        <v>4120000</v>
      </c>
      <c r="AI19" s="1">
        <v>4120000</v>
      </c>
      <c r="AJ19" s="1">
        <v>4120000</v>
      </c>
      <c r="AK19" s="1">
        <v>4120000</v>
      </c>
      <c r="AL19" s="1">
        <v>4120000</v>
      </c>
      <c r="AM19" s="1">
        <v>4120000</v>
      </c>
      <c r="AN19" s="1">
        <v>4120000</v>
      </c>
      <c r="AO19" s="1">
        <v>4120000</v>
      </c>
      <c r="AP19" s="1">
        <v>4120000</v>
      </c>
      <c r="AQ19" s="1">
        <v>4120000</v>
      </c>
      <c r="AR19" s="1">
        <v>4120000</v>
      </c>
      <c r="AS19" s="1">
        <v>4120000</v>
      </c>
      <c r="AT19" s="1">
        <v>4120000</v>
      </c>
      <c r="AU19" s="1">
        <v>4120000</v>
      </c>
      <c r="AV19" s="1">
        <v>4120000</v>
      </c>
      <c r="AW19" s="1">
        <v>4120000</v>
      </c>
      <c r="AX19" s="1">
        <v>4120000</v>
      </c>
      <c r="AY19" s="1">
        <v>4120000</v>
      </c>
      <c r="AZ19" s="1">
        <v>4120000</v>
      </c>
      <c r="BA19" s="1">
        <v>4120000</v>
      </c>
      <c r="BB19" s="1">
        <v>4120000</v>
      </c>
      <c r="BC19" s="1">
        <v>4120000</v>
      </c>
      <c r="BD19" s="1">
        <v>4120000</v>
      </c>
      <c r="BE19" s="1">
        <v>4120000</v>
      </c>
      <c r="BF19" s="1">
        <v>4120000</v>
      </c>
      <c r="BG19" s="1">
        <v>4120000</v>
      </c>
      <c r="BH19" s="1">
        <v>4120000</v>
      </c>
      <c r="BI19" s="1">
        <v>4120000</v>
      </c>
      <c r="BJ19" s="1">
        <v>4120000</v>
      </c>
      <c r="BK19" s="1">
        <v>4120000</v>
      </c>
      <c r="BL19" s="1">
        <v>4120000</v>
      </c>
      <c r="BM19" s="1">
        <v>4120000</v>
      </c>
      <c r="BN19" s="1">
        <v>4120000</v>
      </c>
      <c r="BO19" s="1">
        <v>4120000</v>
      </c>
      <c r="BP19" s="1">
        <v>4120000</v>
      </c>
      <c r="BQ19" s="1">
        <v>4120000</v>
      </c>
      <c r="BR19" s="1">
        <v>4120000</v>
      </c>
      <c r="BS19" s="1">
        <v>4120000</v>
      </c>
      <c r="BT19" s="1">
        <v>4120000</v>
      </c>
      <c r="BU19" s="1">
        <v>4120000</v>
      </c>
      <c r="BV19" s="1">
        <v>4120000</v>
      </c>
      <c r="BW19" s="1">
        <v>4120000</v>
      </c>
      <c r="BX19" s="1">
        <v>4120000</v>
      </c>
      <c r="BY19" s="1">
        <v>4120000</v>
      </c>
      <c r="BZ19" s="1">
        <v>4120000</v>
      </c>
      <c r="CA19" s="1">
        <v>4120000</v>
      </c>
      <c r="CB19" s="1">
        <v>4120000</v>
      </c>
      <c r="CC19" s="1">
        <v>4120000</v>
      </c>
      <c r="CD19" s="1">
        <v>4120000</v>
      </c>
      <c r="CE19" s="1">
        <v>4120000</v>
      </c>
      <c r="CF19" s="1">
        <v>4120000</v>
      </c>
      <c r="CG19" s="1">
        <v>4120000</v>
      </c>
      <c r="CH19" s="1">
        <v>4120000</v>
      </c>
      <c r="CI19" s="1">
        <v>4120000</v>
      </c>
      <c r="CJ19" s="1">
        <v>4120000</v>
      </c>
      <c r="CK19" s="1">
        <v>4120000</v>
      </c>
      <c r="CL19" s="1">
        <v>4120000</v>
      </c>
      <c r="CM19" s="1">
        <v>4120000</v>
      </c>
      <c r="CN19" s="1">
        <v>4120000</v>
      </c>
      <c r="CO19" s="1">
        <v>4120000</v>
      </c>
      <c r="CP19" s="1">
        <v>4120000</v>
      </c>
      <c r="CQ19" s="1">
        <v>4120000</v>
      </c>
      <c r="CR19" s="1">
        <v>4120000</v>
      </c>
      <c r="CS19" s="1">
        <v>4120000</v>
      </c>
      <c r="CT19" s="1">
        <v>4120000</v>
      </c>
      <c r="CU19" s="1">
        <v>4120000</v>
      </c>
      <c r="CV19" s="1">
        <v>4120000</v>
      </c>
      <c r="CW19" s="1">
        <v>4120000</v>
      </c>
      <c r="CX19" s="1">
        <v>4120000</v>
      </c>
      <c r="CY19" s="1">
        <v>4120000</v>
      </c>
      <c r="CZ19" s="1">
        <v>4120000</v>
      </c>
      <c r="DA19" s="1">
        <v>4120000</v>
      </c>
    </row>
    <row r="20" spans="4:105" x14ac:dyDescent="0.25">
      <c r="D20" t="s">
        <v>60</v>
      </c>
      <c r="E20" s="1">
        <v>4220750</v>
      </c>
      <c r="F20" s="1">
        <v>4220750</v>
      </c>
      <c r="G20" s="1">
        <v>4220750</v>
      </c>
      <c r="H20" s="1">
        <v>4220750</v>
      </c>
      <c r="I20" s="1">
        <v>4220750</v>
      </c>
      <c r="J20" s="1">
        <v>4220750</v>
      </c>
      <c r="K20" s="1">
        <v>4220750</v>
      </c>
      <c r="L20" s="1">
        <v>4220750</v>
      </c>
      <c r="M20" s="1">
        <v>4220750</v>
      </c>
      <c r="N20" s="1">
        <v>4220750</v>
      </c>
      <c r="O20" s="1">
        <v>4220750</v>
      </c>
      <c r="P20" s="1">
        <v>4220750</v>
      </c>
      <c r="Q20" s="1">
        <v>4220750</v>
      </c>
      <c r="R20" s="1">
        <v>4220750</v>
      </c>
      <c r="S20" s="1">
        <v>4220750</v>
      </c>
      <c r="T20" s="1">
        <v>4220750</v>
      </c>
      <c r="U20" s="1">
        <v>4220750</v>
      </c>
      <c r="V20" s="1">
        <v>4220750</v>
      </c>
      <c r="W20" s="1">
        <v>4220750</v>
      </c>
      <c r="X20" s="1">
        <v>4220750</v>
      </c>
      <c r="Y20" s="1">
        <v>4220750</v>
      </c>
      <c r="Z20" s="1">
        <v>4220750</v>
      </c>
      <c r="AA20" s="1">
        <v>4220750</v>
      </c>
      <c r="AB20" s="1">
        <v>4220750</v>
      </c>
      <c r="AC20" s="1">
        <v>4220750</v>
      </c>
      <c r="AD20" s="1">
        <v>4220750</v>
      </c>
      <c r="AE20" s="1">
        <v>4220750</v>
      </c>
      <c r="AF20" s="1">
        <v>4220750</v>
      </c>
      <c r="AG20" s="1">
        <v>4220750</v>
      </c>
      <c r="AH20" s="1">
        <v>4220750</v>
      </c>
      <c r="AI20" s="1">
        <v>4220750</v>
      </c>
      <c r="AJ20" s="1">
        <v>4220750</v>
      </c>
      <c r="AK20" s="1">
        <v>4220750</v>
      </c>
      <c r="AL20" s="1">
        <v>4220750</v>
      </c>
      <c r="AM20" s="1">
        <v>4220750</v>
      </c>
      <c r="AN20" s="1">
        <v>4220750</v>
      </c>
      <c r="AO20" s="1">
        <v>4220750</v>
      </c>
      <c r="AP20" s="1">
        <v>4220750</v>
      </c>
      <c r="AQ20" s="1">
        <v>4220750</v>
      </c>
      <c r="AR20" s="1">
        <v>4220750</v>
      </c>
      <c r="AS20" s="1">
        <v>4220750</v>
      </c>
      <c r="AT20" s="1">
        <v>4220750</v>
      </c>
      <c r="AU20" s="1">
        <v>4220750</v>
      </c>
      <c r="AV20" s="1">
        <v>4220750</v>
      </c>
      <c r="AW20" s="1">
        <v>4220750</v>
      </c>
      <c r="AX20" s="1">
        <v>4220750</v>
      </c>
      <c r="AY20" s="1">
        <v>4220750</v>
      </c>
      <c r="AZ20" s="1">
        <v>4220750</v>
      </c>
      <c r="BA20" s="1">
        <v>4220750</v>
      </c>
      <c r="BB20" s="1">
        <v>4220750</v>
      </c>
      <c r="BC20" s="1">
        <v>4220750</v>
      </c>
      <c r="BD20" s="1">
        <v>4220750</v>
      </c>
      <c r="BE20" s="1">
        <v>4220750</v>
      </c>
      <c r="BF20" s="1">
        <v>4220750</v>
      </c>
      <c r="BG20" s="1">
        <v>4220750</v>
      </c>
      <c r="BH20" s="1">
        <v>4220750</v>
      </c>
      <c r="BI20" s="1">
        <v>4220750</v>
      </c>
      <c r="BJ20" s="1">
        <v>4220750</v>
      </c>
      <c r="BK20" s="1">
        <v>4220750</v>
      </c>
      <c r="BL20" s="1">
        <v>4220750</v>
      </c>
      <c r="BM20" s="1">
        <v>4220750</v>
      </c>
      <c r="BN20" s="1">
        <v>4220750</v>
      </c>
      <c r="BO20" s="1">
        <v>4220750</v>
      </c>
      <c r="BP20" s="1">
        <v>4220750</v>
      </c>
      <c r="BQ20" s="1">
        <v>4220750</v>
      </c>
      <c r="BR20" s="1">
        <v>4220750</v>
      </c>
      <c r="BS20" s="1">
        <v>4220750</v>
      </c>
      <c r="BT20" s="1">
        <v>4220750</v>
      </c>
      <c r="BU20" s="1">
        <v>4220750</v>
      </c>
      <c r="BV20" s="1">
        <v>4220750</v>
      </c>
      <c r="BW20" s="1">
        <v>4220750</v>
      </c>
      <c r="BX20" s="1">
        <v>4220750</v>
      </c>
      <c r="BY20" s="1">
        <v>4220750</v>
      </c>
      <c r="BZ20" s="1">
        <v>4220750</v>
      </c>
      <c r="CA20" s="1">
        <v>4220750</v>
      </c>
      <c r="CB20" s="1">
        <v>4220750</v>
      </c>
      <c r="CC20" s="1">
        <v>4220750</v>
      </c>
      <c r="CD20" s="1">
        <v>4220750</v>
      </c>
      <c r="CE20" s="1">
        <v>4220750</v>
      </c>
      <c r="CF20" s="1">
        <v>4220750</v>
      </c>
      <c r="CG20" s="1">
        <v>4220750</v>
      </c>
      <c r="CH20" s="1">
        <v>4220750</v>
      </c>
      <c r="CI20" s="1">
        <v>4220750</v>
      </c>
      <c r="CJ20" s="1">
        <v>4220750</v>
      </c>
      <c r="CK20" s="1">
        <v>4220750</v>
      </c>
      <c r="CL20" s="1">
        <v>4220750</v>
      </c>
      <c r="CM20" s="1">
        <v>4220750</v>
      </c>
      <c r="CN20" s="1">
        <v>4220750</v>
      </c>
      <c r="CO20" s="1">
        <v>4220750</v>
      </c>
      <c r="CP20" s="1">
        <v>4220750</v>
      </c>
      <c r="CQ20" s="1">
        <v>4220750</v>
      </c>
      <c r="CR20" s="1">
        <v>4220750</v>
      </c>
      <c r="CS20" s="1">
        <v>4220750</v>
      </c>
      <c r="CT20" s="1">
        <v>4220750</v>
      </c>
      <c r="CU20" s="1">
        <v>4220750</v>
      </c>
      <c r="CV20" s="1">
        <v>4220750</v>
      </c>
      <c r="CW20" s="1">
        <v>4220750</v>
      </c>
      <c r="CX20" s="1">
        <v>4220750</v>
      </c>
      <c r="CY20" s="1">
        <v>4220750</v>
      </c>
      <c r="CZ20" s="1">
        <v>4220750</v>
      </c>
      <c r="DA20" s="1">
        <v>4220750</v>
      </c>
    </row>
    <row r="22" spans="4:105" x14ac:dyDescent="0.25">
      <c r="D22" s="4" t="s">
        <v>26</v>
      </c>
    </row>
    <row r="23" spans="4:105" x14ac:dyDescent="0.25">
      <c r="D23" t="s">
        <v>48</v>
      </c>
      <c r="E23" s="1">
        <f t="array" ref="E23:E35">demand.sd.2050 * 1000</f>
        <v>448471.90225000004</v>
      </c>
      <c r="F23" s="1">
        <f t="array" ref="F23:F35">demand.sd.2050 * 1000</f>
        <v>448471.90225000004</v>
      </c>
      <c r="G23" s="1">
        <f t="array" ref="G23:G35">demand.sd.2050 * 1000</f>
        <v>448471.90225000004</v>
      </c>
      <c r="H23" s="1">
        <f t="array" ref="H23:H35">demand.sd.2050 * 1000</f>
        <v>448471.90225000004</v>
      </c>
      <c r="I23" s="1">
        <f t="array" ref="I23:I35">demand.sd.2050 * 1000</f>
        <v>448471.90225000004</v>
      </c>
      <c r="J23" s="1">
        <f t="array" ref="J23:J35">demand.sd.2050 * 1000</f>
        <v>448471.90225000004</v>
      </c>
      <c r="K23" s="1">
        <f t="array" ref="K23:K35">demand.sd.2050 * 1000</f>
        <v>448471.90225000004</v>
      </c>
      <c r="L23" s="1">
        <f t="array" ref="L23:L35">demand.sd.2050 * 1000</f>
        <v>448471.90225000004</v>
      </c>
      <c r="M23" s="1">
        <f t="array" ref="M23:M35">demand.sd.2050 * 1000</f>
        <v>448471.90225000004</v>
      </c>
      <c r="N23" s="1">
        <f t="array" ref="N23:N35">demand.sd.2050 * 1000</f>
        <v>448471.90225000004</v>
      </c>
      <c r="O23" s="1">
        <f t="array" ref="O23:O35">demand.sd.2050 * 1000</f>
        <v>448471.90225000004</v>
      </c>
      <c r="P23" s="1">
        <f t="array" ref="P23:P35">demand.sd.2050 * 1000</f>
        <v>448471.90225000004</v>
      </c>
      <c r="Q23" s="1">
        <f t="array" ref="Q23:Q35">demand.sd.2050 * 1000</f>
        <v>448471.90225000004</v>
      </c>
      <c r="R23" s="1">
        <f t="array" ref="R23:R35">demand.sd.2050 * 1000</f>
        <v>448471.90225000004</v>
      </c>
      <c r="S23" s="1">
        <f t="array" ref="S23:S35">demand.sd.2050 * 1000</f>
        <v>448471.90225000004</v>
      </c>
      <c r="T23" s="1">
        <f t="array" ref="T23:T35">demand.sd.2050 * 1000</f>
        <v>448471.90225000004</v>
      </c>
      <c r="U23" s="1">
        <f t="array" ref="U23:U35">demand.sd.2050 * 1000</f>
        <v>448471.90225000004</v>
      </c>
      <c r="V23" s="1">
        <f t="array" ref="V23:V35">demand.sd.2050 * 1000</f>
        <v>448471.90225000004</v>
      </c>
      <c r="W23" s="1">
        <f t="array" ref="W23:W35">demand.sd.2050 * 1000</f>
        <v>448471.90225000004</v>
      </c>
      <c r="X23" s="1">
        <f t="array" ref="X23:X35">demand.sd.2050 * 1000</f>
        <v>448471.90225000004</v>
      </c>
      <c r="Y23" s="1">
        <f t="array" ref="Y23:Y35">demand.sd.2050 * 1000</f>
        <v>448471.90225000004</v>
      </c>
      <c r="Z23" s="1">
        <f t="array" ref="Z23:Z35">demand.sd.2050 * 1000</f>
        <v>448471.90225000004</v>
      </c>
      <c r="AA23" s="1">
        <f t="array" ref="AA23:AA35">demand.sd.2050 * 1000</f>
        <v>448471.90225000004</v>
      </c>
      <c r="AB23" s="1">
        <f t="array" ref="AB23:AB35">demand.sd.2050 * 1000</f>
        <v>448471.90225000004</v>
      </c>
      <c r="AC23" s="1">
        <f t="array" ref="AC23:AC35">demand.sd.2050 * 1000</f>
        <v>448471.90225000004</v>
      </c>
      <c r="AD23" s="1">
        <f t="array" ref="AD23:AD35">demand.sd.2050 * 1000</f>
        <v>448471.90225000004</v>
      </c>
      <c r="AE23" s="1">
        <f t="array" ref="AE23:AE35">demand.sd.2050 * 1000</f>
        <v>448471.90225000004</v>
      </c>
      <c r="AF23" s="1">
        <f t="array" ref="AF23:AF35">demand.sd.2050 * 1000</f>
        <v>448471.90225000004</v>
      </c>
      <c r="AG23" s="1">
        <f t="array" ref="AG23:AG35">demand.sd.2050 * 1000</f>
        <v>448471.90225000004</v>
      </c>
      <c r="AH23" s="1">
        <f t="array" ref="AH23:AH35">demand.sd.2050 * 1000</f>
        <v>448471.90225000004</v>
      </c>
      <c r="AI23" s="1">
        <f t="array" ref="AI23:AI35">demand.sd.2050 * 1000</f>
        <v>448471.90225000004</v>
      </c>
      <c r="AJ23" s="1">
        <f t="array" ref="AJ23:AJ35">demand.sd.2050 * 1000</f>
        <v>448471.90225000004</v>
      </c>
      <c r="AK23" s="1">
        <f t="array" ref="AK23:AK35">demand.sd.2050 * 1000</f>
        <v>448471.90225000004</v>
      </c>
      <c r="AL23" s="1">
        <f t="array" ref="AL23:AL35">demand.sd.2050 * 1000</f>
        <v>448471.90225000004</v>
      </c>
      <c r="AM23" s="1">
        <f t="array" ref="AM23:AM35">demand.sd.2050 * 1000</f>
        <v>448471.90225000004</v>
      </c>
      <c r="AN23" s="1">
        <f t="array" ref="AN23:AN35">demand.sd.2050 * 1000</f>
        <v>448471.90225000004</v>
      </c>
      <c r="AO23" s="1">
        <f t="array" ref="AO23:AO35">demand.sd.2050 * 1000</f>
        <v>448471.90225000004</v>
      </c>
      <c r="AP23" s="1">
        <f t="array" ref="AP23:AP35">demand.sd.2050 * 1000</f>
        <v>448471.90225000004</v>
      </c>
      <c r="AQ23" s="1">
        <f t="array" ref="AQ23:AQ35">demand.sd.2050 * 1000</f>
        <v>448471.90225000004</v>
      </c>
      <c r="AR23" s="1">
        <f t="array" ref="AR23:AR35">demand.sd.2050 * 1000</f>
        <v>448471.90225000004</v>
      </c>
      <c r="AS23" s="1">
        <f t="array" ref="AS23:AS35">demand.sd.2050 * 1000</f>
        <v>448471.90225000004</v>
      </c>
      <c r="AT23" s="1">
        <f t="array" ref="AT23:AT35">demand.sd.2050 * 1000</f>
        <v>448471.90225000004</v>
      </c>
      <c r="AU23" s="1">
        <f t="array" ref="AU23:AU35">demand.sd.2050 * 1000</f>
        <v>448471.90225000004</v>
      </c>
      <c r="AV23" s="1">
        <f t="array" ref="AV23:AV35">demand.sd.2050 * 1000</f>
        <v>448471.90225000004</v>
      </c>
      <c r="AW23" s="1">
        <f t="array" ref="AW23:AW35">demand.sd.2050 * 1000</f>
        <v>448471.90225000004</v>
      </c>
      <c r="AX23" s="1">
        <f t="array" ref="AX23:AX35">demand.sd.2050 * 1000</f>
        <v>448471.90225000004</v>
      </c>
      <c r="AY23" s="1">
        <f t="array" ref="AY23:AY35">demand.sd.2050 * 1000</f>
        <v>448471.90225000004</v>
      </c>
      <c r="AZ23" s="1">
        <f t="array" ref="AZ23:AZ35">demand.sd.2050 * 1000</f>
        <v>448471.90225000004</v>
      </c>
      <c r="BA23" s="1">
        <f t="array" ref="BA23:BA35">demand.sd.2050 * 1000</f>
        <v>448471.90225000004</v>
      </c>
      <c r="BB23" s="1">
        <f t="array" ref="BB23:BB35">demand.sd.2050 * 1000</f>
        <v>448471.90225000004</v>
      </c>
      <c r="BC23" s="1">
        <f t="array" ref="BC23:BC35">demand.sd.2050 * 1000</f>
        <v>448471.90225000004</v>
      </c>
      <c r="BD23" s="1">
        <f t="array" ref="BD23:BD35">demand.sd.2050 * 1000</f>
        <v>448471.90225000004</v>
      </c>
      <c r="BE23" s="1">
        <f t="array" ref="BE23:BE35">demand.sd.2050 * 1000</f>
        <v>448471.90225000004</v>
      </c>
      <c r="BF23" s="1">
        <f t="array" ref="BF23:BF35">demand.sd.2050 * 1000</f>
        <v>448471.90225000004</v>
      </c>
      <c r="BG23" s="1">
        <f t="array" ref="BG23:BG35">demand.sd.2050 * 1000</f>
        <v>448471.90225000004</v>
      </c>
      <c r="BH23" s="1">
        <f t="array" ref="BH23:BH35">demand.sd.2050 * 1000</f>
        <v>448471.90225000004</v>
      </c>
      <c r="BI23" s="1">
        <f t="array" ref="BI23:BI35">demand.sd.2050 * 1000</f>
        <v>448471.90225000004</v>
      </c>
      <c r="BJ23" s="1">
        <f t="array" ref="BJ23:BJ35">demand.sd.2050 * 1000</f>
        <v>448471.90225000004</v>
      </c>
      <c r="BK23" s="1">
        <f t="array" ref="BK23:BK35">demand.sd.2050 * 1000</f>
        <v>448471.90225000004</v>
      </c>
      <c r="BL23" s="1">
        <f t="array" ref="BL23:BL35">demand.sd.2050 * 1000</f>
        <v>448471.90225000004</v>
      </c>
      <c r="BM23" s="1">
        <f t="array" ref="BM23:BM35">demand.sd.2050 * 1000</f>
        <v>448471.90225000004</v>
      </c>
      <c r="BN23" s="1">
        <f t="array" ref="BN23:BN35">demand.sd.2050 * 1000</f>
        <v>448471.90225000004</v>
      </c>
      <c r="BO23" s="1">
        <f t="array" ref="BO23:BO35">demand.sd.2050 * 1000</f>
        <v>448471.90225000004</v>
      </c>
      <c r="BP23" s="1">
        <f t="array" ref="BP23:BP35">demand.sd.2050 * 1000</f>
        <v>448471.90225000004</v>
      </c>
      <c r="BQ23" s="1">
        <f t="array" ref="BQ23:BQ35">demand.sd.2050 * 1000</f>
        <v>448471.90225000004</v>
      </c>
      <c r="BR23" s="1">
        <f t="array" ref="BR23:BR35">demand.sd.2050 * 1000</f>
        <v>448471.90225000004</v>
      </c>
      <c r="BS23" s="1">
        <f t="array" ref="BS23:BS35">demand.sd.2050 * 1000</f>
        <v>448471.90225000004</v>
      </c>
      <c r="BT23" s="1">
        <f t="array" ref="BT23:BT35">demand.sd.2050 * 1000</f>
        <v>448471.90225000004</v>
      </c>
      <c r="BU23" s="1">
        <f t="array" ref="BU23:BU35">demand.sd.2050 * 1000</f>
        <v>448471.90225000004</v>
      </c>
      <c r="BV23" s="1">
        <f t="array" ref="BV23:BV35">demand.sd.2050 * 1000</f>
        <v>448471.90225000004</v>
      </c>
      <c r="BW23" s="1">
        <f t="array" ref="BW23:BW35">demand.sd.2050 * 1000</f>
        <v>448471.90225000004</v>
      </c>
      <c r="BX23" s="1">
        <f t="array" ref="BX23:BX35">demand.sd.2050 * 1000</f>
        <v>448471.90225000004</v>
      </c>
      <c r="BY23" s="1">
        <f t="array" ref="BY23:BY35">demand.sd.2050 * 1000</f>
        <v>448471.90225000004</v>
      </c>
      <c r="BZ23" s="1">
        <f t="array" ref="BZ23:BZ35">demand.sd.2050 * 1000</f>
        <v>448471.90225000004</v>
      </c>
      <c r="CA23" s="1">
        <f t="array" ref="CA23:CA35">demand.sd.2050 * 1000</f>
        <v>448471.90225000004</v>
      </c>
      <c r="CB23" s="1">
        <f t="array" ref="CB23:CB35">demand.sd.2050 * 1000</f>
        <v>448471.90225000004</v>
      </c>
      <c r="CC23" s="1">
        <f t="array" ref="CC23:CC35">demand.sd.2050 * 1000</f>
        <v>448471.90225000004</v>
      </c>
      <c r="CD23" s="1">
        <f t="array" ref="CD23:CD35">demand.sd.2050 * 1000</f>
        <v>448471.90225000004</v>
      </c>
      <c r="CE23" s="1">
        <f t="array" ref="CE23:CE35">demand.sd.2050 * 1000</f>
        <v>448471.90225000004</v>
      </c>
      <c r="CF23" s="1">
        <f t="array" ref="CF23:CF35">demand.sd.2050 * 1000</f>
        <v>448471.90225000004</v>
      </c>
      <c r="CG23" s="1">
        <f t="array" ref="CG23:CG35">demand.sd.2050 * 1000</f>
        <v>448471.90225000004</v>
      </c>
      <c r="CH23" s="1">
        <f t="array" ref="CH23:CH35">demand.sd.2050 * 1000</f>
        <v>448471.90225000004</v>
      </c>
      <c r="CI23" s="1">
        <f t="array" ref="CI23:CI35">demand.sd.2050 * 1000</f>
        <v>448471.90225000004</v>
      </c>
      <c r="CJ23" s="1">
        <f t="array" ref="CJ23:CJ35">demand.sd.2050 * 1000</f>
        <v>448471.90225000004</v>
      </c>
      <c r="CK23" s="1">
        <f t="array" ref="CK23:CK35">demand.sd.2050 * 1000</f>
        <v>448471.90225000004</v>
      </c>
      <c r="CL23" s="1">
        <f t="array" ref="CL23:CL35">demand.sd.2050 * 1000</f>
        <v>448471.90225000004</v>
      </c>
      <c r="CM23" s="1">
        <f t="array" ref="CM23:CM35">demand.sd.2050 * 1000</f>
        <v>448471.90225000004</v>
      </c>
      <c r="CN23" s="1">
        <f t="array" ref="CN23:CN35">demand.sd.2050 * 1000</f>
        <v>448471.90225000004</v>
      </c>
      <c r="CO23" s="1">
        <f t="array" ref="CO23:CO35">demand.sd.2050 * 1000</f>
        <v>448471.90225000004</v>
      </c>
      <c r="CP23" s="1">
        <f t="array" ref="CP23:CP35">demand.sd.2050 * 1000</f>
        <v>448471.90225000004</v>
      </c>
      <c r="CQ23" s="1">
        <f t="array" ref="CQ23:CQ35">demand.sd.2050 * 1000</f>
        <v>448471.90225000004</v>
      </c>
      <c r="CR23" s="1">
        <f t="array" ref="CR23:CR35">demand.sd.2050 * 1000</f>
        <v>448471.90225000004</v>
      </c>
      <c r="CS23" s="1">
        <f t="array" ref="CS23:CS35">demand.sd.2050 * 1000</f>
        <v>448471.90225000004</v>
      </c>
      <c r="CT23" s="1">
        <f t="array" ref="CT23:CT35">demand.sd.2050 * 1000</f>
        <v>448471.90225000004</v>
      </c>
      <c r="CU23" s="1">
        <f t="array" ref="CU23:CU35">demand.sd.2050 * 1000</f>
        <v>448471.90225000004</v>
      </c>
      <c r="CV23" s="1">
        <f t="array" ref="CV23:CV35">demand.sd.2050 * 1000</f>
        <v>448471.90225000004</v>
      </c>
      <c r="CW23" s="1">
        <f t="array" ref="CW23:CW35">demand.sd.2050 * 1000</f>
        <v>448471.90225000004</v>
      </c>
      <c r="CX23" s="1">
        <f t="array" ref="CX23:CX35">demand.sd.2050 * 1000</f>
        <v>448471.90225000004</v>
      </c>
      <c r="CY23" s="1">
        <f t="array" ref="CY23:CY35">demand.sd.2050 * 1000</f>
        <v>448471.90225000004</v>
      </c>
      <c r="CZ23" s="1">
        <f t="array" ref="CZ23:CZ35">demand.sd.2050 * 1000</f>
        <v>448471.90225000004</v>
      </c>
      <c r="DA23" s="1">
        <f t="array" ref="DA23:DA35">demand.sd.2050 * 1000</f>
        <v>448471.90225000004</v>
      </c>
    </row>
    <row r="24" spans="4:105" x14ac:dyDescent="0.25">
      <c r="D24" t="s">
        <v>49</v>
      </c>
      <c r="E24" s="1">
        <v>372222.83724999998</v>
      </c>
      <c r="F24" s="1">
        <v>372222.83724999998</v>
      </c>
      <c r="G24" s="1">
        <v>372222.83724999998</v>
      </c>
      <c r="H24" s="1">
        <v>372222.83724999998</v>
      </c>
      <c r="I24" s="1">
        <v>372222.83724999998</v>
      </c>
      <c r="J24" s="1">
        <v>372222.83724999998</v>
      </c>
      <c r="K24" s="1">
        <v>372222.83724999998</v>
      </c>
      <c r="L24" s="1">
        <v>372222.83724999998</v>
      </c>
      <c r="M24" s="1">
        <v>372222.83724999998</v>
      </c>
      <c r="N24" s="1">
        <v>372222.83724999998</v>
      </c>
      <c r="O24" s="1">
        <v>372222.83724999998</v>
      </c>
      <c r="P24" s="1">
        <v>372222.83724999998</v>
      </c>
      <c r="Q24" s="1">
        <v>372222.83724999998</v>
      </c>
      <c r="R24" s="1">
        <v>372222.83724999998</v>
      </c>
      <c r="S24" s="1">
        <v>372222.83724999998</v>
      </c>
      <c r="T24" s="1">
        <v>372222.83724999998</v>
      </c>
      <c r="U24" s="1">
        <v>372222.83724999998</v>
      </c>
      <c r="V24" s="1">
        <v>372222.83724999998</v>
      </c>
      <c r="W24" s="1">
        <v>372222.83724999998</v>
      </c>
      <c r="X24" s="1">
        <v>372222.83724999998</v>
      </c>
      <c r="Y24" s="1">
        <v>372222.83724999998</v>
      </c>
      <c r="Z24" s="1">
        <v>372222.83724999998</v>
      </c>
      <c r="AA24" s="1">
        <v>372222.83724999998</v>
      </c>
      <c r="AB24" s="1">
        <v>372222.83724999998</v>
      </c>
      <c r="AC24" s="1">
        <v>372222.83724999998</v>
      </c>
      <c r="AD24" s="1">
        <v>372222.83724999998</v>
      </c>
      <c r="AE24" s="1">
        <v>372222.83724999998</v>
      </c>
      <c r="AF24" s="1">
        <v>372222.83724999998</v>
      </c>
      <c r="AG24" s="1">
        <v>372222.83724999998</v>
      </c>
      <c r="AH24" s="1">
        <v>372222.83724999998</v>
      </c>
      <c r="AI24" s="1">
        <v>372222.83724999998</v>
      </c>
      <c r="AJ24" s="1">
        <v>372222.83724999998</v>
      </c>
      <c r="AK24" s="1">
        <v>372222.83724999998</v>
      </c>
      <c r="AL24" s="1">
        <v>372222.83724999998</v>
      </c>
      <c r="AM24" s="1">
        <v>372222.83724999998</v>
      </c>
      <c r="AN24" s="1">
        <v>372222.83724999998</v>
      </c>
      <c r="AO24" s="1">
        <v>372222.83724999998</v>
      </c>
      <c r="AP24" s="1">
        <v>372222.83724999998</v>
      </c>
      <c r="AQ24" s="1">
        <v>372222.83724999998</v>
      </c>
      <c r="AR24" s="1">
        <v>372222.83724999998</v>
      </c>
      <c r="AS24" s="1">
        <v>372222.83724999998</v>
      </c>
      <c r="AT24" s="1">
        <v>372222.83724999998</v>
      </c>
      <c r="AU24" s="1">
        <v>372222.83724999998</v>
      </c>
      <c r="AV24" s="1">
        <v>372222.83724999998</v>
      </c>
      <c r="AW24" s="1">
        <v>372222.83724999998</v>
      </c>
      <c r="AX24" s="1">
        <v>372222.83724999998</v>
      </c>
      <c r="AY24" s="1">
        <v>372222.83724999998</v>
      </c>
      <c r="AZ24" s="1">
        <v>372222.83724999998</v>
      </c>
      <c r="BA24" s="1">
        <v>372222.83724999998</v>
      </c>
      <c r="BB24" s="1">
        <v>372222.83724999998</v>
      </c>
      <c r="BC24" s="1">
        <v>372222.83724999998</v>
      </c>
      <c r="BD24" s="1">
        <v>372222.83724999998</v>
      </c>
      <c r="BE24" s="1">
        <v>372222.83724999998</v>
      </c>
      <c r="BF24" s="1">
        <v>372222.83724999998</v>
      </c>
      <c r="BG24" s="1">
        <v>372222.83724999998</v>
      </c>
      <c r="BH24" s="1">
        <v>372222.83724999998</v>
      </c>
      <c r="BI24" s="1">
        <v>372222.83724999998</v>
      </c>
      <c r="BJ24" s="1">
        <v>372222.83724999998</v>
      </c>
      <c r="BK24" s="1">
        <v>372222.83724999998</v>
      </c>
      <c r="BL24" s="1">
        <v>372222.83724999998</v>
      </c>
      <c r="BM24" s="1">
        <v>372222.83724999998</v>
      </c>
      <c r="BN24" s="1">
        <v>372222.83724999998</v>
      </c>
      <c r="BO24" s="1">
        <v>372222.83724999998</v>
      </c>
      <c r="BP24" s="1">
        <v>372222.83724999998</v>
      </c>
      <c r="BQ24" s="1">
        <v>372222.83724999998</v>
      </c>
      <c r="BR24" s="1">
        <v>372222.83724999998</v>
      </c>
      <c r="BS24" s="1">
        <v>372222.83724999998</v>
      </c>
      <c r="BT24" s="1">
        <v>372222.83724999998</v>
      </c>
      <c r="BU24" s="1">
        <v>372222.83724999998</v>
      </c>
      <c r="BV24" s="1">
        <v>372222.83724999998</v>
      </c>
      <c r="BW24" s="1">
        <v>372222.83724999998</v>
      </c>
      <c r="BX24" s="1">
        <v>372222.83724999998</v>
      </c>
      <c r="BY24" s="1">
        <v>372222.83724999998</v>
      </c>
      <c r="BZ24" s="1">
        <v>372222.83724999998</v>
      </c>
      <c r="CA24" s="1">
        <v>372222.83724999998</v>
      </c>
      <c r="CB24" s="1">
        <v>372222.83724999998</v>
      </c>
      <c r="CC24" s="1">
        <v>372222.83724999998</v>
      </c>
      <c r="CD24" s="1">
        <v>372222.83724999998</v>
      </c>
      <c r="CE24" s="1">
        <v>372222.83724999998</v>
      </c>
      <c r="CF24" s="1">
        <v>372222.83724999998</v>
      </c>
      <c r="CG24" s="1">
        <v>372222.83724999998</v>
      </c>
      <c r="CH24" s="1">
        <v>372222.83724999998</v>
      </c>
      <c r="CI24" s="1">
        <v>372222.83724999998</v>
      </c>
      <c r="CJ24" s="1">
        <v>372222.83724999998</v>
      </c>
      <c r="CK24" s="1">
        <v>372222.83724999998</v>
      </c>
      <c r="CL24" s="1">
        <v>372222.83724999998</v>
      </c>
      <c r="CM24" s="1">
        <v>372222.83724999998</v>
      </c>
      <c r="CN24" s="1">
        <v>372222.83724999998</v>
      </c>
      <c r="CO24" s="1">
        <v>372222.83724999998</v>
      </c>
      <c r="CP24" s="1">
        <v>372222.83724999998</v>
      </c>
      <c r="CQ24" s="1">
        <v>372222.83724999998</v>
      </c>
      <c r="CR24" s="1">
        <v>372222.83724999998</v>
      </c>
      <c r="CS24" s="1">
        <v>372222.83724999998</v>
      </c>
      <c r="CT24" s="1">
        <v>372222.83724999998</v>
      </c>
      <c r="CU24" s="1">
        <v>372222.83724999998</v>
      </c>
      <c r="CV24" s="1">
        <v>372222.83724999998</v>
      </c>
      <c r="CW24" s="1">
        <v>372222.83724999998</v>
      </c>
      <c r="CX24" s="1">
        <v>372222.83724999998</v>
      </c>
      <c r="CY24" s="1">
        <v>372222.83724999998</v>
      </c>
      <c r="CZ24" s="1">
        <v>372222.83724999998</v>
      </c>
      <c r="DA24" s="1">
        <v>372222.83724999998</v>
      </c>
    </row>
    <row r="25" spans="4:105" x14ac:dyDescent="0.25">
      <c r="D25" t="s">
        <v>50</v>
      </c>
      <c r="E25" s="1">
        <v>431200.65775000001</v>
      </c>
      <c r="F25" s="1">
        <v>431200.65775000001</v>
      </c>
      <c r="G25" s="1">
        <v>431200.65775000001</v>
      </c>
      <c r="H25" s="1">
        <v>431200.65775000001</v>
      </c>
      <c r="I25" s="1">
        <v>431200.65775000001</v>
      </c>
      <c r="J25" s="1">
        <v>431200.65775000001</v>
      </c>
      <c r="K25" s="1">
        <v>431200.65775000001</v>
      </c>
      <c r="L25" s="1">
        <v>431200.65775000001</v>
      </c>
      <c r="M25" s="1">
        <v>431200.65775000001</v>
      </c>
      <c r="N25" s="1">
        <v>431200.65775000001</v>
      </c>
      <c r="O25" s="1">
        <v>431200.65775000001</v>
      </c>
      <c r="P25" s="1">
        <v>431200.65775000001</v>
      </c>
      <c r="Q25" s="1">
        <v>431200.65775000001</v>
      </c>
      <c r="R25" s="1">
        <v>431200.65775000001</v>
      </c>
      <c r="S25" s="1">
        <v>431200.65775000001</v>
      </c>
      <c r="T25" s="1">
        <v>431200.65775000001</v>
      </c>
      <c r="U25" s="1">
        <v>431200.65775000001</v>
      </c>
      <c r="V25" s="1">
        <v>431200.65775000001</v>
      </c>
      <c r="W25" s="1">
        <v>431200.65775000001</v>
      </c>
      <c r="X25" s="1">
        <v>431200.65775000001</v>
      </c>
      <c r="Y25" s="1">
        <v>431200.65775000001</v>
      </c>
      <c r="Z25" s="1">
        <v>431200.65775000001</v>
      </c>
      <c r="AA25" s="1">
        <v>431200.65775000001</v>
      </c>
      <c r="AB25" s="1">
        <v>431200.65775000001</v>
      </c>
      <c r="AC25" s="1">
        <v>431200.65775000001</v>
      </c>
      <c r="AD25" s="1">
        <v>431200.65775000001</v>
      </c>
      <c r="AE25" s="1">
        <v>431200.65775000001</v>
      </c>
      <c r="AF25" s="1">
        <v>431200.65775000001</v>
      </c>
      <c r="AG25" s="1">
        <v>431200.65775000001</v>
      </c>
      <c r="AH25" s="1">
        <v>431200.65775000001</v>
      </c>
      <c r="AI25" s="1">
        <v>431200.65775000001</v>
      </c>
      <c r="AJ25" s="1">
        <v>431200.65775000001</v>
      </c>
      <c r="AK25" s="1">
        <v>431200.65775000001</v>
      </c>
      <c r="AL25" s="1">
        <v>431200.65775000001</v>
      </c>
      <c r="AM25" s="1">
        <v>431200.65775000001</v>
      </c>
      <c r="AN25" s="1">
        <v>431200.65775000001</v>
      </c>
      <c r="AO25" s="1">
        <v>431200.65775000001</v>
      </c>
      <c r="AP25" s="1">
        <v>431200.65775000001</v>
      </c>
      <c r="AQ25" s="1">
        <v>431200.65775000001</v>
      </c>
      <c r="AR25" s="1">
        <v>431200.65775000001</v>
      </c>
      <c r="AS25" s="1">
        <v>431200.65775000001</v>
      </c>
      <c r="AT25" s="1">
        <v>431200.65775000001</v>
      </c>
      <c r="AU25" s="1">
        <v>431200.65775000001</v>
      </c>
      <c r="AV25" s="1">
        <v>431200.65775000001</v>
      </c>
      <c r="AW25" s="1">
        <v>431200.65775000001</v>
      </c>
      <c r="AX25" s="1">
        <v>431200.65775000001</v>
      </c>
      <c r="AY25" s="1">
        <v>431200.65775000001</v>
      </c>
      <c r="AZ25" s="1">
        <v>431200.65775000001</v>
      </c>
      <c r="BA25" s="1">
        <v>431200.65775000001</v>
      </c>
      <c r="BB25" s="1">
        <v>431200.65775000001</v>
      </c>
      <c r="BC25" s="1">
        <v>431200.65775000001</v>
      </c>
      <c r="BD25" s="1">
        <v>431200.65775000001</v>
      </c>
      <c r="BE25" s="1">
        <v>431200.65775000001</v>
      </c>
      <c r="BF25" s="1">
        <v>431200.65775000001</v>
      </c>
      <c r="BG25" s="1">
        <v>431200.65775000001</v>
      </c>
      <c r="BH25" s="1">
        <v>431200.65775000001</v>
      </c>
      <c r="BI25" s="1">
        <v>431200.65775000001</v>
      </c>
      <c r="BJ25" s="1">
        <v>431200.65775000001</v>
      </c>
      <c r="BK25" s="1">
        <v>431200.65775000001</v>
      </c>
      <c r="BL25" s="1">
        <v>431200.65775000001</v>
      </c>
      <c r="BM25" s="1">
        <v>431200.65775000001</v>
      </c>
      <c r="BN25" s="1">
        <v>431200.65775000001</v>
      </c>
      <c r="BO25" s="1">
        <v>431200.65775000001</v>
      </c>
      <c r="BP25" s="1">
        <v>431200.65775000001</v>
      </c>
      <c r="BQ25" s="1">
        <v>431200.65775000001</v>
      </c>
      <c r="BR25" s="1">
        <v>431200.65775000001</v>
      </c>
      <c r="BS25" s="1">
        <v>431200.65775000001</v>
      </c>
      <c r="BT25" s="1">
        <v>431200.65775000001</v>
      </c>
      <c r="BU25" s="1">
        <v>431200.65775000001</v>
      </c>
      <c r="BV25" s="1">
        <v>431200.65775000001</v>
      </c>
      <c r="BW25" s="1">
        <v>431200.65775000001</v>
      </c>
      <c r="BX25" s="1">
        <v>431200.65775000001</v>
      </c>
      <c r="BY25" s="1">
        <v>431200.65775000001</v>
      </c>
      <c r="BZ25" s="1">
        <v>431200.65775000001</v>
      </c>
      <c r="CA25" s="1">
        <v>431200.65775000001</v>
      </c>
      <c r="CB25" s="1">
        <v>431200.65775000001</v>
      </c>
      <c r="CC25" s="1">
        <v>431200.65775000001</v>
      </c>
      <c r="CD25" s="1">
        <v>431200.65775000001</v>
      </c>
      <c r="CE25" s="1">
        <v>431200.65775000001</v>
      </c>
      <c r="CF25" s="1">
        <v>431200.65775000001</v>
      </c>
      <c r="CG25" s="1">
        <v>431200.65775000001</v>
      </c>
      <c r="CH25" s="1">
        <v>431200.65775000001</v>
      </c>
      <c r="CI25" s="1">
        <v>431200.65775000001</v>
      </c>
      <c r="CJ25" s="1">
        <v>431200.65775000001</v>
      </c>
      <c r="CK25" s="1">
        <v>431200.65775000001</v>
      </c>
      <c r="CL25" s="1">
        <v>431200.65775000001</v>
      </c>
      <c r="CM25" s="1">
        <v>431200.65775000001</v>
      </c>
      <c r="CN25" s="1">
        <v>431200.65775000001</v>
      </c>
      <c r="CO25" s="1">
        <v>431200.65775000001</v>
      </c>
      <c r="CP25" s="1">
        <v>431200.65775000001</v>
      </c>
      <c r="CQ25" s="1">
        <v>431200.65775000001</v>
      </c>
      <c r="CR25" s="1">
        <v>431200.65775000001</v>
      </c>
      <c r="CS25" s="1">
        <v>431200.65775000001</v>
      </c>
      <c r="CT25" s="1">
        <v>431200.65775000001</v>
      </c>
      <c r="CU25" s="1">
        <v>431200.65775000001</v>
      </c>
      <c r="CV25" s="1">
        <v>431200.65775000001</v>
      </c>
      <c r="CW25" s="1">
        <v>431200.65775000001</v>
      </c>
      <c r="CX25" s="1">
        <v>431200.65775000001</v>
      </c>
      <c r="CY25" s="1">
        <v>431200.65775000001</v>
      </c>
      <c r="CZ25" s="1">
        <v>431200.65775000001</v>
      </c>
      <c r="DA25" s="1">
        <v>431200.65775000001</v>
      </c>
    </row>
    <row r="26" spans="4:105" x14ac:dyDescent="0.25">
      <c r="D26" t="s">
        <v>51</v>
      </c>
      <c r="E26" s="1">
        <v>530007.66450000007</v>
      </c>
      <c r="F26" s="1">
        <v>530007.66450000007</v>
      </c>
      <c r="G26" s="1">
        <v>530007.66450000007</v>
      </c>
      <c r="H26" s="1">
        <v>530007.66450000007</v>
      </c>
      <c r="I26" s="1">
        <v>530007.66450000007</v>
      </c>
      <c r="J26" s="1">
        <v>530007.66450000007</v>
      </c>
      <c r="K26" s="1">
        <v>530007.66450000007</v>
      </c>
      <c r="L26" s="1">
        <v>530007.66450000007</v>
      </c>
      <c r="M26" s="1">
        <v>530007.66450000007</v>
      </c>
      <c r="N26" s="1">
        <v>530007.66450000007</v>
      </c>
      <c r="O26" s="1">
        <v>530007.66450000007</v>
      </c>
      <c r="P26" s="1">
        <v>530007.66450000007</v>
      </c>
      <c r="Q26" s="1">
        <v>530007.66450000007</v>
      </c>
      <c r="R26" s="1">
        <v>530007.66450000007</v>
      </c>
      <c r="S26" s="1">
        <v>530007.66450000007</v>
      </c>
      <c r="T26" s="1">
        <v>530007.66450000007</v>
      </c>
      <c r="U26" s="1">
        <v>530007.66450000007</v>
      </c>
      <c r="V26" s="1">
        <v>530007.66450000007</v>
      </c>
      <c r="W26" s="1">
        <v>530007.66450000007</v>
      </c>
      <c r="X26" s="1">
        <v>530007.66450000007</v>
      </c>
      <c r="Y26" s="1">
        <v>530007.66450000007</v>
      </c>
      <c r="Z26" s="1">
        <v>530007.66450000007</v>
      </c>
      <c r="AA26" s="1">
        <v>530007.66450000007</v>
      </c>
      <c r="AB26" s="1">
        <v>530007.66450000007</v>
      </c>
      <c r="AC26" s="1">
        <v>530007.66450000007</v>
      </c>
      <c r="AD26" s="1">
        <v>530007.66450000007</v>
      </c>
      <c r="AE26" s="1">
        <v>530007.66450000007</v>
      </c>
      <c r="AF26" s="1">
        <v>530007.66450000007</v>
      </c>
      <c r="AG26" s="1">
        <v>530007.66450000007</v>
      </c>
      <c r="AH26" s="1">
        <v>530007.66450000007</v>
      </c>
      <c r="AI26" s="1">
        <v>530007.66450000007</v>
      </c>
      <c r="AJ26" s="1">
        <v>530007.66450000007</v>
      </c>
      <c r="AK26" s="1">
        <v>530007.66450000007</v>
      </c>
      <c r="AL26" s="1">
        <v>530007.66450000007</v>
      </c>
      <c r="AM26" s="1">
        <v>530007.66450000007</v>
      </c>
      <c r="AN26" s="1">
        <v>530007.66450000007</v>
      </c>
      <c r="AO26" s="1">
        <v>530007.66450000007</v>
      </c>
      <c r="AP26" s="1">
        <v>530007.66450000007</v>
      </c>
      <c r="AQ26" s="1">
        <v>530007.66450000007</v>
      </c>
      <c r="AR26" s="1">
        <v>530007.66450000007</v>
      </c>
      <c r="AS26" s="1">
        <v>530007.66450000007</v>
      </c>
      <c r="AT26" s="1">
        <v>530007.66450000007</v>
      </c>
      <c r="AU26" s="1">
        <v>530007.66450000007</v>
      </c>
      <c r="AV26" s="1">
        <v>530007.66450000007</v>
      </c>
      <c r="AW26" s="1">
        <v>530007.66450000007</v>
      </c>
      <c r="AX26" s="1">
        <v>530007.66450000007</v>
      </c>
      <c r="AY26" s="1">
        <v>530007.66450000007</v>
      </c>
      <c r="AZ26" s="1">
        <v>530007.66450000007</v>
      </c>
      <c r="BA26" s="1">
        <v>530007.66450000007</v>
      </c>
      <c r="BB26" s="1">
        <v>530007.66450000007</v>
      </c>
      <c r="BC26" s="1">
        <v>530007.66450000007</v>
      </c>
      <c r="BD26" s="1">
        <v>530007.66450000007</v>
      </c>
      <c r="BE26" s="1">
        <v>530007.66450000007</v>
      </c>
      <c r="BF26" s="1">
        <v>530007.66450000007</v>
      </c>
      <c r="BG26" s="1">
        <v>530007.66450000007</v>
      </c>
      <c r="BH26" s="1">
        <v>530007.66450000007</v>
      </c>
      <c r="BI26" s="1">
        <v>530007.66450000007</v>
      </c>
      <c r="BJ26" s="1">
        <v>530007.66450000007</v>
      </c>
      <c r="BK26" s="1">
        <v>530007.66450000007</v>
      </c>
      <c r="BL26" s="1">
        <v>530007.66450000007</v>
      </c>
      <c r="BM26" s="1">
        <v>530007.66450000007</v>
      </c>
      <c r="BN26" s="1">
        <v>530007.66450000007</v>
      </c>
      <c r="BO26" s="1">
        <v>530007.66450000007</v>
      </c>
      <c r="BP26" s="1">
        <v>530007.66450000007</v>
      </c>
      <c r="BQ26" s="1">
        <v>530007.66450000007</v>
      </c>
      <c r="BR26" s="1">
        <v>530007.66450000007</v>
      </c>
      <c r="BS26" s="1">
        <v>530007.66450000007</v>
      </c>
      <c r="BT26" s="1">
        <v>530007.66450000007</v>
      </c>
      <c r="BU26" s="1">
        <v>530007.66450000007</v>
      </c>
      <c r="BV26" s="1">
        <v>530007.66450000007</v>
      </c>
      <c r="BW26" s="1">
        <v>530007.66450000007</v>
      </c>
      <c r="BX26" s="1">
        <v>530007.66450000007</v>
      </c>
      <c r="BY26" s="1">
        <v>530007.66450000007</v>
      </c>
      <c r="BZ26" s="1">
        <v>530007.66450000007</v>
      </c>
      <c r="CA26" s="1">
        <v>530007.66450000007</v>
      </c>
      <c r="CB26" s="1">
        <v>530007.66450000007</v>
      </c>
      <c r="CC26" s="1">
        <v>530007.66450000007</v>
      </c>
      <c r="CD26" s="1">
        <v>530007.66450000007</v>
      </c>
      <c r="CE26" s="1">
        <v>530007.66450000007</v>
      </c>
      <c r="CF26" s="1">
        <v>530007.66450000007</v>
      </c>
      <c r="CG26" s="1">
        <v>530007.66450000007</v>
      </c>
      <c r="CH26" s="1">
        <v>530007.66450000007</v>
      </c>
      <c r="CI26" s="1">
        <v>530007.66450000007</v>
      </c>
      <c r="CJ26" s="1">
        <v>530007.66450000007</v>
      </c>
      <c r="CK26" s="1">
        <v>530007.66450000007</v>
      </c>
      <c r="CL26" s="1">
        <v>530007.66450000007</v>
      </c>
      <c r="CM26" s="1">
        <v>530007.66450000007</v>
      </c>
      <c r="CN26" s="1">
        <v>530007.66450000007</v>
      </c>
      <c r="CO26" s="1">
        <v>530007.66450000007</v>
      </c>
      <c r="CP26" s="1">
        <v>530007.66450000007</v>
      </c>
      <c r="CQ26" s="1">
        <v>530007.66450000007</v>
      </c>
      <c r="CR26" s="1">
        <v>530007.66450000007</v>
      </c>
      <c r="CS26" s="1">
        <v>530007.66450000007</v>
      </c>
      <c r="CT26" s="1">
        <v>530007.66450000007</v>
      </c>
      <c r="CU26" s="1">
        <v>530007.66450000007</v>
      </c>
      <c r="CV26" s="1">
        <v>530007.66450000007</v>
      </c>
      <c r="CW26" s="1">
        <v>530007.66450000007</v>
      </c>
      <c r="CX26" s="1">
        <v>530007.66450000007</v>
      </c>
      <c r="CY26" s="1">
        <v>530007.66450000007</v>
      </c>
      <c r="CZ26" s="1">
        <v>530007.66450000007</v>
      </c>
      <c r="DA26" s="1">
        <v>530007.66450000007</v>
      </c>
    </row>
    <row r="27" spans="4:105" x14ac:dyDescent="0.25">
      <c r="D27" t="s">
        <v>52</v>
      </c>
      <c r="E27" s="1">
        <v>539874.61750000005</v>
      </c>
      <c r="F27" s="1">
        <v>539874.61750000005</v>
      </c>
      <c r="G27" s="1">
        <v>539874.61750000005</v>
      </c>
      <c r="H27" s="1">
        <v>539874.61750000005</v>
      </c>
      <c r="I27" s="1">
        <v>539874.61750000005</v>
      </c>
      <c r="J27" s="1">
        <v>539874.61750000005</v>
      </c>
      <c r="K27" s="1">
        <v>539874.61750000005</v>
      </c>
      <c r="L27" s="1">
        <v>539874.61750000005</v>
      </c>
      <c r="M27" s="1">
        <v>539874.61750000005</v>
      </c>
      <c r="N27" s="1">
        <v>539874.61750000005</v>
      </c>
      <c r="O27" s="1">
        <v>539874.61750000005</v>
      </c>
      <c r="P27" s="1">
        <v>539874.61750000005</v>
      </c>
      <c r="Q27" s="1">
        <v>539874.61750000005</v>
      </c>
      <c r="R27" s="1">
        <v>539874.61750000005</v>
      </c>
      <c r="S27" s="1">
        <v>539874.61750000005</v>
      </c>
      <c r="T27" s="1">
        <v>539874.61750000005</v>
      </c>
      <c r="U27" s="1">
        <v>539874.61750000005</v>
      </c>
      <c r="V27" s="1">
        <v>539874.61750000005</v>
      </c>
      <c r="W27" s="1">
        <v>539874.61750000005</v>
      </c>
      <c r="X27" s="1">
        <v>539874.61750000005</v>
      </c>
      <c r="Y27" s="1">
        <v>539874.61750000005</v>
      </c>
      <c r="Z27" s="1">
        <v>539874.61750000005</v>
      </c>
      <c r="AA27" s="1">
        <v>539874.61750000005</v>
      </c>
      <c r="AB27" s="1">
        <v>539874.61750000005</v>
      </c>
      <c r="AC27" s="1">
        <v>539874.61750000005</v>
      </c>
      <c r="AD27" s="1">
        <v>539874.61750000005</v>
      </c>
      <c r="AE27" s="1">
        <v>539874.61750000005</v>
      </c>
      <c r="AF27" s="1">
        <v>539874.61750000005</v>
      </c>
      <c r="AG27" s="1">
        <v>539874.61750000005</v>
      </c>
      <c r="AH27" s="1">
        <v>539874.61750000005</v>
      </c>
      <c r="AI27" s="1">
        <v>539874.61750000005</v>
      </c>
      <c r="AJ27" s="1">
        <v>539874.61750000005</v>
      </c>
      <c r="AK27" s="1">
        <v>539874.61750000005</v>
      </c>
      <c r="AL27" s="1">
        <v>539874.61750000005</v>
      </c>
      <c r="AM27" s="1">
        <v>539874.61750000005</v>
      </c>
      <c r="AN27" s="1">
        <v>539874.61750000005</v>
      </c>
      <c r="AO27" s="1">
        <v>539874.61750000005</v>
      </c>
      <c r="AP27" s="1">
        <v>539874.61750000005</v>
      </c>
      <c r="AQ27" s="1">
        <v>539874.61750000005</v>
      </c>
      <c r="AR27" s="1">
        <v>539874.61750000005</v>
      </c>
      <c r="AS27" s="1">
        <v>539874.61750000005</v>
      </c>
      <c r="AT27" s="1">
        <v>539874.61750000005</v>
      </c>
      <c r="AU27" s="1">
        <v>539874.61750000005</v>
      </c>
      <c r="AV27" s="1">
        <v>539874.61750000005</v>
      </c>
      <c r="AW27" s="1">
        <v>539874.61750000005</v>
      </c>
      <c r="AX27" s="1">
        <v>539874.61750000005</v>
      </c>
      <c r="AY27" s="1">
        <v>539874.61750000005</v>
      </c>
      <c r="AZ27" s="1">
        <v>539874.61750000005</v>
      </c>
      <c r="BA27" s="1">
        <v>539874.61750000005</v>
      </c>
      <c r="BB27" s="1">
        <v>539874.61750000005</v>
      </c>
      <c r="BC27" s="1">
        <v>539874.61750000005</v>
      </c>
      <c r="BD27" s="1">
        <v>539874.61750000005</v>
      </c>
      <c r="BE27" s="1">
        <v>539874.61750000005</v>
      </c>
      <c r="BF27" s="1">
        <v>539874.61750000005</v>
      </c>
      <c r="BG27" s="1">
        <v>539874.61750000005</v>
      </c>
      <c r="BH27" s="1">
        <v>539874.61750000005</v>
      </c>
      <c r="BI27" s="1">
        <v>539874.61750000005</v>
      </c>
      <c r="BJ27" s="1">
        <v>539874.61750000005</v>
      </c>
      <c r="BK27" s="1">
        <v>539874.61750000005</v>
      </c>
      <c r="BL27" s="1">
        <v>539874.61750000005</v>
      </c>
      <c r="BM27" s="1">
        <v>539874.61750000005</v>
      </c>
      <c r="BN27" s="1">
        <v>539874.61750000005</v>
      </c>
      <c r="BO27" s="1">
        <v>539874.61750000005</v>
      </c>
      <c r="BP27" s="1">
        <v>539874.61750000005</v>
      </c>
      <c r="BQ27" s="1">
        <v>539874.61750000005</v>
      </c>
      <c r="BR27" s="1">
        <v>539874.61750000005</v>
      </c>
      <c r="BS27" s="1">
        <v>539874.61750000005</v>
      </c>
      <c r="BT27" s="1">
        <v>539874.61750000005</v>
      </c>
      <c r="BU27" s="1">
        <v>539874.61750000005</v>
      </c>
      <c r="BV27" s="1">
        <v>539874.61750000005</v>
      </c>
      <c r="BW27" s="1">
        <v>539874.61750000005</v>
      </c>
      <c r="BX27" s="1">
        <v>539874.61750000005</v>
      </c>
      <c r="BY27" s="1">
        <v>539874.61750000005</v>
      </c>
      <c r="BZ27" s="1">
        <v>539874.61750000005</v>
      </c>
      <c r="CA27" s="1">
        <v>539874.61750000005</v>
      </c>
      <c r="CB27" s="1">
        <v>539874.61750000005</v>
      </c>
      <c r="CC27" s="1">
        <v>539874.61750000005</v>
      </c>
      <c r="CD27" s="1">
        <v>539874.61750000005</v>
      </c>
      <c r="CE27" s="1">
        <v>539874.61750000005</v>
      </c>
      <c r="CF27" s="1">
        <v>539874.61750000005</v>
      </c>
      <c r="CG27" s="1">
        <v>539874.61750000005</v>
      </c>
      <c r="CH27" s="1">
        <v>539874.61750000005</v>
      </c>
      <c r="CI27" s="1">
        <v>539874.61750000005</v>
      </c>
      <c r="CJ27" s="1">
        <v>539874.61750000005</v>
      </c>
      <c r="CK27" s="1">
        <v>539874.61750000005</v>
      </c>
      <c r="CL27" s="1">
        <v>539874.61750000005</v>
      </c>
      <c r="CM27" s="1">
        <v>539874.61750000005</v>
      </c>
      <c r="CN27" s="1">
        <v>539874.61750000005</v>
      </c>
      <c r="CO27" s="1">
        <v>539874.61750000005</v>
      </c>
      <c r="CP27" s="1">
        <v>539874.61750000005</v>
      </c>
      <c r="CQ27" s="1">
        <v>539874.61750000005</v>
      </c>
      <c r="CR27" s="1">
        <v>539874.61750000005</v>
      </c>
      <c r="CS27" s="1">
        <v>539874.61750000005</v>
      </c>
      <c r="CT27" s="1">
        <v>539874.61750000005</v>
      </c>
      <c r="CU27" s="1">
        <v>539874.61750000005</v>
      </c>
      <c r="CV27" s="1">
        <v>539874.61750000005</v>
      </c>
      <c r="CW27" s="1">
        <v>539874.61750000005</v>
      </c>
      <c r="CX27" s="1">
        <v>539874.61750000005</v>
      </c>
      <c r="CY27" s="1">
        <v>539874.61750000005</v>
      </c>
      <c r="CZ27" s="1">
        <v>539874.61750000005</v>
      </c>
      <c r="DA27" s="1">
        <v>539874.61750000005</v>
      </c>
    </row>
    <row r="28" spans="4:105" x14ac:dyDescent="0.25">
      <c r="D28" t="s">
        <v>53</v>
      </c>
      <c r="E28" s="1">
        <v>514974.32200000004</v>
      </c>
      <c r="F28" s="1">
        <v>514974.32200000004</v>
      </c>
      <c r="G28" s="1">
        <v>514974.32200000004</v>
      </c>
      <c r="H28" s="1">
        <v>514974.32200000004</v>
      </c>
      <c r="I28" s="1">
        <v>514974.32200000004</v>
      </c>
      <c r="J28" s="1">
        <v>514974.32200000004</v>
      </c>
      <c r="K28" s="1">
        <v>514974.32200000004</v>
      </c>
      <c r="L28" s="1">
        <v>514974.32200000004</v>
      </c>
      <c r="M28" s="1">
        <v>514974.32200000004</v>
      </c>
      <c r="N28" s="1">
        <v>514974.32200000004</v>
      </c>
      <c r="O28" s="1">
        <v>514974.32200000004</v>
      </c>
      <c r="P28" s="1">
        <v>514974.32200000004</v>
      </c>
      <c r="Q28" s="1">
        <v>514974.32200000004</v>
      </c>
      <c r="R28" s="1">
        <v>514974.32200000004</v>
      </c>
      <c r="S28" s="1">
        <v>514974.32200000004</v>
      </c>
      <c r="T28" s="1">
        <v>514974.32200000004</v>
      </c>
      <c r="U28" s="1">
        <v>514974.32200000004</v>
      </c>
      <c r="V28" s="1">
        <v>514974.32200000004</v>
      </c>
      <c r="W28" s="1">
        <v>514974.32200000004</v>
      </c>
      <c r="X28" s="1">
        <v>514974.32200000004</v>
      </c>
      <c r="Y28" s="1">
        <v>514974.32200000004</v>
      </c>
      <c r="Z28" s="1">
        <v>514974.32200000004</v>
      </c>
      <c r="AA28" s="1">
        <v>514974.32200000004</v>
      </c>
      <c r="AB28" s="1">
        <v>514974.32200000004</v>
      </c>
      <c r="AC28" s="1">
        <v>514974.32200000004</v>
      </c>
      <c r="AD28" s="1">
        <v>514974.32200000004</v>
      </c>
      <c r="AE28" s="1">
        <v>514974.32200000004</v>
      </c>
      <c r="AF28" s="1">
        <v>514974.32200000004</v>
      </c>
      <c r="AG28" s="1">
        <v>514974.32200000004</v>
      </c>
      <c r="AH28" s="1">
        <v>514974.32200000004</v>
      </c>
      <c r="AI28" s="1">
        <v>514974.32200000004</v>
      </c>
      <c r="AJ28" s="1">
        <v>514974.32200000004</v>
      </c>
      <c r="AK28" s="1">
        <v>514974.32200000004</v>
      </c>
      <c r="AL28" s="1">
        <v>514974.32200000004</v>
      </c>
      <c r="AM28" s="1">
        <v>514974.32200000004</v>
      </c>
      <c r="AN28" s="1">
        <v>514974.32200000004</v>
      </c>
      <c r="AO28" s="1">
        <v>514974.32200000004</v>
      </c>
      <c r="AP28" s="1">
        <v>514974.32200000004</v>
      </c>
      <c r="AQ28" s="1">
        <v>514974.32200000004</v>
      </c>
      <c r="AR28" s="1">
        <v>514974.32200000004</v>
      </c>
      <c r="AS28" s="1">
        <v>514974.32200000004</v>
      </c>
      <c r="AT28" s="1">
        <v>514974.32200000004</v>
      </c>
      <c r="AU28" s="1">
        <v>514974.32200000004</v>
      </c>
      <c r="AV28" s="1">
        <v>514974.32200000004</v>
      </c>
      <c r="AW28" s="1">
        <v>514974.32200000004</v>
      </c>
      <c r="AX28" s="1">
        <v>514974.32200000004</v>
      </c>
      <c r="AY28" s="1">
        <v>514974.32200000004</v>
      </c>
      <c r="AZ28" s="1">
        <v>514974.32200000004</v>
      </c>
      <c r="BA28" s="1">
        <v>514974.32200000004</v>
      </c>
      <c r="BB28" s="1">
        <v>514974.32200000004</v>
      </c>
      <c r="BC28" s="1">
        <v>514974.32200000004</v>
      </c>
      <c r="BD28" s="1">
        <v>514974.32200000004</v>
      </c>
      <c r="BE28" s="1">
        <v>514974.32200000004</v>
      </c>
      <c r="BF28" s="1">
        <v>514974.32200000004</v>
      </c>
      <c r="BG28" s="1">
        <v>514974.32200000004</v>
      </c>
      <c r="BH28" s="1">
        <v>514974.32200000004</v>
      </c>
      <c r="BI28" s="1">
        <v>514974.32200000004</v>
      </c>
      <c r="BJ28" s="1">
        <v>514974.32200000004</v>
      </c>
      <c r="BK28" s="1">
        <v>514974.32200000004</v>
      </c>
      <c r="BL28" s="1">
        <v>514974.32200000004</v>
      </c>
      <c r="BM28" s="1">
        <v>514974.32200000004</v>
      </c>
      <c r="BN28" s="1">
        <v>514974.32200000004</v>
      </c>
      <c r="BO28" s="1">
        <v>514974.32200000004</v>
      </c>
      <c r="BP28" s="1">
        <v>514974.32200000004</v>
      </c>
      <c r="BQ28" s="1">
        <v>514974.32200000004</v>
      </c>
      <c r="BR28" s="1">
        <v>514974.32200000004</v>
      </c>
      <c r="BS28" s="1">
        <v>514974.32200000004</v>
      </c>
      <c r="BT28" s="1">
        <v>514974.32200000004</v>
      </c>
      <c r="BU28" s="1">
        <v>514974.32200000004</v>
      </c>
      <c r="BV28" s="1">
        <v>514974.32200000004</v>
      </c>
      <c r="BW28" s="1">
        <v>514974.32200000004</v>
      </c>
      <c r="BX28" s="1">
        <v>514974.32200000004</v>
      </c>
      <c r="BY28" s="1">
        <v>514974.32200000004</v>
      </c>
      <c r="BZ28" s="1">
        <v>514974.32200000004</v>
      </c>
      <c r="CA28" s="1">
        <v>514974.32200000004</v>
      </c>
      <c r="CB28" s="1">
        <v>514974.32200000004</v>
      </c>
      <c r="CC28" s="1">
        <v>514974.32200000004</v>
      </c>
      <c r="CD28" s="1">
        <v>514974.32200000004</v>
      </c>
      <c r="CE28" s="1">
        <v>514974.32200000004</v>
      </c>
      <c r="CF28" s="1">
        <v>514974.32200000004</v>
      </c>
      <c r="CG28" s="1">
        <v>514974.32200000004</v>
      </c>
      <c r="CH28" s="1">
        <v>514974.32200000004</v>
      </c>
      <c r="CI28" s="1">
        <v>514974.32200000004</v>
      </c>
      <c r="CJ28" s="1">
        <v>514974.32200000004</v>
      </c>
      <c r="CK28" s="1">
        <v>514974.32200000004</v>
      </c>
      <c r="CL28" s="1">
        <v>514974.32200000004</v>
      </c>
      <c r="CM28" s="1">
        <v>514974.32200000004</v>
      </c>
      <c r="CN28" s="1">
        <v>514974.32200000004</v>
      </c>
      <c r="CO28" s="1">
        <v>514974.32200000004</v>
      </c>
      <c r="CP28" s="1">
        <v>514974.32200000004</v>
      </c>
      <c r="CQ28" s="1">
        <v>514974.32200000004</v>
      </c>
      <c r="CR28" s="1">
        <v>514974.32200000004</v>
      </c>
      <c r="CS28" s="1">
        <v>514974.32200000004</v>
      </c>
      <c r="CT28" s="1">
        <v>514974.32200000004</v>
      </c>
      <c r="CU28" s="1">
        <v>514974.32200000004</v>
      </c>
      <c r="CV28" s="1">
        <v>514974.32200000004</v>
      </c>
      <c r="CW28" s="1">
        <v>514974.32200000004</v>
      </c>
      <c r="CX28" s="1">
        <v>514974.32200000004</v>
      </c>
      <c r="CY28" s="1">
        <v>514974.32200000004</v>
      </c>
      <c r="CZ28" s="1">
        <v>514974.32200000004</v>
      </c>
      <c r="DA28" s="1">
        <v>514974.32200000004</v>
      </c>
    </row>
    <row r="29" spans="4:105" x14ac:dyDescent="0.25">
      <c r="D29" t="s">
        <v>54</v>
      </c>
      <c r="E29" s="1">
        <v>515219.12525000004</v>
      </c>
      <c r="F29" s="1">
        <v>515219.12525000004</v>
      </c>
      <c r="G29" s="1">
        <v>515219.12525000004</v>
      </c>
      <c r="H29" s="1">
        <v>515219.12525000004</v>
      </c>
      <c r="I29" s="1">
        <v>515219.12525000004</v>
      </c>
      <c r="J29" s="1">
        <v>515219.12525000004</v>
      </c>
      <c r="K29" s="1">
        <v>515219.12525000004</v>
      </c>
      <c r="L29" s="1">
        <v>515219.12525000004</v>
      </c>
      <c r="M29" s="1">
        <v>515219.12525000004</v>
      </c>
      <c r="N29" s="1">
        <v>515219.12525000004</v>
      </c>
      <c r="O29" s="1">
        <v>515219.12525000004</v>
      </c>
      <c r="P29" s="1">
        <v>515219.12525000004</v>
      </c>
      <c r="Q29" s="1">
        <v>515219.12525000004</v>
      </c>
      <c r="R29" s="1">
        <v>515219.12525000004</v>
      </c>
      <c r="S29" s="1">
        <v>515219.12525000004</v>
      </c>
      <c r="T29" s="1">
        <v>515219.12525000004</v>
      </c>
      <c r="U29" s="1">
        <v>515219.12525000004</v>
      </c>
      <c r="V29" s="1">
        <v>515219.12525000004</v>
      </c>
      <c r="W29" s="1">
        <v>515219.12525000004</v>
      </c>
      <c r="X29" s="1">
        <v>515219.12525000004</v>
      </c>
      <c r="Y29" s="1">
        <v>515219.12525000004</v>
      </c>
      <c r="Z29" s="1">
        <v>515219.12525000004</v>
      </c>
      <c r="AA29" s="1">
        <v>515219.12525000004</v>
      </c>
      <c r="AB29" s="1">
        <v>515219.12525000004</v>
      </c>
      <c r="AC29" s="1">
        <v>515219.12525000004</v>
      </c>
      <c r="AD29" s="1">
        <v>515219.12525000004</v>
      </c>
      <c r="AE29" s="1">
        <v>515219.12525000004</v>
      </c>
      <c r="AF29" s="1">
        <v>515219.12525000004</v>
      </c>
      <c r="AG29" s="1">
        <v>515219.12525000004</v>
      </c>
      <c r="AH29" s="1">
        <v>515219.12525000004</v>
      </c>
      <c r="AI29" s="1">
        <v>515219.12525000004</v>
      </c>
      <c r="AJ29" s="1">
        <v>515219.12525000004</v>
      </c>
      <c r="AK29" s="1">
        <v>515219.12525000004</v>
      </c>
      <c r="AL29" s="1">
        <v>515219.12525000004</v>
      </c>
      <c r="AM29" s="1">
        <v>515219.12525000004</v>
      </c>
      <c r="AN29" s="1">
        <v>515219.12525000004</v>
      </c>
      <c r="AO29" s="1">
        <v>515219.12525000004</v>
      </c>
      <c r="AP29" s="1">
        <v>515219.12525000004</v>
      </c>
      <c r="AQ29" s="1">
        <v>515219.12525000004</v>
      </c>
      <c r="AR29" s="1">
        <v>515219.12525000004</v>
      </c>
      <c r="AS29" s="1">
        <v>515219.12525000004</v>
      </c>
      <c r="AT29" s="1">
        <v>515219.12525000004</v>
      </c>
      <c r="AU29" s="1">
        <v>515219.12525000004</v>
      </c>
      <c r="AV29" s="1">
        <v>515219.12525000004</v>
      </c>
      <c r="AW29" s="1">
        <v>515219.12525000004</v>
      </c>
      <c r="AX29" s="1">
        <v>515219.12525000004</v>
      </c>
      <c r="AY29" s="1">
        <v>515219.12525000004</v>
      </c>
      <c r="AZ29" s="1">
        <v>515219.12525000004</v>
      </c>
      <c r="BA29" s="1">
        <v>515219.12525000004</v>
      </c>
      <c r="BB29" s="1">
        <v>515219.12525000004</v>
      </c>
      <c r="BC29" s="1">
        <v>515219.12525000004</v>
      </c>
      <c r="BD29" s="1">
        <v>515219.12525000004</v>
      </c>
      <c r="BE29" s="1">
        <v>515219.12525000004</v>
      </c>
      <c r="BF29" s="1">
        <v>515219.12525000004</v>
      </c>
      <c r="BG29" s="1">
        <v>515219.12525000004</v>
      </c>
      <c r="BH29" s="1">
        <v>515219.12525000004</v>
      </c>
      <c r="BI29" s="1">
        <v>515219.12525000004</v>
      </c>
      <c r="BJ29" s="1">
        <v>515219.12525000004</v>
      </c>
      <c r="BK29" s="1">
        <v>515219.12525000004</v>
      </c>
      <c r="BL29" s="1">
        <v>515219.12525000004</v>
      </c>
      <c r="BM29" s="1">
        <v>515219.12525000004</v>
      </c>
      <c r="BN29" s="1">
        <v>515219.12525000004</v>
      </c>
      <c r="BO29" s="1">
        <v>515219.12525000004</v>
      </c>
      <c r="BP29" s="1">
        <v>515219.12525000004</v>
      </c>
      <c r="BQ29" s="1">
        <v>515219.12525000004</v>
      </c>
      <c r="BR29" s="1">
        <v>515219.12525000004</v>
      </c>
      <c r="BS29" s="1">
        <v>515219.12525000004</v>
      </c>
      <c r="BT29" s="1">
        <v>515219.12525000004</v>
      </c>
      <c r="BU29" s="1">
        <v>515219.12525000004</v>
      </c>
      <c r="BV29" s="1">
        <v>515219.12525000004</v>
      </c>
      <c r="BW29" s="1">
        <v>515219.12525000004</v>
      </c>
      <c r="BX29" s="1">
        <v>515219.12525000004</v>
      </c>
      <c r="BY29" s="1">
        <v>515219.12525000004</v>
      </c>
      <c r="BZ29" s="1">
        <v>515219.12525000004</v>
      </c>
      <c r="CA29" s="1">
        <v>515219.12525000004</v>
      </c>
      <c r="CB29" s="1">
        <v>515219.12525000004</v>
      </c>
      <c r="CC29" s="1">
        <v>515219.12525000004</v>
      </c>
      <c r="CD29" s="1">
        <v>515219.12525000004</v>
      </c>
      <c r="CE29" s="1">
        <v>515219.12525000004</v>
      </c>
      <c r="CF29" s="1">
        <v>515219.12525000004</v>
      </c>
      <c r="CG29" s="1">
        <v>515219.12525000004</v>
      </c>
      <c r="CH29" s="1">
        <v>515219.12525000004</v>
      </c>
      <c r="CI29" s="1">
        <v>515219.12525000004</v>
      </c>
      <c r="CJ29" s="1">
        <v>515219.12525000004</v>
      </c>
      <c r="CK29" s="1">
        <v>515219.12525000004</v>
      </c>
      <c r="CL29" s="1">
        <v>515219.12525000004</v>
      </c>
      <c r="CM29" s="1">
        <v>515219.12525000004</v>
      </c>
      <c r="CN29" s="1">
        <v>515219.12525000004</v>
      </c>
      <c r="CO29" s="1">
        <v>515219.12525000004</v>
      </c>
      <c r="CP29" s="1">
        <v>515219.12525000004</v>
      </c>
      <c r="CQ29" s="1">
        <v>515219.12525000004</v>
      </c>
      <c r="CR29" s="1">
        <v>515219.12525000004</v>
      </c>
      <c r="CS29" s="1">
        <v>515219.12525000004</v>
      </c>
      <c r="CT29" s="1">
        <v>515219.12525000004</v>
      </c>
      <c r="CU29" s="1">
        <v>515219.12525000004</v>
      </c>
      <c r="CV29" s="1">
        <v>515219.12525000004</v>
      </c>
      <c r="CW29" s="1">
        <v>515219.12525000004</v>
      </c>
      <c r="CX29" s="1">
        <v>515219.12525000004</v>
      </c>
      <c r="CY29" s="1">
        <v>515219.12525000004</v>
      </c>
      <c r="CZ29" s="1">
        <v>515219.12525000004</v>
      </c>
      <c r="DA29" s="1">
        <v>515219.12525000004</v>
      </c>
    </row>
    <row r="30" spans="4:105" x14ac:dyDescent="0.25">
      <c r="D30" t="s">
        <v>55</v>
      </c>
      <c r="E30" s="1">
        <v>543795.49474999995</v>
      </c>
      <c r="F30" s="1">
        <v>543795.49474999995</v>
      </c>
      <c r="G30" s="1">
        <v>543795.49474999995</v>
      </c>
      <c r="H30" s="1">
        <v>543795.49474999995</v>
      </c>
      <c r="I30" s="1">
        <v>543795.49474999995</v>
      </c>
      <c r="J30" s="1">
        <v>543795.49474999995</v>
      </c>
      <c r="K30" s="1">
        <v>543795.49474999995</v>
      </c>
      <c r="L30" s="1">
        <v>543795.49474999995</v>
      </c>
      <c r="M30" s="1">
        <v>543795.49474999995</v>
      </c>
      <c r="N30" s="1">
        <v>543795.49474999995</v>
      </c>
      <c r="O30" s="1">
        <v>543795.49474999995</v>
      </c>
      <c r="P30" s="1">
        <v>543795.49474999995</v>
      </c>
      <c r="Q30" s="1">
        <v>543795.49474999995</v>
      </c>
      <c r="R30" s="1">
        <v>543795.49474999995</v>
      </c>
      <c r="S30" s="1">
        <v>543795.49474999995</v>
      </c>
      <c r="T30" s="1">
        <v>543795.49474999995</v>
      </c>
      <c r="U30" s="1">
        <v>543795.49474999995</v>
      </c>
      <c r="V30" s="1">
        <v>543795.49474999995</v>
      </c>
      <c r="W30" s="1">
        <v>543795.49474999995</v>
      </c>
      <c r="X30" s="1">
        <v>543795.49474999995</v>
      </c>
      <c r="Y30" s="1">
        <v>543795.49474999995</v>
      </c>
      <c r="Z30" s="1">
        <v>543795.49474999995</v>
      </c>
      <c r="AA30" s="1">
        <v>543795.49474999995</v>
      </c>
      <c r="AB30" s="1">
        <v>543795.49474999995</v>
      </c>
      <c r="AC30" s="1">
        <v>543795.49474999995</v>
      </c>
      <c r="AD30" s="1">
        <v>543795.49474999995</v>
      </c>
      <c r="AE30" s="1">
        <v>543795.49474999995</v>
      </c>
      <c r="AF30" s="1">
        <v>543795.49474999995</v>
      </c>
      <c r="AG30" s="1">
        <v>543795.49474999995</v>
      </c>
      <c r="AH30" s="1">
        <v>543795.49474999995</v>
      </c>
      <c r="AI30" s="1">
        <v>543795.49474999995</v>
      </c>
      <c r="AJ30" s="1">
        <v>543795.49474999995</v>
      </c>
      <c r="AK30" s="1">
        <v>543795.49474999995</v>
      </c>
      <c r="AL30" s="1">
        <v>543795.49474999995</v>
      </c>
      <c r="AM30" s="1">
        <v>543795.49474999995</v>
      </c>
      <c r="AN30" s="1">
        <v>543795.49474999995</v>
      </c>
      <c r="AO30" s="1">
        <v>543795.49474999995</v>
      </c>
      <c r="AP30" s="1">
        <v>543795.49474999995</v>
      </c>
      <c r="AQ30" s="1">
        <v>543795.49474999995</v>
      </c>
      <c r="AR30" s="1">
        <v>543795.49474999995</v>
      </c>
      <c r="AS30" s="1">
        <v>543795.49474999995</v>
      </c>
      <c r="AT30" s="1">
        <v>543795.49474999995</v>
      </c>
      <c r="AU30" s="1">
        <v>543795.49474999995</v>
      </c>
      <c r="AV30" s="1">
        <v>543795.49474999995</v>
      </c>
      <c r="AW30" s="1">
        <v>543795.49474999995</v>
      </c>
      <c r="AX30" s="1">
        <v>543795.49474999995</v>
      </c>
      <c r="AY30" s="1">
        <v>543795.49474999995</v>
      </c>
      <c r="AZ30" s="1">
        <v>543795.49474999995</v>
      </c>
      <c r="BA30" s="1">
        <v>543795.49474999995</v>
      </c>
      <c r="BB30" s="1">
        <v>543795.49474999995</v>
      </c>
      <c r="BC30" s="1">
        <v>543795.49474999995</v>
      </c>
      <c r="BD30" s="1">
        <v>543795.49474999995</v>
      </c>
      <c r="BE30" s="1">
        <v>543795.49474999995</v>
      </c>
      <c r="BF30" s="1">
        <v>543795.49474999995</v>
      </c>
      <c r="BG30" s="1">
        <v>543795.49474999995</v>
      </c>
      <c r="BH30" s="1">
        <v>543795.49474999995</v>
      </c>
      <c r="BI30" s="1">
        <v>543795.49474999995</v>
      </c>
      <c r="BJ30" s="1">
        <v>543795.49474999995</v>
      </c>
      <c r="BK30" s="1">
        <v>543795.49474999995</v>
      </c>
      <c r="BL30" s="1">
        <v>543795.49474999995</v>
      </c>
      <c r="BM30" s="1">
        <v>543795.49474999995</v>
      </c>
      <c r="BN30" s="1">
        <v>543795.49474999995</v>
      </c>
      <c r="BO30" s="1">
        <v>543795.49474999995</v>
      </c>
      <c r="BP30" s="1">
        <v>543795.49474999995</v>
      </c>
      <c r="BQ30" s="1">
        <v>543795.49474999995</v>
      </c>
      <c r="BR30" s="1">
        <v>543795.49474999995</v>
      </c>
      <c r="BS30" s="1">
        <v>543795.49474999995</v>
      </c>
      <c r="BT30" s="1">
        <v>543795.49474999995</v>
      </c>
      <c r="BU30" s="1">
        <v>543795.49474999995</v>
      </c>
      <c r="BV30" s="1">
        <v>543795.49474999995</v>
      </c>
      <c r="BW30" s="1">
        <v>543795.49474999995</v>
      </c>
      <c r="BX30" s="1">
        <v>543795.49474999995</v>
      </c>
      <c r="BY30" s="1">
        <v>543795.49474999995</v>
      </c>
      <c r="BZ30" s="1">
        <v>543795.49474999995</v>
      </c>
      <c r="CA30" s="1">
        <v>543795.49474999995</v>
      </c>
      <c r="CB30" s="1">
        <v>543795.49474999995</v>
      </c>
      <c r="CC30" s="1">
        <v>543795.49474999995</v>
      </c>
      <c r="CD30" s="1">
        <v>543795.49474999995</v>
      </c>
      <c r="CE30" s="1">
        <v>543795.49474999995</v>
      </c>
      <c r="CF30" s="1">
        <v>543795.49474999995</v>
      </c>
      <c r="CG30" s="1">
        <v>543795.49474999995</v>
      </c>
      <c r="CH30" s="1">
        <v>543795.49474999995</v>
      </c>
      <c r="CI30" s="1">
        <v>543795.49474999995</v>
      </c>
      <c r="CJ30" s="1">
        <v>543795.49474999995</v>
      </c>
      <c r="CK30" s="1">
        <v>543795.49474999995</v>
      </c>
      <c r="CL30" s="1">
        <v>543795.49474999995</v>
      </c>
      <c r="CM30" s="1">
        <v>543795.49474999995</v>
      </c>
      <c r="CN30" s="1">
        <v>543795.49474999995</v>
      </c>
      <c r="CO30" s="1">
        <v>543795.49474999995</v>
      </c>
      <c r="CP30" s="1">
        <v>543795.49474999995</v>
      </c>
      <c r="CQ30" s="1">
        <v>543795.49474999995</v>
      </c>
      <c r="CR30" s="1">
        <v>543795.49474999995</v>
      </c>
      <c r="CS30" s="1">
        <v>543795.49474999995</v>
      </c>
      <c r="CT30" s="1">
        <v>543795.49474999995</v>
      </c>
      <c r="CU30" s="1">
        <v>543795.49474999995</v>
      </c>
      <c r="CV30" s="1">
        <v>543795.49474999995</v>
      </c>
      <c r="CW30" s="1">
        <v>543795.49474999995</v>
      </c>
      <c r="CX30" s="1">
        <v>543795.49474999995</v>
      </c>
      <c r="CY30" s="1">
        <v>543795.49474999995</v>
      </c>
      <c r="CZ30" s="1">
        <v>543795.49474999995</v>
      </c>
      <c r="DA30" s="1">
        <v>543795.49474999995</v>
      </c>
    </row>
    <row r="31" spans="4:105" x14ac:dyDescent="0.25">
      <c r="D31" t="s">
        <v>56</v>
      </c>
      <c r="E31" s="1">
        <v>446860.6225</v>
      </c>
      <c r="F31" s="1">
        <v>446860.6225</v>
      </c>
      <c r="G31" s="1">
        <v>446860.6225</v>
      </c>
      <c r="H31" s="1">
        <v>446860.6225</v>
      </c>
      <c r="I31" s="1">
        <v>446860.6225</v>
      </c>
      <c r="J31" s="1">
        <v>446860.6225</v>
      </c>
      <c r="K31" s="1">
        <v>446860.6225</v>
      </c>
      <c r="L31" s="1">
        <v>446860.6225</v>
      </c>
      <c r="M31" s="1">
        <v>446860.6225</v>
      </c>
      <c r="N31" s="1">
        <v>446860.6225</v>
      </c>
      <c r="O31" s="1">
        <v>446860.6225</v>
      </c>
      <c r="P31" s="1">
        <v>446860.6225</v>
      </c>
      <c r="Q31" s="1">
        <v>446860.6225</v>
      </c>
      <c r="R31" s="1">
        <v>446860.6225</v>
      </c>
      <c r="S31" s="1">
        <v>446860.6225</v>
      </c>
      <c r="T31" s="1">
        <v>446860.6225</v>
      </c>
      <c r="U31" s="1">
        <v>446860.6225</v>
      </c>
      <c r="V31" s="1">
        <v>446860.6225</v>
      </c>
      <c r="W31" s="1">
        <v>446860.6225</v>
      </c>
      <c r="X31" s="1">
        <v>446860.6225</v>
      </c>
      <c r="Y31" s="1">
        <v>446860.6225</v>
      </c>
      <c r="Z31" s="1">
        <v>446860.6225</v>
      </c>
      <c r="AA31" s="1">
        <v>446860.6225</v>
      </c>
      <c r="AB31" s="1">
        <v>446860.6225</v>
      </c>
      <c r="AC31" s="1">
        <v>446860.6225</v>
      </c>
      <c r="AD31" s="1">
        <v>446860.6225</v>
      </c>
      <c r="AE31" s="1">
        <v>446860.6225</v>
      </c>
      <c r="AF31" s="1">
        <v>446860.6225</v>
      </c>
      <c r="AG31" s="1">
        <v>446860.6225</v>
      </c>
      <c r="AH31" s="1">
        <v>446860.6225</v>
      </c>
      <c r="AI31" s="1">
        <v>446860.6225</v>
      </c>
      <c r="AJ31" s="1">
        <v>446860.6225</v>
      </c>
      <c r="AK31" s="1">
        <v>446860.6225</v>
      </c>
      <c r="AL31" s="1">
        <v>446860.6225</v>
      </c>
      <c r="AM31" s="1">
        <v>446860.6225</v>
      </c>
      <c r="AN31" s="1">
        <v>446860.6225</v>
      </c>
      <c r="AO31" s="1">
        <v>446860.6225</v>
      </c>
      <c r="AP31" s="1">
        <v>446860.6225</v>
      </c>
      <c r="AQ31" s="1">
        <v>446860.6225</v>
      </c>
      <c r="AR31" s="1">
        <v>446860.6225</v>
      </c>
      <c r="AS31" s="1">
        <v>446860.6225</v>
      </c>
      <c r="AT31" s="1">
        <v>446860.6225</v>
      </c>
      <c r="AU31" s="1">
        <v>446860.6225</v>
      </c>
      <c r="AV31" s="1">
        <v>446860.6225</v>
      </c>
      <c r="AW31" s="1">
        <v>446860.6225</v>
      </c>
      <c r="AX31" s="1">
        <v>446860.6225</v>
      </c>
      <c r="AY31" s="1">
        <v>446860.6225</v>
      </c>
      <c r="AZ31" s="1">
        <v>446860.6225</v>
      </c>
      <c r="BA31" s="1">
        <v>446860.6225</v>
      </c>
      <c r="BB31" s="1">
        <v>446860.6225</v>
      </c>
      <c r="BC31" s="1">
        <v>446860.6225</v>
      </c>
      <c r="BD31" s="1">
        <v>446860.6225</v>
      </c>
      <c r="BE31" s="1">
        <v>446860.6225</v>
      </c>
      <c r="BF31" s="1">
        <v>446860.6225</v>
      </c>
      <c r="BG31" s="1">
        <v>446860.6225</v>
      </c>
      <c r="BH31" s="1">
        <v>446860.6225</v>
      </c>
      <c r="BI31" s="1">
        <v>446860.6225</v>
      </c>
      <c r="BJ31" s="1">
        <v>446860.6225</v>
      </c>
      <c r="BK31" s="1">
        <v>446860.6225</v>
      </c>
      <c r="BL31" s="1">
        <v>446860.6225</v>
      </c>
      <c r="BM31" s="1">
        <v>446860.6225</v>
      </c>
      <c r="BN31" s="1">
        <v>446860.6225</v>
      </c>
      <c r="BO31" s="1">
        <v>446860.6225</v>
      </c>
      <c r="BP31" s="1">
        <v>446860.6225</v>
      </c>
      <c r="BQ31" s="1">
        <v>446860.6225</v>
      </c>
      <c r="BR31" s="1">
        <v>446860.6225</v>
      </c>
      <c r="BS31" s="1">
        <v>446860.6225</v>
      </c>
      <c r="BT31" s="1">
        <v>446860.6225</v>
      </c>
      <c r="BU31" s="1">
        <v>446860.6225</v>
      </c>
      <c r="BV31" s="1">
        <v>446860.6225</v>
      </c>
      <c r="BW31" s="1">
        <v>446860.6225</v>
      </c>
      <c r="BX31" s="1">
        <v>446860.6225</v>
      </c>
      <c r="BY31" s="1">
        <v>446860.6225</v>
      </c>
      <c r="BZ31" s="1">
        <v>446860.6225</v>
      </c>
      <c r="CA31" s="1">
        <v>446860.6225</v>
      </c>
      <c r="CB31" s="1">
        <v>446860.6225</v>
      </c>
      <c r="CC31" s="1">
        <v>446860.6225</v>
      </c>
      <c r="CD31" s="1">
        <v>446860.6225</v>
      </c>
      <c r="CE31" s="1">
        <v>446860.6225</v>
      </c>
      <c r="CF31" s="1">
        <v>446860.6225</v>
      </c>
      <c r="CG31" s="1">
        <v>446860.6225</v>
      </c>
      <c r="CH31" s="1">
        <v>446860.6225</v>
      </c>
      <c r="CI31" s="1">
        <v>446860.6225</v>
      </c>
      <c r="CJ31" s="1">
        <v>446860.6225</v>
      </c>
      <c r="CK31" s="1">
        <v>446860.6225</v>
      </c>
      <c r="CL31" s="1">
        <v>446860.6225</v>
      </c>
      <c r="CM31" s="1">
        <v>446860.6225</v>
      </c>
      <c r="CN31" s="1">
        <v>446860.6225</v>
      </c>
      <c r="CO31" s="1">
        <v>446860.6225</v>
      </c>
      <c r="CP31" s="1">
        <v>446860.6225</v>
      </c>
      <c r="CQ31" s="1">
        <v>446860.6225</v>
      </c>
      <c r="CR31" s="1">
        <v>446860.6225</v>
      </c>
      <c r="CS31" s="1">
        <v>446860.6225</v>
      </c>
      <c r="CT31" s="1">
        <v>446860.6225</v>
      </c>
      <c r="CU31" s="1">
        <v>446860.6225</v>
      </c>
      <c r="CV31" s="1">
        <v>446860.6225</v>
      </c>
      <c r="CW31" s="1">
        <v>446860.6225</v>
      </c>
      <c r="CX31" s="1">
        <v>446860.6225</v>
      </c>
      <c r="CY31" s="1">
        <v>446860.6225</v>
      </c>
      <c r="CZ31" s="1">
        <v>446860.6225</v>
      </c>
      <c r="DA31" s="1">
        <v>446860.6225</v>
      </c>
    </row>
    <row r="32" spans="4:105" x14ac:dyDescent="0.25">
      <c r="D32" t="s">
        <v>57</v>
      </c>
      <c r="E32" s="1">
        <v>316494.73225</v>
      </c>
      <c r="F32" s="1">
        <v>316494.73225</v>
      </c>
      <c r="G32" s="1">
        <v>316494.73225</v>
      </c>
      <c r="H32" s="1">
        <v>316494.73225</v>
      </c>
      <c r="I32" s="1">
        <v>316494.73225</v>
      </c>
      <c r="J32" s="1">
        <v>316494.73225</v>
      </c>
      <c r="K32" s="1">
        <v>316494.73225</v>
      </c>
      <c r="L32" s="1">
        <v>316494.73225</v>
      </c>
      <c r="M32" s="1">
        <v>316494.73225</v>
      </c>
      <c r="N32" s="1">
        <v>316494.73225</v>
      </c>
      <c r="O32" s="1">
        <v>316494.73225</v>
      </c>
      <c r="P32" s="1">
        <v>316494.73225</v>
      </c>
      <c r="Q32" s="1">
        <v>316494.73225</v>
      </c>
      <c r="R32" s="1">
        <v>316494.73225</v>
      </c>
      <c r="S32" s="1">
        <v>316494.73225</v>
      </c>
      <c r="T32" s="1">
        <v>316494.73225</v>
      </c>
      <c r="U32" s="1">
        <v>316494.73225</v>
      </c>
      <c r="V32" s="1">
        <v>316494.73225</v>
      </c>
      <c r="W32" s="1">
        <v>316494.73225</v>
      </c>
      <c r="X32" s="1">
        <v>316494.73225</v>
      </c>
      <c r="Y32" s="1">
        <v>316494.73225</v>
      </c>
      <c r="Z32" s="1">
        <v>316494.73225</v>
      </c>
      <c r="AA32" s="1">
        <v>316494.73225</v>
      </c>
      <c r="AB32" s="1">
        <v>316494.73225</v>
      </c>
      <c r="AC32" s="1">
        <v>316494.73225</v>
      </c>
      <c r="AD32" s="1">
        <v>316494.73225</v>
      </c>
      <c r="AE32" s="1">
        <v>316494.73225</v>
      </c>
      <c r="AF32" s="1">
        <v>316494.73225</v>
      </c>
      <c r="AG32" s="1">
        <v>316494.73225</v>
      </c>
      <c r="AH32" s="1">
        <v>316494.73225</v>
      </c>
      <c r="AI32" s="1">
        <v>316494.73225</v>
      </c>
      <c r="AJ32" s="1">
        <v>316494.73225</v>
      </c>
      <c r="AK32" s="1">
        <v>316494.73225</v>
      </c>
      <c r="AL32" s="1">
        <v>316494.73225</v>
      </c>
      <c r="AM32" s="1">
        <v>316494.73225</v>
      </c>
      <c r="AN32" s="1">
        <v>316494.73225</v>
      </c>
      <c r="AO32" s="1">
        <v>316494.73225</v>
      </c>
      <c r="AP32" s="1">
        <v>316494.73225</v>
      </c>
      <c r="AQ32" s="1">
        <v>316494.73225</v>
      </c>
      <c r="AR32" s="1">
        <v>316494.73225</v>
      </c>
      <c r="AS32" s="1">
        <v>316494.73225</v>
      </c>
      <c r="AT32" s="1">
        <v>316494.73225</v>
      </c>
      <c r="AU32" s="1">
        <v>316494.73225</v>
      </c>
      <c r="AV32" s="1">
        <v>316494.73225</v>
      </c>
      <c r="AW32" s="1">
        <v>316494.73225</v>
      </c>
      <c r="AX32" s="1">
        <v>316494.73225</v>
      </c>
      <c r="AY32" s="1">
        <v>316494.73225</v>
      </c>
      <c r="AZ32" s="1">
        <v>316494.73225</v>
      </c>
      <c r="BA32" s="1">
        <v>316494.73225</v>
      </c>
      <c r="BB32" s="1">
        <v>316494.73225</v>
      </c>
      <c r="BC32" s="1">
        <v>316494.73225</v>
      </c>
      <c r="BD32" s="1">
        <v>316494.73225</v>
      </c>
      <c r="BE32" s="1">
        <v>316494.73225</v>
      </c>
      <c r="BF32" s="1">
        <v>316494.73225</v>
      </c>
      <c r="BG32" s="1">
        <v>316494.73225</v>
      </c>
      <c r="BH32" s="1">
        <v>316494.73225</v>
      </c>
      <c r="BI32" s="1">
        <v>316494.73225</v>
      </c>
      <c r="BJ32" s="1">
        <v>316494.73225</v>
      </c>
      <c r="BK32" s="1">
        <v>316494.73225</v>
      </c>
      <c r="BL32" s="1">
        <v>316494.73225</v>
      </c>
      <c r="BM32" s="1">
        <v>316494.73225</v>
      </c>
      <c r="BN32" s="1">
        <v>316494.73225</v>
      </c>
      <c r="BO32" s="1">
        <v>316494.73225</v>
      </c>
      <c r="BP32" s="1">
        <v>316494.73225</v>
      </c>
      <c r="BQ32" s="1">
        <v>316494.73225</v>
      </c>
      <c r="BR32" s="1">
        <v>316494.73225</v>
      </c>
      <c r="BS32" s="1">
        <v>316494.73225</v>
      </c>
      <c r="BT32" s="1">
        <v>316494.73225</v>
      </c>
      <c r="BU32" s="1">
        <v>316494.73225</v>
      </c>
      <c r="BV32" s="1">
        <v>316494.73225</v>
      </c>
      <c r="BW32" s="1">
        <v>316494.73225</v>
      </c>
      <c r="BX32" s="1">
        <v>316494.73225</v>
      </c>
      <c r="BY32" s="1">
        <v>316494.73225</v>
      </c>
      <c r="BZ32" s="1">
        <v>316494.73225</v>
      </c>
      <c r="CA32" s="1">
        <v>316494.73225</v>
      </c>
      <c r="CB32" s="1">
        <v>316494.73225</v>
      </c>
      <c r="CC32" s="1">
        <v>316494.73225</v>
      </c>
      <c r="CD32" s="1">
        <v>316494.73225</v>
      </c>
      <c r="CE32" s="1">
        <v>316494.73225</v>
      </c>
      <c r="CF32" s="1">
        <v>316494.73225</v>
      </c>
      <c r="CG32" s="1">
        <v>316494.73225</v>
      </c>
      <c r="CH32" s="1">
        <v>316494.73225</v>
      </c>
      <c r="CI32" s="1">
        <v>316494.73225</v>
      </c>
      <c r="CJ32" s="1">
        <v>316494.73225</v>
      </c>
      <c r="CK32" s="1">
        <v>316494.73225</v>
      </c>
      <c r="CL32" s="1">
        <v>316494.73225</v>
      </c>
      <c r="CM32" s="1">
        <v>316494.73225</v>
      </c>
      <c r="CN32" s="1">
        <v>316494.73225</v>
      </c>
      <c r="CO32" s="1">
        <v>316494.73225</v>
      </c>
      <c r="CP32" s="1">
        <v>316494.73225</v>
      </c>
      <c r="CQ32" s="1">
        <v>316494.73225</v>
      </c>
      <c r="CR32" s="1">
        <v>316494.73225</v>
      </c>
      <c r="CS32" s="1">
        <v>316494.73225</v>
      </c>
      <c r="CT32" s="1">
        <v>316494.73225</v>
      </c>
      <c r="CU32" s="1">
        <v>316494.73225</v>
      </c>
      <c r="CV32" s="1">
        <v>316494.73225</v>
      </c>
      <c r="CW32" s="1">
        <v>316494.73225</v>
      </c>
      <c r="CX32" s="1">
        <v>316494.73225</v>
      </c>
      <c r="CY32" s="1">
        <v>316494.73225</v>
      </c>
      <c r="CZ32" s="1">
        <v>316494.73225</v>
      </c>
      <c r="DA32" s="1">
        <v>316494.73225</v>
      </c>
    </row>
    <row r="33" spans="3:105" x14ac:dyDescent="0.25">
      <c r="D33" t="s">
        <v>58</v>
      </c>
      <c r="E33" s="1">
        <v>420111.49050000001</v>
      </c>
      <c r="F33" s="1">
        <v>420111.49050000001</v>
      </c>
      <c r="G33" s="1">
        <v>420111.49050000001</v>
      </c>
      <c r="H33" s="1">
        <v>420111.49050000001</v>
      </c>
      <c r="I33" s="1">
        <v>420111.49050000001</v>
      </c>
      <c r="J33" s="1">
        <v>420111.49050000001</v>
      </c>
      <c r="K33" s="1">
        <v>420111.49050000001</v>
      </c>
      <c r="L33" s="1">
        <v>420111.49050000001</v>
      </c>
      <c r="M33" s="1">
        <v>420111.49050000001</v>
      </c>
      <c r="N33" s="1">
        <v>420111.49050000001</v>
      </c>
      <c r="O33" s="1">
        <v>420111.49050000001</v>
      </c>
      <c r="P33" s="1">
        <v>420111.49050000001</v>
      </c>
      <c r="Q33" s="1">
        <v>420111.49050000001</v>
      </c>
      <c r="R33" s="1">
        <v>420111.49050000001</v>
      </c>
      <c r="S33" s="1">
        <v>420111.49050000001</v>
      </c>
      <c r="T33" s="1">
        <v>420111.49050000001</v>
      </c>
      <c r="U33" s="1">
        <v>420111.49050000001</v>
      </c>
      <c r="V33" s="1">
        <v>420111.49050000001</v>
      </c>
      <c r="W33" s="1">
        <v>420111.49050000001</v>
      </c>
      <c r="X33" s="1">
        <v>420111.49050000001</v>
      </c>
      <c r="Y33" s="1">
        <v>420111.49050000001</v>
      </c>
      <c r="Z33" s="1">
        <v>420111.49050000001</v>
      </c>
      <c r="AA33" s="1">
        <v>420111.49050000001</v>
      </c>
      <c r="AB33" s="1">
        <v>420111.49050000001</v>
      </c>
      <c r="AC33" s="1">
        <v>420111.49050000001</v>
      </c>
      <c r="AD33" s="1">
        <v>420111.49050000001</v>
      </c>
      <c r="AE33" s="1">
        <v>420111.49050000001</v>
      </c>
      <c r="AF33" s="1">
        <v>420111.49050000001</v>
      </c>
      <c r="AG33" s="1">
        <v>420111.49050000001</v>
      </c>
      <c r="AH33" s="1">
        <v>420111.49050000001</v>
      </c>
      <c r="AI33" s="1">
        <v>420111.49050000001</v>
      </c>
      <c r="AJ33" s="1">
        <v>420111.49050000001</v>
      </c>
      <c r="AK33" s="1">
        <v>420111.49050000001</v>
      </c>
      <c r="AL33" s="1">
        <v>420111.49050000001</v>
      </c>
      <c r="AM33" s="1">
        <v>420111.49050000001</v>
      </c>
      <c r="AN33" s="1">
        <v>420111.49050000001</v>
      </c>
      <c r="AO33" s="1">
        <v>420111.49050000001</v>
      </c>
      <c r="AP33" s="1">
        <v>420111.49050000001</v>
      </c>
      <c r="AQ33" s="1">
        <v>420111.49050000001</v>
      </c>
      <c r="AR33" s="1">
        <v>420111.49050000001</v>
      </c>
      <c r="AS33" s="1">
        <v>420111.49050000001</v>
      </c>
      <c r="AT33" s="1">
        <v>420111.49050000001</v>
      </c>
      <c r="AU33" s="1">
        <v>420111.49050000001</v>
      </c>
      <c r="AV33" s="1">
        <v>420111.49050000001</v>
      </c>
      <c r="AW33" s="1">
        <v>420111.49050000001</v>
      </c>
      <c r="AX33" s="1">
        <v>420111.49050000001</v>
      </c>
      <c r="AY33" s="1">
        <v>420111.49050000001</v>
      </c>
      <c r="AZ33" s="1">
        <v>420111.49050000001</v>
      </c>
      <c r="BA33" s="1">
        <v>420111.49050000001</v>
      </c>
      <c r="BB33" s="1">
        <v>420111.49050000001</v>
      </c>
      <c r="BC33" s="1">
        <v>420111.49050000001</v>
      </c>
      <c r="BD33" s="1">
        <v>420111.49050000001</v>
      </c>
      <c r="BE33" s="1">
        <v>420111.49050000001</v>
      </c>
      <c r="BF33" s="1">
        <v>420111.49050000001</v>
      </c>
      <c r="BG33" s="1">
        <v>420111.49050000001</v>
      </c>
      <c r="BH33" s="1">
        <v>420111.49050000001</v>
      </c>
      <c r="BI33" s="1">
        <v>420111.49050000001</v>
      </c>
      <c r="BJ33" s="1">
        <v>420111.49050000001</v>
      </c>
      <c r="BK33" s="1">
        <v>420111.49050000001</v>
      </c>
      <c r="BL33" s="1">
        <v>420111.49050000001</v>
      </c>
      <c r="BM33" s="1">
        <v>420111.49050000001</v>
      </c>
      <c r="BN33" s="1">
        <v>420111.49050000001</v>
      </c>
      <c r="BO33" s="1">
        <v>420111.49050000001</v>
      </c>
      <c r="BP33" s="1">
        <v>420111.49050000001</v>
      </c>
      <c r="BQ33" s="1">
        <v>420111.49050000001</v>
      </c>
      <c r="BR33" s="1">
        <v>420111.49050000001</v>
      </c>
      <c r="BS33" s="1">
        <v>420111.49050000001</v>
      </c>
      <c r="BT33" s="1">
        <v>420111.49050000001</v>
      </c>
      <c r="BU33" s="1">
        <v>420111.49050000001</v>
      </c>
      <c r="BV33" s="1">
        <v>420111.49050000001</v>
      </c>
      <c r="BW33" s="1">
        <v>420111.49050000001</v>
      </c>
      <c r="BX33" s="1">
        <v>420111.49050000001</v>
      </c>
      <c r="BY33" s="1">
        <v>420111.49050000001</v>
      </c>
      <c r="BZ33" s="1">
        <v>420111.49050000001</v>
      </c>
      <c r="CA33" s="1">
        <v>420111.49050000001</v>
      </c>
      <c r="CB33" s="1">
        <v>420111.49050000001</v>
      </c>
      <c r="CC33" s="1">
        <v>420111.49050000001</v>
      </c>
      <c r="CD33" s="1">
        <v>420111.49050000001</v>
      </c>
      <c r="CE33" s="1">
        <v>420111.49050000001</v>
      </c>
      <c r="CF33" s="1">
        <v>420111.49050000001</v>
      </c>
      <c r="CG33" s="1">
        <v>420111.49050000001</v>
      </c>
      <c r="CH33" s="1">
        <v>420111.49050000001</v>
      </c>
      <c r="CI33" s="1">
        <v>420111.49050000001</v>
      </c>
      <c r="CJ33" s="1">
        <v>420111.49050000001</v>
      </c>
      <c r="CK33" s="1">
        <v>420111.49050000001</v>
      </c>
      <c r="CL33" s="1">
        <v>420111.49050000001</v>
      </c>
      <c r="CM33" s="1">
        <v>420111.49050000001</v>
      </c>
      <c r="CN33" s="1">
        <v>420111.49050000001</v>
      </c>
      <c r="CO33" s="1">
        <v>420111.49050000001</v>
      </c>
      <c r="CP33" s="1">
        <v>420111.49050000001</v>
      </c>
      <c r="CQ33" s="1">
        <v>420111.49050000001</v>
      </c>
      <c r="CR33" s="1">
        <v>420111.49050000001</v>
      </c>
      <c r="CS33" s="1">
        <v>420111.49050000001</v>
      </c>
      <c r="CT33" s="1">
        <v>420111.49050000001</v>
      </c>
      <c r="CU33" s="1">
        <v>420111.49050000001</v>
      </c>
      <c r="CV33" s="1">
        <v>420111.49050000001</v>
      </c>
      <c r="CW33" s="1">
        <v>420111.49050000001</v>
      </c>
      <c r="CX33" s="1">
        <v>420111.49050000001</v>
      </c>
      <c r="CY33" s="1">
        <v>420111.49050000001</v>
      </c>
      <c r="CZ33" s="1">
        <v>420111.49050000001</v>
      </c>
      <c r="DA33" s="1">
        <v>420111.49050000001</v>
      </c>
    </row>
    <row r="34" spans="3:105" x14ac:dyDescent="0.25">
      <c r="D34" t="s">
        <v>59</v>
      </c>
      <c r="E34" s="1">
        <v>487450.071</v>
      </c>
      <c r="F34" s="1">
        <v>487450.071</v>
      </c>
      <c r="G34" s="1">
        <v>487450.071</v>
      </c>
      <c r="H34" s="1">
        <v>487450.071</v>
      </c>
      <c r="I34" s="1">
        <v>487450.071</v>
      </c>
      <c r="J34" s="1">
        <v>487450.071</v>
      </c>
      <c r="K34" s="1">
        <v>487450.071</v>
      </c>
      <c r="L34" s="1">
        <v>487450.071</v>
      </c>
      <c r="M34" s="1">
        <v>487450.071</v>
      </c>
      <c r="N34" s="1">
        <v>487450.071</v>
      </c>
      <c r="O34" s="1">
        <v>487450.071</v>
      </c>
      <c r="P34" s="1">
        <v>487450.071</v>
      </c>
      <c r="Q34" s="1">
        <v>487450.071</v>
      </c>
      <c r="R34" s="1">
        <v>487450.071</v>
      </c>
      <c r="S34" s="1">
        <v>487450.071</v>
      </c>
      <c r="T34" s="1">
        <v>487450.071</v>
      </c>
      <c r="U34" s="1">
        <v>487450.071</v>
      </c>
      <c r="V34" s="1">
        <v>487450.071</v>
      </c>
      <c r="W34" s="1">
        <v>487450.071</v>
      </c>
      <c r="X34" s="1">
        <v>487450.071</v>
      </c>
      <c r="Y34" s="1">
        <v>487450.071</v>
      </c>
      <c r="Z34" s="1">
        <v>487450.071</v>
      </c>
      <c r="AA34" s="1">
        <v>487450.071</v>
      </c>
      <c r="AB34" s="1">
        <v>487450.071</v>
      </c>
      <c r="AC34" s="1">
        <v>487450.071</v>
      </c>
      <c r="AD34" s="1">
        <v>487450.071</v>
      </c>
      <c r="AE34" s="1">
        <v>487450.071</v>
      </c>
      <c r="AF34" s="1">
        <v>487450.071</v>
      </c>
      <c r="AG34" s="1">
        <v>487450.071</v>
      </c>
      <c r="AH34" s="1">
        <v>487450.071</v>
      </c>
      <c r="AI34" s="1">
        <v>487450.071</v>
      </c>
      <c r="AJ34" s="1">
        <v>487450.071</v>
      </c>
      <c r="AK34" s="1">
        <v>487450.071</v>
      </c>
      <c r="AL34" s="1">
        <v>487450.071</v>
      </c>
      <c r="AM34" s="1">
        <v>487450.071</v>
      </c>
      <c r="AN34" s="1">
        <v>487450.071</v>
      </c>
      <c r="AO34" s="1">
        <v>487450.071</v>
      </c>
      <c r="AP34" s="1">
        <v>487450.071</v>
      </c>
      <c r="AQ34" s="1">
        <v>487450.071</v>
      </c>
      <c r="AR34" s="1">
        <v>487450.071</v>
      </c>
      <c r="AS34" s="1">
        <v>487450.071</v>
      </c>
      <c r="AT34" s="1">
        <v>487450.071</v>
      </c>
      <c r="AU34" s="1">
        <v>487450.071</v>
      </c>
      <c r="AV34" s="1">
        <v>487450.071</v>
      </c>
      <c r="AW34" s="1">
        <v>487450.071</v>
      </c>
      <c r="AX34" s="1">
        <v>487450.071</v>
      </c>
      <c r="AY34" s="1">
        <v>487450.071</v>
      </c>
      <c r="AZ34" s="1">
        <v>487450.071</v>
      </c>
      <c r="BA34" s="1">
        <v>487450.071</v>
      </c>
      <c r="BB34" s="1">
        <v>487450.071</v>
      </c>
      <c r="BC34" s="1">
        <v>487450.071</v>
      </c>
      <c r="BD34" s="1">
        <v>487450.071</v>
      </c>
      <c r="BE34" s="1">
        <v>487450.071</v>
      </c>
      <c r="BF34" s="1">
        <v>487450.071</v>
      </c>
      <c r="BG34" s="1">
        <v>487450.071</v>
      </c>
      <c r="BH34" s="1">
        <v>487450.071</v>
      </c>
      <c r="BI34" s="1">
        <v>487450.071</v>
      </c>
      <c r="BJ34" s="1">
        <v>487450.071</v>
      </c>
      <c r="BK34" s="1">
        <v>487450.071</v>
      </c>
      <c r="BL34" s="1">
        <v>487450.071</v>
      </c>
      <c r="BM34" s="1">
        <v>487450.071</v>
      </c>
      <c r="BN34" s="1">
        <v>487450.071</v>
      </c>
      <c r="BO34" s="1">
        <v>487450.071</v>
      </c>
      <c r="BP34" s="1">
        <v>487450.071</v>
      </c>
      <c r="BQ34" s="1">
        <v>487450.071</v>
      </c>
      <c r="BR34" s="1">
        <v>487450.071</v>
      </c>
      <c r="BS34" s="1">
        <v>487450.071</v>
      </c>
      <c r="BT34" s="1">
        <v>487450.071</v>
      </c>
      <c r="BU34" s="1">
        <v>487450.071</v>
      </c>
      <c r="BV34" s="1">
        <v>487450.071</v>
      </c>
      <c r="BW34" s="1">
        <v>487450.071</v>
      </c>
      <c r="BX34" s="1">
        <v>487450.071</v>
      </c>
      <c r="BY34" s="1">
        <v>487450.071</v>
      </c>
      <c r="BZ34" s="1">
        <v>487450.071</v>
      </c>
      <c r="CA34" s="1">
        <v>487450.071</v>
      </c>
      <c r="CB34" s="1">
        <v>487450.071</v>
      </c>
      <c r="CC34" s="1">
        <v>487450.071</v>
      </c>
      <c r="CD34" s="1">
        <v>487450.071</v>
      </c>
      <c r="CE34" s="1">
        <v>487450.071</v>
      </c>
      <c r="CF34" s="1">
        <v>487450.071</v>
      </c>
      <c r="CG34" s="1">
        <v>487450.071</v>
      </c>
      <c r="CH34" s="1">
        <v>487450.071</v>
      </c>
      <c r="CI34" s="1">
        <v>487450.071</v>
      </c>
      <c r="CJ34" s="1">
        <v>487450.071</v>
      </c>
      <c r="CK34" s="1">
        <v>487450.071</v>
      </c>
      <c r="CL34" s="1">
        <v>487450.071</v>
      </c>
      <c r="CM34" s="1">
        <v>487450.071</v>
      </c>
      <c r="CN34" s="1">
        <v>487450.071</v>
      </c>
      <c r="CO34" s="1">
        <v>487450.071</v>
      </c>
      <c r="CP34" s="1">
        <v>487450.071</v>
      </c>
      <c r="CQ34" s="1">
        <v>487450.071</v>
      </c>
      <c r="CR34" s="1">
        <v>487450.071</v>
      </c>
      <c r="CS34" s="1">
        <v>487450.071</v>
      </c>
      <c r="CT34" s="1">
        <v>487450.071</v>
      </c>
      <c r="CU34" s="1">
        <v>487450.071</v>
      </c>
      <c r="CV34" s="1">
        <v>487450.071</v>
      </c>
      <c r="CW34" s="1">
        <v>487450.071</v>
      </c>
      <c r="CX34" s="1">
        <v>487450.071</v>
      </c>
      <c r="CY34" s="1">
        <v>487450.071</v>
      </c>
      <c r="CZ34" s="1">
        <v>487450.071</v>
      </c>
      <c r="DA34" s="1">
        <v>487450.071</v>
      </c>
    </row>
    <row r="35" spans="3:105" x14ac:dyDescent="0.25">
      <c r="D35" t="s">
        <v>60</v>
      </c>
      <c r="E35" s="1">
        <v>490019.91800000001</v>
      </c>
      <c r="F35" s="1">
        <v>490019.91800000001</v>
      </c>
      <c r="G35" s="1">
        <v>490019.91800000001</v>
      </c>
      <c r="H35" s="1">
        <v>490019.91800000001</v>
      </c>
      <c r="I35" s="1">
        <v>490019.91800000001</v>
      </c>
      <c r="J35" s="1">
        <v>490019.91800000001</v>
      </c>
      <c r="K35" s="1">
        <v>490019.91800000001</v>
      </c>
      <c r="L35" s="1">
        <v>490019.91800000001</v>
      </c>
      <c r="M35" s="1">
        <v>490019.91800000001</v>
      </c>
      <c r="N35" s="1">
        <v>490019.91800000001</v>
      </c>
      <c r="O35" s="1">
        <v>490019.91800000001</v>
      </c>
      <c r="P35" s="1">
        <v>490019.91800000001</v>
      </c>
      <c r="Q35" s="1">
        <v>490019.91800000001</v>
      </c>
      <c r="R35" s="1">
        <v>490019.91800000001</v>
      </c>
      <c r="S35" s="1">
        <v>490019.91800000001</v>
      </c>
      <c r="T35" s="1">
        <v>490019.91800000001</v>
      </c>
      <c r="U35" s="1">
        <v>490019.91800000001</v>
      </c>
      <c r="V35" s="1">
        <v>490019.91800000001</v>
      </c>
      <c r="W35" s="1">
        <v>490019.91800000001</v>
      </c>
      <c r="X35" s="1">
        <v>490019.91800000001</v>
      </c>
      <c r="Y35" s="1">
        <v>490019.91800000001</v>
      </c>
      <c r="Z35" s="1">
        <v>490019.91800000001</v>
      </c>
      <c r="AA35" s="1">
        <v>490019.91800000001</v>
      </c>
      <c r="AB35" s="1">
        <v>490019.91800000001</v>
      </c>
      <c r="AC35" s="1">
        <v>490019.91800000001</v>
      </c>
      <c r="AD35" s="1">
        <v>490019.91800000001</v>
      </c>
      <c r="AE35" s="1">
        <v>490019.91800000001</v>
      </c>
      <c r="AF35" s="1">
        <v>490019.91800000001</v>
      </c>
      <c r="AG35" s="1">
        <v>490019.91800000001</v>
      </c>
      <c r="AH35" s="1">
        <v>490019.91800000001</v>
      </c>
      <c r="AI35" s="1">
        <v>490019.91800000001</v>
      </c>
      <c r="AJ35" s="1">
        <v>490019.91800000001</v>
      </c>
      <c r="AK35" s="1">
        <v>490019.91800000001</v>
      </c>
      <c r="AL35" s="1">
        <v>490019.91800000001</v>
      </c>
      <c r="AM35" s="1">
        <v>490019.91800000001</v>
      </c>
      <c r="AN35" s="1">
        <v>490019.91800000001</v>
      </c>
      <c r="AO35" s="1">
        <v>490019.91800000001</v>
      </c>
      <c r="AP35" s="1">
        <v>490019.91800000001</v>
      </c>
      <c r="AQ35" s="1">
        <v>490019.91800000001</v>
      </c>
      <c r="AR35" s="1">
        <v>490019.91800000001</v>
      </c>
      <c r="AS35" s="1">
        <v>490019.91800000001</v>
      </c>
      <c r="AT35" s="1">
        <v>490019.91800000001</v>
      </c>
      <c r="AU35" s="1">
        <v>490019.91800000001</v>
      </c>
      <c r="AV35" s="1">
        <v>490019.91800000001</v>
      </c>
      <c r="AW35" s="1">
        <v>490019.91800000001</v>
      </c>
      <c r="AX35" s="1">
        <v>490019.91800000001</v>
      </c>
      <c r="AY35" s="1">
        <v>490019.91800000001</v>
      </c>
      <c r="AZ35" s="1">
        <v>490019.91800000001</v>
      </c>
      <c r="BA35" s="1">
        <v>490019.91800000001</v>
      </c>
      <c r="BB35" s="1">
        <v>490019.91800000001</v>
      </c>
      <c r="BC35" s="1">
        <v>490019.91800000001</v>
      </c>
      <c r="BD35" s="1">
        <v>490019.91800000001</v>
      </c>
      <c r="BE35" s="1">
        <v>490019.91800000001</v>
      </c>
      <c r="BF35" s="1">
        <v>490019.91800000001</v>
      </c>
      <c r="BG35" s="1">
        <v>490019.91800000001</v>
      </c>
      <c r="BH35" s="1">
        <v>490019.91800000001</v>
      </c>
      <c r="BI35" s="1">
        <v>490019.91800000001</v>
      </c>
      <c r="BJ35" s="1">
        <v>490019.91800000001</v>
      </c>
      <c r="BK35" s="1">
        <v>490019.91800000001</v>
      </c>
      <c r="BL35" s="1">
        <v>490019.91800000001</v>
      </c>
      <c r="BM35" s="1">
        <v>490019.91800000001</v>
      </c>
      <c r="BN35" s="1">
        <v>490019.91800000001</v>
      </c>
      <c r="BO35" s="1">
        <v>490019.91800000001</v>
      </c>
      <c r="BP35" s="1">
        <v>490019.91800000001</v>
      </c>
      <c r="BQ35" s="1">
        <v>490019.91800000001</v>
      </c>
      <c r="BR35" s="1">
        <v>490019.91800000001</v>
      </c>
      <c r="BS35" s="1">
        <v>490019.91800000001</v>
      </c>
      <c r="BT35" s="1">
        <v>490019.91800000001</v>
      </c>
      <c r="BU35" s="1">
        <v>490019.91800000001</v>
      </c>
      <c r="BV35" s="1">
        <v>490019.91800000001</v>
      </c>
      <c r="BW35" s="1">
        <v>490019.91800000001</v>
      </c>
      <c r="BX35" s="1">
        <v>490019.91800000001</v>
      </c>
      <c r="BY35" s="1">
        <v>490019.91800000001</v>
      </c>
      <c r="BZ35" s="1">
        <v>490019.91800000001</v>
      </c>
      <c r="CA35" s="1">
        <v>490019.91800000001</v>
      </c>
      <c r="CB35" s="1">
        <v>490019.91800000001</v>
      </c>
      <c r="CC35" s="1">
        <v>490019.91800000001</v>
      </c>
      <c r="CD35" s="1">
        <v>490019.91800000001</v>
      </c>
      <c r="CE35" s="1">
        <v>490019.91800000001</v>
      </c>
      <c r="CF35" s="1">
        <v>490019.91800000001</v>
      </c>
      <c r="CG35" s="1">
        <v>490019.91800000001</v>
      </c>
      <c r="CH35" s="1">
        <v>490019.91800000001</v>
      </c>
      <c r="CI35" s="1">
        <v>490019.91800000001</v>
      </c>
      <c r="CJ35" s="1">
        <v>490019.91800000001</v>
      </c>
      <c r="CK35" s="1">
        <v>490019.91800000001</v>
      </c>
      <c r="CL35" s="1">
        <v>490019.91800000001</v>
      </c>
      <c r="CM35" s="1">
        <v>490019.91800000001</v>
      </c>
      <c r="CN35" s="1">
        <v>490019.91800000001</v>
      </c>
      <c r="CO35" s="1">
        <v>490019.91800000001</v>
      </c>
      <c r="CP35" s="1">
        <v>490019.91800000001</v>
      </c>
      <c r="CQ35" s="1">
        <v>490019.91800000001</v>
      </c>
      <c r="CR35" s="1">
        <v>490019.91800000001</v>
      </c>
      <c r="CS35" s="1">
        <v>490019.91800000001</v>
      </c>
      <c r="CT35" s="1">
        <v>490019.91800000001</v>
      </c>
      <c r="CU35" s="1">
        <v>490019.91800000001</v>
      </c>
      <c r="CV35" s="1">
        <v>490019.91800000001</v>
      </c>
      <c r="CW35" s="1">
        <v>490019.91800000001</v>
      </c>
      <c r="CX35" s="1">
        <v>490019.91800000001</v>
      </c>
      <c r="CY35" s="1">
        <v>490019.91800000001</v>
      </c>
      <c r="CZ35" s="1">
        <v>490019.91800000001</v>
      </c>
      <c r="DA35" s="1">
        <v>490019.91800000001</v>
      </c>
    </row>
    <row r="37" spans="3:105" x14ac:dyDescent="0.25">
      <c r="D37" s="4" t="s">
        <v>28</v>
      </c>
    </row>
    <row r="38" spans="3:105" x14ac:dyDescent="0.25">
      <c r="D38" t="s">
        <v>48</v>
      </c>
      <c r="E38" s="1">
        <f t="shared" ref="E38:BP41" si="0">MAX(E8+E$3*E23,0)</f>
        <v>2085640.4887499996</v>
      </c>
      <c r="F38" s="1">
        <f t="shared" si="0"/>
        <v>2130487.6789749996</v>
      </c>
      <c r="G38" s="1">
        <f t="shared" si="0"/>
        <v>2175334.8691999996</v>
      </c>
      <c r="H38" s="1">
        <f t="shared" si="0"/>
        <v>2220182.0594249992</v>
      </c>
      <c r="I38" s="1">
        <f t="shared" si="0"/>
        <v>2265029.2496499992</v>
      </c>
      <c r="J38" s="1">
        <f t="shared" si="0"/>
        <v>2309876.4398749992</v>
      </c>
      <c r="K38" s="1">
        <f t="shared" si="0"/>
        <v>2354723.6300999988</v>
      </c>
      <c r="L38" s="1">
        <f t="shared" si="0"/>
        <v>2399570.8203249988</v>
      </c>
      <c r="M38" s="1">
        <f t="shared" si="0"/>
        <v>2444418.0105499988</v>
      </c>
      <c r="N38" s="1">
        <f t="shared" si="0"/>
        <v>2489265.2007749984</v>
      </c>
      <c r="O38" s="1">
        <f t="shared" si="0"/>
        <v>2534112.390999998</v>
      </c>
      <c r="P38" s="1">
        <f t="shared" si="0"/>
        <v>2578959.5812249985</v>
      </c>
      <c r="Q38" s="1">
        <f t="shared" si="0"/>
        <v>2623806.771449998</v>
      </c>
      <c r="R38" s="1">
        <f t="shared" si="0"/>
        <v>2668653.9616749985</v>
      </c>
      <c r="S38" s="1">
        <f t="shared" si="0"/>
        <v>2713501.1518999981</v>
      </c>
      <c r="T38" s="1">
        <f t="shared" si="0"/>
        <v>2758348.3421249986</v>
      </c>
      <c r="U38" s="1">
        <f t="shared" si="0"/>
        <v>2803195.5323499986</v>
      </c>
      <c r="V38" s="1">
        <f t="shared" si="0"/>
        <v>2848042.7225749986</v>
      </c>
      <c r="W38" s="1">
        <f t="shared" si="0"/>
        <v>2892889.9127999987</v>
      </c>
      <c r="X38" s="1">
        <f t="shared" si="0"/>
        <v>2937737.1030249987</v>
      </c>
      <c r="Y38" s="1">
        <f t="shared" si="0"/>
        <v>2982584.2932499987</v>
      </c>
      <c r="Z38" s="1">
        <f t="shared" si="0"/>
        <v>3027431.4834749987</v>
      </c>
      <c r="AA38" s="1">
        <f t="shared" si="0"/>
        <v>3072278.6736999988</v>
      </c>
      <c r="AB38" s="1">
        <f t="shared" si="0"/>
        <v>3117125.8639249988</v>
      </c>
      <c r="AC38" s="1">
        <f t="shared" si="0"/>
        <v>3161973.0541499988</v>
      </c>
      <c r="AD38" s="1">
        <f t="shared" si="0"/>
        <v>3206820.2443749988</v>
      </c>
      <c r="AE38" s="1">
        <f t="shared" si="0"/>
        <v>3251667.4345999989</v>
      </c>
      <c r="AF38" s="1">
        <f t="shared" si="0"/>
        <v>3296514.6248249989</v>
      </c>
      <c r="AG38" s="1">
        <f t="shared" si="0"/>
        <v>3341361.8150499989</v>
      </c>
      <c r="AH38" s="1">
        <f t="shared" si="0"/>
        <v>3386209.005274999</v>
      </c>
      <c r="AI38" s="1">
        <f t="shared" si="0"/>
        <v>3431056.195499999</v>
      </c>
      <c r="AJ38" s="1">
        <f t="shared" si="0"/>
        <v>3475903.385724999</v>
      </c>
      <c r="AK38" s="1">
        <f t="shared" si="0"/>
        <v>3520750.575949999</v>
      </c>
      <c r="AL38" s="1">
        <f t="shared" si="0"/>
        <v>3565597.7661749991</v>
      </c>
      <c r="AM38" s="1">
        <f t="shared" si="0"/>
        <v>3610444.9563999996</v>
      </c>
      <c r="AN38" s="1">
        <f t="shared" si="0"/>
        <v>3655292.1466249991</v>
      </c>
      <c r="AO38" s="1">
        <f t="shared" si="0"/>
        <v>3700139.3368499996</v>
      </c>
      <c r="AP38" s="1">
        <f t="shared" si="0"/>
        <v>3744986.5270749992</v>
      </c>
      <c r="AQ38" s="1">
        <f t="shared" si="0"/>
        <v>3789833.7172999997</v>
      </c>
      <c r="AR38" s="1">
        <f t="shared" si="0"/>
        <v>3834680.9075249997</v>
      </c>
      <c r="AS38" s="1">
        <f t="shared" si="0"/>
        <v>3879528.0977499997</v>
      </c>
      <c r="AT38" s="1">
        <f t="shared" si="0"/>
        <v>3924375.2879749998</v>
      </c>
      <c r="AU38" s="1">
        <f t="shared" si="0"/>
        <v>3969222.4781999998</v>
      </c>
      <c r="AV38" s="1">
        <f t="shared" si="0"/>
        <v>4014069.6684249993</v>
      </c>
      <c r="AW38" s="1">
        <f t="shared" si="0"/>
        <v>4058916.8586499994</v>
      </c>
      <c r="AX38" s="1">
        <f t="shared" si="0"/>
        <v>4103764.0488749994</v>
      </c>
      <c r="AY38" s="1">
        <f t="shared" si="0"/>
        <v>4148611.2390999994</v>
      </c>
      <c r="AZ38" s="1">
        <f t="shared" si="0"/>
        <v>4193458.4293249995</v>
      </c>
      <c r="BA38" s="1">
        <f t="shared" si="0"/>
        <v>4238305.6195499999</v>
      </c>
      <c r="BB38" s="1">
        <f t="shared" si="0"/>
        <v>4283152.8097749995</v>
      </c>
      <c r="BC38" s="1">
        <f t="shared" si="0"/>
        <v>4328000</v>
      </c>
      <c r="BD38" s="1">
        <f t="shared" si="0"/>
        <v>4372847.1902249996</v>
      </c>
      <c r="BE38" s="1">
        <f t="shared" si="0"/>
        <v>4417694.3804499991</v>
      </c>
      <c r="BF38" s="1">
        <f t="shared" si="0"/>
        <v>4462541.5706749996</v>
      </c>
      <c r="BG38" s="1">
        <f t="shared" si="0"/>
        <v>4507388.7608999992</v>
      </c>
      <c r="BH38" s="1">
        <f t="shared" si="0"/>
        <v>4552235.9511249997</v>
      </c>
      <c r="BI38" s="1">
        <f t="shared" si="0"/>
        <v>4597083.1413499992</v>
      </c>
      <c r="BJ38" s="1">
        <f t="shared" si="0"/>
        <v>4641930.3315749997</v>
      </c>
      <c r="BK38" s="1">
        <f t="shared" si="0"/>
        <v>4686777.5217999993</v>
      </c>
      <c r="BL38" s="1">
        <f t="shared" si="0"/>
        <v>4731624.7120249998</v>
      </c>
      <c r="BM38" s="1">
        <f t="shared" si="0"/>
        <v>4776471.9022499993</v>
      </c>
      <c r="BN38" s="1">
        <f t="shared" si="0"/>
        <v>4821319.0924749998</v>
      </c>
      <c r="BO38" s="1">
        <f t="shared" si="0"/>
        <v>4866166.2826999994</v>
      </c>
      <c r="BP38" s="1">
        <f t="shared" si="0"/>
        <v>4911013.4729249999</v>
      </c>
      <c r="BQ38" s="1">
        <f t="shared" ref="BQ38:DA40" si="1">MAX(BQ8+BQ$3*BQ23,0)</f>
        <v>4955860.6631499995</v>
      </c>
      <c r="BR38" s="1">
        <f t="shared" si="1"/>
        <v>5000707.8533749999</v>
      </c>
      <c r="BS38" s="1">
        <f t="shared" si="1"/>
        <v>5045555.0435999995</v>
      </c>
      <c r="BT38" s="1">
        <f t="shared" si="1"/>
        <v>5090402.233825</v>
      </c>
      <c r="BU38" s="1">
        <f t="shared" si="1"/>
        <v>5135249.4240499996</v>
      </c>
      <c r="BV38" s="1">
        <f t="shared" si="1"/>
        <v>5180096.6142750001</v>
      </c>
      <c r="BW38" s="1">
        <f t="shared" si="1"/>
        <v>5224943.8044999996</v>
      </c>
      <c r="BX38" s="1">
        <f t="shared" si="1"/>
        <v>5269790.9947250001</v>
      </c>
      <c r="BY38" s="1">
        <f t="shared" si="1"/>
        <v>5314638.1849499997</v>
      </c>
      <c r="BZ38" s="1">
        <f t="shared" si="1"/>
        <v>5359485.3751750002</v>
      </c>
      <c r="CA38" s="1">
        <f t="shared" si="1"/>
        <v>5404332.5653999997</v>
      </c>
      <c r="CB38" s="1">
        <f t="shared" si="1"/>
        <v>5449179.7556250002</v>
      </c>
      <c r="CC38" s="1">
        <f t="shared" si="1"/>
        <v>5494026.9458499998</v>
      </c>
      <c r="CD38" s="1">
        <f t="shared" si="1"/>
        <v>5538874.1360750003</v>
      </c>
      <c r="CE38" s="1">
        <f t="shared" si="1"/>
        <v>5583721.3263000008</v>
      </c>
      <c r="CF38" s="1">
        <f t="shared" si="1"/>
        <v>5628568.5165250003</v>
      </c>
      <c r="CG38" s="1">
        <f t="shared" si="1"/>
        <v>5673415.7067499999</v>
      </c>
      <c r="CH38" s="1">
        <f t="shared" si="1"/>
        <v>5718262.8969750004</v>
      </c>
      <c r="CI38" s="1">
        <f t="shared" si="1"/>
        <v>5763110.0872000009</v>
      </c>
      <c r="CJ38" s="1">
        <f t="shared" si="1"/>
        <v>5807957.2774250004</v>
      </c>
      <c r="CK38" s="1">
        <f t="shared" si="1"/>
        <v>5852804.46765</v>
      </c>
      <c r="CL38" s="1">
        <f t="shared" si="1"/>
        <v>5897651.6578750005</v>
      </c>
      <c r="CM38" s="1">
        <f t="shared" si="1"/>
        <v>5942498.848100001</v>
      </c>
      <c r="CN38" s="1">
        <f t="shared" si="1"/>
        <v>5987346.0383250006</v>
      </c>
      <c r="CO38" s="1">
        <f t="shared" si="1"/>
        <v>6032193.2285500001</v>
      </c>
      <c r="CP38" s="1">
        <f t="shared" si="1"/>
        <v>6077040.4187750006</v>
      </c>
      <c r="CQ38" s="1">
        <f t="shared" si="1"/>
        <v>6121887.6090000011</v>
      </c>
      <c r="CR38" s="1">
        <f t="shared" si="1"/>
        <v>6166734.7992250007</v>
      </c>
      <c r="CS38" s="1">
        <f t="shared" si="1"/>
        <v>6211581.9894500002</v>
      </c>
      <c r="CT38" s="1">
        <f t="shared" si="1"/>
        <v>6256429.1796749998</v>
      </c>
      <c r="CU38" s="1">
        <f t="shared" si="1"/>
        <v>6301276.3699000003</v>
      </c>
      <c r="CV38" s="1">
        <f t="shared" si="1"/>
        <v>6346123.5601249998</v>
      </c>
      <c r="CW38" s="1">
        <f t="shared" si="1"/>
        <v>6390970.7503499994</v>
      </c>
      <c r="CX38" s="1">
        <f t="shared" si="1"/>
        <v>6435817.9405749999</v>
      </c>
      <c r="CY38" s="1">
        <f t="shared" si="1"/>
        <v>6480665.1307999995</v>
      </c>
      <c r="CZ38" s="1">
        <f t="shared" si="1"/>
        <v>6525512.321024999</v>
      </c>
      <c r="DA38" s="1">
        <f t="shared" si="1"/>
        <v>6570359.5112499986</v>
      </c>
    </row>
    <row r="39" spans="3:105" x14ac:dyDescent="0.25">
      <c r="D39" t="s">
        <v>49</v>
      </c>
      <c r="E39" s="1">
        <f t="shared" si="0"/>
        <v>2443635.8137500002</v>
      </c>
      <c r="F39" s="1">
        <f t="shared" si="0"/>
        <v>2480858.0974749997</v>
      </c>
      <c r="G39" s="1">
        <f t="shared" si="0"/>
        <v>2518080.3811999997</v>
      </c>
      <c r="H39" s="1">
        <f t="shared" si="0"/>
        <v>2555302.6649249997</v>
      </c>
      <c r="I39" s="1">
        <f t="shared" si="0"/>
        <v>2592524.9486499997</v>
      </c>
      <c r="J39" s="1">
        <f t="shared" si="0"/>
        <v>2629747.2323749997</v>
      </c>
      <c r="K39" s="1">
        <f t="shared" si="0"/>
        <v>2666969.5160999992</v>
      </c>
      <c r="L39" s="1">
        <f t="shared" si="0"/>
        <v>2704191.7998249992</v>
      </c>
      <c r="M39" s="1">
        <f t="shared" si="0"/>
        <v>2741414.0835499987</v>
      </c>
      <c r="N39" s="1">
        <f t="shared" si="0"/>
        <v>2778636.3672749987</v>
      </c>
      <c r="O39" s="1">
        <f t="shared" si="0"/>
        <v>2815858.6509999987</v>
      </c>
      <c r="P39" s="1">
        <f t="shared" si="0"/>
        <v>2853080.9347249987</v>
      </c>
      <c r="Q39" s="1">
        <f t="shared" si="0"/>
        <v>2890303.2184499986</v>
      </c>
      <c r="R39" s="1">
        <f t="shared" si="0"/>
        <v>2927525.5021749986</v>
      </c>
      <c r="S39" s="1">
        <f t="shared" si="0"/>
        <v>2964747.7858999986</v>
      </c>
      <c r="T39" s="1">
        <f t="shared" si="0"/>
        <v>3001970.0696249986</v>
      </c>
      <c r="U39" s="1">
        <f t="shared" si="0"/>
        <v>3039192.3533499986</v>
      </c>
      <c r="V39" s="1">
        <f t="shared" si="0"/>
        <v>3076414.637074999</v>
      </c>
      <c r="W39" s="1">
        <f t="shared" si="0"/>
        <v>3113636.920799999</v>
      </c>
      <c r="X39" s="1">
        <f t="shared" si="0"/>
        <v>3150859.204524999</v>
      </c>
      <c r="Y39" s="1">
        <f t="shared" si="0"/>
        <v>3188081.488249999</v>
      </c>
      <c r="Z39" s="1">
        <f t="shared" si="0"/>
        <v>3225303.771974999</v>
      </c>
      <c r="AA39" s="1">
        <f t="shared" si="0"/>
        <v>3262526.055699999</v>
      </c>
      <c r="AB39" s="1">
        <f t="shared" si="0"/>
        <v>3299748.3394249994</v>
      </c>
      <c r="AC39" s="1">
        <f t="shared" si="0"/>
        <v>3336970.6231499994</v>
      </c>
      <c r="AD39" s="1">
        <f t="shared" si="0"/>
        <v>3374192.9068749994</v>
      </c>
      <c r="AE39" s="1">
        <f t="shared" si="0"/>
        <v>3411415.1905999994</v>
      </c>
      <c r="AF39" s="1">
        <f t="shared" si="0"/>
        <v>3448637.4743249994</v>
      </c>
      <c r="AG39" s="1">
        <f t="shared" si="0"/>
        <v>3485859.7580499994</v>
      </c>
      <c r="AH39" s="1">
        <f t="shared" si="0"/>
        <v>3523082.0417749994</v>
      </c>
      <c r="AI39" s="1">
        <f t="shared" si="0"/>
        <v>3560304.3254999993</v>
      </c>
      <c r="AJ39" s="1">
        <f t="shared" si="0"/>
        <v>3597526.6092249993</v>
      </c>
      <c r="AK39" s="1">
        <f t="shared" si="0"/>
        <v>3634748.8929499993</v>
      </c>
      <c r="AL39" s="1">
        <f t="shared" si="0"/>
        <v>3671971.1766749993</v>
      </c>
      <c r="AM39" s="1">
        <f t="shared" si="0"/>
        <v>3709193.4603999993</v>
      </c>
      <c r="AN39" s="1">
        <f t="shared" si="0"/>
        <v>3746415.7441249993</v>
      </c>
      <c r="AO39" s="1">
        <f t="shared" si="0"/>
        <v>3783638.0278499997</v>
      </c>
      <c r="AP39" s="1">
        <f t="shared" si="0"/>
        <v>3820860.3115749997</v>
      </c>
      <c r="AQ39" s="1">
        <f t="shared" si="0"/>
        <v>3858082.5952999997</v>
      </c>
      <c r="AR39" s="1">
        <f t="shared" si="0"/>
        <v>3895304.8790249997</v>
      </c>
      <c r="AS39" s="1">
        <f t="shared" si="0"/>
        <v>3932527.1627499997</v>
      </c>
      <c r="AT39" s="1">
        <f t="shared" si="0"/>
        <v>3969749.4464749997</v>
      </c>
      <c r="AU39" s="1">
        <f t="shared" si="0"/>
        <v>4006971.7301999996</v>
      </c>
      <c r="AV39" s="1">
        <f t="shared" si="0"/>
        <v>4044194.0139249996</v>
      </c>
      <c r="AW39" s="1">
        <f t="shared" si="0"/>
        <v>4081416.2976499996</v>
      </c>
      <c r="AX39" s="1">
        <f t="shared" si="0"/>
        <v>4118638.5813749996</v>
      </c>
      <c r="AY39" s="1">
        <f t="shared" si="0"/>
        <v>4155860.8650999996</v>
      </c>
      <c r="AZ39" s="1">
        <f t="shared" si="0"/>
        <v>4193083.1488249996</v>
      </c>
      <c r="BA39" s="1">
        <f t="shared" si="0"/>
        <v>4230305.43255</v>
      </c>
      <c r="BB39" s="1">
        <f t="shared" si="0"/>
        <v>4267527.716275</v>
      </c>
      <c r="BC39" s="1">
        <f t="shared" si="0"/>
        <v>4304750</v>
      </c>
      <c r="BD39" s="1">
        <f t="shared" si="0"/>
        <v>4341972.283725</v>
      </c>
      <c r="BE39" s="1">
        <f t="shared" si="0"/>
        <v>4379194.56745</v>
      </c>
      <c r="BF39" s="1">
        <f t="shared" si="0"/>
        <v>4416416.851175</v>
      </c>
      <c r="BG39" s="1">
        <f t="shared" si="0"/>
        <v>4453639.1348999999</v>
      </c>
      <c r="BH39" s="1">
        <f t="shared" si="0"/>
        <v>4490861.4186249999</v>
      </c>
      <c r="BI39" s="1">
        <f t="shared" si="0"/>
        <v>4528083.7023499999</v>
      </c>
      <c r="BJ39" s="1">
        <f t="shared" si="0"/>
        <v>4565305.9860749999</v>
      </c>
      <c r="BK39" s="1">
        <f t="shared" si="0"/>
        <v>4602528.2697999999</v>
      </c>
      <c r="BL39" s="1">
        <f t="shared" si="0"/>
        <v>4639750.5535249999</v>
      </c>
      <c r="BM39" s="1">
        <f t="shared" si="0"/>
        <v>4676972.8372499999</v>
      </c>
      <c r="BN39" s="1">
        <f t="shared" si="0"/>
        <v>4714195.1209749999</v>
      </c>
      <c r="BO39" s="1">
        <f t="shared" si="0"/>
        <v>4751417.4046999998</v>
      </c>
      <c r="BP39" s="1">
        <f t="shared" si="0"/>
        <v>4788639.6884249998</v>
      </c>
      <c r="BQ39" s="1">
        <f t="shared" si="1"/>
        <v>4825861.9721499998</v>
      </c>
      <c r="BR39" s="1">
        <f t="shared" si="1"/>
        <v>4863084.2558749998</v>
      </c>
      <c r="BS39" s="1">
        <f t="shared" si="1"/>
        <v>4900306.5395999998</v>
      </c>
      <c r="BT39" s="1">
        <f t="shared" si="1"/>
        <v>4937528.8233249998</v>
      </c>
      <c r="BU39" s="1">
        <f t="shared" si="1"/>
        <v>4974751.1070499998</v>
      </c>
      <c r="BV39" s="1">
        <f t="shared" si="1"/>
        <v>5011973.3907749997</v>
      </c>
      <c r="BW39" s="1">
        <f t="shared" si="1"/>
        <v>5049195.6744999997</v>
      </c>
      <c r="BX39" s="1">
        <f t="shared" si="1"/>
        <v>5086417.9582249997</v>
      </c>
      <c r="BY39" s="1">
        <f t="shared" si="1"/>
        <v>5123640.2419499997</v>
      </c>
      <c r="BZ39" s="1">
        <f t="shared" si="1"/>
        <v>5160862.5256749997</v>
      </c>
      <c r="CA39" s="1">
        <f t="shared" si="1"/>
        <v>5198084.8093999997</v>
      </c>
      <c r="CB39" s="1">
        <f t="shared" si="1"/>
        <v>5235307.0931249997</v>
      </c>
      <c r="CC39" s="1">
        <f t="shared" si="1"/>
        <v>5272529.3768499997</v>
      </c>
      <c r="CD39" s="1">
        <f t="shared" si="1"/>
        <v>5309751.6605749996</v>
      </c>
      <c r="CE39" s="1">
        <f t="shared" si="1"/>
        <v>5346973.9442999996</v>
      </c>
      <c r="CF39" s="1">
        <f t="shared" si="1"/>
        <v>5384196.2280250005</v>
      </c>
      <c r="CG39" s="1">
        <f t="shared" si="1"/>
        <v>5421418.5117499996</v>
      </c>
      <c r="CH39" s="1">
        <f t="shared" si="1"/>
        <v>5458640.7954750005</v>
      </c>
      <c r="CI39" s="1">
        <f t="shared" si="1"/>
        <v>5495863.0792000005</v>
      </c>
      <c r="CJ39" s="1">
        <f t="shared" si="1"/>
        <v>5533085.3629250005</v>
      </c>
      <c r="CK39" s="1">
        <f t="shared" si="1"/>
        <v>5570307.6466500005</v>
      </c>
      <c r="CL39" s="1">
        <f t="shared" si="1"/>
        <v>5607529.9303750005</v>
      </c>
      <c r="CM39" s="1">
        <f t="shared" si="1"/>
        <v>5644752.2141000004</v>
      </c>
      <c r="CN39" s="1">
        <f t="shared" si="1"/>
        <v>5681974.4978250004</v>
      </c>
      <c r="CO39" s="1">
        <f t="shared" si="1"/>
        <v>5719196.7815500004</v>
      </c>
      <c r="CP39" s="1">
        <f t="shared" si="1"/>
        <v>5756419.0652750004</v>
      </c>
      <c r="CQ39" s="1">
        <f t="shared" si="1"/>
        <v>5793641.3490000004</v>
      </c>
      <c r="CR39" s="1">
        <f t="shared" si="1"/>
        <v>5830863.6327250004</v>
      </c>
      <c r="CS39" s="1">
        <f t="shared" si="1"/>
        <v>5868085.9164499994</v>
      </c>
      <c r="CT39" s="1">
        <f t="shared" si="1"/>
        <v>5905308.2001750004</v>
      </c>
      <c r="CU39" s="1">
        <f t="shared" si="1"/>
        <v>5942530.4838999994</v>
      </c>
      <c r="CV39" s="1">
        <f t="shared" si="1"/>
        <v>5979752.7676249994</v>
      </c>
      <c r="CW39" s="1">
        <f t="shared" si="1"/>
        <v>6016975.0513499994</v>
      </c>
      <c r="CX39" s="1">
        <f t="shared" si="1"/>
        <v>6054197.3350749994</v>
      </c>
      <c r="CY39" s="1">
        <f t="shared" si="1"/>
        <v>6091419.6187999994</v>
      </c>
      <c r="CZ39" s="1">
        <f t="shared" si="1"/>
        <v>6128641.9025249993</v>
      </c>
      <c r="DA39" s="1">
        <f t="shared" si="1"/>
        <v>6165864.1862499993</v>
      </c>
    </row>
    <row r="40" spans="3:105" x14ac:dyDescent="0.25">
      <c r="D40" t="s">
        <v>50</v>
      </c>
      <c r="E40" s="1">
        <f t="shared" si="0"/>
        <v>2090746.7112499997</v>
      </c>
      <c r="F40" s="1">
        <f t="shared" si="0"/>
        <v>2133866.7770249997</v>
      </c>
      <c r="G40" s="1">
        <f t="shared" si="0"/>
        <v>2176986.8427999998</v>
      </c>
      <c r="H40" s="1">
        <f t="shared" si="0"/>
        <v>2220106.9085749993</v>
      </c>
      <c r="I40" s="1">
        <f t="shared" si="0"/>
        <v>2263226.9743499993</v>
      </c>
      <c r="J40" s="1">
        <f t="shared" si="0"/>
        <v>2306347.0401249994</v>
      </c>
      <c r="K40" s="1">
        <f t="shared" si="0"/>
        <v>2349467.1058999989</v>
      </c>
      <c r="L40" s="1">
        <f t="shared" si="0"/>
        <v>2392587.1716749989</v>
      </c>
      <c r="M40" s="1">
        <f t="shared" si="0"/>
        <v>2435707.237449999</v>
      </c>
      <c r="N40" s="1">
        <f t="shared" si="0"/>
        <v>2478827.3032249985</v>
      </c>
      <c r="O40" s="1">
        <f t="shared" si="0"/>
        <v>2521947.3689999981</v>
      </c>
      <c r="P40" s="1">
        <f t="shared" si="0"/>
        <v>2565067.4347749986</v>
      </c>
      <c r="Q40" s="1">
        <f t="shared" si="0"/>
        <v>2608187.5005499986</v>
      </c>
      <c r="R40" s="1">
        <f t="shared" si="0"/>
        <v>2651307.5663249986</v>
      </c>
      <c r="S40" s="1">
        <f t="shared" si="0"/>
        <v>2694427.6320999986</v>
      </c>
      <c r="T40" s="1">
        <f t="shared" si="0"/>
        <v>2737547.6978749987</v>
      </c>
      <c r="U40" s="1">
        <f t="shared" si="0"/>
        <v>2780667.7636499987</v>
      </c>
      <c r="V40" s="1">
        <f t="shared" si="0"/>
        <v>2823787.8294249987</v>
      </c>
      <c r="W40" s="1">
        <f t="shared" si="0"/>
        <v>2866907.8951999987</v>
      </c>
      <c r="X40" s="1">
        <f t="shared" si="0"/>
        <v>2910027.9609749988</v>
      </c>
      <c r="Y40" s="1">
        <f t="shared" si="0"/>
        <v>2953148.0267499988</v>
      </c>
      <c r="Z40" s="1">
        <f t="shared" si="0"/>
        <v>2996268.0925249988</v>
      </c>
      <c r="AA40" s="1">
        <f t="shared" si="0"/>
        <v>3039388.1582999988</v>
      </c>
      <c r="AB40" s="1">
        <f t="shared" si="0"/>
        <v>3082508.2240749989</v>
      </c>
      <c r="AC40" s="1">
        <f t="shared" si="0"/>
        <v>3125628.2898499989</v>
      </c>
      <c r="AD40" s="1">
        <f t="shared" si="0"/>
        <v>3168748.3556249989</v>
      </c>
      <c r="AE40" s="1">
        <f t="shared" si="0"/>
        <v>3211868.4213999989</v>
      </c>
      <c r="AF40" s="1">
        <f t="shared" si="0"/>
        <v>3254988.487174999</v>
      </c>
      <c r="AG40" s="1">
        <f t="shared" si="0"/>
        <v>3298108.552949999</v>
      </c>
      <c r="AH40" s="1">
        <f t="shared" si="0"/>
        <v>3341228.618724999</v>
      </c>
      <c r="AI40" s="1">
        <f t="shared" si="0"/>
        <v>3384348.684499999</v>
      </c>
      <c r="AJ40" s="1">
        <f t="shared" si="0"/>
        <v>3427468.7502749991</v>
      </c>
      <c r="AK40" s="1">
        <f t="shared" si="0"/>
        <v>3470588.8160499996</v>
      </c>
      <c r="AL40" s="1">
        <f t="shared" si="0"/>
        <v>3513708.8818249991</v>
      </c>
      <c r="AM40" s="1">
        <f t="shared" si="0"/>
        <v>3556828.9475999996</v>
      </c>
      <c r="AN40" s="1">
        <f t="shared" si="0"/>
        <v>3599949.0133749992</v>
      </c>
      <c r="AO40" s="1">
        <f t="shared" si="0"/>
        <v>3643069.0791499997</v>
      </c>
      <c r="AP40" s="1">
        <f t="shared" si="0"/>
        <v>3686189.1449249992</v>
      </c>
      <c r="AQ40" s="1">
        <f t="shared" si="0"/>
        <v>3729309.2106999997</v>
      </c>
      <c r="AR40" s="1">
        <f t="shared" si="0"/>
        <v>3772429.2764749997</v>
      </c>
      <c r="AS40" s="1">
        <f t="shared" si="0"/>
        <v>3815549.3422499998</v>
      </c>
      <c r="AT40" s="1">
        <f t="shared" si="0"/>
        <v>3858669.4080249998</v>
      </c>
      <c r="AU40" s="1">
        <f t="shared" si="0"/>
        <v>3901789.4737999998</v>
      </c>
      <c r="AV40" s="1">
        <f t="shared" si="0"/>
        <v>3944909.5395749994</v>
      </c>
      <c r="AW40" s="1">
        <f t="shared" si="0"/>
        <v>3988029.6053499994</v>
      </c>
      <c r="AX40" s="1">
        <f t="shared" si="0"/>
        <v>4031149.6711249994</v>
      </c>
      <c r="AY40" s="1">
        <f t="shared" si="0"/>
        <v>4074269.7368999994</v>
      </c>
      <c r="AZ40" s="1">
        <f t="shared" si="0"/>
        <v>4117389.8026749995</v>
      </c>
      <c r="BA40" s="1">
        <f t="shared" si="0"/>
        <v>4160509.8684499995</v>
      </c>
      <c r="BB40" s="1">
        <f t="shared" si="0"/>
        <v>4203629.9342249995</v>
      </c>
      <c r="BC40" s="1">
        <f t="shared" si="0"/>
        <v>4246750</v>
      </c>
      <c r="BD40" s="1">
        <f t="shared" si="0"/>
        <v>4289870.0657749996</v>
      </c>
      <c r="BE40" s="1">
        <f t="shared" si="0"/>
        <v>4332990.1315499991</v>
      </c>
      <c r="BF40" s="1">
        <f t="shared" si="0"/>
        <v>4376110.1973249996</v>
      </c>
      <c r="BG40" s="1">
        <f t="shared" si="0"/>
        <v>4419230.2630999992</v>
      </c>
      <c r="BH40" s="1">
        <f t="shared" si="0"/>
        <v>4462350.3288749997</v>
      </c>
      <c r="BI40" s="1">
        <f t="shared" si="0"/>
        <v>4505470.3946499992</v>
      </c>
      <c r="BJ40" s="1">
        <f t="shared" si="0"/>
        <v>4548590.4604249997</v>
      </c>
      <c r="BK40" s="1">
        <f t="shared" si="0"/>
        <v>4591710.5261999993</v>
      </c>
      <c r="BL40" s="1">
        <f t="shared" si="0"/>
        <v>4634830.5919749998</v>
      </c>
      <c r="BM40" s="1">
        <f t="shared" si="0"/>
        <v>4677950.6577499993</v>
      </c>
      <c r="BN40" s="1">
        <f t="shared" si="0"/>
        <v>4721070.7235249998</v>
      </c>
      <c r="BO40" s="1">
        <f t="shared" si="0"/>
        <v>4764190.7892999994</v>
      </c>
      <c r="BP40" s="1">
        <f t="shared" si="0"/>
        <v>4807310.8550749999</v>
      </c>
      <c r="BQ40" s="1">
        <f t="shared" si="1"/>
        <v>4850430.9208499994</v>
      </c>
      <c r="BR40" s="1">
        <f t="shared" si="1"/>
        <v>4893550.9866249999</v>
      </c>
      <c r="BS40" s="1">
        <f t="shared" si="1"/>
        <v>4936671.0523999995</v>
      </c>
      <c r="BT40" s="1">
        <f t="shared" si="1"/>
        <v>4979791.118175</v>
      </c>
      <c r="BU40" s="1">
        <f t="shared" si="1"/>
        <v>5022911.1839499995</v>
      </c>
      <c r="BV40" s="1">
        <f t="shared" si="1"/>
        <v>5066031.249725</v>
      </c>
      <c r="BW40" s="1">
        <f t="shared" si="1"/>
        <v>5109151.3154999996</v>
      </c>
      <c r="BX40" s="1">
        <f t="shared" si="1"/>
        <v>5152271.3812750001</v>
      </c>
      <c r="BY40" s="1">
        <f t="shared" si="1"/>
        <v>5195391.4470499996</v>
      </c>
      <c r="BZ40" s="1">
        <f t="shared" si="1"/>
        <v>5238511.5128250001</v>
      </c>
      <c r="CA40" s="1">
        <f t="shared" si="1"/>
        <v>5281631.5785999997</v>
      </c>
      <c r="CB40" s="1">
        <f t="shared" si="1"/>
        <v>5324751.6443750001</v>
      </c>
      <c r="CC40" s="1">
        <f t="shared" si="1"/>
        <v>5367871.7101499997</v>
      </c>
      <c r="CD40" s="1">
        <f t="shared" si="1"/>
        <v>5410991.7759250002</v>
      </c>
      <c r="CE40" s="1">
        <f t="shared" si="1"/>
        <v>5454111.8417000007</v>
      </c>
      <c r="CF40" s="1">
        <f t="shared" si="1"/>
        <v>5497231.9074750002</v>
      </c>
      <c r="CG40" s="1">
        <f t="shared" si="1"/>
        <v>5540351.9732499998</v>
      </c>
      <c r="CH40" s="1">
        <f t="shared" si="1"/>
        <v>5583472.0390250003</v>
      </c>
      <c r="CI40" s="1">
        <f t="shared" si="1"/>
        <v>5626592.1048000008</v>
      </c>
      <c r="CJ40" s="1">
        <f t="shared" si="1"/>
        <v>5669712.1705750003</v>
      </c>
      <c r="CK40" s="1">
        <f t="shared" si="1"/>
        <v>5712832.2363499999</v>
      </c>
      <c r="CL40" s="1">
        <f t="shared" si="1"/>
        <v>5755952.3021250004</v>
      </c>
      <c r="CM40" s="1">
        <f t="shared" si="1"/>
        <v>5799072.3679000009</v>
      </c>
      <c r="CN40" s="1">
        <f t="shared" si="1"/>
        <v>5842192.4336750004</v>
      </c>
      <c r="CO40" s="1">
        <f t="shared" si="1"/>
        <v>5885312.49945</v>
      </c>
      <c r="CP40" s="1">
        <f t="shared" si="1"/>
        <v>5928432.5652250005</v>
      </c>
      <c r="CQ40" s="1">
        <f t="shared" si="1"/>
        <v>5971552.631000001</v>
      </c>
      <c r="CR40" s="1">
        <f t="shared" si="1"/>
        <v>6014672.6967750005</v>
      </c>
      <c r="CS40" s="1">
        <f t="shared" si="1"/>
        <v>6057792.7625500001</v>
      </c>
      <c r="CT40" s="1">
        <f t="shared" si="1"/>
        <v>6100912.8283249997</v>
      </c>
      <c r="CU40" s="1">
        <f t="shared" si="1"/>
        <v>6144032.8941000002</v>
      </c>
      <c r="CV40" s="1">
        <f t="shared" si="1"/>
        <v>6187152.9598749997</v>
      </c>
      <c r="CW40" s="1">
        <f t="shared" si="1"/>
        <v>6230273.0256499993</v>
      </c>
      <c r="CX40" s="1">
        <f t="shared" si="1"/>
        <v>6273393.0914249998</v>
      </c>
      <c r="CY40" s="1">
        <f t="shared" si="1"/>
        <v>6316513.1571999993</v>
      </c>
      <c r="CZ40" s="1">
        <f t="shared" si="1"/>
        <v>6359633.2229749989</v>
      </c>
      <c r="DA40" s="1">
        <f t="shared" si="1"/>
        <v>6402753.2887499984</v>
      </c>
    </row>
    <row r="41" spans="3:105" x14ac:dyDescent="0.25">
      <c r="D41" t="s">
        <v>51</v>
      </c>
      <c r="E41" s="1">
        <f t="shared" si="0"/>
        <v>1230961.6774999998</v>
      </c>
      <c r="F41" s="1">
        <f t="shared" si="0"/>
        <v>1283962.4439499993</v>
      </c>
      <c r="G41" s="1">
        <f t="shared" si="0"/>
        <v>1336963.2103999993</v>
      </c>
      <c r="H41" s="1">
        <f t="shared" si="0"/>
        <v>1389963.9768499993</v>
      </c>
      <c r="I41" s="1">
        <f t="shared" si="0"/>
        <v>1442964.7432999988</v>
      </c>
      <c r="J41" s="1">
        <f t="shared" si="0"/>
        <v>1495965.5097499988</v>
      </c>
      <c r="K41" s="1">
        <f t="shared" si="0"/>
        <v>1548966.2761999983</v>
      </c>
      <c r="L41" s="1">
        <f t="shared" si="0"/>
        <v>1601967.0426499983</v>
      </c>
      <c r="M41" s="1">
        <f t="shared" si="0"/>
        <v>1654967.8090999983</v>
      </c>
      <c r="N41" s="1">
        <f t="shared" si="0"/>
        <v>1707968.5755499979</v>
      </c>
      <c r="O41" s="1">
        <f t="shared" si="0"/>
        <v>1760969.3419999979</v>
      </c>
      <c r="P41" s="1">
        <f t="shared" si="0"/>
        <v>1813970.1084499978</v>
      </c>
      <c r="Q41" s="1">
        <f t="shared" si="0"/>
        <v>1866970.8748999978</v>
      </c>
      <c r="R41" s="1">
        <f t="shared" si="0"/>
        <v>1919971.6413499981</v>
      </c>
      <c r="S41" s="1">
        <f t="shared" si="0"/>
        <v>1972972.4077999981</v>
      </c>
      <c r="T41" s="1">
        <f t="shared" si="0"/>
        <v>2025973.1742499981</v>
      </c>
      <c r="U41" s="1">
        <f t="shared" si="0"/>
        <v>2078973.9406999981</v>
      </c>
      <c r="V41" s="1">
        <f t="shared" si="0"/>
        <v>2131974.7071499983</v>
      </c>
      <c r="W41" s="1">
        <f t="shared" si="0"/>
        <v>2184975.4735999983</v>
      </c>
      <c r="X41" s="1">
        <f t="shared" si="0"/>
        <v>2237976.2400499983</v>
      </c>
      <c r="Y41" s="1">
        <f t="shared" si="0"/>
        <v>2290977.0064999983</v>
      </c>
      <c r="Z41" s="1">
        <f t="shared" si="0"/>
        <v>2343977.7729499983</v>
      </c>
      <c r="AA41" s="1">
        <f t="shared" si="0"/>
        <v>2396978.5393999983</v>
      </c>
      <c r="AB41" s="1">
        <f t="shared" si="0"/>
        <v>2449979.3058499983</v>
      </c>
      <c r="AC41" s="1">
        <f t="shared" si="0"/>
        <v>2502980.0722999983</v>
      </c>
      <c r="AD41" s="1">
        <f t="shared" si="0"/>
        <v>2555980.8387499987</v>
      </c>
      <c r="AE41" s="1">
        <f t="shared" si="0"/>
        <v>2608981.6051999987</v>
      </c>
      <c r="AF41" s="1">
        <f t="shared" si="0"/>
        <v>2661982.3716499987</v>
      </c>
      <c r="AG41" s="1">
        <f t="shared" si="0"/>
        <v>2714983.1380999987</v>
      </c>
      <c r="AH41" s="1">
        <f t="shared" si="0"/>
        <v>2767983.9045499992</v>
      </c>
      <c r="AI41" s="1">
        <f t="shared" si="0"/>
        <v>2820984.6709999992</v>
      </c>
      <c r="AJ41" s="1">
        <f t="shared" si="0"/>
        <v>2873985.4374499992</v>
      </c>
      <c r="AK41" s="1">
        <f t="shared" si="0"/>
        <v>2926986.2038999991</v>
      </c>
      <c r="AL41" s="1">
        <f t="shared" si="0"/>
        <v>2979986.9703499991</v>
      </c>
      <c r="AM41" s="1">
        <f t="shared" si="0"/>
        <v>3032987.7367999991</v>
      </c>
      <c r="AN41" s="1">
        <f t="shared" si="0"/>
        <v>3085988.5032499991</v>
      </c>
      <c r="AO41" s="1">
        <f t="shared" si="0"/>
        <v>3138989.2696999991</v>
      </c>
      <c r="AP41" s="1">
        <f t="shared" si="0"/>
        <v>3191990.0361499991</v>
      </c>
      <c r="AQ41" s="1">
        <f t="shared" si="0"/>
        <v>3244990.8025999991</v>
      </c>
      <c r="AR41" s="1">
        <f t="shared" si="0"/>
        <v>3297991.5690499991</v>
      </c>
      <c r="AS41" s="1">
        <f t="shared" si="0"/>
        <v>3350992.3354999996</v>
      </c>
      <c r="AT41" s="1">
        <f t="shared" si="0"/>
        <v>3403993.1019499996</v>
      </c>
      <c r="AU41" s="1">
        <f t="shared" si="0"/>
        <v>3456993.8683999996</v>
      </c>
      <c r="AV41" s="1">
        <f t="shared" si="0"/>
        <v>3509994.6348499996</v>
      </c>
      <c r="AW41" s="1">
        <f t="shared" si="0"/>
        <v>3562995.4012999996</v>
      </c>
      <c r="AX41" s="1">
        <f t="shared" si="0"/>
        <v>3615996.1677499996</v>
      </c>
      <c r="AY41" s="1">
        <f t="shared" si="0"/>
        <v>3668996.9341999996</v>
      </c>
      <c r="AZ41" s="1">
        <f t="shared" si="0"/>
        <v>3721997.7006499995</v>
      </c>
      <c r="BA41" s="1">
        <f t="shared" si="0"/>
        <v>3774998.4670999995</v>
      </c>
      <c r="BB41" s="1">
        <f t="shared" si="0"/>
        <v>3827999.2335499995</v>
      </c>
      <c r="BC41" s="1">
        <f t="shared" si="0"/>
        <v>3880999.9999999995</v>
      </c>
      <c r="BD41" s="1">
        <f t="shared" si="0"/>
        <v>3934000.7664499995</v>
      </c>
      <c r="BE41" s="1">
        <f t="shared" si="0"/>
        <v>3987001.5328999995</v>
      </c>
      <c r="BF41" s="1">
        <f t="shared" si="0"/>
        <v>4040002.2993499995</v>
      </c>
      <c r="BG41" s="1">
        <f t="shared" si="0"/>
        <v>4093003.0657999995</v>
      </c>
      <c r="BH41" s="1">
        <f t="shared" si="0"/>
        <v>4146003.8322499995</v>
      </c>
      <c r="BI41" s="1">
        <f t="shared" si="0"/>
        <v>4199004.5987</v>
      </c>
      <c r="BJ41" s="1">
        <f t="shared" si="0"/>
        <v>4252005.365149999</v>
      </c>
      <c r="BK41" s="1">
        <f t="shared" si="0"/>
        <v>4305006.1316</v>
      </c>
      <c r="BL41" s="1">
        <f t="shared" si="0"/>
        <v>4358006.898049999</v>
      </c>
      <c r="BM41" s="1">
        <f t="shared" si="0"/>
        <v>4411007.6645</v>
      </c>
      <c r="BN41" s="1">
        <f t="shared" si="0"/>
        <v>4464008.430949999</v>
      </c>
      <c r="BO41" s="1">
        <f t="shared" si="0"/>
        <v>4517009.1973999999</v>
      </c>
      <c r="BP41" s="1">
        <f t="shared" ref="BP41:DA44" si="2">MAX(BP11+BP$3*BP26,0)</f>
        <v>4570009.9638499999</v>
      </c>
      <c r="BQ41" s="1">
        <f t="shared" si="2"/>
        <v>4623010.7302999999</v>
      </c>
      <c r="BR41" s="1">
        <f t="shared" si="2"/>
        <v>4676011.4967499999</v>
      </c>
      <c r="BS41" s="1">
        <f t="shared" si="2"/>
        <v>4729012.2631999999</v>
      </c>
      <c r="BT41" s="1">
        <f t="shared" si="2"/>
        <v>4782013.0296499999</v>
      </c>
      <c r="BU41" s="1">
        <f t="shared" si="2"/>
        <v>4835013.7960999999</v>
      </c>
      <c r="BV41" s="1">
        <f t="shared" si="2"/>
        <v>4888014.5625499999</v>
      </c>
      <c r="BW41" s="1">
        <f t="shared" si="2"/>
        <v>4941015.3289999999</v>
      </c>
      <c r="BX41" s="1">
        <f t="shared" si="2"/>
        <v>4994016.0954499999</v>
      </c>
      <c r="BY41" s="1">
        <f t="shared" si="2"/>
        <v>5047016.8618999999</v>
      </c>
      <c r="BZ41" s="1">
        <f t="shared" si="2"/>
        <v>5100017.6283499999</v>
      </c>
      <c r="CA41" s="1">
        <f t="shared" si="2"/>
        <v>5153018.3947999999</v>
      </c>
      <c r="CB41" s="1">
        <f t="shared" si="2"/>
        <v>5206019.1612499999</v>
      </c>
      <c r="CC41" s="1">
        <f t="shared" si="2"/>
        <v>5259019.9276999999</v>
      </c>
      <c r="CD41" s="1">
        <f t="shared" si="2"/>
        <v>5312020.6941500008</v>
      </c>
      <c r="CE41" s="1">
        <f t="shared" si="2"/>
        <v>5365021.4605999999</v>
      </c>
      <c r="CF41" s="1">
        <f t="shared" si="2"/>
        <v>5418022.2270500008</v>
      </c>
      <c r="CG41" s="1">
        <f t="shared" si="2"/>
        <v>5471022.9935000008</v>
      </c>
      <c r="CH41" s="1">
        <f t="shared" si="2"/>
        <v>5524023.7599500008</v>
      </c>
      <c r="CI41" s="1">
        <f t="shared" si="2"/>
        <v>5577024.5264000008</v>
      </c>
      <c r="CJ41" s="1">
        <f t="shared" si="2"/>
        <v>5630025.2928500008</v>
      </c>
      <c r="CK41" s="1">
        <f t="shared" si="2"/>
        <v>5683026.0593000008</v>
      </c>
      <c r="CL41" s="1">
        <f t="shared" si="2"/>
        <v>5736026.8257500008</v>
      </c>
      <c r="CM41" s="1">
        <f t="shared" si="2"/>
        <v>5789027.5922000008</v>
      </c>
      <c r="CN41" s="1">
        <f t="shared" si="2"/>
        <v>5842028.3586500008</v>
      </c>
      <c r="CO41" s="1">
        <f t="shared" si="2"/>
        <v>5895029.1251000008</v>
      </c>
      <c r="CP41" s="1">
        <f t="shared" si="2"/>
        <v>5948029.8915500008</v>
      </c>
      <c r="CQ41" s="1">
        <f t="shared" si="2"/>
        <v>6001030.6580000008</v>
      </c>
      <c r="CR41" s="1">
        <f t="shared" si="2"/>
        <v>6054031.4244500007</v>
      </c>
      <c r="CS41" s="1">
        <f t="shared" si="2"/>
        <v>6107032.1908999998</v>
      </c>
      <c r="CT41" s="1">
        <f t="shared" si="2"/>
        <v>6160032.9573500007</v>
      </c>
      <c r="CU41" s="1">
        <f t="shared" si="2"/>
        <v>6213033.7237999998</v>
      </c>
      <c r="CV41" s="1">
        <f t="shared" si="2"/>
        <v>6266034.4902499998</v>
      </c>
      <c r="CW41" s="1">
        <f t="shared" si="2"/>
        <v>6319035.2566999998</v>
      </c>
      <c r="CX41" s="1">
        <f t="shared" si="2"/>
        <v>6372036.0231499989</v>
      </c>
      <c r="CY41" s="1">
        <f t="shared" si="2"/>
        <v>6425036.7895999998</v>
      </c>
      <c r="CZ41" s="1">
        <f t="shared" si="2"/>
        <v>6478037.5560499988</v>
      </c>
      <c r="DA41" s="1">
        <f t="shared" si="2"/>
        <v>6531038.3224999988</v>
      </c>
    </row>
    <row r="42" spans="3:105" x14ac:dyDescent="0.25">
      <c r="C42" s="1"/>
      <c r="D42" t="s">
        <v>52</v>
      </c>
      <c r="E42" s="1">
        <f t="shared" ref="E42:BP45" si="3">MAX(E12+E$3*E27,0)</f>
        <v>526876.91249999963</v>
      </c>
      <c r="F42" s="1">
        <f t="shared" si="3"/>
        <v>580864.37424999941</v>
      </c>
      <c r="G42" s="1">
        <f t="shared" si="3"/>
        <v>634851.8359999992</v>
      </c>
      <c r="H42" s="1">
        <f t="shared" si="3"/>
        <v>688839.29774999898</v>
      </c>
      <c r="I42" s="1">
        <f t="shared" si="3"/>
        <v>742826.75949999923</v>
      </c>
      <c r="J42" s="1">
        <f t="shared" si="3"/>
        <v>796814.22124999901</v>
      </c>
      <c r="K42" s="1">
        <f t="shared" si="3"/>
        <v>850801.6829999988</v>
      </c>
      <c r="L42" s="1">
        <f t="shared" si="3"/>
        <v>904789.14474999858</v>
      </c>
      <c r="M42" s="1">
        <f t="shared" si="3"/>
        <v>958776.60649999836</v>
      </c>
      <c r="N42" s="1">
        <f t="shared" si="3"/>
        <v>1012764.0682499981</v>
      </c>
      <c r="O42" s="1">
        <f t="shared" si="3"/>
        <v>1066751.5299999979</v>
      </c>
      <c r="P42" s="1">
        <f t="shared" si="3"/>
        <v>1120738.9917499977</v>
      </c>
      <c r="Q42" s="1">
        <f t="shared" si="3"/>
        <v>1174726.453499998</v>
      </c>
      <c r="R42" s="1">
        <f t="shared" si="3"/>
        <v>1228713.915249998</v>
      </c>
      <c r="S42" s="1">
        <f t="shared" si="3"/>
        <v>1282701.376999998</v>
      </c>
      <c r="T42" s="1">
        <f t="shared" si="3"/>
        <v>1336688.8387499982</v>
      </c>
      <c r="U42" s="1">
        <f t="shared" si="3"/>
        <v>1390676.3004999983</v>
      </c>
      <c r="V42" s="1">
        <f t="shared" si="3"/>
        <v>1444663.7622499983</v>
      </c>
      <c r="W42" s="1">
        <f t="shared" si="3"/>
        <v>1498651.2239999983</v>
      </c>
      <c r="X42" s="1">
        <f t="shared" si="3"/>
        <v>1552638.6857499983</v>
      </c>
      <c r="Y42" s="1">
        <f t="shared" si="3"/>
        <v>1606626.1474999983</v>
      </c>
      <c r="Z42" s="1">
        <f t="shared" si="3"/>
        <v>1660613.6092499983</v>
      </c>
      <c r="AA42" s="1">
        <f t="shared" si="3"/>
        <v>1714601.0709999986</v>
      </c>
      <c r="AB42" s="1">
        <f t="shared" si="3"/>
        <v>1768588.5327499986</v>
      </c>
      <c r="AC42" s="1">
        <f t="shared" si="3"/>
        <v>1822575.9944999986</v>
      </c>
      <c r="AD42" s="1">
        <f t="shared" si="3"/>
        <v>1876563.4562499986</v>
      </c>
      <c r="AE42" s="1">
        <f t="shared" si="3"/>
        <v>1930550.9179999987</v>
      </c>
      <c r="AF42" s="1">
        <f t="shared" si="3"/>
        <v>1984538.3797499987</v>
      </c>
      <c r="AG42" s="1">
        <f t="shared" si="3"/>
        <v>2038525.8414999989</v>
      </c>
      <c r="AH42" s="1">
        <f t="shared" si="3"/>
        <v>2092513.3032499989</v>
      </c>
      <c r="AI42" s="1">
        <f t="shared" si="3"/>
        <v>2146500.7649999987</v>
      </c>
      <c r="AJ42" s="1">
        <f t="shared" si="3"/>
        <v>2200488.226749999</v>
      </c>
      <c r="AK42" s="1">
        <f t="shared" si="3"/>
        <v>2254475.6884999992</v>
      </c>
      <c r="AL42" s="1">
        <f t="shared" si="3"/>
        <v>2308463.150249999</v>
      </c>
      <c r="AM42" s="1">
        <f t="shared" si="3"/>
        <v>2362450.6119999993</v>
      </c>
      <c r="AN42" s="1">
        <f t="shared" si="3"/>
        <v>2416438.0737499991</v>
      </c>
      <c r="AO42" s="1">
        <f t="shared" si="3"/>
        <v>2470425.5354999993</v>
      </c>
      <c r="AP42" s="1">
        <f t="shared" si="3"/>
        <v>2524412.9972499991</v>
      </c>
      <c r="AQ42" s="1">
        <f t="shared" si="3"/>
        <v>2578400.4589999993</v>
      </c>
      <c r="AR42" s="1">
        <f t="shared" si="3"/>
        <v>2632387.9207499996</v>
      </c>
      <c r="AS42" s="1">
        <f t="shared" si="3"/>
        <v>2686375.3824999994</v>
      </c>
      <c r="AT42" s="1">
        <f t="shared" si="3"/>
        <v>2740362.8442499996</v>
      </c>
      <c r="AU42" s="1">
        <f t="shared" si="3"/>
        <v>2794350.3059999994</v>
      </c>
      <c r="AV42" s="1">
        <f t="shared" si="3"/>
        <v>2848337.7677499996</v>
      </c>
      <c r="AW42" s="1">
        <f t="shared" si="3"/>
        <v>2902325.2294999994</v>
      </c>
      <c r="AX42" s="1">
        <f t="shared" si="3"/>
        <v>2956312.6912499992</v>
      </c>
      <c r="AY42" s="1">
        <f t="shared" si="3"/>
        <v>3010300.1529999995</v>
      </c>
      <c r="AZ42" s="1">
        <f t="shared" si="3"/>
        <v>3064287.6147499993</v>
      </c>
      <c r="BA42" s="1">
        <f t="shared" si="3"/>
        <v>3118275.0764999995</v>
      </c>
      <c r="BB42" s="1">
        <f t="shared" si="3"/>
        <v>3172262.5382499993</v>
      </c>
      <c r="BC42" s="1">
        <f t="shared" si="3"/>
        <v>3226249.9999999995</v>
      </c>
      <c r="BD42" s="1">
        <f t="shared" si="3"/>
        <v>3280237.4617499993</v>
      </c>
      <c r="BE42" s="1">
        <f t="shared" si="3"/>
        <v>3334224.9234999996</v>
      </c>
      <c r="BF42" s="1">
        <f t="shared" si="3"/>
        <v>3388212.3852499994</v>
      </c>
      <c r="BG42" s="1">
        <f t="shared" si="3"/>
        <v>3442199.8469999996</v>
      </c>
      <c r="BH42" s="1">
        <f t="shared" si="3"/>
        <v>3496187.3087499994</v>
      </c>
      <c r="BI42" s="1">
        <f t="shared" si="3"/>
        <v>3550174.7704999996</v>
      </c>
      <c r="BJ42" s="1">
        <f t="shared" si="3"/>
        <v>3604162.2322499994</v>
      </c>
      <c r="BK42" s="1">
        <f t="shared" si="3"/>
        <v>3658149.6939999997</v>
      </c>
      <c r="BL42" s="1">
        <f t="shared" si="3"/>
        <v>3712137.1557499995</v>
      </c>
      <c r="BM42" s="1">
        <f t="shared" si="3"/>
        <v>3766124.6174999997</v>
      </c>
      <c r="BN42" s="1">
        <f t="shared" si="3"/>
        <v>3820112.0792499995</v>
      </c>
      <c r="BO42" s="1">
        <f t="shared" si="3"/>
        <v>3874099.5409999993</v>
      </c>
      <c r="BP42" s="1">
        <f t="shared" si="3"/>
        <v>3928087.0027499995</v>
      </c>
      <c r="BQ42" s="1">
        <f t="shared" si="2"/>
        <v>3982074.4644999998</v>
      </c>
      <c r="BR42" s="1">
        <f t="shared" si="2"/>
        <v>4036061.9262499996</v>
      </c>
      <c r="BS42" s="1">
        <f t="shared" si="2"/>
        <v>4090049.3879999998</v>
      </c>
      <c r="BT42" s="1">
        <f t="shared" si="2"/>
        <v>4144036.8497500001</v>
      </c>
      <c r="BU42" s="1">
        <f t="shared" si="2"/>
        <v>4198024.3114999998</v>
      </c>
      <c r="BV42" s="1">
        <f t="shared" si="2"/>
        <v>4252011.7732499996</v>
      </c>
      <c r="BW42" s="1">
        <f t="shared" si="2"/>
        <v>4305999.2349999994</v>
      </c>
      <c r="BX42" s="1">
        <f t="shared" si="2"/>
        <v>4359986.6967500001</v>
      </c>
      <c r="BY42" s="1">
        <f t="shared" si="2"/>
        <v>4413974.1584999999</v>
      </c>
      <c r="BZ42" s="1">
        <f t="shared" si="2"/>
        <v>4467961.6202499997</v>
      </c>
      <c r="CA42" s="1">
        <f t="shared" si="2"/>
        <v>4521949.0820000004</v>
      </c>
      <c r="CB42" s="1">
        <f t="shared" si="2"/>
        <v>4575936.5437500002</v>
      </c>
      <c r="CC42" s="1">
        <f t="shared" si="2"/>
        <v>4629924.0055</v>
      </c>
      <c r="CD42" s="1">
        <f t="shared" si="2"/>
        <v>4683911.4672500007</v>
      </c>
      <c r="CE42" s="1">
        <f t="shared" si="2"/>
        <v>4737898.9290000005</v>
      </c>
      <c r="CF42" s="1">
        <f t="shared" si="2"/>
        <v>4791886.3907500003</v>
      </c>
      <c r="CG42" s="1">
        <f t="shared" si="2"/>
        <v>4845873.852500001</v>
      </c>
      <c r="CH42" s="1">
        <f t="shared" si="2"/>
        <v>4899861.3142500008</v>
      </c>
      <c r="CI42" s="1">
        <f t="shared" si="2"/>
        <v>4953848.7760000005</v>
      </c>
      <c r="CJ42" s="1">
        <f t="shared" si="2"/>
        <v>5007836.2377500003</v>
      </c>
      <c r="CK42" s="1">
        <f t="shared" si="2"/>
        <v>5061823.6995000001</v>
      </c>
      <c r="CL42" s="1">
        <f t="shared" si="2"/>
        <v>5115811.1612500008</v>
      </c>
      <c r="CM42" s="1">
        <f t="shared" si="2"/>
        <v>5169798.6230000006</v>
      </c>
      <c r="CN42" s="1">
        <f t="shared" si="2"/>
        <v>5223786.0847500004</v>
      </c>
      <c r="CO42" s="1">
        <f t="shared" si="2"/>
        <v>5277773.5465000011</v>
      </c>
      <c r="CP42" s="1">
        <f t="shared" si="2"/>
        <v>5331761.0082500009</v>
      </c>
      <c r="CQ42" s="1">
        <f t="shared" si="2"/>
        <v>5385748.4700000007</v>
      </c>
      <c r="CR42" s="1">
        <f t="shared" si="2"/>
        <v>5439735.9317500005</v>
      </c>
      <c r="CS42" s="1">
        <f t="shared" si="2"/>
        <v>5493723.3935000002</v>
      </c>
      <c r="CT42" s="1">
        <f t="shared" si="2"/>
        <v>5547710.85525</v>
      </c>
      <c r="CU42" s="1">
        <f t="shared" si="2"/>
        <v>5601698.3169999998</v>
      </c>
      <c r="CV42" s="1">
        <f t="shared" si="2"/>
        <v>5655685.7787499996</v>
      </c>
      <c r="CW42" s="1">
        <f t="shared" si="2"/>
        <v>5709673.2404999994</v>
      </c>
      <c r="CX42" s="1">
        <f t="shared" si="2"/>
        <v>5763660.7022499992</v>
      </c>
      <c r="CY42" s="1">
        <f t="shared" si="2"/>
        <v>5817648.1639999989</v>
      </c>
      <c r="CZ42" s="1">
        <f t="shared" si="2"/>
        <v>5871635.6257499997</v>
      </c>
      <c r="DA42" s="1">
        <f t="shared" si="2"/>
        <v>5925623.0874999985</v>
      </c>
    </row>
    <row r="43" spans="3:105" x14ac:dyDescent="0.25">
      <c r="C43" s="1"/>
      <c r="D43" t="s">
        <v>53</v>
      </c>
      <c r="E43" s="1">
        <f t="shared" si="3"/>
        <v>247878.38999999966</v>
      </c>
      <c r="F43" s="1">
        <f t="shared" si="3"/>
        <v>299375.82219999982</v>
      </c>
      <c r="G43" s="1">
        <f t="shared" si="3"/>
        <v>350873.25439999951</v>
      </c>
      <c r="H43" s="1">
        <f t="shared" si="3"/>
        <v>402370.6865999992</v>
      </c>
      <c r="I43" s="1">
        <f t="shared" si="3"/>
        <v>453868.11879999889</v>
      </c>
      <c r="J43" s="1">
        <f t="shared" si="3"/>
        <v>505365.55099999905</v>
      </c>
      <c r="K43" s="1">
        <f t="shared" si="3"/>
        <v>556862.98319999874</v>
      </c>
      <c r="L43" s="1">
        <f t="shared" si="3"/>
        <v>608360.41539999843</v>
      </c>
      <c r="M43" s="1">
        <f t="shared" si="3"/>
        <v>659857.84759999858</v>
      </c>
      <c r="N43" s="1">
        <f t="shared" si="3"/>
        <v>711355.27979999827</v>
      </c>
      <c r="O43" s="1">
        <f t="shared" si="3"/>
        <v>762852.71199999796</v>
      </c>
      <c r="P43" s="1">
        <f t="shared" si="3"/>
        <v>814350.14419999812</v>
      </c>
      <c r="Q43" s="1">
        <f t="shared" si="3"/>
        <v>865847.57639999804</v>
      </c>
      <c r="R43" s="1">
        <f t="shared" si="3"/>
        <v>917345.0085999982</v>
      </c>
      <c r="S43" s="1">
        <f t="shared" si="3"/>
        <v>968842.44079999812</v>
      </c>
      <c r="T43" s="1">
        <f t="shared" si="3"/>
        <v>1020339.8729999983</v>
      </c>
      <c r="U43" s="1">
        <f t="shared" si="3"/>
        <v>1071837.3051999982</v>
      </c>
      <c r="V43" s="1">
        <f t="shared" si="3"/>
        <v>1123334.7373999984</v>
      </c>
      <c r="W43" s="1">
        <f t="shared" si="3"/>
        <v>1174832.1695999985</v>
      </c>
      <c r="X43" s="1">
        <f t="shared" si="3"/>
        <v>1226329.6017999984</v>
      </c>
      <c r="Y43" s="1">
        <f t="shared" si="3"/>
        <v>1277827.0339999986</v>
      </c>
      <c r="Z43" s="1">
        <f t="shared" si="3"/>
        <v>1329324.4661999985</v>
      </c>
      <c r="AA43" s="1">
        <f t="shared" si="3"/>
        <v>1380821.8983999987</v>
      </c>
      <c r="AB43" s="1">
        <f t="shared" si="3"/>
        <v>1432319.3305999986</v>
      </c>
      <c r="AC43" s="1">
        <f t="shared" si="3"/>
        <v>1483816.7627999987</v>
      </c>
      <c r="AD43" s="1">
        <f t="shared" si="3"/>
        <v>1535314.1949999987</v>
      </c>
      <c r="AE43" s="1">
        <f t="shared" si="3"/>
        <v>1586811.6271999988</v>
      </c>
      <c r="AF43" s="1">
        <f t="shared" si="3"/>
        <v>1638309.0593999987</v>
      </c>
      <c r="AG43" s="1">
        <f t="shared" si="3"/>
        <v>1689806.4915999989</v>
      </c>
      <c r="AH43" s="1">
        <f t="shared" si="3"/>
        <v>1741303.9237999991</v>
      </c>
      <c r="AI43" s="1">
        <f t="shared" si="3"/>
        <v>1792801.355999999</v>
      </c>
      <c r="AJ43" s="1">
        <f t="shared" si="3"/>
        <v>1844298.7881999989</v>
      </c>
      <c r="AK43" s="1">
        <f t="shared" si="3"/>
        <v>1895796.2203999991</v>
      </c>
      <c r="AL43" s="1">
        <f t="shared" si="3"/>
        <v>1947293.6525999992</v>
      </c>
      <c r="AM43" s="1">
        <f t="shared" si="3"/>
        <v>1998791.0847999994</v>
      </c>
      <c r="AN43" s="1">
        <f t="shared" si="3"/>
        <v>2050288.5169999993</v>
      </c>
      <c r="AO43" s="1">
        <f t="shared" si="3"/>
        <v>2101785.9491999992</v>
      </c>
      <c r="AP43" s="1">
        <f t="shared" si="3"/>
        <v>2153283.3813999994</v>
      </c>
      <c r="AQ43" s="1">
        <f t="shared" si="3"/>
        <v>2204780.8135999995</v>
      </c>
      <c r="AR43" s="1">
        <f t="shared" si="3"/>
        <v>2256278.2457999997</v>
      </c>
      <c r="AS43" s="1">
        <f t="shared" si="3"/>
        <v>2307775.6779999994</v>
      </c>
      <c r="AT43" s="1">
        <f t="shared" si="3"/>
        <v>2359273.1101999995</v>
      </c>
      <c r="AU43" s="1">
        <f t="shared" si="3"/>
        <v>2410770.5423999997</v>
      </c>
      <c r="AV43" s="1">
        <f t="shared" si="3"/>
        <v>2462267.9745999994</v>
      </c>
      <c r="AW43" s="1">
        <f t="shared" si="3"/>
        <v>2513765.4067999995</v>
      </c>
      <c r="AX43" s="1">
        <f t="shared" si="3"/>
        <v>2565262.8389999997</v>
      </c>
      <c r="AY43" s="1">
        <f t="shared" si="3"/>
        <v>2616760.2711999994</v>
      </c>
      <c r="AZ43" s="1">
        <f t="shared" si="3"/>
        <v>2668257.7033999995</v>
      </c>
      <c r="BA43" s="1">
        <f t="shared" si="3"/>
        <v>2719755.1355999997</v>
      </c>
      <c r="BB43" s="1">
        <f t="shared" si="3"/>
        <v>2771252.5677999994</v>
      </c>
      <c r="BC43" s="1">
        <f t="shared" si="3"/>
        <v>2822749.9999999995</v>
      </c>
      <c r="BD43" s="1">
        <f t="shared" si="3"/>
        <v>2874247.4321999997</v>
      </c>
      <c r="BE43" s="1">
        <f t="shared" si="3"/>
        <v>2925744.8643999994</v>
      </c>
      <c r="BF43" s="1">
        <f t="shared" si="3"/>
        <v>2977242.2965999995</v>
      </c>
      <c r="BG43" s="1">
        <f t="shared" si="3"/>
        <v>3028739.7287999997</v>
      </c>
      <c r="BH43" s="1">
        <f t="shared" si="3"/>
        <v>3080237.1609999994</v>
      </c>
      <c r="BI43" s="1">
        <f t="shared" si="3"/>
        <v>3131734.5931999995</v>
      </c>
      <c r="BJ43" s="1">
        <f t="shared" si="3"/>
        <v>3183232.0253999997</v>
      </c>
      <c r="BK43" s="1">
        <f t="shared" si="3"/>
        <v>3234729.4575999994</v>
      </c>
      <c r="BL43" s="1">
        <f t="shared" si="3"/>
        <v>3286226.8897999995</v>
      </c>
      <c r="BM43" s="1">
        <f t="shared" si="3"/>
        <v>3337724.3219999997</v>
      </c>
      <c r="BN43" s="1">
        <f t="shared" si="3"/>
        <v>3389221.7541999994</v>
      </c>
      <c r="BO43" s="1">
        <f t="shared" si="3"/>
        <v>3440719.1863999995</v>
      </c>
      <c r="BP43" s="1">
        <f t="shared" si="3"/>
        <v>3492216.6185999997</v>
      </c>
      <c r="BQ43" s="1">
        <f t="shared" si="2"/>
        <v>3543714.0507999994</v>
      </c>
      <c r="BR43" s="1">
        <f t="shared" si="2"/>
        <v>3595211.483</v>
      </c>
      <c r="BS43" s="1">
        <f t="shared" si="2"/>
        <v>3646708.9151999997</v>
      </c>
      <c r="BT43" s="1">
        <f t="shared" si="2"/>
        <v>3698206.3473999999</v>
      </c>
      <c r="BU43" s="1">
        <f t="shared" si="2"/>
        <v>3749703.7796</v>
      </c>
      <c r="BV43" s="1">
        <f t="shared" si="2"/>
        <v>3801201.2117999997</v>
      </c>
      <c r="BW43" s="1">
        <f t="shared" si="2"/>
        <v>3852698.6439999999</v>
      </c>
      <c r="BX43" s="1">
        <f t="shared" si="2"/>
        <v>3904196.0762</v>
      </c>
      <c r="BY43" s="1">
        <f t="shared" si="2"/>
        <v>3955693.5083999997</v>
      </c>
      <c r="BZ43" s="1">
        <f t="shared" si="2"/>
        <v>4007190.9406000003</v>
      </c>
      <c r="CA43" s="1">
        <f t="shared" si="2"/>
        <v>4058688.3728</v>
      </c>
      <c r="CB43" s="1">
        <f t="shared" si="2"/>
        <v>4110185.8050000002</v>
      </c>
      <c r="CC43" s="1">
        <f t="shared" si="2"/>
        <v>4161683.2372000003</v>
      </c>
      <c r="CD43" s="1">
        <f t="shared" si="2"/>
        <v>4213180.6694</v>
      </c>
      <c r="CE43" s="1">
        <f t="shared" si="2"/>
        <v>4264678.1016000006</v>
      </c>
      <c r="CF43" s="1">
        <f t="shared" si="2"/>
        <v>4316175.5338000003</v>
      </c>
      <c r="CG43" s="1">
        <f t="shared" si="2"/>
        <v>4367672.966</v>
      </c>
      <c r="CH43" s="1">
        <f t="shared" si="2"/>
        <v>4419170.3982000006</v>
      </c>
      <c r="CI43" s="1">
        <f t="shared" si="2"/>
        <v>4470667.8304000003</v>
      </c>
      <c r="CJ43" s="1">
        <f t="shared" si="2"/>
        <v>4522165.2626000009</v>
      </c>
      <c r="CK43" s="1">
        <f t="shared" si="2"/>
        <v>4573662.6948000006</v>
      </c>
      <c r="CL43" s="1">
        <f t="shared" si="2"/>
        <v>4625160.1270000003</v>
      </c>
      <c r="CM43" s="1">
        <f t="shared" si="2"/>
        <v>4676657.5592000009</v>
      </c>
      <c r="CN43" s="1">
        <f t="shared" si="2"/>
        <v>4728154.9914000006</v>
      </c>
      <c r="CO43" s="1">
        <f t="shared" si="2"/>
        <v>4779652.4236000013</v>
      </c>
      <c r="CP43" s="1">
        <f t="shared" si="2"/>
        <v>4831149.855800001</v>
      </c>
      <c r="CQ43" s="1">
        <f t="shared" si="2"/>
        <v>4882647.2880000006</v>
      </c>
      <c r="CR43" s="1">
        <f t="shared" si="2"/>
        <v>4934144.7202000003</v>
      </c>
      <c r="CS43" s="1">
        <f t="shared" si="2"/>
        <v>4985642.1524</v>
      </c>
      <c r="CT43" s="1">
        <f t="shared" si="2"/>
        <v>5037139.5845999997</v>
      </c>
      <c r="CU43" s="1">
        <f t="shared" si="2"/>
        <v>5088637.0167999994</v>
      </c>
      <c r="CV43" s="1">
        <f t="shared" si="2"/>
        <v>5140134.4489999991</v>
      </c>
      <c r="CW43" s="1">
        <f t="shared" si="2"/>
        <v>5191631.8811999997</v>
      </c>
      <c r="CX43" s="1">
        <f t="shared" si="2"/>
        <v>5243129.3133999994</v>
      </c>
      <c r="CY43" s="1">
        <f t="shared" si="2"/>
        <v>5294626.7455999991</v>
      </c>
      <c r="CZ43" s="1">
        <f t="shared" si="2"/>
        <v>5346124.1777999997</v>
      </c>
      <c r="DA43" s="1">
        <f t="shared" si="2"/>
        <v>5397621.6099999994</v>
      </c>
    </row>
    <row r="44" spans="3:105" x14ac:dyDescent="0.25">
      <c r="C44" s="1"/>
      <c r="D44" t="s">
        <v>54</v>
      </c>
      <c r="E44" s="1">
        <f t="shared" si="3"/>
        <v>85404.373749999795</v>
      </c>
      <c r="F44" s="1">
        <f t="shared" si="3"/>
        <v>136926.28627499985</v>
      </c>
      <c r="G44" s="1">
        <f t="shared" si="3"/>
        <v>188448.19879999943</v>
      </c>
      <c r="H44" s="1">
        <f t="shared" si="3"/>
        <v>239970.11132499948</v>
      </c>
      <c r="I44" s="1">
        <f t="shared" si="3"/>
        <v>291492.02384999907</v>
      </c>
      <c r="J44" s="1">
        <f t="shared" si="3"/>
        <v>343013.93637499912</v>
      </c>
      <c r="K44" s="1">
        <f t="shared" si="3"/>
        <v>394535.8488999987</v>
      </c>
      <c r="L44" s="1">
        <f t="shared" si="3"/>
        <v>446057.76142499875</v>
      </c>
      <c r="M44" s="1">
        <f t="shared" si="3"/>
        <v>497579.67394999834</v>
      </c>
      <c r="N44" s="1">
        <f t="shared" si="3"/>
        <v>549101.58647499839</v>
      </c>
      <c r="O44" s="1">
        <f t="shared" si="3"/>
        <v>600623.49899999797</v>
      </c>
      <c r="P44" s="1">
        <f t="shared" si="3"/>
        <v>652145.41152499802</v>
      </c>
      <c r="Q44" s="1">
        <f t="shared" si="3"/>
        <v>703667.32404999807</v>
      </c>
      <c r="R44" s="1">
        <f t="shared" si="3"/>
        <v>755189.23657499813</v>
      </c>
      <c r="S44" s="1">
        <f t="shared" si="3"/>
        <v>806711.14909999818</v>
      </c>
      <c r="T44" s="1">
        <f t="shared" si="3"/>
        <v>858233.06162499823</v>
      </c>
      <c r="U44" s="1">
        <f t="shared" si="3"/>
        <v>909754.97414999828</v>
      </c>
      <c r="V44" s="1">
        <f t="shared" si="3"/>
        <v>961276.88667499833</v>
      </c>
      <c r="W44" s="1">
        <f t="shared" si="3"/>
        <v>1012798.7991999984</v>
      </c>
      <c r="X44" s="1">
        <f t="shared" si="3"/>
        <v>1064320.7117249984</v>
      </c>
      <c r="Y44" s="1">
        <f t="shared" si="3"/>
        <v>1115842.6242499985</v>
      </c>
      <c r="Z44" s="1">
        <f t="shared" si="3"/>
        <v>1167364.5367749985</v>
      </c>
      <c r="AA44" s="1">
        <f t="shared" si="3"/>
        <v>1218886.4492999986</v>
      </c>
      <c r="AB44" s="1">
        <f t="shared" si="3"/>
        <v>1270408.3618249986</v>
      </c>
      <c r="AC44" s="1">
        <f t="shared" si="3"/>
        <v>1321930.2743499987</v>
      </c>
      <c r="AD44" s="1">
        <f t="shared" si="3"/>
        <v>1373452.1868749987</v>
      </c>
      <c r="AE44" s="1">
        <f t="shared" si="3"/>
        <v>1424974.0993999988</v>
      </c>
      <c r="AF44" s="1">
        <f t="shared" si="3"/>
        <v>1476496.0119249988</v>
      </c>
      <c r="AG44" s="1">
        <f t="shared" si="3"/>
        <v>1528017.9244499989</v>
      </c>
      <c r="AH44" s="1">
        <f t="shared" si="3"/>
        <v>1579539.8369749989</v>
      </c>
      <c r="AI44" s="1">
        <f t="shared" si="3"/>
        <v>1631061.749499999</v>
      </c>
      <c r="AJ44" s="1">
        <f t="shared" si="3"/>
        <v>1682583.662024999</v>
      </c>
      <c r="AK44" s="1">
        <f t="shared" si="3"/>
        <v>1734105.5745499991</v>
      </c>
      <c r="AL44" s="1">
        <f t="shared" si="3"/>
        <v>1785627.4870749991</v>
      </c>
      <c r="AM44" s="1">
        <f t="shared" si="3"/>
        <v>1837149.3995999992</v>
      </c>
      <c r="AN44" s="1">
        <f t="shared" si="3"/>
        <v>1888671.3121249992</v>
      </c>
      <c r="AO44" s="1">
        <f t="shared" si="3"/>
        <v>1940193.2246499993</v>
      </c>
      <c r="AP44" s="1">
        <f t="shared" si="3"/>
        <v>1991715.1371749993</v>
      </c>
      <c r="AQ44" s="1">
        <f t="shared" si="3"/>
        <v>2043237.0496999994</v>
      </c>
      <c r="AR44" s="1">
        <f t="shared" si="3"/>
        <v>2094758.9622249994</v>
      </c>
      <c r="AS44" s="1">
        <f t="shared" si="3"/>
        <v>2146280.8747499995</v>
      </c>
      <c r="AT44" s="1">
        <f t="shared" si="3"/>
        <v>2197802.7872749995</v>
      </c>
      <c r="AU44" s="1">
        <f t="shared" si="3"/>
        <v>2249324.6997999996</v>
      </c>
      <c r="AV44" s="1">
        <f t="shared" si="3"/>
        <v>2300846.6123249996</v>
      </c>
      <c r="AW44" s="1">
        <f t="shared" si="3"/>
        <v>2352368.5248499997</v>
      </c>
      <c r="AX44" s="1">
        <f t="shared" si="3"/>
        <v>2403890.4373749993</v>
      </c>
      <c r="AY44" s="1">
        <f t="shared" si="3"/>
        <v>2455412.3498999993</v>
      </c>
      <c r="AZ44" s="1">
        <f t="shared" si="3"/>
        <v>2506934.2624249994</v>
      </c>
      <c r="BA44" s="1">
        <f t="shared" si="3"/>
        <v>2558456.1749499994</v>
      </c>
      <c r="BB44" s="1">
        <f t="shared" si="3"/>
        <v>2609978.0874749995</v>
      </c>
      <c r="BC44" s="1">
        <f t="shared" si="3"/>
        <v>2661499.9999999995</v>
      </c>
      <c r="BD44" s="1">
        <f t="shared" si="3"/>
        <v>2713021.9125249996</v>
      </c>
      <c r="BE44" s="1">
        <f t="shared" si="3"/>
        <v>2764543.8250499996</v>
      </c>
      <c r="BF44" s="1">
        <f t="shared" si="3"/>
        <v>2816065.7375749997</v>
      </c>
      <c r="BG44" s="1">
        <f t="shared" si="3"/>
        <v>2867587.6500999993</v>
      </c>
      <c r="BH44" s="1">
        <f t="shared" si="3"/>
        <v>2919109.5626249993</v>
      </c>
      <c r="BI44" s="1">
        <f t="shared" si="3"/>
        <v>2970631.4751499994</v>
      </c>
      <c r="BJ44" s="1">
        <f t="shared" si="3"/>
        <v>3022153.3876749994</v>
      </c>
      <c r="BK44" s="1">
        <f t="shared" si="3"/>
        <v>3073675.3001999995</v>
      </c>
      <c r="BL44" s="1">
        <f t="shared" si="3"/>
        <v>3125197.2127249995</v>
      </c>
      <c r="BM44" s="1">
        <f t="shared" si="3"/>
        <v>3176719.1252499996</v>
      </c>
      <c r="BN44" s="1">
        <f t="shared" si="3"/>
        <v>3228241.0377749996</v>
      </c>
      <c r="BO44" s="1">
        <f t="shared" si="3"/>
        <v>3279762.9502999997</v>
      </c>
      <c r="BP44" s="1">
        <f t="shared" si="3"/>
        <v>3331284.8628249997</v>
      </c>
      <c r="BQ44" s="1">
        <f t="shared" si="2"/>
        <v>3382806.7753499998</v>
      </c>
      <c r="BR44" s="1">
        <f t="shared" si="2"/>
        <v>3434328.6878749998</v>
      </c>
      <c r="BS44" s="1">
        <f t="shared" si="2"/>
        <v>3485850.6003999999</v>
      </c>
      <c r="BT44" s="1">
        <f t="shared" si="2"/>
        <v>3537372.5129249999</v>
      </c>
      <c r="BU44" s="1">
        <f t="shared" si="2"/>
        <v>3588894.42545</v>
      </c>
      <c r="BV44" s="1">
        <f t="shared" si="2"/>
        <v>3640416.337975</v>
      </c>
      <c r="BW44" s="1">
        <f t="shared" si="2"/>
        <v>3691938.2505000001</v>
      </c>
      <c r="BX44" s="1">
        <f t="shared" si="2"/>
        <v>3743460.1630250001</v>
      </c>
      <c r="BY44" s="1">
        <f t="shared" si="2"/>
        <v>3794982.0755500002</v>
      </c>
      <c r="BZ44" s="1">
        <f t="shared" si="2"/>
        <v>3846503.9880750002</v>
      </c>
      <c r="CA44" s="1">
        <f t="shared" si="2"/>
        <v>3898025.9006000003</v>
      </c>
      <c r="CB44" s="1">
        <f t="shared" si="2"/>
        <v>3949547.8131250003</v>
      </c>
      <c r="CC44" s="1">
        <f t="shared" si="2"/>
        <v>4001069.7256500004</v>
      </c>
      <c r="CD44" s="1">
        <f t="shared" si="2"/>
        <v>4052591.6381750004</v>
      </c>
      <c r="CE44" s="1">
        <f t="shared" si="2"/>
        <v>4104113.5507000005</v>
      </c>
      <c r="CF44" s="1">
        <f t="shared" si="2"/>
        <v>4155635.4632250005</v>
      </c>
      <c r="CG44" s="1">
        <f t="shared" si="2"/>
        <v>4207157.3757500006</v>
      </c>
      <c r="CH44" s="1">
        <f t="shared" si="2"/>
        <v>4258679.2882750006</v>
      </c>
      <c r="CI44" s="1">
        <f t="shared" si="2"/>
        <v>4310201.2008000007</v>
      </c>
      <c r="CJ44" s="1">
        <f t="shared" si="2"/>
        <v>4361723.1133250007</v>
      </c>
      <c r="CK44" s="1">
        <f t="shared" si="2"/>
        <v>4413245.0258500008</v>
      </c>
      <c r="CL44" s="1">
        <f t="shared" si="2"/>
        <v>4464766.9383750008</v>
      </c>
      <c r="CM44" s="1">
        <f t="shared" si="2"/>
        <v>4516288.8509000009</v>
      </c>
      <c r="CN44" s="1">
        <f t="shared" si="2"/>
        <v>4567810.7634250009</v>
      </c>
      <c r="CO44" s="1">
        <f t="shared" si="2"/>
        <v>4619332.675950001</v>
      </c>
      <c r="CP44" s="1">
        <f t="shared" si="2"/>
        <v>4670854.588475001</v>
      </c>
      <c r="CQ44" s="1">
        <f t="shared" si="2"/>
        <v>4722376.5010000002</v>
      </c>
      <c r="CR44" s="1">
        <f t="shared" si="2"/>
        <v>4773898.4135250002</v>
      </c>
      <c r="CS44" s="1">
        <f t="shared" si="2"/>
        <v>4825420.3260500003</v>
      </c>
      <c r="CT44" s="1">
        <f t="shared" si="2"/>
        <v>4876942.2385750003</v>
      </c>
      <c r="CU44" s="1">
        <f t="shared" si="2"/>
        <v>4928464.1511000004</v>
      </c>
      <c r="CV44" s="1">
        <f t="shared" si="2"/>
        <v>4979986.0636250004</v>
      </c>
      <c r="CW44" s="1">
        <f t="shared" si="2"/>
        <v>5031507.9761499995</v>
      </c>
      <c r="CX44" s="1">
        <f t="shared" si="2"/>
        <v>5083029.8886749996</v>
      </c>
      <c r="CY44" s="1">
        <f t="shared" si="2"/>
        <v>5134551.8011999987</v>
      </c>
      <c r="CZ44" s="1">
        <f t="shared" si="2"/>
        <v>5186073.7137249988</v>
      </c>
      <c r="DA44" s="1">
        <f t="shared" si="2"/>
        <v>5237595.6262499988</v>
      </c>
    </row>
    <row r="45" spans="3:105" x14ac:dyDescent="0.25">
      <c r="C45" s="1"/>
      <c r="D45" t="s">
        <v>55</v>
      </c>
      <c r="E45" s="1">
        <f t="shared" si="3"/>
        <v>0</v>
      </c>
      <c r="F45" s="1">
        <f t="shared" si="3"/>
        <v>0</v>
      </c>
      <c r="G45" s="1">
        <f t="shared" si="3"/>
        <v>0</v>
      </c>
      <c r="H45" s="1">
        <f t="shared" si="3"/>
        <v>29411.174674999435</v>
      </c>
      <c r="I45" s="1">
        <f t="shared" si="3"/>
        <v>83790.724149999209</v>
      </c>
      <c r="J45" s="1">
        <f t="shared" si="3"/>
        <v>138170.27362499945</v>
      </c>
      <c r="K45" s="1">
        <f t="shared" si="3"/>
        <v>192549.82309999922</v>
      </c>
      <c r="L45" s="1">
        <f t="shared" si="3"/>
        <v>246929.372574999</v>
      </c>
      <c r="M45" s="1">
        <f t="shared" si="3"/>
        <v>301308.92204999877</v>
      </c>
      <c r="N45" s="1">
        <f t="shared" si="3"/>
        <v>355688.47152499855</v>
      </c>
      <c r="O45" s="1">
        <f t="shared" si="3"/>
        <v>410068.02099999832</v>
      </c>
      <c r="P45" s="1">
        <f t="shared" si="3"/>
        <v>464447.57047499809</v>
      </c>
      <c r="Q45" s="1">
        <f t="shared" si="3"/>
        <v>518827.11994999833</v>
      </c>
      <c r="R45" s="1">
        <f t="shared" si="3"/>
        <v>573206.66942499834</v>
      </c>
      <c r="S45" s="1">
        <f t="shared" si="3"/>
        <v>627586.21889999835</v>
      </c>
      <c r="T45" s="1">
        <f t="shared" si="3"/>
        <v>681965.76837499836</v>
      </c>
      <c r="U45" s="1">
        <f t="shared" si="3"/>
        <v>736345.3178499986</v>
      </c>
      <c r="V45" s="1">
        <f t="shared" si="3"/>
        <v>790724.8673249986</v>
      </c>
      <c r="W45" s="1">
        <f t="shared" si="3"/>
        <v>845104.41679999861</v>
      </c>
      <c r="X45" s="1">
        <f t="shared" si="3"/>
        <v>899483.96627499862</v>
      </c>
      <c r="Y45" s="1">
        <f t="shared" si="3"/>
        <v>953863.51574999862</v>
      </c>
      <c r="Z45" s="1">
        <f t="shared" si="3"/>
        <v>1008243.0652249986</v>
      </c>
      <c r="AA45" s="1">
        <f t="shared" si="3"/>
        <v>1062622.6146999989</v>
      </c>
      <c r="AB45" s="1">
        <f t="shared" si="3"/>
        <v>1117002.1641749989</v>
      </c>
      <c r="AC45" s="1">
        <f t="shared" si="3"/>
        <v>1171381.7136499989</v>
      </c>
      <c r="AD45" s="1">
        <f t="shared" si="3"/>
        <v>1225761.2631249989</v>
      </c>
      <c r="AE45" s="1">
        <f t="shared" si="3"/>
        <v>1280140.8125999989</v>
      </c>
      <c r="AF45" s="1">
        <f t="shared" si="3"/>
        <v>1334520.3620749989</v>
      </c>
      <c r="AG45" s="1">
        <f t="shared" si="3"/>
        <v>1388899.9115499991</v>
      </c>
      <c r="AH45" s="1">
        <f t="shared" si="3"/>
        <v>1443279.4610249992</v>
      </c>
      <c r="AI45" s="1">
        <f t="shared" si="3"/>
        <v>1497659.0104999992</v>
      </c>
      <c r="AJ45" s="1">
        <f t="shared" si="3"/>
        <v>1552038.5599749992</v>
      </c>
      <c r="AK45" s="1">
        <f t="shared" si="3"/>
        <v>1606418.1094499992</v>
      </c>
      <c r="AL45" s="1">
        <f t="shared" si="3"/>
        <v>1660797.6589249992</v>
      </c>
      <c r="AM45" s="1">
        <f t="shared" si="3"/>
        <v>1715177.2083999994</v>
      </c>
      <c r="AN45" s="1">
        <f t="shared" si="3"/>
        <v>1769556.7578749992</v>
      </c>
      <c r="AO45" s="1">
        <f t="shared" si="3"/>
        <v>1823936.3073499994</v>
      </c>
      <c r="AP45" s="1">
        <f t="shared" si="3"/>
        <v>1878315.8568249994</v>
      </c>
      <c r="AQ45" s="1">
        <f t="shared" si="3"/>
        <v>1932695.4062999994</v>
      </c>
      <c r="AR45" s="1">
        <f t="shared" si="3"/>
        <v>1987074.9557749997</v>
      </c>
      <c r="AS45" s="1">
        <f t="shared" si="3"/>
        <v>2041454.5052499995</v>
      </c>
      <c r="AT45" s="1">
        <f t="shared" si="3"/>
        <v>2095834.0547249995</v>
      </c>
      <c r="AU45" s="1">
        <f t="shared" si="3"/>
        <v>2150213.6041999995</v>
      </c>
      <c r="AV45" s="1">
        <f t="shared" si="3"/>
        <v>2204593.1536749993</v>
      </c>
      <c r="AW45" s="1">
        <f t="shared" si="3"/>
        <v>2258972.7031499995</v>
      </c>
      <c r="AX45" s="1">
        <f t="shared" si="3"/>
        <v>2313352.2526249997</v>
      </c>
      <c r="AY45" s="1">
        <f t="shared" si="3"/>
        <v>2367731.8020999995</v>
      </c>
      <c r="AZ45" s="1">
        <f t="shared" si="3"/>
        <v>2422111.3515749993</v>
      </c>
      <c r="BA45" s="1">
        <f t="shared" si="3"/>
        <v>2476490.9010499995</v>
      </c>
      <c r="BB45" s="1">
        <f t="shared" si="3"/>
        <v>2530870.4505249993</v>
      </c>
      <c r="BC45" s="1">
        <f t="shared" si="3"/>
        <v>2585249.9999999995</v>
      </c>
      <c r="BD45" s="1">
        <f t="shared" si="3"/>
        <v>2639629.5494749993</v>
      </c>
      <c r="BE45" s="1">
        <f t="shared" si="3"/>
        <v>2694009.0989499995</v>
      </c>
      <c r="BF45" s="1">
        <f t="shared" si="3"/>
        <v>2748388.6484249993</v>
      </c>
      <c r="BG45" s="1">
        <f t="shared" si="3"/>
        <v>2802768.1978999996</v>
      </c>
      <c r="BH45" s="1">
        <f t="shared" si="3"/>
        <v>2857147.7473749993</v>
      </c>
      <c r="BI45" s="1">
        <f t="shared" si="3"/>
        <v>2911527.2968499996</v>
      </c>
      <c r="BJ45" s="1">
        <f t="shared" si="3"/>
        <v>2965906.8463249994</v>
      </c>
      <c r="BK45" s="1">
        <f t="shared" si="3"/>
        <v>3020286.3957999991</v>
      </c>
      <c r="BL45" s="1">
        <f t="shared" si="3"/>
        <v>3074665.9452749994</v>
      </c>
      <c r="BM45" s="1">
        <f t="shared" si="3"/>
        <v>3129045.4947499996</v>
      </c>
      <c r="BN45" s="1">
        <f t="shared" si="3"/>
        <v>3183425.0442249994</v>
      </c>
      <c r="BO45" s="1">
        <f t="shared" si="3"/>
        <v>3237804.5936999992</v>
      </c>
      <c r="BP45" s="1">
        <f t="shared" ref="BP45:DA48" si="4">MAX(BP15+BP$3*BP30,0)</f>
        <v>3292184.1431749994</v>
      </c>
      <c r="BQ45" s="1">
        <f t="shared" si="4"/>
        <v>3346563.6926499996</v>
      </c>
      <c r="BR45" s="1">
        <f t="shared" si="4"/>
        <v>3400943.2421249994</v>
      </c>
      <c r="BS45" s="1">
        <f t="shared" si="4"/>
        <v>3455322.7915999996</v>
      </c>
      <c r="BT45" s="1">
        <f t="shared" si="4"/>
        <v>3509702.3410749994</v>
      </c>
      <c r="BU45" s="1">
        <f t="shared" si="4"/>
        <v>3564081.8905499997</v>
      </c>
      <c r="BV45" s="1">
        <f t="shared" si="4"/>
        <v>3618461.4400249999</v>
      </c>
      <c r="BW45" s="1">
        <f t="shared" si="4"/>
        <v>3672840.9894999997</v>
      </c>
      <c r="BX45" s="1">
        <f t="shared" si="4"/>
        <v>3727220.5389749995</v>
      </c>
      <c r="BY45" s="1">
        <f t="shared" si="4"/>
        <v>3781600.0884499997</v>
      </c>
      <c r="BZ45" s="1">
        <f t="shared" si="4"/>
        <v>3835979.6379249999</v>
      </c>
      <c r="CA45" s="1">
        <f t="shared" si="4"/>
        <v>3890359.1874000002</v>
      </c>
      <c r="CB45" s="1">
        <f t="shared" si="4"/>
        <v>3944738.7368749999</v>
      </c>
      <c r="CC45" s="1">
        <f t="shared" si="4"/>
        <v>3999118.2863499997</v>
      </c>
      <c r="CD45" s="1">
        <f t="shared" si="4"/>
        <v>4053497.835825</v>
      </c>
      <c r="CE45" s="1">
        <f t="shared" si="4"/>
        <v>4107877.3853000002</v>
      </c>
      <c r="CF45" s="1">
        <f t="shared" si="4"/>
        <v>4162256.934775</v>
      </c>
      <c r="CG45" s="1">
        <f t="shared" si="4"/>
        <v>4216636.4842499997</v>
      </c>
      <c r="CH45" s="1">
        <f t="shared" si="4"/>
        <v>4271016.033725</v>
      </c>
      <c r="CI45" s="1">
        <f t="shared" si="4"/>
        <v>4325395.5832000002</v>
      </c>
      <c r="CJ45" s="1">
        <f t="shared" si="4"/>
        <v>4379775.1326750005</v>
      </c>
      <c r="CK45" s="1">
        <f t="shared" si="4"/>
        <v>4434154.6821500007</v>
      </c>
      <c r="CL45" s="1">
        <f t="shared" si="4"/>
        <v>4488534.231625</v>
      </c>
      <c r="CM45" s="1">
        <f t="shared" si="4"/>
        <v>4542913.7811000003</v>
      </c>
      <c r="CN45" s="1">
        <f t="shared" si="4"/>
        <v>4597293.3305750005</v>
      </c>
      <c r="CO45" s="1">
        <f t="shared" si="4"/>
        <v>4651672.8800500007</v>
      </c>
      <c r="CP45" s="1">
        <f t="shared" si="4"/>
        <v>4706052.429525001</v>
      </c>
      <c r="CQ45" s="1">
        <f t="shared" si="4"/>
        <v>4760431.9790000003</v>
      </c>
      <c r="CR45" s="1">
        <f t="shared" si="4"/>
        <v>4814811.5284749996</v>
      </c>
      <c r="CS45" s="1">
        <f t="shared" si="4"/>
        <v>4869191.0779499998</v>
      </c>
      <c r="CT45" s="1">
        <f t="shared" si="4"/>
        <v>4923570.6274250001</v>
      </c>
      <c r="CU45" s="1">
        <f t="shared" si="4"/>
        <v>4977950.1768999994</v>
      </c>
      <c r="CV45" s="1">
        <f t="shared" si="4"/>
        <v>5032329.7263749987</v>
      </c>
      <c r="CW45" s="1">
        <f t="shared" si="4"/>
        <v>5086709.2758499989</v>
      </c>
      <c r="CX45" s="1">
        <f t="shared" si="4"/>
        <v>5141088.8253249992</v>
      </c>
      <c r="CY45" s="1">
        <f t="shared" si="4"/>
        <v>5195468.3747999985</v>
      </c>
      <c r="CZ45" s="1">
        <f t="shared" si="4"/>
        <v>5249847.9242749987</v>
      </c>
      <c r="DA45" s="1">
        <f t="shared" si="4"/>
        <v>5304227.473749999</v>
      </c>
    </row>
    <row r="46" spans="3:105" x14ac:dyDescent="0.25">
      <c r="C46" s="1"/>
      <c r="D46" t="s">
        <v>56</v>
      </c>
      <c r="E46" s="1">
        <f t="shared" ref="E46:BP49" si="5">MAX(E16+E$3*E31,0)</f>
        <v>670196.88750000019</v>
      </c>
      <c r="F46" s="1">
        <f t="shared" si="5"/>
        <v>714882.94974999968</v>
      </c>
      <c r="G46" s="1">
        <f t="shared" si="5"/>
        <v>759569.01199999964</v>
      </c>
      <c r="H46" s="1">
        <f t="shared" si="5"/>
        <v>804255.0742499996</v>
      </c>
      <c r="I46" s="1">
        <f t="shared" si="5"/>
        <v>848941.13649999932</v>
      </c>
      <c r="J46" s="1">
        <f t="shared" si="5"/>
        <v>893627.19874999928</v>
      </c>
      <c r="K46" s="1">
        <f t="shared" si="5"/>
        <v>938313.26099999901</v>
      </c>
      <c r="L46" s="1">
        <f t="shared" si="5"/>
        <v>982999.32324999897</v>
      </c>
      <c r="M46" s="1">
        <f t="shared" si="5"/>
        <v>1027685.3854999987</v>
      </c>
      <c r="N46" s="1">
        <f t="shared" si="5"/>
        <v>1072371.4477499987</v>
      </c>
      <c r="O46" s="1">
        <f t="shared" si="5"/>
        <v>1117057.5099999984</v>
      </c>
      <c r="P46" s="1">
        <f t="shared" si="5"/>
        <v>1161743.5722499986</v>
      </c>
      <c r="Q46" s="1">
        <f t="shared" si="5"/>
        <v>1206429.6344999985</v>
      </c>
      <c r="R46" s="1">
        <f t="shared" si="5"/>
        <v>1251115.6967499985</v>
      </c>
      <c r="S46" s="1">
        <f t="shared" si="5"/>
        <v>1295801.7589999987</v>
      </c>
      <c r="T46" s="1">
        <f t="shared" si="5"/>
        <v>1340487.8212499986</v>
      </c>
      <c r="U46" s="1">
        <f t="shared" si="5"/>
        <v>1385173.8834999986</v>
      </c>
      <c r="V46" s="1">
        <f t="shared" si="5"/>
        <v>1429859.9457499988</v>
      </c>
      <c r="W46" s="1">
        <f t="shared" si="5"/>
        <v>1474546.0079999988</v>
      </c>
      <c r="X46" s="1">
        <f t="shared" si="5"/>
        <v>1519232.0702499987</v>
      </c>
      <c r="Y46" s="1">
        <f t="shared" si="5"/>
        <v>1563918.1324999989</v>
      </c>
      <c r="Z46" s="1">
        <f t="shared" si="5"/>
        <v>1608604.1947499989</v>
      </c>
      <c r="AA46" s="1">
        <f t="shared" si="5"/>
        <v>1653290.2569999988</v>
      </c>
      <c r="AB46" s="1">
        <f t="shared" si="5"/>
        <v>1697976.319249999</v>
      </c>
      <c r="AC46" s="1">
        <f t="shared" si="5"/>
        <v>1742662.381499999</v>
      </c>
      <c r="AD46" s="1">
        <f t="shared" si="5"/>
        <v>1787348.4437499989</v>
      </c>
      <c r="AE46" s="1">
        <f t="shared" si="5"/>
        <v>1832034.5059999991</v>
      </c>
      <c r="AF46" s="1">
        <f t="shared" si="5"/>
        <v>1876720.5682499991</v>
      </c>
      <c r="AG46" s="1">
        <f t="shared" si="5"/>
        <v>1921406.630499999</v>
      </c>
      <c r="AH46" s="1">
        <f t="shared" si="5"/>
        <v>1966092.692749999</v>
      </c>
      <c r="AI46" s="1">
        <f t="shared" si="5"/>
        <v>2010778.7549999992</v>
      </c>
      <c r="AJ46" s="1">
        <f t="shared" si="5"/>
        <v>2055464.8172499994</v>
      </c>
      <c r="AK46" s="1">
        <f t="shared" si="5"/>
        <v>2100150.8794999993</v>
      </c>
      <c r="AL46" s="1">
        <f t="shared" si="5"/>
        <v>2144836.9417499993</v>
      </c>
      <c r="AM46" s="1">
        <f t="shared" si="5"/>
        <v>2189523.0039999993</v>
      </c>
      <c r="AN46" s="1">
        <f t="shared" si="5"/>
        <v>2234209.0662499992</v>
      </c>
      <c r="AO46" s="1">
        <f t="shared" si="5"/>
        <v>2278895.1284999996</v>
      </c>
      <c r="AP46" s="1">
        <f t="shared" si="5"/>
        <v>2323581.1907499996</v>
      </c>
      <c r="AQ46" s="1">
        <f t="shared" si="5"/>
        <v>2368267.2529999996</v>
      </c>
      <c r="AR46" s="1">
        <f t="shared" si="5"/>
        <v>2412953.3152499995</v>
      </c>
      <c r="AS46" s="1">
        <f t="shared" si="5"/>
        <v>2457639.3774999995</v>
      </c>
      <c r="AT46" s="1">
        <f t="shared" si="5"/>
        <v>2502325.4397499994</v>
      </c>
      <c r="AU46" s="1">
        <f t="shared" si="5"/>
        <v>2547011.5019999994</v>
      </c>
      <c r="AV46" s="1">
        <f t="shared" si="5"/>
        <v>2591697.5642499998</v>
      </c>
      <c r="AW46" s="1">
        <f t="shared" si="5"/>
        <v>2636383.6264999993</v>
      </c>
      <c r="AX46" s="1">
        <f t="shared" si="5"/>
        <v>2681069.6887499997</v>
      </c>
      <c r="AY46" s="1">
        <f t="shared" si="5"/>
        <v>2725755.7509999997</v>
      </c>
      <c r="AZ46" s="1">
        <f t="shared" si="5"/>
        <v>2770441.8132499997</v>
      </c>
      <c r="BA46" s="1">
        <f t="shared" si="5"/>
        <v>2815127.8754999996</v>
      </c>
      <c r="BB46" s="1">
        <f t="shared" si="5"/>
        <v>2859813.9377499996</v>
      </c>
      <c r="BC46" s="1">
        <f t="shared" si="5"/>
        <v>2904499.9999999995</v>
      </c>
      <c r="BD46" s="1">
        <f t="shared" si="5"/>
        <v>2949186.0622499995</v>
      </c>
      <c r="BE46" s="1">
        <f t="shared" si="5"/>
        <v>2993872.1244999995</v>
      </c>
      <c r="BF46" s="1">
        <f t="shared" si="5"/>
        <v>3038558.1867499994</v>
      </c>
      <c r="BG46" s="1">
        <f t="shared" si="5"/>
        <v>3083244.2489999994</v>
      </c>
      <c r="BH46" s="1">
        <f t="shared" si="5"/>
        <v>3127930.3112499993</v>
      </c>
      <c r="BI46" s="1">
        <f t="shared" si="5"/>
        <v>3172616.3734999998</v>
      </c>
      <c r="BJ46" s="1">
        <f t="shared" si="5"/>
        <v>3217302.4357499997</v>
      </c>
      <c r="BK46" s="1">
        <f t="shared" si="5"/>
        <v>3261988.4979999997</v>
      </c>
      <c r="BL46" s="1">
        <f t="shared" si="5"/>
        <v>3306674.5602499996</v>
      </c>
      <c r="BM46" s="1">
        <f t="shared" si="5"/>
        <v>3351360.6224999996</v>
      </c>
      <c r="BN46" s="1">
        <f t="shared" si="5"/>
        <v>3396046.6847499995</v>
      </c>
      <c r="BO46" s="1">
        <f t="shared" si="5"/>
        <v>3440732.7469999995</v>
      </c>
      <c r="BP46" s="1">
        <f t="shared" si="5"/>
        <v>3485418.8092499995</v>
      </c>
      <c r="BQ46" s="1">
        <f t="shared" si="4"/>
        <v>3530104.8714999994</v>
      </c>
      <c r="BR46" s="1">
        <f t="shared" si="4"/>
        <v>3574790.9337499999</v>
      </c>
      <c r="BS46" s="1">
        <f t="shared" si="4"/>
        <v>3619476.9959999998</v>
      </c>
      <c r="BT46" s="1">
        <f t="shared" si="4"/>
        <v>3664163.0582499998</v>
      </c>
      <c r="BU46" s="1">
        <f t="shared" si="4"/>
        <v>3708849.1204999997</v>
      </c>
      <c r="BV46" s="1">
        <f t="shared" si="4"/>
        <v>3753535.1827499997</v>
      </c>
      <c r="BW46" s="1">
        <f t="shared" si="4"/>
        <v>3798221.2450000001</v>
      </c>
      <c r="BX46" s="1">
        <f t="shared" si="4"/>
        <v>3842907.3072499996</v>
      </c>
      <c r="BY46" s="1">
        <f t="shared" si="4"/>
        <v>3887593.3695</v>
      </c>
      <c r="BZ46" s="1">
        <f t="shared" si="4"/>
        <v>3932279.43175</v>
      </c>
      <c r="CA46" s="1">
        <f t="shared" si="4"/>
        <v>3976965.4939999999</v>
      </c>
      <c r="CB46" s="1">
        <f t="shared" si="4"/>
        <v>4021651.5562499999</v>
      </c>
      <c r="CC46" s="1">
        <f t="shared" si="4"/>
        <v>4066337.6184999999</v>
      </c>
      <c r="CD46" s="1">
        <f t="shared" si="4"/>
        <v>4111023.6807500003</v>
      </c>
      <c r="CE46" s="1">
        <f t="shared" si="4"/>
        <v>4155709.7429999998</v>
      </c>
      <c r="CF46" s="1">
        <f t="shared" si="4"/>
        <v>4200395.8052500002</v>
      </c>
      <c r="CG46" s="1">
        <f t="shared" si="4"/>
        <v>4245081.8674999997</v>
      </c>
      <c r="CH46" s="1">
        <f t="shared" si="4"/>
        <v>4289767.9297500001</v>
      </c>
      <c r="CI46" s="1">
        <f t="shared" si="4"/>
        <v>4334453.9920000006</v>
      </c>
      <c r="CJ46" s="1">
        <f t="shared" si="4"/>
        <v>4379140.05425</v>
      </c>
      <c r="CK46" s="1">
        <f t="shared" si="4"/>
        <v>4423826.1165000005</v>
      </c>
      <c r="CL46" s="1">
        <f t="shared" si="4"/>
        <v>4468512.1787500009</v>
      </c>
      <c r="CM46" s="1">
        <f t="shared" si="4"/>
        <v>4513198.2410000004</v>
      </c>
      <c r="CN46" s="1">
        <f t="shared" si="4"/>
        <v>4557884.3032500008</v>
      </c>
      <c r="CO46" s="1">
        <f t="shared" si="4"/>
        <v>4602570.3655000003</v>
      </c>
      <c r="CP46" s="1">
        <f t="shared" si="4"/>
        <v>4647256.4277500007</v>
      </c>
      <c r="CQ46" s="1">
        <f t="shared" si="4"/>
        <v>4691942.49</v>
      </c>
      <c r="CR46" s="1">
        <f t="shared" si="4"/>
        <v>4736628.5522499997</v>
      </c>
      <c r="CS46" s="1">
        <f t="shared" si="4"/>
        <v>4781314.6145000001</v>
      </c>
      <c r="CT46" s="1">
        <f t="shared" si="4"/>
        <v>4826000.6767499996</v>
      </c>
      <c r="CU46" s="1">
        <f t="shared" si="4"/>
        <v>4870686.7390000001</v>
      </c>
      <c r="CV46" s="1">
        <f t="shared" si="4"/>
        <v>4915372.8012499996</v>
      </c>
      <c r="CW46" s="1">
        <f t="shared" si="4"/>
        <v>4960058.863499999</v>
      </c>
      <c r="CX46" s="1">
        <f t="shared" si="4"/>
        <v>5004744.9257499995</v>
      </c>
      <c r="CY46" s="1">
        <f t="shared" si="4"/>
        <v>5049430.987999999</v>
      </c>
      <c r="CZ46" s="1">
        <f t="shared" si="4"/>
        <v>5094117.0502499994</v>
      </c>
      <c r="DA46" s="1">
        <f t="shared" si="4"/>
        <v>5138803.1124999989</v>
      </c>
    </row>
    <row r="47" spans="3:105" x14ac:dyDescent="0.25">
      <c r="C47" s="1"/>
      <c r="D47" t="s">
        <v>57</v>
      </c>
      <c r="E47" s="1">
        <f t="shared" si="5"/>
        <v>1673276.3387500001</v>
      </c>
      <c r="F47" s="1">
        <f t="shared" si="5"/>
        <v>1704925.811975</v>
      </c>
      <c r="G47" s="1">
        <f t="shared" si="5"/>
        <v>1736575.2851999998</v>
      </c>
      <c r="H47" s="1">
        <f t="shared" si="5"/>
        <v>1768224.7584249997</v>
      </c>
      <c r="I47" s="1">
        <f t="shared" si="5"/>
        <v>1799874.2316499995</v>
      </c>
      <c r="J47" s="1">
        <f t="shared" si="5"/>
        <v>1831523.7048749994</v>
      </c>
      <c r="K47" s="1">
        <f t="shared" si="5"/>
        <v>1863173.1780999994</v>
      </c>
      <c r="L47" s="1">
        <f t="shared" si="5"/>
        <v>1894822.6513249993</v>
      </c>
      <c r="M47" s="1">
        <f t="shared" si="5"/>
        <v>1926472.1245499991</v>
      </c>
      <c r="N47" s="1">
        <f t="shared" si="5"/>
        <v>1958121.597774999</v>
      </c>
      <c r="O47" s="1">
        <f t="shared" si="5"/>
        <v>1989771.0709999988</v>
      </c>
      <c r="P47" s="1">
        <f t="shared" si="5"/>
        <v>2021420.5442249989</v>
      </c>
      <c r="Q47" s="1">
        <f t="shared" si="5"/>
        <v>2053070.017449999</v>
      </c>
      <c r="R47" s="1">
        <f t="shared" si="5"/>
        <v>2084719.4906749988</v>
      </c>
      <c r="S47" s="1">
        <f t="shared" si="5"/>
        <v>2116368.9638999989</v>
      </c>
      <c r="T47" s="1">
        <f t="shared" si="5"/>
        <v>2148018.4371249992</v>
      </c>
      <c r="U47" s="1">
        <f t="shared" si="5"/>
        <v>2179667.9103499991</v>
      </c>
      <c r="V47" s="1">
        <f t="shared" si="5"/>
        <v>2211317.3835749989</v>
      </c>
      <c r="W47" s="1">
        <f t="shared" si="5"/>
        <v>2242966.8567999993</v>
      </c>
      <c r="X47" s="1">
        <f t="shared" si="5"/>
        <v>2274616.3300249991</v>
      </c>
      <c r="Y47" s="1">
        <f t="shared" si="5"/>
        <v>2306265.8032499989</v>
      </c>
      <c r="Z47" s="1">
        <f t="shared" si="5"/>
        <v>2337915.2764749993</v>
      </c>
      <c r="AA47" s="1">
        <f t="shared" si="5"/>
        <v>2369564.7496999991</v>
      </c>
      <c r="AB47" s="1">
        <f t="shared" si="5"/>
        <v>2401214.222924999</v>
      </c>
      <c r="AC47" s="1">
        <f t="shared" si="5"/>
        <v>2432863.6961499993</v>
      </c>
      <c r="AD47" s="1">
        <f t="shared" si="5"/>
        <v>2464513.1693749991</v>
      </c>
      <c r="AE47" s="1">
        <f t="shared" si="5"/>
        <v>2496162.6425999994</v>
      </c>
      <c r="AF47" s="1">
        <f t="shared" si="5"/>
        <v>2527812.1158249993</v>
      </c>
      <c r="AG47" s="1">
        <f t="shared" si="5"/>
        <v>2559461.5890499996</v>
      </c>
      <c r="AH47" s="1">
        <f t="shared" si="5"/>
        <v>2591111.0622749995</v>
      </c>
      <c r="AI47" s="1">
        <f t="shared" si="5"/>
        <v>2622760.5354999993</v>
      </c>
      <c r="AJ47" s="1">
        <f t="shared" si="5"/>
        <v>2654410.0087249996</v>
      </c>
      <c r="AK47" s="1">
        <f t="shared" si="5"/>
        <v>2686059.4819499995</v>
      </c>
      <c r="AL47" s="1">
        <f t="shared" si="5"/>
        <v>2717708.9551749993</v>
      </c>
      <c r="AM47" s="1">
        <f t="shared" si="5"/>
        <v>2749358.4283999996</v>
      </c>
      <c r="AN47" s="1">
        <f t="shared" si="5"/>
        <v>2781007.9016249995</v>
      </c>
      <c r="AO47" s="1">
        <f t="shared" si="5"/>
        <v>2812657.3748499998</v>
      </c>
      <c r="AP47" s="1">
        <f t="shared" si="5"/>
        <v>2844306.8480749996</v>
      </c>
      <c r="AQ47" s="1">
        <f t="shared" si="5"/>
        <v>2875956.3212999995</v>
      </c>
      <c r="AR47" s="1">
        <f t="shared" si="5"/>
        <v>2907605.7945249998</v>
      </c>
      <c r="AS47" s="1">
        <f t="shared" si="5"/>
        <v>2939255.2677499996</v>
      </c>
      <c r="AT47" s="1">
        <f t="shared" si="5"/>
        <v>2970904.740975</v>
      </c>
      <c r="AU47" s="1">
        <f t="shared" si="5"/>
        <v>3002554.2141999998</v>
      </c>
      <c r="AV47" s="1">
        <f t="shared" si="5"/>
        <v>3034203.6874249997</v>
      </c>
      <c r="AW47" s="1">
        <f t="shared" si="5"/>
        <v>3065853.1606499995</v>
      </c>
      <c r="AX47" s="1">
        <f t="shared" si="5"/>
        <v>3097502.6338749998</v>
      </c>
      <c r="AY47" s="1">
        <f t="shared" si="5"/>
        <v>3129152.1070999997</v>
      </c>
      <c r="AZ47" s="1">
        <f t="shared" si="5"/>
        <v>3160801.5803249995</v>
      </c>
      <c r="BA47" s="1">
        <f t="shared" si="5"/>
        <v>3192451.0535499998</v>
      </c>
      <c r="BB47" s="1">
        <f t="shared" si="5"/>
        <v>3224100.5267749997</v>
      </c>
      <c r="BC47" s="1">
        <f t="shared" si="5"/>
        <v>3255749.9999999995</v>
      </c>
      <c r="BD47" s="1">
        <f t="shared" si="5"/>
        <v>3287399.4732249998</v>
      </c>
      <c r="BE47" s="1">
        <f t="shared" si="5"/>
        <v>3319048.9464499997</v>
      </c>
      <c r="BF47" s="1">
        <f t="shared" si="5"/>
        <v>3350698.4196749995</v>
      </c>
      <c r="BG47" s="1">
        <f t="shared" si="5"/>
        <v>3382347.8928999999</v>
      </c>
      <c r="BH47" s="1">
        <f t="shared" si="5"/>
        <v>3413997.3661249997</v>
      </c>
      <c r="BI47" s="1">
        <f t="shared" si="5"/>
        <v>3445646.8393499996</v>
      </c>
      <c r="BJ47" s="1">
        <f t="shared" si="5"/>
        <v>3477296.3125749999</v>
      </c>
      <c r="BK47" s="1">
        <f t="shared" si="5"/>
        <v>3508945.7857999997</v>
      </c>
      <c r="BL47" s="1">
        <f t="shared" si="5"/>
        <v>3540595.2590249996</v>
      </c>
      <c r="BM47" s="1">
        <f t="shared" si="5"/>
        <v>3572244.7322499994</v>
      </c>
      <c r="BN47" s="1">
        <f t="shared" si="5"/>
        <v>3603894.2054749997</v>
      </c>
      <c r="BO47" s="1">
        <f t="shared" si="5"/>
        <v>3635543.6786999996</v>
      </c>
      <c r="BP47" s="1">
        <f t="shared" si="5"/>
        <v>3667193.1519249999</v>
      </c>
      <c r="BQ47" s="1">
        <f t="shared" si="4"/>
        <v>3698842.6251499997</v>
      </c>
      <c r="BR47" s="1">
        <f t="shared" si="4"/>
        <v>3730492.0983749996</v>
      </c>
      <c r="BS47" s="1">
        <f t="shared" si="4"/>
        <v>3762141.5715999999</v>
      </c>
      <c r="BT47" s="1">
        <f t="shared" si="4"/>
        <v>3793791.0448249998</v>
      </c>
      <c r="BU47" s="1">
        <f t="shared" si="4"/>
        <v>3825440.5180500001</v>
      </c>
      <c r="BV47" s="1">
        <f t="shared" si="4"/>
        <v>3857089.9912749999</v>
      </c>
      <c r="BW47" s="1">
        <f t="shared" si="4"/>
        <v>3888739.4644999998</v>
      </c>
      <c r="BX47" s="1">
        <f t="shared" si="4"/>
        <v>3920388.9377250001</v>
      </c>
      <c r="BY47" s="1">
        <f t="shared" si="4"/>
        <v>3952038.4109499999</v>
      </c>
      <c r="BZ47" s="1">
        <f t="shared" si="4"/>
        <v>3983687.8841749998</v>
      </c>
      <c r="CA47" s="1">
        <f t="shared" si="4"/>
        <v>4015337.3574000001</v>
      </c>
      <c r="CB47" s="1">
        <f t="shared" si="4"/>
        <v>4046986.8306249999</v>
      </c>
      <c r="CC47" s="1">
        <f t="shared" si="4"/>
        <v>4078636.3038499998</v>
      </c>
      <c r="CD47" s="1">
        <f t="shared" si="4"/>
        <v>4110285.7770750001</v>
      </c>
      <c r="CE47" s="1">
        <f t="shared" si="4"/>
        <v>4141935.2503</v>
      </c>
      <c r="CF47" s="1">
        <f t="shared" si="4"/>
        <v>4173584.7235250003</v>
      </c>
      <c r="CG47" s="1">
        <f t="shared" si="4"/>
        <v>4205234.1967500001</v>
      </c>
      <c r="CH47" s="1">
        <f t="shared" si="4"/>
        <v>4236883.6699750004</v>
      </c>
      <c r="CI47" s="1">
        <f t="shared" si="4"/>
        <v>4268533.1431999998</v>
      </c>
      <c r="CJ47" s="1">
        <f t="shared" si="4"/>
        <v>4300182.6164250001</v>
      </c>
      <c r="CK47" s="1">
        <f t="shared" si="4"/>
        <v>4331832.0896500004</v>
      </c>
      <c r="CL47" s="1">
        <f t="shared" si="4"/>
        <v>4363481.5628750008</v>
      </c>
      <c r="CM47" s="1">
        <f t="shared" si="4"/>
        <v>4395131.0361000001</v>
      </c>
      <c r="CN47" s="1">
        <f t="shared" si="4"/>
        <v>4426780.5093250005</v>
      </c>
      <c r="CO47" s="1">
        <f t="shared" si="4"/>
        <v>4458429.9825500008</v>
      </c>
      <c r="CP47" s="1">
        <f t="shared" si="4"/>
        <v>4490079.4557750002</v>
      </c>
      <c r="CQ47" s="1">
        <f t="shared" si="4"/>
        <v>4521728.9290000005</v>
      </c>
      <c r="CR47" s="1">
        <f t="shared" si="4"/>
        <v>4553378.4022249999</v>
      </c>
      <c r="CS47" s="1">
        <f t="shared" si="4"/>
        <v>4585027.8754500002</v>
      </c>
      <c r="CT47" s="1">
        <f t="shared" si="4"/>
        <v>4616677.3486749995</v>
      </c>
      <c r="CU47" s="1">
        <f t="shared" si="4"/>
        <v>4648326.8218999999</v>
      </c>
      <c r="CV47" s="1">
        <f t="shared" si="4"/>
        <v>4679976.2951250002</v>
      </c>
      <c r="CW47" s="1">
        <f t="shared" si="4"/>
        <v>4711625.7683499996</v>
      </c>
      <c r="CX47" s="1">
        <f t="shared" si="4"/>
        <v>4743275.2415749989</v>
      </c>
      <c r="CY47" s="1">
        <f t="shared" si="4"/>
        <v>4774924.7147999993</v>
      </c>
      <c r="CZ47" s="1">
        <f t="shared" si="4"/>
        <v>4806574.1880249996</v>
      </c>
      <c r="DA47" s="1">
        <f t="shared" si="4"/>
        <v>4838223.661249999</v>
      </c>
    </row>
    <row r="48" spans="3:105" x14ac:dyDescent="0.25">
      <c r="C48" s="1"/>
      <c r="D48" t="s">
        <v>58</v>
      </c>
      <c r="E48" s="1">
        <f t="shared" si="5"/>
        <v>1656692.5474999994</v>
      </c>
      <c r="F48" s="1">
        <f t="shared" si="5"/>
        <v>1698703.6965499993</v>
      </c>
      <c r="G48" s="1">
        <f t="shared" si="5"/>
        <v>1740714.8455999992</v>
      </c>
      <c r="H48" s="1">
        <f t="shared" si="5"/>
        <v>1782725.9946499991</v>
      </c>
      <c r="I48" s="1">
        <f t="shared" si="5"/>
        <v>1824737.143699999</v>
      </c>
      <c r="J48" s="1">
        <f t="shared" si="5"/>
        <v>1866748.2927499986</v>
      </c>
      <c r="K48" s="1">
        <f t="shared" si="5"/>
        <v>1908759.4417999985</v>
      </c>
      <c r="L48" s="1">
        <f t="shared" si="5"/>
        <v>1950770.5908499984</v>
      </c>
      <c r="M48" s="1">
        <f t="shared" si="5"/>
        <v>1992781.7398999983</v>
      </c>
      <c r="N48" s="1">
        <f t="shared" si="5"/>
        <v>2034792.8889499982</v>
      </c>
      <c r="O48" s="1">
        <f t="shared" si="5"/>
        <v>2076804.0379999981</v>
      </c>
      <c r="P48" s="1">
        <f t="shared" si="5"/>
        <v>2118815.187049998</v>
      </c>
      <c r="Q48" s="1">
        <f t="shared" si="5"/>
        <v>2160826.3360999981</v>
      </c>
      <c r="R48" s="1">
        <f t="shared" si="5"/>
        <v>2202837.4851499982</v>
      </c>
      <c r="S48" s="1">
        <f t="shared" si="5"/>
        <v>2244848.6341999983</v>
      </c>
      <c r="T48" s="1">
        <f t="shared" si="5"/>
        <v>2286859.7832499985</v>
      </c>
      <c r="U48" s="1">
        <f t="shared" si="5"/>
        <v>2328870.9322999981</v>
      </c>
      <c r="V48" s="1">
        <f t="shared" si="5"/>
        <v>2370882.0813499982</v>
      </c>
      <c r="W48" s="1">
        <f t="shared" si="5"/>
        <v>2412893.2303999984</v>
      </c>
      <c r="X48" s="1">
        <f t="shared" si="5"/>
        <v>2454904.379449998</v>
      </c>
      <c r="Y48" s="1">
        <f t="shared" si="5"/>
        <v>2496915.5284999982</v>
      </c>
      <c r="Z48" s="1">
        <f t="shared" si="5"/>
        <v>2538926.6775499983</v>
      </c>
      <c r="AA48" s="1">
        <f t="shared" si="5"/>
        <v>2580937.8265999984</v>
      </c>
      <c r="AB48" s="1">
        <f t="shared" si="5"/>
        <v>2622948.9756499985</v>
      </c>
      <c r="AC48" s="1">
        <f t="shared" si="5"/>
        <v>2664960.1246999986</v>
      </c>
      <c r="AD48" s="1">
        <f t="shared" si="5"/>
        <v>2706971.2737499988</v>
      </c>
      <c r="AE48" s="1">
        <f t="shared" si="5"/>
        <v>2748982.4227999989</v>
      </c>
      <c r="AF48" s="1">
        <f t="shared" si="5"/>
        <v>2790993.5718499986</v>
      </c>
      <c r="AG48" s="1">
        <f t="shared" si="5"/>
        <v>2833004.7208999987</v>
      </c>
      <c r="AH48" s="1">
        <f t="shared" si="5"/>
        <v>2875015.8699499988</v>
      </c>
      <c r="AI48" s="1">
        <f t="shared" si="5"/>
        <v>2917027.0189999989</v>
      </c>
      <c r="AJ48" s="1">
        <f t="shared" si="5"/>
        <v>2959038.1680499986</v>
      </c>
      <c r="AK48" s="1">
        <f t="shared" si="5"/>
        <v>3001049.3170999987</v>
      </c>
      <c r="AL48" s="1">
        <f t="shared" si="5"/>
        <v>3043060.4661499988</v>
      </c>
      <c r="AM48" s="1">
        <f t="shared" si="5"/>
        <v>3085071.615199999</v>
      </c>
      <c r="AN48" s="1">
        <f t="shared" si="5"/>
        <v>3127082.7642499991</v>
      </c>
      <c r="AO48" s="1">
        <f t="shared" si="5"/>
        <v>3169093.9132999992</v>
      </c>
      <c r="AP48" s="1">
        <f t="shared" si="5"/>
        <v>3211105.0623499989</v>
      </c>
      <c r="AQ48" s="1">
        <f t="shared" si="5"/>
        <v>3253116.211399999</v>
      </c>
      <c r="AR48" s="1">
        <f t="shared" si="5"/>
        <v>3295127.3604499991</v>
      </c>
      <c r="AS48" s="1">
        <f t="shared" si="5"/>
        <v>3337138.5094999992</v>
      </c>
      <c r="AT48" s="1">
        <f t="shared" si="5"/>
        <v>3379149.6585499989</v>
      </c>
      <c r="AU48" s="1">
        <f t="shared" si="5"/>
        <v>3421160.807599999</v>
      </c>
      <c r="AV48" s="1">
        <f t="shared" si="5"/>
        <v>3463171.9566499991</v>
      </c>
      <c r="AW48" s="1">
        <f t="shared" si="5"/>
        <v>3505183.1056999993</v>
      </c>
      <c r="AX48" s="1">
        <f t="shared" si="5"/>
        <v>3547194.2547499989</v>
      </c>
      <c r="AY48" s="1">
        <f t="shared" si="5"/>
        <v>3589205.403799999</v>
      </c>
      <c r="AZ48" s="1">
        <f t="shared" si="5"/>
        <v>3631216.5528499992</v>
      </c>
      <c r="BA48" s="1">
        <f t="shared" si="5"/>
        <v>3673227.7018999993</v>
      </c>
      <c r="BB48" s="1">
        <f t="shared" si="5"/>
        <v>3715238.8509499989</v>
      </c>
      <c r="BC48" s="1">
        <f t="shared" si="5"/>
        <v>3757249.9999999991</v>
      </c>
      <c r="BD48" s="1">
        <f t="shared" si="5"/>
        <v>3799261.1490499992</v>
      </c>
      <c r="BE48" s="1">
        <f t="shared" si="5"/>
        <v>3841272.2980999993</v>
      </c>
      <c r="BF48" s="1">
        <f t="shared" si="5"/>
        <v>3883283.447149999</v>
      </c>
      <c r="BG48" s="1">
        <f t="shared" si="5"/>
        <v>3925294.5961999991</v>
      </c>
      <c r="BH48" s="1">
        <f t="shared" si="5"/>
        <v>3967305.7452499992</v>
      </c>
      <c r="BI48" s="1">
        <f t="shared" si="5"/>
        <v>4009316.8942999989</v>
      </c>
      <c r="BJ48" s="1">
        <f t="shared" si="5"/>
        <v>4051328.043349999</v>
      </c>
      <c r="BK48" s="1">
        <f t="shared" si="5"/>
        <v>4093339.1923999991</v>
      </c>
      <c r="BL48" s="1">
        <f t="shared" si="5"/>
        <v>4135350.3414499993</v>
      </c>
      <c r="BM48" s="1">
        <f t="shared" si="5"/>
        <v>4177361.4904999989</v>
      </c>
      <c r="BN48" s="1">
        <f t="shared" si="5"/>
        <v>4219372.6395499995</v>
      </c>
      <c r="BO48" s="1">
        <f t="shared" si="5"/>
        <v>4261383.7885999996</v>
      </c>
      <c r="BP48" s="1">
        <f t="shared" si="5"/>
        <v>4303394.9376499988</v>
      </c>
      <c r="BQ48" s="1">
        <f t="shared" si="4"/>
        <v>4345406.0866999989</v>
      </c>
      <c r="BR48" s="1">
        <f t="shared" si="4"/>
        <v>4387417.2357499991</v>
      </c>
      <c r="BS48" s="1">
        <f t="shared" si="4"/>
        <v>4429428.3847999992</v>
      </c>
      <c r="BT48" s="1">
        <f t="shared" si="4"/>
        <v>4471439.5338499993</v>
      </c>
      <c r="BU48" s="1">
        <f t="shared" si="4"/>
        <v>4513450.6828999994</v>
      </c>
      <c r="BV48" s="1">
        <f t="shared" si="4"/>
        <v>4555461.8319499996</v>
      </c>
      <c r="BW48" s="1">
        <f t="shared" si="4"/>
        <v>4597472.9809999997</v>
      </c>
      <c r="BX48" s="1">
        <f t="shared" si="4"/>
        <v>4639484.1300499998</v>
      </c>
      <c r="BY48" s="1">
        <f t="shared" si="4"/>
        <v>4681495.279099999</v>
      </c>
      <c r="BZ48" s="1">
        <f t="shared" si="4"/>
        <v>4723506.4281499991</v>
      </c>
      <c r="CA48" s="1">
        <f t="shared" si="4"/>
        <v>4765517.5771999992</v>
      </c>
      <c r="CB48" s="1">
        <f t="shared" si="4"/>
        <v>4807528.7262499994</v>
      </c>
      <c r="CC48" s="1">
        <f t="shared" si="4"/>
        <v>4849539.8752999995</v>
      </c>
      <c r="CD48" s="1">
        <f t="shared" si="4"/>
        <v>4891551.0243499996</v>
      </c>
      <c r="CE48" s="1">
        <f t="shared" si="4"/>
        <v>4933562.1733999997</v>
      </c>
      <c r="CF48" s="1">
        <f t="shared" si="4"/>
        <v>4975573.3224499999</v>
      </c>
      <c r="CG48" s="1">
        <f t="shared" si="4"/>
        <v>5017584.4715</v>
      </c>
      <c r="CH48" s="1">
        <f t="shared" si="4"/>
        <v>5059595.6205500001</v>
      </c>
      <c r="CI48" s="1">
        <f t="shared" si="4"/>
        <v>5101606.7696000002</v>
      </c>
      <c r="CJ48" s="1">
        <f t="shared" si="4"/>
        <v>5143617.9186499994</v>
      </c>
      <c r="CK48" s="1">
        <f t="shared" si="4"/>
        <v>5185629.0677000005</v>
      </c>
      <c r="CL48" s="1">
        <f t="shared" si="4"/>
        <v>5227640.2167499997</v>
      </c>
      <c r="CM48" s="1">
        <f t="shared" si="4"/>
        <v>5269651.3657999998</v>
      </c>
      <c r="CN48" s="1">
        <f t="shared" si="4"/>
        <v>5311662.5148499999</v>
      </c>
      <c r="CO48" s="1">
        <f t="shared" si="4"/>
        <v>5353673.6639</v>
      </c>
      <c r="CP48" s="1">
        <f t="shared" si="4"/>
        <v>5395684.8129500002</v>
      </c>
      <c r="CQ48" s="1">
        <f t="shared" si="4"/>
        <v>5437695.9620000003</v>
      </c>
      <c r="CR48" s="1">
        <f t="shared" si="4"/>
        <v>5479707.1110499995</v>
      </c>
      <c r="CS48" s="1">
        <f t="shared" si="4"/>
        <v>5521718.2600999996</v>
      </c>
      <c r="CT48" s="1">
        <f t="shared" si="4"/>
        <v>5563729.4091499997</v>
      </c>
      <c r="CU48" s="1">
        <f t="shared" si="4"/>
        <v>5605740.5581999999</v>
      </c>
      <c r="CV48" s="1">
        <f t="shared" si="4"/>
        <v>5647751.707249999</v>
      </c>
      <c r="CW48" s="1">
        <f t="shared" si="4"/>
        <v>5689762.8562999992</v>
      </c>
      <c r="CX48" s="1">
        <f t="shared" si="4"/>
        <v>5731774.0053499993</v>
      </c>
      <c r="CY48" s="1">
        <f t="shared" si="4"/>
        <v>5773785.1543999985</v>
      </c>
      <c r="CZ48" s="1">
        <f t="shared" si="4"/>
        <v>5815796.3034499986</v>
      </c>
      <c r="DA48" s="1">
        <f t="shared" si="4"/>
        <v>5857807.4524999987</v>
      </c>
    </row>
    <row r="49" spans="3:105" x14ac:dyDescent="0.25">
      <c r="C49" s="1"/>
      <c r="D49" t="s">
        <v>59</v>
      </c>
      <c r="E49" s="1">
        <f t="shared" si="5"/>
        <v>1682749.645</v>
      </c>
      <c r="F49" s="1">
        <f t="shared" si="5"/>
        <v>1731494.6521000001</v>
      </c>
      <c r="G49" s="1">
        <f t="shared" si="5"/>
        <v>1780239.6591999996</v>
      </c>
      <c r="H49" s="1">
        <f t="shared" si="5"/>
        <v>1828984.6662999997</v>
      </c>
      <c r="I49" s="1">
        <f t="shared" si="5"/>
        <v>1877729.6733999993</v>
      </c>
      <c r="J49" s="1">
        <f t="shared" si="5"/>
        <v>1926474.6804999993</v>
      </c>
      <c r="K49" s="1">
        <f t="shared" si="5"/>
        <v>1975219.6875999989</v>
      </c>
      <c r="L49" s="1">
        <f t="shared" si="5"/>
        <v>2023964.6946999987</v>
      </c>
      <c r="M49" s="1">
        <f t="shared" si="5"/>
        <v>2072709.7017999985</v>
      </c>
      <c r="N49" s="1">
        <f t="shared" si="5"/>
        <v>2121454.7088999986</v>
      </c>
      <c r="O49" s="1">
        <f t="shared" si="5"/>
        <v>2170199.7159999982</v>
      </c>
      <c r="P49" s="1">
        <f t="shared" si="5"/>
        <v>2218944.7230999982</v>
      </c>
      <c r="Q49" s="1">
        <f t="shared" si="5"/>
        <v>2267689.7301999982</v>
      </c>
      <c r="R49" s="1">
        <f t="shared" si="5"/>
        <v>2316434.7372999983</v>
      </c>
      <c r="S49" s="1">
        <f t="shared" si="5"/>
        <v>2365179.7443999983</v>
      </c>
      <c r="T49" s="1">
        <f t="shared" si="5"/>
        <v>2413924.7514999984</v>
      </c>
      <c r="U49" s="1">
        <f t="shared" si="5"/>
        <v>2462669.7585999984</v>
      </c>
      <c r="V49" s="1">
        <f t="shared" si="5"/>
        <v>2511414.7656999985</v>
      </c>
      <c r="W49" s="1">
        <f t="shared" si="5"/>
        <v>2560159.7727999985</v>
      </c>
      <c r="X49" s="1">
        <f t="shared" si="5"/>
        <v>2608904.7798999986</v>
      </c>
      <c r="Y49" s="1">
        <f t="shared" si="5"/>
        <v>2657649.7869999986</v>
      </c>
      <c r="Z49" s="1">
        <f t="shared" si="5"/>
        <v>2706394.7940999987</v>
      </c>
      <c r="AA49" s="1">
        <f t="shared" si="5"/>
        <v>2755139.8011999987</v>
      </c>
      <c r="AB49" s="1">
        <f t="shared" si="5"/>
        <v>2803884.8082999988</v>
      </c>
      <c r="AC49" s="1">
        <f t="shared" si="5"/>
        <v>2852629.8153999988</v>
      </c>
      <c r="AD49" s="1">
        <f t="shared" si="5"/>
        <v>2901374.8224999988</v>
      </c>
      <c r="AE49" s="1">
        <f t="shared" si="5"/>
        <v>2950119.8295999989</v>
      </c>
      <c r="AF49" s="1">
        <f t="shared" si="5"/>
        <v>2998864.8366999989</v>
      </c>
      <c r="AG49" s="1">
        <f t="shared" si="5"/>
        <v>3047609.843799999</v>
      </c>
      <c r="AH49" s="1">
        <f t="shared" si="5"/>
        <v>3096354.850899999</v>
      </c>
      <c r="AI49" s="1">
        <f t="shared" si="5"/>
        <v>3145099.8579999991</v>
      </c>
      <c r="AJ49" s="1">
        <f t="shared" si="5"/>
        <v>3193844.8650999991</v>
      </c>
      <c r="AK49" s="1">
        <f t="shared" si="5"/>
        <v>3242589.8721999992</v>
      </c>
      <c r="AL49" s="1">
        <f t="shared" si="5"/>
        <v>3291334.8792999992</v>
      </c>
      <c r="AM49" s="1">
        <f t="shared" si="5"/>
        <v>3340079.8863999993</v>
      </c>
      <c r="AN49" s="1">
        <f t="shared" si="5"/>
        <v>3388824.8934999993</v>
      </c>
      <c r="AO49" s="1">
        <f t="shared" si="5"/>
        <v>3437569.9005999994</v>
      </c>
      <c r="AP49" s="1">
        <f t="shared" si="5"/>
        <v>3486314.9076999994</v>
      </c>
      <c r="AQ49" s="1">
        <f t="shared" si="5"/>
        <v>3535059.9147999994</v>
      </c>
      <c r="AR49" s="1">
        <f t="shared" si="5"/>
        <v>3583804.9218999995</v>
      </c>
      <c r="AS49" s="1">
        <f t="shared" si="5"/>
        <v>3632549.9289999995</v>
      </c>
      <c r="AT49" s="1">
        <f t="shared" si="5"/>
        <v>3681294.9360999996</v>
      </c>
      <c r="AU49" s="1">
        <f t="shared" si="5"/>
        <v>3730039.9431999996</v>
      </c>
      <c r="AV49" s="1">
        <f t="shared" si="5"/>
        <v>3778784.9502999997</v>
      </c>
      <c r="AW49" s="1">
        <f t="shared" si="5"/>
        <v>3827529.9573999997</v>
      </c>
      <c r="AX49" s="1">
        <f t="shared" si="5"/>
        <v>3876274.9644999993</v>
      </c>
      <c r="AY49" s="1">
        <f t="shared" si="5"/>
        <v>3925019.9715999993</v>
      </c>
      <c r="AZ49" s="1">
        <f t="shared" si="5"/>
        <v>3973764.9786999994</v>
      </c>
      <c r="BA49" s="1">
        <f t="shared" si="5"/>
        <v>4022509.9857999994</v>
      </c>
      <c r="BB49" s="1">
        <f t="shared" si="5"/>
        <v>4071254.9928999995</v>
      </c>
      <c r="BC49" s="1">
        <f t="shared" si="5"/>
        <v>4119999.9999999995</v>
      </c>
      <c r="BD49" s="1">
        <f t="shared" si="5"/>
        <v>4168745.0070999996</v>
      </c>
      <c r="BE49" s="1">
        <f t="shared" si="5"/>
        <v>4217490.0141999992</v>
      </c>
      <c r="BF49" s="1">
        <f t="shared" si="5"/>
        <v>4266235.0212999992</v>
      </c>
      <c r="BG49" s="1">
        <f t="shared" si="5"/>
        <v>4314980.0283999993</v>
      </c>
      <c r="BH49" s="1">
        <f t="shared" si="5"/>
        <v>4363725.0354999993</v>
      </c>
      <c r="BI49" s="1">
        <f t="shared" si="5"/>
        <v>4412470.0425999993</v>
      </c>
      <c r="BJ49" s="1">
        <f t="shared" si="5"/>
        <v>4461215.0496999994</v>
      </c>
      <c r="BK49" s="1">
        <f t="shared" si="5"/>
        <v>4509960.0567999994</v>
      </c>
      <c r="BL49" s="1">
        <f t="shared" si="5"/>
        <v>4558705.0638999995</v>
      </c>
      <c r="BM49" s="1">
        <f t="shared" si="5"/>
        <v>4607450.0709999995</v>
      </c>
      <c r="BN49" s="1">
        <f t="shared" si="5"/>
        <v>4656195.0780999996</v>
      </c>
      <c r="BO49" s="1">
        <f t="shared" si="5"/>
        <v>4704940.0851999996</v>
      </c>
      <c r="BP49" s="1">
        <f t="shared" ref="BP49:DA50" si="6">MAX(BP19+BP$3*BP34,0)</f>
        <v>4753685.0922999997</v>
      </c>
      <c r="BQ49" s="1">
        <f t="shared" si="6"/>
        <v>4802430.0993999997</v>
      </c>
      <c r="BR49" s="1">
        <f t="shared" si="6"/>
        <v>4851175.1064999998</v>
      </c>
      <c r="BS49" s="1">
        <f t="shared" si="6"/>
        <v>4899920.1135999998</v>
      </c>
      <c r="BT49" s="1">
        <f t="shared" si="6"/>
        <v>4948665.1206999999</v>
      </c>
      <c r="BU49" s="1">
        <f t="shared" si="6"/>
        <v>4997410.1277999999</v>
      </c>
      <c r="BV49" s="1">
        <f t="shared" si="6"/>
        <v>5046155.1348999999</v>
      </c>
      <c r="BW49" s="1">
        <f t="shared" si="6"/>
        <v>5094900.142</v>
      </c>
      <c r="BX49" s="1">
        <f t="shared" si="6"/>
        <v>5143645.1491</v>
      </c>
      <c r="BY49" s="1">
        <f t="shared" si="6"/>
        <v>5192390.1562000001</v>
      </c>
      <c r="BZ49" s="1">
        <f t="shared" si="6"/>
        <v>5241135.1633000001</v>
      </c>
      <c r="CA49" s="1">
        <f t="shared" si="6"/>
        <v>5289880.1704000002</v>
      </c>
      <c r="CB49" s="1">
        <f t="shared" si="6"/>
        <v>5338625.1775000002</v>
      </c>
      <c r="CC49" s="1">
        <f t="shared" si="6"/>
        <v>5387370.1846000003</v>
      </c>
      <c r="CD49" s="1">
        <f t="shared" si="6"/>
        <v>5436115.1917000003</v>
      </c>
      <c r="CE49" s="1">
        <f t="shared" si="6"/>
        <v>5484860.1988000004</v>
      </c>
      <c r="CF49" s="1">
        <f t="shared" si="6"/>
        <v>5533605.2059000004</v>
      </c>
      <c r="CG49" s="1">
        <f t="shared" si="6"/>
        <v>5582350.2130000005</v>
      </c>
      <c r="CH49" s="1">
        <f t="shared" si="6"/>
        <v>5631095.2201000005</v>
      </c>
      <c r="CI49" s="1">
        <f t="shared" si="6"/>
        <v>5679840.2272000005</v>
      </c>
      <c r="CJ49" s="1">
        <f t="shared" si="6"/>
        <v>5728585.2343000006</v>
      </c>
      <c r="CK49" s="1">
        <f t="shared" si="6"/>
        <v>5777330.2414000006</v>
      </c>
      <c r="CL49" s="1">
        <f t="shared" si="6"/>
        <v>5826075.2485000007</v>
      </c>
      <c r="CM49" s="1">
        <f t="shared" si="6"/>
        <v>5874820.2556000007</v>
      </c>
      <c r="CN49" s="1">
        <f t="shared" si="6"/>
        <v>5923565.2627000008</v>
      </c>
      <c r="CO49" s="1">
        <f t="shared" si="6"/>
        <v>5972310.2698000008</v>
      </c>
      <c r="CP49" s="1">
        <f t="shared" si="6"/>
        <v>6021055.2769000009</v>
      </c>
      <c r="CQ49" s="1">
        <f t="shared" si="6"/>
        <v>6069800.284</v>
      </c>
      <c r="CR49" s="1">
        <f t="shared" si="6"/>
        <v>6118545.2911</v>
      </c>
      <c r="CS49" s="1">
        <f t="shared" si="6"/>
        <v>6167290.2982000001</v>
      </c>
      <c r="CT49" s="1">
        <f t="shared" si="6"/>
        <v>6216035.3053000001</v>
      </c>
      <c r="CU49" s="1">
        <f t="shared" si="6"/>
        <v>6264780.3124000002</v>
      </c>
      <c r="CV49" s="1">
        <f t="shared" si="6"/>
        <v>6313525.3194999993</v>
      </c>
      <c r="CW49" s="1">
        <f t="shared" si="6"/>
        <v>6362270.3265999993</v>
      </c>
      <c r="CX49" s="1">
        <f t="shared" si="6"/>
        <v>6411015.3336999994</v>
      </c>
      <c r="CY49" s="1">
        <f t="shared" si="6"/>
        <v>6459760.3407999985</v>
      </c>
      <c r="CZ49" s="1">
        <f t="shared" si="6"/>
        <v>6508505.3478999995</v>
      </c>
      <c r="DA49" s="1">
        <f t="shared" si="6"/>
        <v>6557250.3549999986</v>
      </c>
    </row>
    <row r="50" spans="3:105" x14ac:dyDescent="0.25">
      <c r="C50" s="1"/>
      <c r="D50" t="s">
        <v>60</v>
      </c>
      <c r="E50" s="1">
        <f t="shared" ref="E50:BP50" si="7">MAX(E20+E$3*E35,0)</f>
        <v>1770650.4100000001</v>
      </c>
      <c r="F50" s="1">
        <f t="shared" si="7"/>
        <v>1819652.4017999996</v>
      </c>
      <c r="G50" s="1">
        <f t="shared" si="7"/>
        <v>1868654.3935999996</v>
      </c>
      <c r="H50" s="1">
        <f t="shared" si="7"/>
        <v>1917656.3853999996</v>
      </c>
      <c r="I50" s="1">
        <f t="shared" si="7"/>
        <v>1966658.3771999991</v>
      </c>
      <c r="J50" s="1">
        <f t="shared" si="7"/>
        <v>2015660.368999999</v>
      </c>
      <c r="K50" s="1">
        <f t="shared" si="7"/>
        <v>2064662.360799999</v>
      </c>
      <c r="L50" s="1">
        <f t="shared" si="7"/>
        <v>2113664.3525999989</v>
      </c>
      <c r="M50" s="1">
        <f t="shared" si="7"/>
        <v>2162666.3443999989</v>
      </c>
      <c r="N50" s="1">
        <f t="shared" si="7"/>
        <v>2211668.3361999984</v>
      </c>
      <c r="O50" s="1">
        <f t="shared" si="7"/>
        <v>2260670.3279999983</v>
      </c>
      <c r="P50" s="1">
        <f t="shared" si="7"/>
        <v>2309672.3197999983</v>
      </c>
      <c r="Q50" s="1">
        <f t="shared" si="7"/>
        <v>2358674.3115999983</v>
      </c>
      <c r="R50" s="1">
        <f t="shared" si="7"/>
        <v>2407676.3033999987</v>
      </c>
      <c r="S50" s="1">
        <f t="shared" si="7"/>
        <v>2456678.2951999987</v>
      </c>
      <c r="T50" s="1">
        <f t="shared" si="7"/>
        <v>2505680.2869999986</v>
      </c>
      <c r="U50" s="1">
        <f t="shared" si="7"/>
        <v>2554682.2787999986</v>
      </c>
      <c r="V50" s="1">
        <f t="shared" si="7"/>
        <v>2603684.2705999985</v>
      </c>
      <c r="W50" s="1">
        <f t="shared" si="7"/>
        <v>2652686.2623999985</v>
      </c>
      <c r="X50" s="1">
        <f t="shared" si="7"/>
        <v>2701688.2541999985</v>
      </c>
      <c r="Y50" s="1">
        <f t="shared" si="7"/>
        <v>2750690.2459999984</v>
      </c>
      <c r="Z50" s="1">
        <f t="shared" si="7"/>
        <v>2799692.2377999988</v>
      </c>
      <c r="AA50" s="1">
        <f t="shared" si="7"/>
        <v>2848694.2295999988</v>
      </c>
      <c r="AB50" s="1">
        <f t="shared" si="7"/>
        <v>2897696.2213999988</v>
      </c>
      <c r="AC50" s="1">
        <f t="shared" si="7"/>
        <v>2946698.2131999992</v>
      </c>
      <c r="AD50" s="1">
        <f t="shared" si="7"/>
        <v>2995700.2049999991</v>
      </c>
      <c r="AE50" s="1">
        <f t="shared" si="7"/>
        <v>3044702.1967999991</v>
      </c>
      <c r="AF50" s="1">
        <f t="shared" si="7"/>
        <v>3093704.1885999991</v>
      </c>
      <c r="AG50" s="1">
        <f t="shared" si="7"/>
        <v>3142706.180399999</v>
      </c>
      <c r="AH50" s="1">
        <f t="shared" si="7"/>
        <v>3191708.172199999</v>
      </c>
      <c r="AI50" s="1">
        <f t="shared" si="7"/>
        <v>3240710.1639999989</v>
      </c>
      <c r="AJ50" s="1">
        <f t="shared" si="7"/>
        <v>3289712.1557999989</v>
      </c>
      <c r="AK50" s="1">
        <f t="shared" si="7"/>
        <v>3338714.1475999993</v>
      </c>
      <c r="AL50" s="1">
        <f t="shared" si="7"/>
        <v>3387716.1393999993</v>
      </c>
      <c r="AM50" s="1">
        <f t="shared" si="7"/>
        <v>3436718.1311999992</v>
      </c>
      <c r="AN50" s="1">
        <f t="shared" si="7"/>
        <v>3485720.1229999992</v>
      </c>
      <c r="AO50" s="1">
        <f t="shared" si="7"/>
        <v>3534722.1147999996</v>
      </c>
      <c r="AP50" s="1">
        <f t="shared" si="7"/>
        <v>3583724.1065999996</v>
      </c>
      <c r="AQ50" s="1">
        <f t="shared" si="7"/>
        <v>3632726.0983999996</v>
      </c>
      <c r="AR50" s="1">
        <f t="shared" si="7"/>
        <v>3681728.0901999995</v>
      </c>
      <c r="AS50" s="1">
        <f t="shared" si="7"/>
        <v>3730730.0819999995</v>
      </c>
      <c r="AT50" s="1">
        <f t="shared" si="7"/>
        <v>3779732.0737999994</v>
      </c>
      <c r="AU50" s="1">
        <f t="shared" si="7"/>
        <v>3828734.0655999994</v>
      </c>
      <c r="AV50" s="1">
        <f t="shared" si="7"/>
        <v>3877736.0573999994</v>
      </c>
      <c r="AW50" s="1">
        <f t="shared" si="7"/>
        <v>3926738.0491999993</v>
      </c>
      <c r="AX50" s="1">
        <f t="shared" si="7"/>
        <v>3975740.0409999993</v>
      </c>
      <c r="AY50" s="1">
        <f t="shared" si="7"/>
        <v>4024742.0327999997</v>
      </c>
      <c r="AZ50" s="1">
        <f t="shared" si="7"/>
        <v>4073744.0245999997</v>
      </c>
      <c r="BA50" s="1">
        <f t="shared" si="7"/>
        <v>4122746.0163999996</v>
      </c>
      <c r="BB50" s="1">
        <f t="shared" si="7"/>
        <v>4171748.0081999996</v>
      </c>
      <c r="BC50" s="1">
        <f t="shared" si="7"/>
        <v>4220749.9999999991</v>
      </c>
      <c r="BD50" s="1">
        <f t="shared" si="7"/>
        <v>4269751.9918</v>
      </c>
      <c r="BE50" s="1">
        <f t="shared" si="7"/>
        <v>4318753.9835999999</v>
      </c>
      <c r="BF50" s="1">
        <f t="shared" si="7"/>
        <v>4367755.9753999999</v>
      </c>
      <c r="BG50" s="1">
        <f t="shared" si="7"/>
        <v>4416757.9671999998</v>
      </c>
      <c r="BH50" s="1">
        <f t="shared" si="7"/>
        <v>4465759.9589999998</v>
      </c>
      <c r="BI50" s="1">
        <f t="shared" si="7"/>
        <v>4514761.9507999998</v>
      </c>
      <c r="BJ50" s="1">
        <f t="shared" si="7"/>
        <v>4563763.9425999997</v>
      </c>
      <c r="BK50" s="1">
        <f t="shared" si="7"/>
        <v>4612765.9343999997</v>
      </c>
      <c r="BL50" s="1">
        <f t="shared" si="7"/>
        <v>4661767.9261999996</v>
      </c>
      <c r="BM50" s="1">
        <f t="shared" si="7"/>
        <v>4710769.9179999996</v>
      </c>
      <c r="BN50" s="1">
        <f t="shared" si="7"/>
        <v>4759771.9097999996</v>
      </c>
      <c r="BO50" s="1">
        <f t="shared" si="7"/>
        <v>4808773.9015999995</v>
      </c>
      <c r="BP50" s="1">
        <f t="shared" si="7"/>
        <v>4857775.8933999995</v>
      </c>
      <c r="BQ50" s="1">
        <f t="shared" si="6"/>
        <v>4906777.8851999994</v>
      </c>
      <c r="BR50" s="1">
        <f t="shared" si="6"/>
        <v>4955779.8769999994</v>
      </c>
      <c r="BS50" s="1">
        <f t="shared" si="6"/>
        <v>5004781.8687999994</v>
      </c>
      <c r="BT50" s="1">
        <f t="shared" si="6"/>
        <v>5053783.8606000002</v>
      </c>
      <c r="BU50" s="1">
        <f t="shared" si="6"/>
        <v>5102785.8524000002</v>
      </c>
      <c r="BV50" s="1">
        <f t="shared" si="6"/>
        <v>5151787.8442000002</v>
      </c>
      <c r="BW50" s="1">
        <f t="shared" si="6"/>
        <v>5200789.8360000001</v>
      </c>
      <c r="BX50" s="1">
        <f t="shared" si="6"/>
        <v>5249791.8278000001</v>
      </c>
      <c r="BY50" s="1">
        <f t="shared" si="6"/>
        <v>5298793.8196</v>
      </c>
      <c r="BZ50" s="1">
        <f t="shared" si="6"/>
        <v>5347795.8114</v>
      </c>
      <c r="CA50" s="1">
        <f t="shared" si="6"/>
        <v>5396797.8032</v>
      </c>
      <c r="CB50" s="1">
        <f t="shared" si="6"/>
        <v>5445799.7949999999</v>
      </c>
      <c r="CC50" s="1">
        <f t="shared" si="6"/>
        <v>5494801.7867999999</v>
      </c>
      <c r="CD50" s="1">
        <f t="shared" si="6"/>
        <v>5543803.7785999998</v>
      </c>
      <c r="CE50" s="1">
        <f t="shared" si="6"/>
        <v>5592805.7703999998</v>
      </c>
      <c r="CF50" s="1">
        <f t="shared" si="6"/>
        <v>5641807.7621999998</v>
      </c>
      <c r="CG50" s="1">
        <f t="shared" si="6"/>
        <v>5690809.7540000007</v>
      </c>
      <c r="CH50" s="1">
        <f t="shared" si="6"/>
        <v>5739811.7458000006</v>
      </c>
      <c r="CI50" s="1">
        <f t="shared" si="6"/>
        <v>5788813.7376000006</v>
      </c>
      <c r="CJ50" s="1">
        <f t="shared" si="6"/>
        <v>5837815.7294000005</v>
      </c>
      <c r="CK50" s="1">
        <f t="shared" si="6"/>
        <v>5886817.7212000005</v>
      </c>
      <c r="CL50" s="1">
        <f t="shared" si="6"/>
        <v>5935819.7130000005</v>
      </c>
      <c r="CM50" s="1">
        <f t="shared" si="6"/>
        <v>5984821.7048000004</v>
      </c>
      <c r="CN50" s="1">
        <f t="shared" si="6"/>
        <v>6033823.6966000004</v>
      </c>
      <c r="CO50" s="1">
        <f t="shared" si="6"/>
        <v>6082825.6884000003</v>
      </c>
      <c r="CP50" s="1">
        <f t="shared" si="6"/>
        <v>6131827.6802000003</v>
      </c>
      <c r="CQ50" s="1">
        <f t="shared" si="6"/>
        <v>6180829.6720000003</v>
      </c>
      <c r="CR50" s="1">
        <f t="shared" si="6"/>
        <v>6229831.6638000002</v>
      </c>
      <c r="CS50" s="1">
        <f t="shared" si="6"/>
        <v>6278833.6556000002</v>
      </c>
      <c r="CT50" s="1">
        <f t="shared" si="6"/>
        <v>6327835.6474000001</v>
      </c>
      <c r="CU50" s="1">
        <f t="shared" si="6"/>
        <v>6376837.6392000001</v>
      </c>
      <c r="CV50" s="1">
        <f t="shared" si="6"/>
        <v>6425839.6309999991</v>
      </c>
      <c r="CW50" s="1">
        <f t="shared" si="6"/>
        <v>6474841.6228</v>
      </c>
      <c r="CX50" s="1">
        <f t="shared" si="6"/>
        <v>6523843.614599999</v>
      </c>
      <c r="CY50" s="1">
        <f t="shared" si="6"/>
        <v>6572845.606399999</v>
      </c>
      <c r="CZ50" s="1">
        <f t="shared" si="6"/>
        <v>6621847.598199999</v>
      </c>
      <c r="DA50" s="1">
        <f t="shared" si="6"/>
        <v>6670849.5899999989</v>
      </c>
    </row>
    <row r="51" spans="3:105" x14ac:dyDescent="0.25">
      <c r="D51" s="6"/>
    </row>
    <row r="52" spans="3:105" x14ac:dyDescent="0.25">
      <c r="D52" s="4" t="s">
        <v>22</v>
      </c>
    </row>
    <row r="53" spans="3:105" x14ac:dyDescent="0.25">
      <c r="D53" t="s">
        <v>48</v>
      </c>
      <c r="E53" s="1">
        <f t="array" ref="E53:E65">k.additional.2050</f>
        <v>767813.69863013679</v>
      </c>
      <c r="F53" s="1">
        <f t="array" ref="F53:F65">k.additional.2050</f>
        <v>767813.69863013679</v>
      </c>
      <c r="G53" s="1">
        <f t="array" ref="G53:G65">k.additional.2050</f>
        <v>767813.69863013679</v>
      </c>
      <c r="H53" s="1">
        <f t="array" ref="H53:H65">k.additional.2050</f>
        <v>767813.69863013679</v>
      </c>
      <c r="I53" s="1">
        <f t="array" ref="I53:I65">k.additional.2050</f>
        <v>767813.69863013679</v>
      </c>
      <c r="J53" s="1">
        <f t="array" ref="J53:J65">k.additional.2050</f>
        <v>767813.69863013679</v>
      </c>
      <c r="K53" s="1">
        <f t="array" ref="K53:K65">k.additional.2050</f>
        <v>767813.69863013679</v>
      </c>
      <c r="L53" s="1">
        <f t="array" ref="L53:L65">k.additional.2050</f>
        <v>767813.69863013679</v>
      </c>
      <c r="M53" s="1">
        <f t="array" ref="M53:M65">k.additional.2050</f>
        <v>767813.69863013679</v>
      </c>
      <c r="N53" s="1">
        <f t="array" ref="N53:N65">k.additional.2050</f>
        <v>767813.69863013679</v>
      </c>
      <c r="O53" s="1">
        <f t="array" ref="O53:O65">k.additional.2050</f>
        <v>767813.69863013679</v>
      </c>
      <c r="P53" s="1">
        <f t="array" ref="P53:P65">k.additional.2050</f>
        <v>767813.69863013679</v>
      </c>
      <c r="Q53" s="1">
        <f t="array" ref="Q53:Q65">k.additional.2050</f>
        <v>767813.69863013679</v>
      </c>
      <c r="R53" s="1">
        <f t="array" ref="R53:R65">k.additional.2050</f>
        <v>767813.69863013679</v>
      </c>
      <c r="S53" s="1">
        <f t="array" ref="S53:S65">k.additional.2050</f>
        <v>767813.69863013679</v>
      </c>
      <c r="T53" s="1">
        <f t="array" ref="T53:T65">k.additional.2050</f>
        <v>767813.69863013679</v>
      </c>
      <c r="U53" s="1">
        <f t="array" ref="U53:U65">k.additional.2050</f>
        <v>767813.69863013679</v>
      </c>
      <c r="V53" s="1">
        <f t="array" ref="V53:V65">k.additional.2050</f>
        <v>767813.69863013679</v>
      </c>
      <c r="W53" s="1">
        <f t="array" ref="W53:W65">k.additional.2050</f>
        <v>767813.69863013679</v>
      </c>
      <c r="X53" s="1">
        <f t="array" ref="X53:X65">k.additional.2050</f>
        <v>767813.69863013679</v>
      </c>
      <c r="Y53" s="1">
        <f t="array" ref="Y53:Y65">k.additional.2050</f>
        <v>767813.69863013679</v>
      </c>
      <c r="Z53" s="1">
        <f t="array" ref="Z53:Z65">k.additional.2050</f>
        <v>767813.69863013679</v>
      </c>
      <c r="AA53" s="1">
        <f t="array" ref="AA53:AA65">k.additional.2050</f>
        <v>767813.69863013679</v>
      </c>
      <c r="AB53" s="1">
        <f t="array" ref="AB53:AB65">k.additional.2050</f>
        <v>767813.69863013679</v>
      </c>
      <c r="AC53" s="1">
        <f t="array" ref="AC53:AC65">k.additional.2050</f>
        <v>767813.69863013679</v>
      </c>
      <c r="AD53" s="1">
        <f t="array" ref="AD53:AD65">k.additional.2050</f>
        <v>767813.69863013679</v>
      </c>
      <c r="AE53" s="1">
        <f t="array" ref="AE53:AE65">k.additional.2050</f>
        <v>767813.69863013679</v>
      </c>
      <c r="AF53" s="1">
        <f t="array" ref="AF53:AF65">k.additional.2050</f>
        <v>767813.69863013679</v>
      </c>
      <c r="AG53" s="1">
        <f t="array" ref="AG53:AG65">k.additional.2050</f>
        <v>767813.69863013679</v>
      </c>
      <c r="AH53" s="1">
        <f t="array" ref="AH53:AH65">k.additional.2050</f>
        <v>767813.69863013679</v>
      </c>
      <c r="AI53" s="1">
        <f t="array" ref="AI53:AI65">k.additional.2050</f>
        <v>767813.69863013679</v>
      </c>
      <c r="AJ53" s="1">
        <f t="array" ref="AJ53:AJ65">k.additional.2050</f>
        <v>767813.69863013679</v>
      </c>
      <c r="AK53" s="1">
        <f t="array" ref="AK53:AK65">k.additional.2050</f>
        <v>767813.69863013679</v>
      </c>
      <c r="AL53" s="1">
        <f t="array" ref="AL53:AL65">k.additional.2050</f>
        <v>767813.69863013679</v>
      </c>
      <c r="AM53" s="1">
        <f t="array" ref="AM53:AM65">k.additional.2050</f>
        <v>767813.69863013679</v>
      </c>
      <c r="AN53" s="1">
        <f t="array" ref="AN53:AN65">k.additional.2050</f>
        <v>767813.69863013679</v>
      </c>
      <c r="AO53" s="1">
        <f t="array" ref="AO53:AO65">k.additional.2050</f>
        <v>767813.69863013679</v>
      </c>
      <c r="AP53" s="1">
        <f t="array" ref="AP53:AP65">k.additional.2050</f>
        <v>767813.69863013679</v>
      </c>
      <c r="AQ53" s="1">
        <f t="array" ref="AQ53:AQ65">k.additional.2050</f>
        <v>767813.69863013679</v>
      </c>
      <c r="AR53" s="1">
        <f t="array" ref="AR53:AR65">k.additional.2050</f>
        <v>767813.69863013679</v>
      </c>
      <c r="AS53" s="1">
        <f t="array" ref="AS53:AS65">k.additional.2050</f>
        <v>767813.69863013679</v>
      </c>
      <c r="AT53" s="1">
        <f t="array" ref="AT53:AT65">k.additional.2050</f>
        <v>767813.69863013679</v>
      </c>
      <c r="AU53" s="1">
        <f t="array" ref="AU53:AU65">k.additional.2050</f>
        <v>767813.69863013679</v>
      </c>
      <c r="AV53" s="1">
        <f t="array" ref="AV53:AV65">k.additional.2050</f>
        <v>767813.69863013679</v>
      </c>
      <c r="AW53" s="1">
        <f t="array" ref="AW53:AW65">k.additional.2050</f>
        <v>767813.69863013679</v>
      </c>
      <c r="AX53" s="1">
        <f t="array" ref="AX53:AX65">k.additional.2050</f>
        <v>767813.69863013679</v>
      </c>
      <c r="AY53" s="1">
        <f t="array" ref="AY53:AY65">k.additional.2050</f>
        <v>767813.69863013679</v>
      </c>
      <c r="AZ53" s="1">
        <f t="array" ref="AZ53:AZ65">k.additional.2050</f>
        <v>767813.69863013679</v>
      </c>
      <c r="BA53" s="1">
        <f t="array" ref="BA53:BA65">k.additional.2050</f>
        <v>767813.69863013679</v>
      </c>
      <c r="BB53" s="1">
        <f t="array" ref="BB53:BB65">k.additional.2050</f>
        <v>767813.69863013679</v>
      </c>
      <c r="BC53" s="1">
        <f t="array" ref="BC53:BC65">k.additional.2050</f>
        <v>767813.69863013679</v>
      </c>
      <c r="BD53" s="1">
        <f t="array" ref="BD53:BD65">k.additional.2050</f>
        <v>767813.69863013679</v>
      </c>
      <c r="BE53" s="1">
        <f t="array" ref="BE53:BE65">k.additional.2050</f>
        <v>767813.69863013679</v>
      </c>
      <c r="BF53" s="1">
        <f t="array" ref="BF53:BF65">k.additional.2050</f>
        <v>767813.69863013679</v>
      </c>
      <c r="BG53" s="1">
        <f t="array" ref="BG53:BG65">k.additional.2050</f>
        <v>767813.69863013679</v>
      </c>
      <c r="BH53" s="1">
        <f t="array" ref="BH53:BH65">k.additional.2050</f>
        <v>767813.69863013679</v>
      </c>
      <c r="BI53" s="1">
        <f t="array" ref="BI53:BI65">k.additional.2050</f>
        <v>767813.69863013679</v>
      </c>
      <c r="BJ53" s="1">
        <f t="array" ref="BJ53:BJ65">k.additional.2050</f>
        <v>767813.69863013679</v>
      </c>
      <c r="BK53" s="1">
        <f t="array" ref="BK53:BK65">k.additional.2050</f>
        <v>767813.69863013679</v>
      </c>
      <c r="BL53" s="1">
        <f t="array" ref="BL53:BL65">k.additional.2050</f>
        <v>767813.69863013679</v>
      </c>
      <c r="BM53" s="1">
        <f t="array" ref="BM53:BM65">k.additional.2050</f>
        <v>767813.69863013679</v>
      </c>
      <c r="BN53" s="1">
        <f t="array" ref="BN53:BN65">k.additional.2050</f>
        <v>767813.69863013679</v>
      </c>
      <c r="BO53" s="1">
        <f t="array" ref="BO53:BO65">k.additional.2050</f>
        <v>767813.69863013679</v>
      </c>
      <c r="BP53" s="1">
        <f t="array" ref="BP53:BP65">k.additional.2050</f>
        <v>767813.69863013679</v>
      </c>
      <c r="BQ53" s="1">
        <f t="array" ref="BQ53:BQ65">k.additional.2050</f>
        <v>767813.69863013679</v>
      </c>
      <c r="BR53" s="1">
        <f t="array" ref="BR53:BR65">k.additional.2050</f>
        <v>767813.69863013679</v>
      </c>
      <c r="BS53" s="1">
        <f t="array" ref="BS53:BS65">k.additional.2050</f>
        <v>767813.69863013679</v>
      </c>
      <c r="BT53" s="1">
        <f t="array" ref="BT53:BT65">k.additional.2050</f>
        <v>767813.69863013679</v>
      </c>
      <c r="BU53" s="1">
        <f t="array" ref="BU53:BU65">k.additional.2050</f>
        <v>767813.69863013679</v>
      </c>
      <c r="BV53" s="1">
        <f t="array" ref="BV53:BV65">k.additional.2050</f>
        <v>767813.69863013679</v>
      </c>
      <c r="BW53" s="1">
        <f t="array" ref="BW53:BW65">k.additional.2050</f>
        <v>767813.69863013679</v>
      </c>
      <c r="BX53" s="1">
        <f t="array" ref="BX53:BX65">k.additional.2050</f>
        <v>767813.69863013679</v>
      </c>
      <c r="BY53" s="1">
        <f t="array" ref="BY53:BY65">k.additional.2050</f>
        <v>767813.69863013679</v>
      </c>
      <c r="BZ53" s="1">
        <f t="array" ref="BZ53:BZ65">k.additional.2050</f>
        <v>767813.69863013679</v>
      </c>
      <c r="CA53" s="1">
        <f t="array" ref="CA53:CA65">k.additional.2050</f>
        <v>767813.69863013679</v>
      </c>
      <c r="CB53" s="1">
        <f t="array" ref="CB53:CB65">k.additional.2050</f>
        <v>767813.69863013679</v>
      </c>
      <c r="CC53" s="1">
        <f t="array" ref="CC53:CC65">k.additional.2050</f>
        <v>767813.69863013679</v>
      </c>
      <c r="CD53" s="1">
        <f t="array" ref="CD53:CD65">k.additional.2050</f>
        <v>767813.69863013679</v>
      </c>
      <c r="CE53" s="1">
        <f t="array" ref="CE53:CE65">k.additional.2050</f>
        <v>767813.69863013679</v>
      </c>
      <c r="CF53" s="1">
        <f t="array" ref="CF53:CF65">k.additional.2050</f>
        <v>767813.69863013679</v>
      </c>
      <c r="CG53" s="1">
        <f t="array" ref="CG53:CG65">k.additional.2050</f>
        <v>767813.69863013679</v>
      </c>
      <c r="CH53" s="1">
        <f t="array" ref="CH53:CH65">k.additional.2050</f>
        <v>767813.69863013679</v>
      </c>
      <c r="CI53" s="1">
        <f t="array" ref="CI53:CI65">k.additional.2050</f>
        <v>767813.69863013679</v>
      </c>
      <c r="CJ53" s="1">
        <f t="array" ref="CJ53:CJ65">k.additional.2050</f>
        <v>767813.69863013679</v>
      </c>
      <c r="CK53" s="1">
        <f t="array" ref="CK53:CK65">k.additional.2050</f>
        <v>767813.69863013679</v>
      </c>
      <c r="CL53" s="1">
        <f t="array" ref="CL53:CL65">k.additional.2050</f>
        <v>767813.69863013679</v>
      </c>
      <c r="CM53" s="1">
        <f t="array" ref="CM53:CM65">k.additional.2050</f>
        <v>767813.69863013679</v>
      </c>
      <c r="CN53" s="1">
        <f t="array" ref="CN53:CN65">k.additional.2050</f>
        <v>767813.69863013679</v>
      </c>
      <c r="CO53" s="1">
        <f t="array" ref="CO53:CO65">k.additional.2050</f>
        <v>767813.69863013679</v>
      </c>
      <c r="CP53" s="1">
        <f t="array" ref="CP53:CP65">k.additional.2050</f>
        <v>767813.69863013679</v>
      </c>
      <c r="CQ53" s="1">
        <f t="array" ref="CQ53:CQ65">k.additional.2050</f>
        <v>767813.69863013679</v>
      </c>
      <c r="CR53" s="1">
        <f t="array" ref="CR53:CR65">k.additional.2050</f>
        <v>767813.69863013679</v>
      </c>
      <c r="CS53" s="1">
        <f t="array" ref="CS53:CS65">k.additional.2050</f>
        <v>767813.69863013679</v>
      </c>
      <c r="CT53" s="1">
        <f t="array" ref="CT53:CT65">k.additional.2050</f>
        <v>767813.69863013679</v>
      </c>
      <c r="CU53" s="1">
        <f t="array" ref="CU53:CU65">k.additional.2050</f>
        <v>767813.69863013679</v>
      </c>
      <c r="CV53" s="1">
        <f t="array" ref="CV53:CV65">k.additional.2050</f>
        <v>767813.69863013679</v>
      </c>
      <c r="CW53" s="1">
        <f t="array" ref="CW53:CW65">k.additional.2050</f>
        <v>767813.69863013679</v>
      </c>
      <c r="CX53" s="1">
        <f t="array" ref="CX53:CX65">k.additional.2050</f>
        <v>767813.69863013679</v>
      </c>
      <c r="CY53" s="1">
        <f t="array" ref="CY53:CY65">k.additional.2050</f>
        <v>767813.69863013679</v>
      </c>
      <c r="CZ53" s="1">
        <f t="array" ref="CZ53:CZ65">k.additional.2050</f>
        <v>767813.69863013679</v>
      </c>
      <c r="DA53" s="1">
        <f t="array" ref="DA53:DA65">k.additional.2050</f>
        <v>767813.69863013679</v>
      </c>
    </row>
    <row r="54" spans="3:105" x14ac:dyDescent="0.25">
      <c r="D54" t="s">
        <v>49</v>
      </c>
      <c r="E54" s="1">
        <v>767813.69863013679</v>
      </c>
      <c r="F54" s="1">
        <v>767813.69863013679</v>
      </c>
      <c r="G54" s="1">
        <v>767813.69863013679</v>
      </c>
      <c r="H54" s="1">
        <v>767813.69863013679</v>
      </c>
      <c r="I54" s="1">
        <v>767813.69863013679</v>
      </c>
      <c r="J54" s="1">
        <v>767813.69863013679</v>
      </c>
      <c r="K54" s="1">
        <v>767813.69863013679</v>
      </c>
      <c r="L54" s="1">
        <v>767813.69863013679</v>
      </c>
      <c r="M54" s="1">
        <v>767813.69863013679</v>
      </c>
      <c r="N54" s="1">
        <v>767813.69863013679</v>
      </c>
      <c r="O54" s="1">
        <v>767813.69863013679</v>
      </c>
      <c r="P54" s="1">
        <v>767813.69863013679</v>
      </c>
      <c r="Q54" s="1">
        <v>767813.69863013679</v>
      </c>
      <c r="R54" s="1">
        <v>767813.69863013679</v>
      </c>
      <c r="S54" s="1">
        <v>767813.69863013679</v>
      </c>
      <c r="T54" s="1">
        <v>767813.69863013679</v>
      </c>
      <c r="U54" s="1">
        <v>767813.69863013679</v>
      </c>
      <c r="V54" s="1">
        <v>767813.69863013679</v>
      </c>
      <c r="W54" s="1">
        <v>767813.69863013679</v>
      </c>
      <c r="X54" s="1">
        <v>767813.69863013679</v>
      </c>
      <c r="Y54" s="1">
        <v>767813.69863013679</v>
      </c>
      <c r="Z54" s="1">
        <v>767813.69863013679</v>
      </c>
      <c r="AA54" s="1">
        <v>767813.69863013679</v>
      </c>
      <c r="AB54" s="1">
        <v>767813.69863013679</v>
      </c>
      <c r="AC54" s="1">
        <v>767813.69863013679</v>
      </c>
      <c r="AD54" s="1">
        <v>767813.69863013679</v>
      </c>
      <c r="AE54" s="1">
        <v>767813.69863013679</v>
      </c>
      <c r="AF54" s="1">
        <v>767813.69863013679</v>
      </c>
      <c r="AG54" s="1">
        <v>767813.69863013679</v>
      </c>
      <c r="AH54" s="1">
        <v>767813.69863013679</v>
      </c>
      <c r="AI54" s="1">
        <v>767813.69863013679</v>
      </c>
      <c r="AJ54" s="1">
        <v>767813.69863013679</v>
      </c>
      <c r="AK54" s="1">
        <v>767813.69863013679</v>
      </c>
      <c r="AL54" s="1">
        <v>767813.69863013679</v>
      </c>
      <c r="AM54" s="1">
        <v>767813.69863013679</v>
      </c>
      <c r="AN54" s="1">
        <v>767813.69863013679</v>
      </c>
      <c r="AO54" s="1">
        <v>767813.69863013679</v>
      </c>
      <c r="AP54" s="1">
        <v>767813.69863013679</v>
      </c>
      <c r="AQ54" s="1">
        <v>767813.69863013679</v>
      </c>
      <c r="AR54" s="1">
        <v>767813.69863013679</v>
      </c>
      <c r="AS54" s="1">
        <v>767813.69863013679</v>
      </c>
      <c r="AT54" s="1">
        <v>767813.69863013679</v>
      </c>
      <c r="AU54" s="1">
        <v>767813.69863013679</v>
      </c>
      <c r="AV54" s="1">
        <v>767813.69863013679</v>
      </c>
      <c r="AW54" s="1">
        <v>767813.69863013679</v>
      </c>
      <c r="AX54" s="1">
        <v>767813.69863013679</v>
      </c>
      <c r="AY54" s="1">
        <v>767813.69863013679</v>
      </c>
      <c r="AZ54" s="1">
        <v>767813.69863013679</v>
      </c>
      <c r="BA54" s="1">
        <v>767813.69863013679</v>
      </c>
      <c r="BB54" s="1">
        <v>767813.69863013679</v>
      </c>
      <c r="BC54" s="1">
        <v>767813.69863013679</v>
      </c>
      <c r="BD54" s="1">
        <v>767813.69863013679</v>
      </c>
      <c r="BE54" s="1">
        <v>767813.69863013679</v>
      </c>
      <c r="BF54" s="1">
        <v>767813.69863013679</v>
      </c>
      <c r="BG54" s="1">
        <v>767813.69863013679</v>
      </c>
      <c r="BH54" s="1">
        <v>767813.69863013679</v>
      </c>
      <c r="BI54" s="1">
        <v>767813.69863013679</v>
      </c>
      <c r="BJ54" s="1">
        <v>767813.69863013679</v>
      </c>
      <c r="BK54" s="1">
        <v>767813.69863013679</v>
      </c>
      <c r="BL54" s="1">
        <v>767813.69863013679</v>
      </c>
      <c r="BM54" s="1">
        <v>767813.69863013679</v>
      </c>
      <c r="BN54" s="1">
        <v>767813.69863013679</v>
      </c>
      <c r="BO54" s="1">
        <v>767813.69863013679</v>
      </c>
      <c r="BP54" s="1">
        <v>767813.69863013679</v>
      </c>
      <c r="BQ54" s="1">
        <v>767813.69863013679</v>
      </c>
      <c r="BR54" s="1">
        <v>767813.69863013679</v>
      </c>
      <c r="BS54" s="1">
        <v>767813.69863013679</v>
      </c>
      <c r="BT54" s="1">
        <v>767813.69863013679</v>
      </c>
      <c r="BU54" s="1">
        <v>767813.69863013679</v>
      </c>
      <c r="BV54" s="1">
        <v>767813.69863013679</v>
      </c>
      <c r="BW54" s="1">
        <v>767813.69863013679</v>
      </c>
      <c r="BX54" s="1">
        <v>767813.69863013679</v>
      </c>
      <c r="BY54" s="1">
        <v>767813.69863013679</v>
      </c>
      <c r="BZ54" s="1">
        <v>767813.69863013679</v>
      </c>
      <c r="CA54" s="1">
        <v>767813.69863013679</v>
      </c>
      <c r="CB54" s="1">
        <v>767813.69863013679</v>
      </c>
      <c r="CC54" s="1">
        <v>767813.69863013679</v>
      </c>
      <c r="CD54" s="1">
        <v>767813.69863013679</v>
      </c>
      <c r="CE54" s="1">
        <v>767813.69863013679</v>
      </c>
      <c r="CF54" s="1">
        <v>767813.69863013679</v>
      </c>
      <c r="CG54" s="1">
        <v>767813.69863013679</v>
      </c>
      <c r="CH54" s="1">
        <v>767813.69863013679</v>
      </c>
      <c r="CI54" s="1">
        <v>767813.69863013679</v>
      </c>
      <c r="CJ54" s="1">
        <v>767813.69863013679</v>
      </c>
      <c r="CK54" s="1">
        <v>767813.69863013679</v>
      </c>
      <c r="CL54" s="1">
        <v>767813.69863013679</v>
      </c>
      <c r="CM54" s="1">
        <v>767813.69863013679</v>
      </c>
      <c r="CN54" s="1">
        <v>767813.69863013679</v>
      </c>
      <c r="CO54" s="1">
        <v>767813.69863013679</v>
      </c>
      <c r="CP54" s="1">
        <v>767813.69863013679</v>
      </c>
      <c r="CQ54" s="1">
        <v>767813.69863013679</v>
      </c>
      <c r="CR54" s="1">
        <v>767813.69863013679</v>
      </c>
      <c r="CS54" s="1">
        <v>767813.69863013679</v>
      </c>
      <c r="CT54" s="1">
        <v>767813.69863013679</v>
      </c>
      <c r="CU54" s="1">
        <v>767813.69863013679</v>
      </c>
      <c r="CV54" s="1">
        <v>767813.69863013679</v>
      </c>
      <c r="CW54" s="1">
        <v>767813.69863013679</v>
      </c>
      <c r="CX54" s="1">
        <v>767813.69863013679</v>
      </c>
      <c r="CY54" s="1">
        <v>767813.69863013679</v>
      </c>
      <c r="CZ54" s="1">
        <v>767813.69863013679</v>
      </c>
      <c r="DA54" s="1">
        <v>767813.69863013679</v>
      </c>
    </row>
    <row r="55" spans="3:105" x14ac:dyDescent="0.25">
      <c r="D55" t="s">
        <v>50</v>
      </c>
      <c r="E55" s="1">
        <v>767813.69863013679</v>
      </c>
      <c r="F55" s="1">
        <v>767813.69863013679</v>
      </c>
      <c r="G55" s="1">
        <v>767813.69863013679</v>
      </c>
      <c r="H55" s="1">
        <v>767813.69863013679</v>
      </c>
      <c r="I55" s="1">
        <v>767813.69863013679</v>
      </c>
      <c r="J55" s="1">
        <v>767813.69863013679</v>
      </c>
      <c r="K55" s="1">
        <v>767813.69863013679</v>
      </c>
      <c r="L55" s="1">
        <v>767813.69863013679</v>
      </c>
      <c r="M55" s="1">
        <v>767813.69863013679</v>
      </c>
      <c r="N55" s="1">
        <v>767813.69863013679</v>
      </c>
      <c r="O55" s="1">
        <v>767813.69863013679</v>
      </c>
      <c r="P55" s="1">
        <v>767813.69863013679</v>
      </c>
      <c r="Q55" s="1">
        <v>767813.69863013679</v>
      </c>
      <c r="R55" s="1">
        <v>767813.69863013679</v>
      </c>
      <c r="S55" s="1">
        <v>767813.69863013679</v>
      </c>
      <c r="T55" s="1">
        <v>767813.69863013679</v>
      </c>
      <c r="U55" s="1">
        <v>767813.69863013679</v>
      </c>
      <c r="V55" s="1">
        <v>767813.69863013679</v>
      </c>
      <c r="W55" s="1">
        <v>767813.69863013679</v>
      </c>
      <c r="X55" s="1">
        <v>767813.69863013679</v>
      </c>
      <c r="Y55" s="1">
        <v>767813.69863013679</v>
      </c>
      <c r="Z55" s="1">
        <v>767813.69863013679</v>
      </c>
      <c r="AA55" s="1">
        <v>767813.69863013679</v>
      </c>
      <c r="AB55" s="1">
        <v>767813.69863013679</v>
      </c>
      <c r="AC55" s="1">
        <v>767813.69863013679</v>
      </c>
      <c r="AD55" s="1">
        <v>767813.69863013679</v>
      </c>
      <c r="AE55" s="1">
        <v>767813.69863013679</v>
      </c>
      <c r="AF55" s="1">
        <v>767813.69863013679</v>
      </c>
      <c r="AG55" s="1">
        <v>767813.69863013679</v>
      </c>
      <c r="AH55" s="1">
        <v>767813.69863013679</v>
      </c>
      <c r="AI55" s="1">
        <v>767813.69863013679</v>
      </c>
      <c r="AJ55" s="1">
        <v>767813.69863013679</v>
      </c>
      <c r="AK55" s="1">
        <v>767813.69863013679</v>
      </c>
      <c r="AL55" s="1">
        <v>767813.69863013679</v>
      </c>
      <c r="AM55" s="1">
        <v>767813.69863013679</v>
      </c>
      <c r="AN55" s="1">
        <v>767813.69863013679</v>
      </c>
      <c r="AO55" s="1">
        <v>767813.69863013679</v>
      </c>
      <c r="AP55" s="1">
        <v>767813.69863013679</v>
      </c>
      <c r="AQ55" s="1">
        <v>767813.69863013679</v>
      </c>
      <c r="AR55" s="1">
        <v>767813.69863013679</v>
      </c>
      <c r="AS55" s="1">
        <v>767813.69863013679</v>
      </c>
      <c r="AT55" s="1">
        <v>767813.69863013679</v>
      </c>
      <c r="AU55" s="1">
        <v>767813.69863013679</v>
      </c>
      <c r="AV55" s="1">
        <v>767813.69863013679</v>
      </c>
      <c r="AW55" s="1">
        <v>767813.69863013679</v>
      </c>
      <c r="AX55" s="1">
        <v>767813.69863013679</v>
      </c>
      <c r="AY55" s="1">
        <v>767813.69863013679</v>
      </c>
      <c r="AZ55" s="1">
        <v>767813.69863013679</v>
      </c>
      <c r="BA55" s="1">
        <v>767813.69863013679</v>
      </c>
      <c r="BB55" s="1">
        <v>767813.69863013679</v>
      </c>
      <c r="BC55" s="1">
        <v>767813.69863013679</v>
      </c>
      <c r="BD55" s="1">
        <v>767813.69863013679</v>
      </c>
      <c r="BE55" s="1">
        <v>767813.69863013679</v>
      </c>
      <c r="BF55" s="1">
        <v>767813.69863013679</v>
      </c>
      <c r="BG55" s="1">
        <v>767813.69863013679</v>
      </c>
      <c r="BH55" s="1">
        <v>767813.69863013679</v>
      </c>
      <c r="BI55" s="1">
        <v>767813.69863013679</v>
      </c>
      <c r="BJ55" s="1">
        <v>767813.69863013679</v>
      </c>
      <c r="BK55" s="1">
        <v>767813.69863013679</v>
      </c>
      <c r="BL55" s="1">
        <v>767813.69863013679</v>
      </c>
      <c r="BM55" s="1">
        <v>767813.69863013679</v>
      </c>
      <c r="BN55" s="1">
        <v>767813.69863013679</v>
      </c>
      <c r="BO55" s="1">
        <v>767813.69863013679</v>
      </c>
      <c r="BP55" s="1">
        <v>767813.69863013679</v>
      </c>
      <c r="BQ55" s="1">
        <v>767813.69863013679</v>
      </c>
      <c r="BR55" s="1">
        <v>767813.69863013679</v>
      </c>
      <c r="BS55" s="1">
        <v>767813.69863013679</v>
      </c>
      <c r="BT55" s="1">
        <v>767813.69863013679</v>
      </c>
      <c r="BU55" s="1">
        <v>767813.69863013679</v>
      </c>
      <c r="BV55" s="1">
        <v>767813.69863013679</v>
      </c>
      <c r="BW55" s="1">
        <v>767813.69863013679</v>
      </c>
      <c r="BX55" s="1">
        <v>767813.69863013679</v>
      </c>
      <c r="BY55" s="1">
        <v>767813.69863013679</v>
      </c>
      <c r="BZ55" s="1">
        <v>767813.69863013679</v>
      </c>
      <c r="CA55" s="1">
        <v>767813.69863013679</v>
      </c>
      <c r="CB55" s="1">
        <v>767813.69863013679</v>
      </c>
      <c r="CC55" s="1">
        <v>767813.69863013679</v>
      </c>
      <c r="CD55" s="1">
        <v>767813.69863013679</v>
      </c>
      <c r="CE55" s="1">
        <v>767813.69863013679</v>
      </c>
      <c r="CF55" s="1">
        <v>767813.69863013679</v>
      </c>
      <c r="CG55" s="1">
        <v>767813.69863013679</v>
      </c>
      <c r="CH55" s="1">
        <v>767813.69863013679</v>
      </c>
      <c r="CI55" s="1">
        <v>767813.69863013679</v>
      </c>
      <c r="CJ55" s="1">
        <v>767813.69863013679</v>
      </c>
      <c r="CK55" s="1">
        <v>767813.69863013679</v>
      </c>
      <c r="CL55" s="1">
        <v>767813.69863013679</v>
      </c>
      <c r="CM55" s="1">
        <v>767813.69863013679</v>
      </c>
      <c r="CN55" s="1">
        <v>767813.69863013679</v>
      </c>
      <c r="CO55" s="1">
        <v>767813.69863013679</v>
      </c>
      <c r="CP55" s="1">
        <v>767813.69863013679</v>
      </c>
      <c r="CQ55" s="1">
        <v>767813.69863013679</v>
      </c>
      <c r="CR55" s="1">
        <v>767813.69863013679</v>
      </c>
      <c r="CS55" s="1">
        <v>767813.69863013679</v>
      </c>
      <c r="CT55" s="1">
        <v>767813.69863013679</v>
      </c>
      <c r="CU55" s="1">
        <v>767813.69863013679</v>
      </c>
      <c r="CV55" s="1">
        <v>767813.69863013679</v>
      </c>
      <c r="CW55" s="1">
        <v>767813.69863013679</v>
      </c>
      <c r="CX55" s="1">
        <v>767813.69863013679</v>
      </c>
      <c r="CY55" s="1">
        <v>767813.69863013679</v>
      </c>
      <c r="CZ55" s="1">
        <v>767813.69863013679</v>
      </c>
      <c r="DA55" s="1">
        <v>767813.69863013679</v>
      </c>
    </row>
    <row r="56" spans="3:105" x14ac:dyDescent="0.25">
      <c r="D56" t="s">
        <v>51</v>
      </c>
      <c r="E56" s="1">
        <v>767813.69863013679</v>
      </c>
      <c r="F56" s="1">
        <v>767813.69863013679</v>
      </c>
      <c r="G56" s="1">
        <v>767813.69863013679</v>
      </c>
      <c r="H56" s="1">
        <v>767813.69863013679</v>
      </c>
      <c r="I56" s="1">
        <v>767813.69863013679</v>
      </c>
      <c r="J56" s="1">
        <v>767813.69863013679</v>
      </c>
      <c r="K56" s="1">
        <v>767813.69863013679</v>
      </c>
      <c r="L56" s="1">
        <v>767813.69863013679</v>
      </c>
      <c r="M56" s="1">
        <v>767813.69863013679</v>
      </c>
      <c r="N56" s="1">
        <v>767813.69863013679</v>
      </c>
      <c r="O56" s="1">
        <v>767813.69863013679</v>
      </c>
      <c r="P56" s="1">
        <v>767813.69863013679</v>
      </c>
      <c r="Q56" s="1">
        <v>767813.69863013679</v>
      </c>
      <c r="R56" s="1">
        <v>767813.69863013679</v>
      </c>
      <c r="S56" s="1">
        <v>767813.69863013679</v>
      </c>
      <c r="T56" s="1">
        <v>767813.69863013679</v>
      </c>
      <c r="U56" s="1">
        <v>767813.69863013679</v>
      </c>
      <c r="V56" s="1">
        <v>767813.69863013679</v>
      </c>
      <c r="W56" s="1">
        <v>767813.69863013679</v>
      </c>
      <c r="X56" s="1">
        <v>767813.69863013679</v>
      </c>
      <c r="Y56" s="1">
        <v>767813.69863013679</v>
      </c>
      <c r="Z56" s="1">
        <v>767813.69863013679</v>
      </c>
      <c r="AA56" s="1">
        <v>767813.69863013679</v>
      </c>
      <c r="AB56" s="1">
        <v>767813.69863013679</v>
      </c>
      <c r="AC56" s="1">
        <v>767813.69863013679</v>
      </c>
      <c r="AD56" s="1">
        <v>767813.69863013679</v>
      </c>
      <c r="AE56" s="1">
        <v>767813.69863013679</v>
      </c>
      <c r="AF56" s="1">
        <v>767813.69863013679</v>
      </c>
      <c r="AG56" s="1">
        <v>767813.69863013679</v>
      </c>
      <c r="AH56" s="1">
        <v>767813.69863013679</v>
      </c>
      <c r="AI56" s="1">
        <v>767813.69863013679</v>
      </c>
      <c r="AJ56" s="1">
        <v>767813.69863013679</v>
      </c>
      <c r="AK56" s="1">
        <v>767813.69863013679</v>
      </c>
      <c r="AL56" s="1">
        <v>767813.69863013679</v>
      </c>
      <c r="AM56" s="1">
        <v>767813.69863013679</v>
      </c>
      <c r="AN56" s="1">
        <v>767813.69863013679</v>
      </c>
      <c r="AO56" s="1">
        <v>767813.69863013679</v>
      </c>
      <c r="AP56" s="1">
        <v>767813.69863013679</v>
      </c>
      <c r="AQ56" s="1">
        <v>767813.69863013679</v>
      </c>
      <c r="AR56" s="1">
        <v>767813.69863013679</v>
      </c>
      <c r="AS56" s="1">
        <v>767813.69863013679</v>
      </c>
      <c r="AT56" s="1">
        <v>767813.69863013679</v>
      </c>
      <c r="AU56" s="1">
        <v>767813.69863013679</v>
      </c>
      <c r="AV56" s="1">
        <v>767813.69863013679</v>
      </c>
      <c r="AW56" s="1">
        <v>767813.69863013679</v>
      </c>
      <c r="AX56" s="1">
        <v>767813.69863013679</v>
      </c>
      <c r="AY56" s="1">
        <v>767813.69863013679</v>
      </c>
      <c r="AZ56" s="1">
        <v>767813.69863013679</v>
      </c>
      <c r="BA56" s="1">
        <v>767813.69863013679</v>
      </c>
      <c r="BB56" s="1">
        <v>767813.69863013679</v>
      </c>
      <c r="BC56" s="1">
        <v>767813.69863013679</v>
      </c>
      <c r="BD56" s="1">
        <v>767813.69863013679</v>
      </c>
      <c r="BE56" s="1">
        <v>767813.69863013679</v>
      </c>
      <c r="BF56" s="1">
        <v>767813.69863013679</v>
      </c>
      <c r="BG56" s="1">
        <v>767813.69863013679</v>
      </c>
      <c r="BH56" s="1">
        <v>767813.69863013679</v>
      </c>
      <c r="BI56" s="1">
        <v>767813.69863013679</v>
      </c>
      <c r="BJ56" s="1">
        <v>767813.69863013679</v>
      </c>
      <c r="BK56" s="1">
        <v>767813.69863013679</v>
      </c>
      <c r="BL56" s="1">
        <v>767813.69863013679</v>
      </c>
      <c r="BM56" s="1">
        <v>767813.69863013679</v>
      </c>
      <c r="BN56" s="1">
        <v>767813.69863013679</v>
      </c>
      <c r="BO56" s="1">
        <v>767813.69863013679</v>
      </c>
      <c r="BP56" s="1">
        <v>767813.69863013679</v>
      </c>
      <c r="BQ56" s="1">
        <v>767813.69863013679</v>
      </c>
      <c r="BR56" s="1">
        <v>767813.69863013679</v>
      </c>
      <c r="BS56" s="1">
        <v>767813.69863013679</v>
      </c>
      <c r="BT56" s="1">
        <v>767813.69863013679</v>
      </c>
      <c r="BU56" s="1">
        <v>767813.69863013679</v>
      </c>
      <c r="BV56" s="1">
        <v>767813.69863013679</v>
      </c>
      <c r="BW56" s="1">
        <v>767813.69863013679</v>
      </c>
      <c r="BX56" s="1">
        <v>767813.69863013679</v>
      </c>
      <c r="BY56" s="1">
        <v>767813.69863013679</v>
      </c>
      <c r="BZ56" s="1">
        <v>767813.69863013679</v>
      </c>
      <c r="CA56" s="1">
        <v>767813.69863013679</v>
      </c>
      <c r="CB56" s="1">
        <v>767813.69863013679</v>
      </c>
      <c r="CC56" s="1">
        <v>767813.69863013679</v>
      </c>
      <c r="CD56" s="1">
        <v>767813.69863013679</v>
      </c>
      <c r="CE56" s="1">
        <v>767813.69863013679</v>
      </c>
      <c r="CF56" s="1">
        <v>767813.69863013679</v>
      </c>
      <c r="CG56" s="1">
        <v>767813.69863013679</v>
      </c>
      <c r="CH56" s="1">
        <v>767813.69863013679</v>
      </c>
      <c r="CI56" s="1">
        <v>767813.69863013679</v>
      </c>
      <c r="CJ56" s="1">
        <v>767813.69863013679</v>
      </c>
      <c r="CK56" s="1">
        <v>767813.69863013679</v>
      </c>
      <c r="CL56" s="1">
        <v>767813.69863013679</v>
      </c>
      <c r="CM56" s="1">
        <v>767813.69863013679</v>
      </c>
      <c r="CN56" s="1">
        <v>767813.69863013679</v>
      </c>
      <c r="CO56" s="1">
        <v>767813.69863013679</v>
      </c>
      <c r="CP56" s="1">
        <v>767813.69863013679</v>
      </c>
      <c r="CQ56" s="1">
        <v>767813.69863013679</v>
      </c>
      <c r="CR56" s="1">
        <v>767813.69863013679</v>
      </c>
      <c r="CS56" s="1">
        <v>767813.69863013679</v>
      </c>
      <c r="CT56" s="1">
        <v>767813.69863013679</v>
      </c>
      <c r="CU56" s="1">
        <v>767813.69863013679</v>
      </c>
      <c r="CV56" s="1">
        <v>767813.69863013679</v>
      </c>
      <c r="CW56" s="1">
        <v>767813.69863013679</v>
      </c>
      <c r="CX56" s="1">
        <v>767813.69863013679</v>
      </c>
      <c r="CY56" s="1">
        <v>767813.69863013679</v>
      </c>
      <c r="CZ56" s="1">
        <v>767813.69863013679</v>
      </c>
      <c r="DA56" s="1">
        <v>767813.69863013679</v>
      </c>
    </row>
    <row r="57" spans="3:105" x14ac:dyDescent="0.25">
      <c r="D57" t="s">
        <v>52</v>
      </c>
      <c r="E57" s="1">
        <v>767813.69863013679</v>
      </c>
      <c r="F57" s="1">
        <v>767813.69863013679</v>
      </c>
      <c r="G57" s="1">
        <v>767813.69863013679</v>
      </c>
      <c r="H57" s="1">
        <v>767813.69863013679</v>
      </c>
      <c r="I57" s="1">
        <v>767813.69863013679</v>
      </c>
      <c r="J57" s="1">
        <v>767813.69863013679</v>
      </c>
      <c r="K57" s="1">
        <v>767813.69863013679</v>
      </c>
      <c r="L57" s="1">
        <v>767813.69863013679</v>
      </c>
      <c r="M57" s="1">
        <v>767813.69863013679</v>
      </c>
      <c r="N57" s="1">
        <v>767813.69863013679</v>
      </c>
      <c r="O57" s="1">
        <v>767813.69863013679</v>
      </c>
      <c r="P57" s="1">
        <v>767813.69863013679</v>
      </c>
      <c r="Q57" s="1">
        <v>767813.69863013679</v>
      </c>
      <c r="R57" s="1">
        <v>767813.69863013679</v>
      </c>
      <c r="S57" s="1">
        <v>767813.69863013679</v>
      </c>
      <c r="T57" s="1">
        <v>767813.69863013679</v>
      </c>
      <c r="U57" s="1">
        <v>767813.69863013679</v>
      </c>
      <c r="V57" s="1">
        <v>767813.69863013679</v>
      </c>
      <c r="W57" s="1">
        <v>767813.69863013679</v>
      </c>
      <c r="X57" s="1">
        <v>767813.69863013679</v>
      </c>
      <c r="Y57" s="1">
        <v>767813.69863013679</v>
      </c>
      <c r="Z57" s="1">
        <v>767813.69863013679</v>
      </c>
      <c r="AA57" s="1">
        <v>767813.69863013679</v>
      </c>
      <c r="AB57" s="1">
        <v>767813.69863013679</v>
      </c>
      <c r="AC57" s="1">
        <v>767813.69863013679</v>
      </c>
      <c r="AD57" s="1">
        <v>767813.69863013679</v>
      </c>
      <c r="AE57" s="1">
        <v>767813.69863013679</v>
      </c>
      <c r="AF57" s="1">
        <v>767813.69863013679</v>
      </c>
      <c r="AG57" s="1">
        <v>767813.69863013679</v>
      </c>
      <c r="AH57" s="1">
        <v>767813.69863013679</v>
      </c>
      <c r="AI57" s="1">
        <v>767813.69863013679</v>
      </c>
      <c r="AJ57" s="1">
        <v>767813.69863013679</v>
      </c>
      <c r="AK57" s="1">
        <v>767813.69863013679</v>
      </c>
      <c r="AL57" s="1">
        <v>767813.69863013679</v>
      </c>
      <c r="AM57" s="1">
        <v>767813.69863013679</v>
      </c>
      <c r="AN57" s="1">
        <v>767813.69863013679</v>
      </c>
      <c r="AO57" s="1">
        <v>767813.69863013679</v>
      </c>
      <c r="AP57" s="1">
        <v>767813.69863013679</v>
      </c>
      <c r="AQ57" s="1">
        <v>767813.69863013679</v>
      </c>
      <c r="AR57" s="1">
        <v>767813.69863013679</v>
      </c>
      <c r="AS57" s="1">
        <v>767813.69863013679</v>
      </c>
      <c r="AT57" s="1">
        <v>767813.69863013679</v>
      </c>
      <c r="AU57" s="1">
        <v>767813.69863013679</v>
      </c>
      <c r="AV57" s="1">
        <v>767813.69863013679</v>
      </c>
      <c r="AW57" s="1">
        <v>767813.69863013679</v>
      </c>
      <c r="AX57" s="1">
        <v>767813.69863013679</v>
      </c>
      <c r="AY57" s="1">
        <v>767813.69863013679</v>
      </c>
      <c r="AZ57" s="1">
        <v>767813.69863013679</v>
      </c>
      <c r="BA57" s="1">
        <v>767813.69863013679</v>
      </c>
      <c r="BB57" s="1">
        <v>767813.69863013679</v>
      </c>
      <c r="BC57" s="1">
        <v>767813.69863013679</v>
      </c>
      <c r="BD57" s="1">
        <v>767813.69863013679</v>
      </c>
      <c r="BE57" s="1">
        <v>767813.69863013679</v>
      </c>
      <c r="BF57" s="1">
        <v>767813.69863013679</v>
      </c>
      <c r="BG57" s="1">
        <v>767813.69863013679</v>
      </c>
      <c r="BH57" s="1">
        <v>767813.69863013679</v>
      </c>
      <c r="BI57" s="1">
        <v>767813.69863013679</v>
      </c>
      <c r="BJ57" s="1">
        <v>767813.69863013679</v>
      </c>
      <c r="BK57" s="1">
        <v>767813.69863013679</v>
      </c>
      <c r="BL57" s="1">
        <v>767813.69863013679</v>
      </c>
      <c r="BM57" s="1">
        <v>767813.69863013679</v>
      </c>
      <c r="BN57" s="1">
        <v>767813.69863013679</v>
      </c>
      <c r="BO57" s="1">
        <v>767813.69863013679</v>
      </c>
      <c r="BP57" s="1">
        <v>767813.69863013679</v>
      </c>
      <c r="BQ57" s="1">
        <v>767813.69863013679</v>
      </c>
      <c r="BR57" s="1">
        <v>767813.69863013679</v>
      </c>
      <c r="BS57" s="1">
        <v>767813.69863013679</v>
      </c>
      <c r="BT57" s="1">
        <v>767813.69863013679</v>
      </c>
      <c r="BU57" s="1">
        <v>767813.69863013679</v>
      </c>
      <c r="BV57" s="1">
        <v>767813.69863013679</v>
      </c>
      <c r="BW57" s="1">
        <v>767813.69863013679</v>
      </c>
      <c r="BX57" s="1">
        <v>767813.69863013679</v>
      </c>
      <c r="BY57" s="1">
        <v>767813.69863013679</v>
      </c>
      <c r="BZ57" s="1">
        <v>767813.69863013679</v>
      </c>
      <c r="CA57" s="1">
        <v>767813.69863013679</v>
      </c>
      <c r="CB57" s="1">
        <v>767813.69863013679</v>
      </c>
      <c r="CC57" s="1">
        <v>767813.69863013679</v>
      </c>
      <c r="CD57" s="1">
        <v>767813.69863013679</v>
      </c>
      <c r="CE57" s="1">
        <v>767813.69863013679</v>
      </c>
      <c r="CF57" s="1">
        <v>767813.69863013679</v>
      </c>
      <c r="CG57" s="1">
        <v>767813.69863013679</v>
      </c>
      <c r="CH57" s="1">
        <v>767813.69863013679</v>
      </c>
      <c r="CI57" s="1">
        <v>767813.69863013679</v>
      </c>
      <c r="CJ57" s="1">
        <v>767813.69863013679</v>
      </c>
      <c r="CK57" s="1">
        <v>767813.69863013679</v>
      </c>
      <c r="CL57" s="1">
        <v>767813.69863013679</v>
      </c>
      <c r="CM57" s="1">
        <v>767813.69863013679</v>
      </c>
      <c r="CN57" s="1">
        <v>767813.69863013679</v>
      </c>
      <c r="CO57" s="1">
        <v>767813.69863013679</v>
      </c>
      <c r="CP57" s="1">
        <v>767813.69863013679</v>
      </c>
      <c r="CQ57" s="1">
        <v>767813.69863013679</v>
      </c>
      <c r="CR57" s="1">
        <v>767813.69863013679</v>
      </c>
      <c r="CS57" s="1">
        <v>767813.69863013679</v>
      </c>
      <c r="CT57" s="1">
        <v>767813.69863013679</v>
      </c>
      <c r="CU57" s="1">
        <v>767813.69863013679</v>
      </c>
      <c r="CV57" s="1">
        <v>767813.69863013679</v>
      </c>
      <c r="CW57" s="1">
        <v>767813.69863013679</v>
      </c>
      <c r="CX57" s="1">
        <v>767813.69863013679</v>
      </c>
      <c r="CY57" s="1">
        <v>767813.69863013679</v>
      </c>
      <c r="CZ57" s="1">
        <v>767813.69863013679</v>
      </c>
      <c r="DA57" s="1">
        <v>767813.69863013679</v>
      </c>
    </row>
    <row r="58" spans="3:105" x14ac:dyDescent="0.25">
      <c r="D58" t="s">
        <v>53</v>
      </c>
      <c r="E58" s="1">
        <v>767813.69863013679</v>
      </c>
      <c r="F58" s="1">
        <v>767813.69863013679</v>
      </c>
      <c r="G58" s="1">
        <v>767813.69863013679</v>
      </c>
      <c r="H58" s="1">
        <v>767813.69863013679</v>
      </c>
      <c r="I58" s="1">
        <v>767813.69863013679</v>
      </c>
      <c r="J58" s="1">
        <v>767813.69863013679</v>
      </c>
      <c r="K58" s="1">
        <v>767813.69863013679</v>
      </c>
      <c r="L58" s="1">
        <v>767813.69863013679</v>
      </c>
      <c r="M58" s="1">
        <v>767813.69863013679</v>
      </c>
      <c r="N58" s="1">
        <v>767813.69863013679</v>
      </c>
      <c r="O58" s="1">
        <v>767813.69863013679</v>
      </c>
      <c r="P58" s="1">
        <v>767813.69863013679</v>
      </c>
      <c r="Q58" s="1">
        <v>767813.69863013679</v>
      </c>
      <c r="R58" s="1">
        <v>767813.69863013679</v>
      </c>
      <c r="S58" s="1">
        <v>767813.69863013679</v>
      </c>
      <c r="T58" s="1">
        <v>767813.69863013679</v>
      </c>
      <c r="U58" s="1">
        <v>767813.69863013679</v>
      </c>
      <c r="V58" s="1">
        <v>767813.69863013679</v>
      </c>
      <c r="W58" s="1">
        <v>767813.69863013679</v>
      </c>
      <c r="X58" s="1">
        <v>767813.69863013679</v>
      </c>
      <c r="Y58" s="1">
        <v>767813.69863013679</v>
      </c>
      <c r="Z58" s="1">
        <v>767813.69863013679</v>
      </c>
      <c r="AA58" s="1">
        <v>767813.69863013679</v>
      </c>
      <c r="AB58" s="1">
        <v>767813.69863013679</v>
      </c>
      <c r="AC58" s="1">
        <v>767813.69863013679</v>
      </c>
      <c r="AD58" s="1">
        <v>767813.69863013679</v>
      </c>
      <c r="AE58" s="1">
        <v>767813.69863013679</v>
      </c>
      <c r="AF58" s="1">
        <v>767813.69863013679</v>
      </c>
      <c r="AG58" s="1">
        <v>767813.69863013679</v>
      </c>
      <c r="AH58" s="1">
        <v>767813.69863013679</v>
      </c>
      <c r="AI58" s="1">
        <v>767813.69863013679</v>
      </c>
      <c r="AJ58" s="1">
        <v>767813.69863013679</v>
      </c>
      <c r="AK58" s="1">
        <v>767813.69863013679</v>
      </c>
      <c r="AL58" s="1">
        <v>767813.69863013679</v>
      </c>
      <c r="AM58" s="1">
        <v>767813.69863013679</v>
      </c>
      <c r="AN58" s="1">
        <v>767813.69863013679</v>
      </c>
      <c r="AO58" s="1">
        <v>767813.69863013679</v>
      </c>
      <c r="AP58" s="1">
        <v>767813.69863013679</v>
      </c>
      <c r="AQ58" s="1">
        <v>767813.69863013679</v>
      </c>
      <c r="AR58" s="1">
        <v>767813.69863013679</v>
      </c>
      <c r="AS58" s="1">
        <v>767813.69863013679</v>
      </c>
      <c r="AT58" s="1">
        <v>767813.69863013679</v>
      </c>
      <c r="AU58" s="1">
        <v>767813.69863013679</v>
      </c>
      <c r="AV58" s="1">
        <v>767813.69863013679</v>
      </c>
      <c r="AW58" s="1">
        <v>767813.69863013679</v>
      </c>
      <c r="AX58" s="1">
        <v>767813.69863013679</v>
      </c>
      <c r="AY58" s="1">
        <v>767813.69863013679</v>
      </c>
      <c r="AZ58" s="1">
        <v>767813.69863013679</v>
      </c>
      <c r="BA58" s="1">
        <v>767813.69863013679</v>
      </c>
      <c r="BB58" s="1">
        <v>767813.69863013679</v>
      </c>
      <c r="BC58" s="1">
        <v>767813.69863013679</v>
      </c>
      <c r="BD58" s="1">
        <v>767813.69863013679</v>
      </c>
      <c r="BE58" s="1">
        <v>767813.69863013679</v>
      </c>
      <c r="BF58" s="1">
        <v>767813.69863013679</v>
      </c>
      <c r="BG58" s="1">
        <v>767813.69863013679</v>
      </c>
      <c r="BH58" s="1">
        <v>767813.69863013679</v>
      </c>
      <c r="BI58" s="1">
        <v>767813.69863013679</v>
      </c>
      <c r="BJ58" s="1">
        <v>767813.69863013679</v>
      </c>
      <c r="BK58" s="1">
        <v>767813.69863013679</v>
      </c>
      <c r="BL58" s="1">
        <v>767813.69863013679</v>
      </c>
      <c r="BM58" s="1">
        <v>767813.69863013679</v>
      </c>
      <c r="BN58" s="1">
        <v>767813.69863013679</v>
      </c>
      <c r="BO58" s="1">
        <v>767813.69863013679</v>
      </c>
      <c r="BP58" s="1">
        <v>767813.69863013679</v>
      </c>
      <c r="BQ58" s="1">
        <v>767813.69863013679</v>
      </c>
      <c r="BR58" s="1">
        <v>767813.69863013679</v>
      </c>
      <c r="BS58" s="1">
        <v>767813.69863013679</v>
      </c>
      <c r="BT58" s="1">
        <v>767813.69863013679</v>
      </c>
      <c r="BU58" s="1">
        <v>767813.69863013679</v>
      </c>
      <c r="BV58" s="1">
        <v>767813.69863013679</v>
      </c>
      <c r="BW58" s="1">
        <v>767813.69863013679</v>
      </c>
      <c r="BX58" s="1">
        <v>767813.69863013679</v>
      </c>
      <c r="BY58" s="1">
        <v>767813.69863013679</v>
      </c>
      <c r="BZ58" s="1">
        <v>767813.69863013679</v>
      </c>
      <c r="CA58" s="1">
        <v>767813.69863013679</v>
      </c>
      <c r="CB58" s="1">
        <v>767813.69863013679</v>
      </c>
      <c r="CC58" s="1">
        <v>767813.69863013679</v>
      </c>
      <c r="CD58" s="1">
        <v>767813.69863013679</v>
      </c>
      <c r="CE58" s="1">
        <v>767813.69863013679</v>
      </c>
      <c r="CF58" s="1">
        <v>767813.69863013679</v>
      </c>
      <c r="CG58" s="1">
        <v>767813.69863013679</v>
      </c>
      <c r="CH58" s="1">
        <v>767813.69863013679</v>
      </c>
      <c r="CI58" s="1">
        <v>767813.69863013679</v>
      </c>
      <c r="CJ58" s="1">
        <v>767813.69863013679</v>
      </c>
      <c r="CK58" s="1">
        <v>767813.69863013679</v>
      </c>
      <c r="CL58" s="1">
        <v>767813.69863013679</v>
      </c>
      <c r="CM58" s="1">
        <v>767813.69863013679</v>
      </c>
      <c r="CN58" s="1">
        <v>767813.69863013679</v>
      </c>
      <c r="CO58" s="1">
        <v>767813.69863013679</v>
      </c>
      <c r="CP58" s="1">
        <v>767813.69863013679</v>
      </c>
      <c r="CQ58" s="1">
        <v>767813.69863013679</v>
      </c>
      <c r="CR58" s="1">
        <v>767813.69863013679</v>
      </c>
      <c r="CS58" s="1">
        <v>767813.69863013679</v>
      </c>
      <c r="CT58" s="1">
        <v>767813.69863013679</v>
      </c>
      <c r="CU58" s="1">
        <v>767813.69863013679</v>
      </c>
      <c r="CV58" s="1">
        <v>767813.69863013679</v>
      </c>
      <c r="CW58" s="1">
        <v>767813.69863013679</v>
      </c>
      <c r="CX58" s="1">
        <v>767813.69863013679</v>
      </c>
      <c r="CY58" s="1">
        <v>767813.69863013679</v>
      </c>
      <c r="CZ58" s="1">
        <v>767813.69863013679</v>
      </c>
      <c r="DA58" s="1">
        <v>767813.69863013679</v>
      </c>
    </row>
    <row r="59" spans="3:105" x14ac:dyDescent="0.25">
      <c r="D59" t="s">
        <v>54</v>
      </c>
      <c r="E59" s="1">
        <v>767813.69863013679</v>
      </c>
      <c r="F59" s="1">
        <v>767813.69863013679</v>
      </c>
      <c r="G59" s="1">
        <v>767813.69863013679</v>
      </c>
      <c r="H59" s="1">
        <v>767813.69863013679</v>
      </c>
      <c r="I59" s="1">
        <v>767813.69863013679</v>
      </c>
      <c r="J59" s="1">
        <v>767813.69863013679</v>
      </c>
      <c r="K59" s="1">
        <v>767813.69863013679</v>
      </c>
      <c r="L59" s="1">
        <v>767813.69863013679</v>
      </c>
      <c r="M59" s="1">
        <v>767813.69863013679</v>
      </c>
      <c r="N59" s="1">
        <v>767813.69863013679</v>
      </c>
      <c r="O59" s="1">
        <v>767813.69863013679</v>
      </c>
      <c r="P59" s="1">
        <v>767813.69863013679</v>
      </c>
      <c r="Q59" s="1">
        <v>767813.69863013679</v>
      </c>
      <c r="R59" s="1">
        <v>767813.69863013679</v>
      </c>
      <c r="S59" s="1">
        <v>767813.69863013679</v>
      </c>
      <c r="T59" s="1">
        <v>767813.69863013679</v>
      </c>
      <c r="U59" s="1">
        <v>767813.69863013679</v>
      </c>
      <c r="V59" s="1">
        <v>767813.69863013679</v>
      </c>
      <c r="W59" s="1">
        <v>767813.69863013679</v>
      </c>
      <c r="X59" s="1">
        <v>767813.69863013679</v>
      </c>
      <c r="Y59" s="1">
        <v>767813.69863013679</v>
      </c>
      <c r="Z59" s="1">
        <v>767813.69863013679</v>
      </c>
      <c r="AA59" s="1">
        <v>767813.69863013679</v>
      </c>
      <c r="AB59" s="1">
        <v>767813.69863013679</v>
      </c>
      <c r="AC59" s="1">
        <v>767813.69863013679</v>
      </c>
      <c r="AD59" s="1">
        <v>767813.69863013679</v>
      </c>
      <c r="AE59" s="1">
        <v>767813.69863013679</v>
      </c>
      <c r="AF59" s="1">
        <v>767813.69863013679</v>
      </c>
      <c r="AG59" s="1">
        <v>767813.69863013679</v>
      </c>
      <c r="AH59" s="1">
        <v>767813.69863013679</v>
      </c>
      <c r="AI59" s="1">
        <v>767813.69863013679</v>
      </c>
      <c r="AJ59" s="1">
        <v>767813.69863013679</v>
      </c>
      <c r="AK59" s="1">
        <v>767813.69863013679</v>
      </c>
      <c r="AL59" s="1">
        <v>767813.69863013679</v>
      </c>
      <c r="AM59" s="1">
        <v>767813.69863013679</v>
      </c>
      <c r="AN59" s="1">
        <v>767813.69863013679</v>
      </c>
      <c r="AO59" s="1">
        <v>767813.69863013679</v>
      </c>
      <c r="AP59" s="1">
        <v>767813.69863013679</v>
      </c>
      <c r="AQ59" s="1">
        <v>767813.69863013679</v>
      </c>
      <c r="AR59" s="1">
        <v>767813.69863013679</v>
      </c>
      <c r="AS59" s="1">
        <v>767813.69863013679</v>
      </c>
      <c r="AT59" s="1">
        <v>767813.69863013679</v>
      </c>
      <c r="AU59" s="1">
        <v>767813.69863013679</v>
      </c>
      <c r="AV59" s="1">
        <v>767813.69863013679</v>
      </c>
      <c r="AW59" s="1">
        <v>767813.69863013679</v>
      </c>
      <c r="AX59" s="1">
        <v>767813.69863013679</v>
      </c>
      <c r="AY59" s="1">
        <v>767813.69863013679</v>
      </c>
      <c r="AZ59" s="1">
        <v>767813.69863013679</v>
      </c>
      <c r="BA59" s="1">
        <v>767813.69863013679</v>
      </c>
      <c r="BB59" s="1">
        <v>767813.69863013679</v>
      </c>
      <c r="BC59" s="1">
        <v>767813.69863013679</v>
      </c>
      <c r="BD59" s="1">
        <v>767813.69863013679</v>
      </c>
      <c r="BE59" s="1">
        <v>767813.69863013679</v>
      </c>
      <c r="BF59" s="1">
        <v>767813.69863013679</v>
      </c>
      <c r="BG59" s="1">
        <v>767813.69863013679</v>
      </c>
      <c r="BH59" s="1">
        <v>767813.69863013679</v>
      </c>
      <c r="BI59" s="1">
        <v>767813.69863013679</v>
      </c>
      <c r="BJ59" s="1">
        <v>767813.69863013679</v>
      </c>
      <c r="BK59" s="1">
        <v>767813.69863013679</v>
      </c>
      <c r="BL59" s="1">
        <v>767813.69863013679</v>
      </c>
      <c r="BM59" s="1">
        <v>767813.69863013679</v>
      </c>
      <c r="BN59" s="1">
        <v>767813.69863013679</v>
      </c>
      <c r="BO59" s="1">
        <v>767813.69863013679</v>
      </c>
      <c r="BP59" s="1">
        <v>767813.69863013679</v>
      </c>
      <c r="BQ59" s="1">
        <v>767813.69863013679</v>
      </c>
      <c r="BR59" s="1">
        <v>767813.69863013679</v>
      </c>
      <c r="BS59" s="1">
        <v>767813.69863013679</v>
      </c>
      <c r="BT59" s="1">
        <v>767813.69863013679</v>
      </c>
      <c r="BU59" s="1">
        <v>767813.69863013679</v>
      </c>
      <c r="BV59" s="1">
        <v>767813.69863013679</v>
      </c>
      <c r="BW59" s="1">
        <v>767813.69863013679</v>
      </c>
      <c r="BX59" s="1">
        <v>767813.69863013679</v>
      </c>
      <c r="BY59" s="1">
        <v>767813.69863013679</v>
      </c>
      <c r="BZ59" s="1">
        <v>767813.69863013679</v>
      </c>
      <c r="CA59" s="1">
        <v>767813.69863013679</v>
      </c>
      <c r="CB59" s="1">
        <v>767813.69863013679</v>
      </c>
      <c r="CC59" s="1">
        <v>767813.69863013679</v>
      </c>
      <c r="CD59" s="1">
        <v>767813.69863013679</v>
      </c>
      <c r="CE59" s="1">
        <v>767813.69863013679</v>
      </c>
      <c r="CF59" s="1">
        <v>767813.69863013679</v>
      </c>
      <c r="CG59" s="1">
        <v>767813.69863013679</v>
      </c>
      <c r="CH59" s="1">
        <v>767813.69863013679</v>
      </c>
      <c r="CI59" s="1">
        <v>767813.69863013679</v>
      </c>
      <c r="CJ59" s="1">
        <v>767813.69863013679</v>
      </c>
      <c r="CK59" s="1">
        <v>767813.69863013679</v>
      </c>
      <c r="CL59" s="1">
        <v>767813.69863013679</v>
      </c>
      <c r="CM59" s="1">
        <v>767813.69863013679</v>
      </c>
      <c r="CN59" s="1">
        <v>767813.69863013679</v>
      </c>
      <c r="CO59" s="1">
        <v>767813.69863013679</v>
      </c>
      <c r="CP59" s="1">
        <v>767813.69863013679</v>
      </c>
      <c r="CQ59" s="1">
        <v>767813.69863013679</v>
      </c>
      <c r="CR59" s="1">
        <v>767813.69863013679</v>
      </c>
      <c r="CS59" s="1">
        <v>767813.69863013679</v>
      </c>
      <c r="CT59" s="1">
        <v>767813.69863013679</v>
      </c>
      <c r="CU59" s="1">
        <v>767813.69863013679</v>
      </c>
      <c r="CV59" s="1">
        <v>767813.69863013679</v>
      </c>
      <c r="CW59" s="1">
        <v>767813.69863013679</v>
      </c>
      <c r="CX59" s="1">
        <v>767813.69863013679</v>
      </c>
      <c r="CY59" s="1">
        <v>767813.69863013679</v>
      </c>
      <c r="CZ59" s="1">
        <v>767813.69863013679</v>
      </c>
      <c r="DA59" s="1">
        <v>767813.69863013679</v>
      </c>
    </row>
    <row r="60" spans="3:105" x14ac:dyDescent="0.25">
      <c r="D60" t="s">
        <v>55</v>
      </c>
      <c r="E60" s="1">
        <v>767813.69863013679</v>
      </c>
      <c r="F60" s="1">
        <v>767813.69863013679</v>
      </c>
      <c r="G60" s="1">
        <v>767813.69863013679</v>
      </c>
      <c r="H60" s="1">
        <v>767813.69863013679</v>
      </c>
      <c r="I60" s="1">
        <v>767813.69863013679</v>
      </c>
      <c r="J60" s="1">
        <v>767813.69863013679</v>
      </c>
      <c r="K60" s="1">
        <v>767813.69863013679</v>
      </c>
      <c r="L60" s="1">
        <v>767813.69863013679</v>
      </c>
      <c r="M60" s="1">
        <v>767813.69863013679</v>
      </c>
      <c r="N60" s="1">
        <v>767813.69863013679</v>
      </c>
      <c r="O60" s="1">
        <v>767813.69863013679</v>
      </c>
      <c r="P60" s="1">
        <v>767813.69863013679</v>
      </c>
      <c r="Q60" s="1">
        <v>767813.69863013679</v>
      </c>
      <c r="R60" s="1">
        <v>767813.69863013679</v>
      </c>
      <c r="S60" s="1">
        <v>767813.69863013679</v>
      </c>
      <c r="T60" s="1">
        <v>767813.69863013679</v>
      </c>
      <c r="U60" s="1">
        <v>767813.69863013679</v>
      </c>
      <c r="V60" s="1">
        <v>767813.69863013679</v>
      </c>
      <c r="W60" s="1">
        <v>767813.69863013679</v>
      </c>
      <c r="X60" s="1">
        <v>767813.69863013679</v>
      </c>
      <c r="Y60" s="1">
        <v>767813.69863013679</v>
      </c>
      <c r="Z60" s="1">
        <v>767813.69863013679</v>
      </c>
      <c r="AA60" s="1">
        <v>767813.69863013679</v>
      </c>
      <c r="AB60" s="1">
        <v>767813.69863013679</v>
      </c>
      <c r="AC60" s="1">
        <v>767813.69863013679</v>
      </c>
      <c r="AD60" s="1">
        <v>767813.69863013679</v>
      </c>
      <c r="AE60" s="1">
        <v>767813.69863013679</v>
      </c>
      <c r="AF60" s="1">
        <v>767813.69863013679</v>
      </c>
      <c r="AG60" s="1">
        <v>767813.69863013679</v>
      </c>
      <c r="AH60" s="1">
        <v>767813.69863013679</v>
      </c>
      <c r="AI60" s="1">
        <v>767813.69863013679</v>
      </c>
      <c r="AJ60" s="1">
        <v>767813.69863013679</v>
      </c>
      <c r="AK60" s="1">
        <v>767813.69863013679</v>
      </c>
      <c r="AL60" s="1">
        <v>767813.69863013679</v>
      </c>
      <c r="AM60" s="1">
        <v>767813.69863013679</v>
      </c>
      <c r="AN60" s="1">
        <v>767813.69863013679</v>
      </c>
      <c r="AO60" s="1">
        <v>767813.69863013679</v>
      </c>
      <c r="AP60" s="1">
        <v>767813.69863013679</v>
      </c>
      <c r="AQ60" s="1">
        <v>767813.69863013679</v>
      </c>
      <c r="AR60" s="1">
        <v>767813.69863013679</v>
      </c>
      <c r="AS60" s="1">
        <v>767813.69863013679</v>
      </c>
      <c r="AT60" s="1">
        <v>767813.69863013679</v>
      </c>
      <c r="AU60" s="1">
        <v>767813.69863013679</v>
      </c>
      <c r="AV60" s="1">
        <v>767813.69863013679</v>
      </c>
      <c r="AW60" s="1">
        <v>767813.69863013679</v>
      </c>
      <c r="AX60" s="1">
        <v>767813.69863013679</v>
      </c>
      <c r="AY60" s="1">
        <v>767813.69863013679</v>
      </c>
      <c r="AZ60" s="1">
        <v>767813.69863013679</v>
      </c>
      <c r="BA60" s="1">
        <v>767813.69863013679</v>
      </c>
      <c r="BB60" s="1">
        <v>767813.69863013679</v>
      </c>
      <c r="BC60" s="1">
        <v>767813.69863013679</v>
      </c>
      <c r="BD60" s="1">
        <v>767813.69863013679</v>
      </c>
      <c r="BE60" s="1">
        <v>767813.69863013679</v>
      </c>
      <c r="BF60" s="1">
        <v>767813.69863013679</v>
      </c>
      <c r="BG60" s="1">
        <v>767813.69863013679</v>
      </c>
      <c r="BH60" s="1">
        <v>767813.69863013679</v>
      </c>
      <c r="BI60" s="1">
        <v>767813.69863013679</v>
      </c>
      <c r="BJ60" s="1">
        <v>767813.69863013679</v>
      </c>
      <c r="BK60" s="1">
        <v>767813.69863013679</v>
      </c>
      <c r="BL60" s="1">
        <v>767813.69863013679</v>
      </c>
      <c r="BM60" s="1">
        <v>767813.69863013679</v>
      </c>
      <c r="BN60" s="1">
        <v>767813.69863013679</v>
      </c>
      <c r="BO60" s="1">
        <v>767813.69863013679</v>
      </c>
      <c r="BP60" s="1">
        <v>767813.69863013679</v>
      </c>
      <c r="BQ60" s="1">
        <v>767813.69863013679</v>
      </c>
      <c r="BR60" s="1">
        <v>767813.69863013679</v>
      </c>
      <c r="BS60" s="1">
        <v>767813.69863013679</v>
      </c>
      <c r="BT60" s="1">
        <v>767813.69863013679</v>
      </c>
      <c r="BU60" s="1">
        <v>767813.69863013679</v>
      </c>
      <c r="BV60" s="1">
        <v>767813.69863013679</v>
      </c>
      <c r="BW60" s="1">
        <v>767813.69863013679</v>
      </c>
      <c r="BX60" s="1">
        <v>767813.69863013679</v>
      </c>
      <c r="BY60" s="1">
        <v>767813.69863013679</v>
      </c>
      <c r="BZ60" s="1">
        <v>767813.69863013679</v>
      </c>
      <c r="CA60" s="1">
        <v>767813.69863013679</v>
      </c>
      <c r="CB60" s="1">
        <v>767813.69863013679</v>
      </c>
      <c r="CC60" s="1">
        <v>767813.69863013679</v>
      </c>
      <c r="CD60" s="1">
        <v>767813.69863013679</v>
      </c>
      <c r="CE60" s="1">
        <v>767813.69863013679</v>
      </c>
      <c r="CF60" s="1">
        <v>767813.69863013679</v>
      </c>
      <c r="CG60" s="1">
        <v>767813.69863013679</v>
      </c>
      <c r="CH60" s="1">
        <v>767813.69863013679</v>
      </c>
      <c r="CI60" s="1">
        <v>767813.69863013679</v>
      </c>
      <c r="CJ60" s="1">
        <v>767813.69863013679</v>
      </c>
      <c r="CK60" s="1">
        <v>767813.69863013679</v>
      </c>
      <c r="CL60" s="1">
        <v>767813.69863013679</v>
      </c>
      <c r="CM60" s="1">
        <v>767813.69863013679</v>
      </c>
      <c r="CN60" s="1">
        <v>767813.69863013679</v>
      </c>
      <c r="CO60" s="1">
        <v>767813.69863013679</v>
      </c>
      <c r="CP60" s="1">
        <v>767813.69863013679</v>
      </c>
      <c r="CQ60" s="1">
        <v>767813.69863013679</v>
      </c>
      <c r="CR60" s="1">
        <v>767813.69863013679</v>
      </c>
      <c r="CS60" s="1">
        <v>767813.69863013679</v>
      </c>
      <c r="CT60" s="1">
        <v>767813.69863013679</v>
      </c>
      <c r="CU60" s="1">
        <v>767813.69863013679</v>
      </c>
      <c r="CV60" s="1">
        <v>767813.69863013679</v>
      </c>
      <c r="CW60" s="1">
        <v>767813.69863013679</v>
      </c>
      <c r="CX60" s="1">
        <v>767813.69863013679</v>
      </c>
      <c r="CY60" s="1">
        <v>767813.69863013679</v>
      </c>
      <c r="CZ60" s="1">
        <v>767813.69863013679</v>
      </c>
      <c r="DA60" s="1">
        <v>767813.69863013679</v>
      </c>
    </row>
    <row r="61" spans="3:105" x14ac:dyDescent="0.25">
      <c r="D61" t="s">
        <v>56</v>
      </c>
      <c r="E61" s="1">
        <v>767813.69863013679</v>
      </c>
      <c r="F61" s="1">
        <v>767813.69863013679</v>
      </c>
      <c r="G61" s="1">
        <v>767813.69863013679</v>
      </c>
      <c r="H61" s="1">
        <v>767813.69863013679</v>
      </c>
      <c r="I61" s="1">
        <v>767813.69863013679</v>
      </c>
      <c r="J61" s="1">
        <v>767813.69863013679</v>
      </c>
      <c r="K61" s="1">
        <v>767813.69863013679</v>
      </c>
      <c r="L61" s="1">
        <v>767813.69863013679</v>
      </c>
      <c r="M61" s="1">
        <v>767813.69863013679</v>
      </c>
      <c r="N61" s="1">
        <v>767813.69863013679</v>
      </c>
      <c r="O61" s="1">
        <v>767813.69863013679</v>
      </c>
      <c r="P61" s="1">
        <v>767813.69863013679</v>
      </c>
      <c r="Q61" s="1">
        <v>767813.69863013679</v>
      </c>
      <c r="R61" s="1">
        <v>767813.69863013679</v>
      </c>
      <c r="S61" s="1">
        <v>767813.69863013679</v>
      </c>
      <c r="T61" s="1">
        <v>767813.69863013679</v>
      </c>
      <c r="U61" s="1">
        <v>767813.69863013679</v>
      </c>
      <c r="V61" s="1">
        <v>767813.69863013679</v>
      </c>
      <c r="W61" s="1">
        <v>767813.69863013679</v>
      </c>
      <c r="X61" s="1">
        <v>767813.69863013679</v>
      </c>
      <c r="Y61" s="1">
        <v>767813.69863013679</v>
      </c>
      <c r="Z61" s="1">
        <v>767813.69863013679</v>
      </c>
      <c r="AA61" s="1">
        <v>767813.69863013679</v>
      </c>
      <c r="AB61" s="1">
        <v>767813.69863013679</v>
      </c>
      <c r="AC61" s="1">
        <v>767813.69863013679</v>
      </c>
      <c r="AD61" s="1">
        <v>767813.69863013679</v>
      </c>
      <c r="AE61" s="1">
        <v>767813.69863013679</v>
      </c>
      <c r="AF61" s="1">
        <v>767813.69863013679</v>
      </c>
      <c r="AG61" s="1">
        <v>767813.69863013679</v>
      </c>
      <c r="AH61" s="1">
        <v>767813.69863013679</v>
      </c>
      <c r="AI61" s="1">
        <v>767813.69863013679</v>
      </c>
      <c r="AJ61" s="1">
        <v>767813.69863013679</v>
      </c>
      <c r="AK61" s="1">
        <v>767813.69863013679</v>
      </c>
      <c r="AL61" s="1">
        <v>767813.69863013679</v>
      </c>
      <c r="AM61" s="1">
        <v>767813.69863013679</v>
      </c>
      <c r="AN61" s="1">
        <v>767813.69863013679</v>
      </c>
      <c r="AO61" s="1">
        <v>767813.69863013679</v>
      </c>
      <c r="AP61" s="1">
        <v>767813.69863013679</v>
      </c>
      <c r="AQ61" s="1">
        <v>767813.69863013679</v>
      </c>
      <c r="AR61" s="1">
        <v>767813.69863013679</v>
      </c>
      <c r="AS61" s="1">
        <v>767813.69863013679</v>
      </c>
      <c r="AT61" s="1">
        <v>767813.69863013679</v>
      </c>
      <c r="AU61" s="1">
        <v>767813.69863013679</v>
      </c>
      <c r="AV61" s="1">
        <v>767813.69863013679</v>
      </c>
      <c r="AW61" s="1">
        <v>767813.69863013679</v>
      </c>
      <c r="AX61" s="1">
        <v>767813.69863013679</v>
      </c>
      <c r="AY61" s="1">
        <v>767813.69863013679</v>
      </c>
      <c r="AZ61" s="1">
        <v>767813.69863013679</v>
      </c>
      <c r="BA61" s="1">
        <v>767813.69863013679</v>
      </c>
      <c r="BB61" s="1">
        <v>767813.69863013679</v>
      </c>
      <c r="BC61" s="1">
        <v>767813.69863013679</v>
      </c>
      <c r="BD61" s="1">
        <v>767813.69863013679</v>
      </c>
      <c r="BE61" s="1">
        <v>767813.69863013679</v>
      </c>
      <c r="BF61" s="1">
        <v>767813.69863013679</v>
      </c>
      <c r="BG61" s="1">
        <v>767813.69863013679</v>
      </c>
      <c r="BH61" s="1">
        <v>767813.69863013679</v>
      </c>
      <c r="BI61" s="1">
        <v>767813.69863013679</v>
      </c>
      <c r="BJ61" s="1">
        <v>767813.69863013679</v>
      </c>
      <c r="BK61" s="1">
        <v>767813.69863013679</v>
      </c>
      <c r="BL61" s="1">
        <v>767813.69863013679</v>
      </c>
      <c r="BM61" s="1">
        <v>767813.69863013679</v>
      </c>
      <c r="BN61" s="1">
        <v>767813.69863013679</v>
      </c>
      <c r="BO61" s="1">
        <v>767813.69863013679</v>
      </c>
      <c r="BP61" s="1">
        <v>767813.69863013679</v>
      </c>
      <c r="BQ61" s="1">
        <v>767813.69863013679</v>
      </c>
      <c r="BR61" s="1">
        <v>767813.69863013679</v>
      </c>
      <c r="BS61" s="1">
        <v>767813.69863013679</v>
      </c>
      <c r="BT61" s="1">
        <v>767813.69863013679</v>
      </c>
      <c r="BU61" s="1">
        <v>767813.69863013679</v>
      </c>
      <c r="BV61" s="1">
        <v>767813.69863013679</v>
      </c>
      <c r="BW61" s="1">
        <v>767813.69863013679</v>
      </c>
      <c r="BX61" s="1">
        <v>767813.69863013679</v>
      </c>
      <c r="BY61" s="1">
        <v>767813.69863013679</v>
      </c>
      <c r="BZ61" s="1">
        <v>767813.69863013679</v>
      </c>
      <c r="CA61" s="1">
        <v>767813.69863013679</v>
      </c>
      <c r="CB61" s="1">
        <v>767813.69863013679</v>
      </c>
      <c r="CC61" s="1">
        <v>767813.69863013679</v>
      </c>
      <c r="CD61" s="1">
        <v>767813.69863013679</v>
      </c>
      <c r="CE61" s="1">
        <v>767813.69863013679</v>
      </c>
      <c r="CF61" s="1">
        <v>767813.69863013679</v>
      </c>
      <c r="CG61" s="1">
        <v>767813.69863013679</v>
      </c>
      <c r="CH61" s="1">
        <v>767813.69863013679</v>
      </c>
      <c r="CI61" s="1">
        <v>767813.69863013679</v>
      </c>
      <c r="CJ61" s="1">
        <v>767813.69863013679</v>
      </c>
      <c r="CK61" s="1">
        <v>767813.69863013679</v>
      </c>
      <c r="CL61" s="1">
        <v>767813.69863013679</v>
      </c>
      <c r="CM61" s="1">
        <v>767813.69863013679</v>
      </c>
      <c r="CN61" s="1">
        <v>767813.69863013679</v>
      </c>
      <c r="CO61" s="1">
        <v>767813.69863013679</v>
      </c>
      <c r="CP61" s="1">
        <v>767813.69863013679</v>
      </c>
      <c r="CQ61" s="1">
        <v>767813.69863013679</v>
      </c>
      <c r="CR61" s="1">
        <v>767813.69863013679</v>
      </c>
      <c r="CS61" s="1">
        <v>767813.69863013679</v>
      </c>
      <c r="CT61" s="1">
        <v>767813.69863013679</v>
      </c>
      <c r="CU61" s="1">
        <v>767813.69863013679</v>
      </c>
      <c r="CV61" s="1">
        <v>767813.69863013679</v>
      </c>
      <c r="CW61" s="1">
        <v>767813.69863013679</v>
      </c>
      <c r="CX61" s="1">
        <v>767813.69863013679</v>
      </c>
      <c r="CY61" s="1">
        <v>767813.69863013679</v>
      </c>
      <c r="CZ61" s="1">
        <v>767813.69863013679</v>
      </c>
      <c r="DA61" s="1">
        <v>767813.69863013679</v>
      </c>
    </row>
    <row r="62" spans="3:105" x14ac:dyDescent="0.25">
      <c r="D62" t="s">
        <v>57</v>
      </c>
      <c r="E62" s="1">
        <v>767813.69863013679</v>
      </c>
      <c r="F62" s="1">
        <v>767813.69863013679</v>
      </c>
      <c r="G62" s="1">
        <v>767813.69863013679</v>
      </c>
      <c r="H62" s="1">
        <v>767813.69863013679</v>
      </c>
      <c r="I62" s="1">
        <v>767813.69863013679</v>
      </c>
      <c r="J62" s="1">
        <v>767813.69863013679</v>
      </c>
      <c r="K62" s="1">
        <v>767813.69863013679</v>
      </c>
      <c r="L62" s="1">
        <v>767813.69863013679</v>
      </c>
      <c r="M62" s="1">
        <v>767813.69863013679</v>
      </c>
      <c r="N62" s="1">
        <v>767813.69863013679</v>
      </c>
      <c r="O62" s="1">
        <v>767813.69863013679</v>
      </c>
      <c r="P62" s="1">
        <v>767813.69863013679</v>
      </c>
      <c r="Q62" s="1">
        <v>767813.69863013679</v>
      </c>
      <c r="R62" s="1">
        <v>767813.69863013679</v>
      </c>
      <c r="S62" s="1">
        <v>767813.69863013679</v>
      </c>
      <c r="T62" s="1">
        <v>767813.69863013679</v>
      </c>
      <c r="U62" s="1">
        <v>767813.69863013679</v>
      </c>
      <c r="V62" s="1">
        <v>767813.69863013679</v>
      </c>
      <c r="W62" s="1">
        <v>767813.69863013679</v>
      </c>
      <c r="X62" s="1">
        <v>767813.69863013679</v>
      </c>
      <c r="Y62" s="1">
        <v>767813.69863013679</v>
      </c>
      <c r="Z62" s="1">
        <v>767813.69863013679</v>
      </c>
      <c r="AA62" s="1">
        <v>767813.69863013679</v>
      </c>
      <c r="AB62" s="1">
        <v>767813.69863013679</v>
      </c>
      <c r="AC62" s="1">
        <v>767813.69863013679</v>
      </c>
      <c r="AD62" s="1">
        <v>767813.69863013679</v>
      </c>
      <c r="AE62" s="1">
        <v>767813.69863013679</v>
      </c>
      <c r="AF62" s="1">
        <v>767813.69863013679</v>
      </c>
      <c r="AG62" s="1">
        <v>767813.69863013679</v>
      </c>
      <c r="AH62" s="1">
        <v>767813.69863013679</v>
      </c>
      <c r="AI62" s="1">
        <v>767813.69863013679</v>
      </c>
      <c r="AJ62" s="1">
        <v>767813.69863013679</v>
      </c>
      <c r="AK62" s="1">
        <v>767813.69863013679</v>
      </c>
      <c r="AL62" s="1">
        <v>767813.69863013679</v>
      </c>
      <c r="AM62" s="1">
        <v>767813.69863013679</v>
      </c>
      <c r="AN62" s="1">
        <v>767813.69863013679</v>
      </c>
      <c r="AO62" s="1">
        <v>767813.69863013679</v>
      </c>
      <c r="AP62" s="1">
        <v>767813.69863013679</v>
      </c>
      <c r="AQ62" s="1">
        <v>767813.69863013679</v>
      </c>
      <c r="AR62" s="1">
        <v>767813.69863013679</v>
      </c>
      <c r="AS62" s="1">
        <v>767813.69863013679</v>
      </c>
      <c r="AT62" s="1">
        <v>767813.69863013679</v>
      </c>
      <c r="AU62" s="1">
        <v>767813.69863013679</v>
      </c>
      <c r="AV62" s="1">
        <v>767813.69863013679</v>
      </c>
      <c r="AW62" s="1">
        <v>767813.69863013679</v>
      </c>
      <c r="AX62" s="1">
        <v>767813.69863013679</v>
      </c>
      <c r="AY62" s="1">
        <v>767813.69863013679</v>
      </c>
      <c r="AZ62" s="1">
        <v>767813.69863013679</v>
      </c>
      <c r="BA62" s="1">
        <v>767813.69863013679</v>
      </c>
      <c r="BB62" s="1">
        <v>767813.69863013679</v>
      </c>
      <c r="BC62" s="1">
        <v>767813.69863013679</v>
      </c>
      <c r="BD62" s="1">
        <v>767813.69863013679</v>
      </c>
      <c r="BE62" s="1">
        <v>767813.69863013679</v>
      </c>
      <c r="BF62" s="1">
        <v>767813.69863013679</v>
      </c>
      <c r="BG62" s="1">
        <v>767813.69863013679</v>
      </c>
      <c r="BH62" s="1">
        <v>767813.69863013679</v>
      </c>
      <c r="BI62" s="1">
        <v>767813.69863013679</v>
      </c>
      <c r="BJ62" s="1">
        <v>767813.69863013679</v>
      </c>
      <c r="BK62" s="1">
        <v>767813.69863013679</v>
      </c>
      <c r="BL62" s="1">
        <v>767813.69863013679</v>
      </c>
      <c r="BM62" s="1">
        <v>767813.69863013679</v>
      </c>
      <c r="BN62" s="1">
        <v>767813.69863013679</v>
      </c>
      <c r="BO62" s="1">
        <v>767813.69863013679</v>
      </c>
      <c r="BP62" s="1">
        <v>767813.69863013679</v>
      </c>
      <c r="BQ62" s="1">
        <v>767813.69863013679</v>
      </c>
      <c r="BR62" s="1">
        <v>767813.69863013679</v>
      </c>
      <c r="BS62" s="1">
        <v>767813.69863013679</v>
      </c>
      <c r="BT62" s="1">
        <v>767813.69863013679</v>
      </c>
      <c r="BU62" s="1">
        <v>767813.69863013679</v>
      </c>
      <c r="BV62" s="1">
        <v>767813.69863013679</v>
      </c>
      <c r="BW62" s="1">
        <v>767813.69863013679</v>
      </c>
      <c r="BX62" s="1">
        <v>767813.69863013679</v>
      </c>
      <c r="BY62" s="1">
        <v>767813.69863013679</v>
      </c>
      <c r="BZ62" s="1">
        <v>767813.69863013679</v>
      </c>
      <c r="CA62" s="1">
        <v>767813.69863013679</v>
      </c>
      <c r="CB62" s="1">
        <v>767813.69863013679</v>
      </c>
      <c r="CC62" s="1">
        <v>767813.69863013679</v>
      </c>
      <c r="CD62" s="1">
        <v>767813.69863013679</v>
      </c>
      <c r="CE62" s="1">
        <v>767813.69863013679</v>
      </c>
      <c r="CF62" s="1">
        <v>767813.69863013679</v>
      </c>
      <c r="CG62" s="1">
        <v>767813.69863013679</v>
      </c>
      <c r="CH62" s="1">
        <v>767813.69863013679</v>
      </c>
      <c r="CI62" s="1">
        <v>767813.69863013679</v>
      </c>
      <c r="CJ62" s="1">
        <v>767813.69863013679</v>
      </c>
      <c r="CK62" s="1">
        <v>767813.69863013679</v>
      </c>
      <c r="CL62" s="1">
        <v>767813.69863013679</v>
      </c>
      <c r="CM62" s="1">
        <v>767813.69863013679</v>
      </c>
      <c r="CN62" s="1">
        <v>767813.69863013679</v>
      </c>
      <c r="CO62" s="1">
        <v>767813.69863013679</v>
      </c>
      <c r="CP62" s="1">
        <v>767813.69863013679</v>
      </c>
      <c r="CQ62" s="1">
        <v>767813.69863013679</v>
      </c>
      <c r="CR62" s="1">
        <v>767813.69863013679</v>
      </c>
      <c r="CS62" s="1">
        <v>767813.69863013679</v>
      </c>
      <c r="CT62" s="1">
        <v>767813.69863013679</v>
      </c>
      <c r="CU62" s="1">
        <v>767813.69863013679</v>
      </c>
      <c r="CV62" s="1">
        <v>767813.69863013679</v>
      </c>
      <c r="CW62" s="1">
        <v>767813.69863013679</v>
      </c>
      <c r="CX62" s="1">
        <v>767813.69863013679</v>
      </c>
      <c r="CY62" s="1">
        <v>767813.69863013679</v>
      </c>
      <c r="CZ62" s="1">
        <v>767813.69863013679</v>
      </c>
      <c r="DA62" s="1">
        <v>767813.69863013679</v>
      </c>
    </row>
    <row r="63" spans="3:105" x14ac:dyDescent="0.25">
      <c r="D63" t="s">
        <v>58</v>
      </c>
      <c r="E63" s="1">
        <v>767813.69863013679</v>
      </c>
      <c r="F63" s="1">
        <v>767813.69863013679</v>
      </c>
      <c r="G63" s="1">
        <v>767813.69863013679</v>
      </c>
      <c r="H63" s="1">
        <v>767813.69863013679</v>
      </c>
      <c r="I63" s="1">
        <v>767813.69863013679</v>
      </c>
      <c r="J63" s="1">
        <v>767813.69863013679</v>
      </c>
      <c r="K63" s="1">
        <v>767813.69863013679</v>
      </c>
      <c r="L63" s="1">
        <v>767813.69863013679</v>
      </c>
      <c r="M63" s="1">
        <v>767813.69863013679</v>
      </c>
      <c r="N63" s="1">
        <v>767813.69863013679</v>
      </c>
      <c r="O63" s="1">
        <v>767813.69863013679</v>
      </c>
      <c r="P63" s="1">
        <v>767813.69863013679</v>
      </c>
      <c r="Q63" s="1">
        <v>767813.69863013679</v>
      </c>
      <c r="R63" s="1">
        <v>767813.69863013679</v>
      </c>
      <c r="S63" s="1">
        <v>767813.69863013679</v>
      </c>
      <c r="T63" s="1">
        <v>767813.69863013679</v>
      </c>
      <c r="U63" s="1">
        <v>767813.69863013679</v>
      </c>
      <c r="V63" s="1">
        <v>767813.69863013679</v>
      </c>
      <c r="W63" s="1">
        <v>767813.69863013679</v>
      </c>
      <c r="X63" s="1">
        <v>767813.69863013679</v>
      </c>
      <c r="Y63" s="1">
        <v>767813.69863013679</v>
      </c>
      <c r="Z63" s="1">
        <v>767813.69863013679</v>
      </c>
      <c r="AA63" s="1">
        <v>767813.69863013679</v>
      </c>
      <c r="AB63" s="1">
        <v>767813.69863013679</v>
      </c>
      <c r="AC63" s="1">
        <v>767813.69863013679</v>
      </c>
      <c r="AD63" s="1">
        <v>767813.69863013679</v>
      </c>
      <c r="AE63" s="1">
        <v>767813.69863013679</v>
      </c>
      <c r="AF63" s="1">
        <v>767813.69863013679</v>
      </c>
      <c r="AG63" s="1">
        <v>767813.69863013679</v>
      </c>
      <c r="AH63" s="1">
        <v>767813.69863013679</v>
      </c>
      <c r="AI63" s="1">
        <v>767813.69863013679</v>
      </c>
      <c r="AJ63" s="1">
        <v>767813.69863013679</v>
      </c>
      <c r="AK63" s="1">
        <v>767813.69863013679</v>
      </c>
      <c r="AL63" s="1">
        <v>767813.69863013679</v>
      </c>
      <c r="AM63" s="1">
        <v>767813.69863013679</v>
      </c>
      <c r="AN63" s="1">
        <v>767813.69863013679</v>
      </c>
      <c r="AO63" s="1">
        <v>767813.69863013679</v>
      </c>
      <c r="AP63" s="1">
        <v>767813.69863013679</v>
      </c>
      <c r="AQ63" s="1">
        <v>767813.69863013679</v>
      </c>
      <c r="AR63" s="1">
        <v>767813.69863013679</v>
      </c>
      <c r="AS63" s="1">
        <v>767813.69863013679</v>
      </c>
      <c r="AT63" s="1">
        <v>767813.69863013679</v>
      </c>
      <c r="AU63" s="1">
        <v>767813.69863013679</v>
      </c>
      <c r="AV63" s="1">
        <v>767813.69863013679</v>
      </c>
      <c r="AW63" s="1">
        <v>767813.69863013679</v>
      </c>
      <c r="AX63" s="1">
        <v>767813.69863013679</v>
      </c>
      <c r="AY63" s="1">
        <v>767813.69863013679</v>
      </c>
      <c r="AZ63" s="1">
        <v>767813.69863013679</v>
      </c>
      <c r="BA63" s="1">
        <v>767813.69863013679</v>
      </c>
      <c r="BB63" s="1">
        <v>767813.69863013679</v>
      </c>
      <c r="BC63" s="1">
        <v>767813.69863013679</v>
      </c>
      <c r="BD63" s="1">
        <v>767813.69863013679</v>
      </c>
      <c r="BE63" s="1">
        <v>767813.69863013679</v>
      </c>
      <c r="BF63" s="1">
        <v>767813.69863013679</v>
      </c>
      <c r="BG63" s="1">
        <v>767813.69863013679</v>
      </c>
      <c r="BH63" s="1">
        <v>767813.69863013679</v>
      </c>
      <c r="BI63" s="1">
        <v>767813.69863013679</v>
      </c>
      <c r="BJ63" s="1">
        <v>767813.69863013679</v>
      </c>
      <c r="BK63" s="1">
        <v>767813.69863013679</v>
      </c>
      <c r="BL63" s="1">
        <v>767813.69863013679</v>
      </c>
      <c r="BM63" s="1">
        <v>767813.69863013679</v>
      </c>
      <c r="BN63" s="1">
        <v>767813.69863013679</v>
      </c>
      <c r="BO63" s="1">
        <v>767813.69863013679</v>
      </c>
      <c r="BP63" s="1">
        <v>767813.69863013679</v>
      </c>
      <c r="BQ63" s="1">
        <v>767813.69863013679</v>
      </c>
      <c r="BR63" s="1">
        <v>767813.69863013679</v>
      </c>
      <c r="BS63" s="1">
        <v>767813.69863013679</v>
      </c>
      <c r="BT63" s="1">
        <v>767813.69863013679</v>
      </c>
      <c r="BU63" s="1">
        <v>767813.69863013679</v>
      </c>
      <c r="BV63" s="1">
        <v>767813.69863013679</v>
      </c>
      <c r="BW63" s="1">
        <v>767813.69863013679</v>
      </c>
      <c r="BX63" s="1">
        <v>767813.69863013679</v>
      </c>
      <c r="BY63" s="1">
        <v>767813.69863013679</v>
      </c>
      <c r="BZ63" s="1">
        <v>767813.69863013679</v>
      </c>
      <c r="CA63" s="1">
        <v>767813.69863013679</v>
      </c>
      <c r="CB63" s="1">
        <v>767813.69863013679</v>
      </c>
      <c r="CC63" s="1">
        <v>767813.69863013679</v>
      </c>
      <c r="CD63" s="1">
        <v>767813.69863013679</v>
      </c>
      <c r="CE63" s="1">
        <v>767813.69863013679</v>
      </c>
      <c r="CF63" s="1">
        <v>767813.69863013679</v>
      </c>
      <c r="CG63" s="1">
        <v>767813.69863013679</v>
      </c>
      <c r="CH63" s="1">
        <v>767813.69863013679</v>
      </c>
      <c r="CI63" s="1">
        <v>767813.69863013679</v>
      </c>
      <c r="CJ63" s="1">
        <v>767813.69863013679</v>
      </c>
      <c r="CK63" s="1">
        <v>767813.69863013679</v>
      </c>
      <c r="CL63" s="1">
        <v>767813.69863013679</v>
      </c>
      <c r="CM63" s="1">
        <v>767813.69863013679</v>
      </c>
      <c r="CN63" s="1">
        <v>767813.69863013679</v>
      </c>
      <c r="CO63" s="1">
        <v>767813.69863013679</v>
      </c>
      <c r="CP63" s="1">
        <v>767813.69863013679</v>
      </c>
      <c r="CQ63" s="1">
        <v>767813.69863013679</v>
      </c>
      <c r="CR63" s="1">
        <v>767813.69863013679</v>
      </c>
      <c r="CS63" s="1">
        <v>767813.69863013679</v>
      </c>
      <c r="CT63" s="1">
        <v>767813.69863013679</v>
      </c>
      <c r="CU63" s="1">
        <v>767813.69863013679</v>
      </c>
      <c r="CV63" s="1">
        <v>767813.69863013679</v>
      </c>
      <c r="CW63" s="1">
        <v>767813.69863013679</v>
      </c>
      <c r="CX63" s="1">
        <v>767813.69863013679</v>
      </c>
      <c r="CY63" s="1">
        <v>767813.69863013679</v>
      </c>
      <c r="CZ63" s="1">
        <v>767813.69863013679</v>
      </c>
      <c r="DA63" s="1">
        <v>767813.69863013679</v>
      </c>
    </row>
    <row r="64" spans="3:105" x14ac:dyDescent="0.25">
      <c r="D64" t="s">
        <v>59</v>
      </c>
      <c r="E64" s="1">
        <v>767813.69863013679</v>
      </c>
      <c r="F64" s="1">
        <v>767813.69863013679</v>
      </c>
      <c r="G64" s="1">
        <v>767813.69863013679</v>
      </c>
      <c r="H64" s="1">
        <v>767813.69863013679</v>
      </c>
      <c r="I64" s="1">
        <v>767813.69863013679</v>
      </c>
      <c r="J64" s="1">
        <v>767813.69863013679</v>
      </c>
      <c r="K64" s="1">
        <v>767813.69863013679</v>
      </c>
      <c r="L64" s="1">
        <v>767813.69863013679</v>
      </c>
      <c r="M64" s="1">
        <v>767813.69863013679</v>
      </c>
      <c r="N64" s="1">
        <v>767813.69863013679</v>
      </c>
      <c r="O64" s="1">
        <v>767813.69863013679</v>
      </c>
      <c r="P64" s="1">
        <v>767813.69863013679</v>
      </c>
      <c r="Q64" s="1">
        <v>767813.69863013679</v>
      </c>
      <c r="R64" s="1">
        <v>767813.69863013679</v>
      </c>
      <c r="S64" s="1">
        <v>767813.69863013679</v>
      </c>
      <c r="T64" s="1">
        <v>767813.69863013679</v>
      </c>
      <c r="U64" s="1">
        <v>767813.69863013679</v>
      </c>
      <c r="V64" s="1">
        <v>767813.69863013679</v>
      </c>
      <c r="W64" s="1">
        <v>767813.69863013679</v>
      </c>
      <c r="X64" s="1">
        <v>767813.69863013679</v>
      </c>
      <c r="Y64" s="1">
        <v>767813.69863013679</v>
      </c>
      <c r="Z64" s="1">
        <v>767813.69863013679</v>
      </c>
      <c r="AA64" s="1">
        <v>767813.69863013679</v>
      </c>
      <c r="AB64" s="1">
        <v>767813.69863013679</v>
      </c>
      <c r="AC64" s="1">
        <v>767813.69863013679</v>
      </c>
      <c r="AD64" s="1">
        <v>767813.69863013679</v>
      </c>
      <c r="AE64" s="1">
        <v>767813.69863013679</v>
      </c>
      <c r="AF64" s="1">
        <v>767813.69863013679</v>
      </c>
      <c r="AG64" s="1">
        <v>767813.69863013679</v>
      </c>
      <c r="AH64" s="1">
        <v>767813.69863013679</v>
      </c>
      <c r="AI64" s="1">
        <v>767813.69863013679</v>
      </c>
      <c r="AJ64" s="1">
        <v>767813.69863013679</v>
      </c>
      <c r="AK64" s="1">
        <v>767813.69863013679</v>
      </c>
      <c r="AL64" s="1">
        <v>767813.69863013679</v>
      </c>
      <c r="AM64" s="1">
        <v>767813.69863013679</v>
      </c>
      <c r="AN64" s="1">
        <v>767813.69863013679</v>
      </c>
      <c r="AO64" s="1">
        <v>767813.69863013679</v>
      </c>
      <c r="AP64" s="1">
        <v>767813.69863013679</v>
      </c>
      <c r="AQ64" s="1">
        <v>767813.69863013679</v>
      </c>
      <c r="AR64" s="1">
        <v>767813.69863013679</v>
      </c>
      <c r="AS64" s="1">
        <v>767813.69863013679</v>
      </c>
      <c r="AT64" s="1">
        <v>767813.69863013679</v>
      </c>
      <c r="AU64" s="1">
        <v>767813.69863013679</v>
      </c>
      <c r="AV64" s="1">
        <v>767813.69863013679</v>
      </c>
      <c r="AW64" s="1">
        <v>767813.69863013679</v>
      </c>
      <c r="AX64" s="1">
        <v>767813.69863013679</v>
      </c>
      <c r="AY64" s="1">
        <v>767813.69863013679</v>
      </c>
      <c r="AZ64" s="1">
        <v>767813.69863013679</v>
      </c>
      <c r="BA64" s="1">
        <v>767813.69863013679</v>
      </c>
      <c r="BB64" s="1">
        <v>767813.69863013679</v>
      </c>
      <c r="BC64" s="1">
        <v>767813.69863013679</v>
      </c>
      <c r="BD64" s="1">
        <v>767813.69863013679</v>
      </c>
      <c r="BE64" s="1">
        <v>767813.69863013679</v>
      </c>
      <c r="BF64" s="1">
        <v>767813.69863013679</v>
      </c>
      <c r="BG64" s="1">
        <v>767813.69863013679</v>
      </c>
      <c r="BH64" s="1">
        <v>767813.69863013679</v>
      </c>
      <c r="BI64" s="1">
        <v>767813.69863013679</v>
      </c>
      <c r="BJ64" s="1">
        <v>767813.69863013679</v>
      </c>
      <c r="BK64" s="1">
        <v>767813.69863013679</v>
      </c>
      <c r="BL64" s="1">
        <v>767813.69863013679</v>
      </c>
      <c r="BM64" s="1">
        <v>767813.69863013679</v>
      </c>
      <c r="BN64" s="1">
        <v>767813.69863013679</v>
      </c>
      <c r="BO64" s="1">
        <v>767813.69863013679</v>
      </c>
      <c r="BP64" s="1">
        <v>767813.69863013679</v>
      </c>
      <c r="BQ64" s="1">
        <v>767813.69863013679</v>
      </c>
      <c r="BR64" s="1">
        <v>767813.69863013679</v>
      </c>
      <c r="BS64" s="1">
        <v>767813.69863013679</v>
      </c>
      <c r="BT64" s="1">
        <v>767813.69863013679</v>
      </c>
      <c r="BU64" s="1">
        <v>767813.69863013679</v>
      </c>
      <c r="BV64" s="1">
        <v>767813.69863013679</v>
      </c>
      <c r="BW64" s="1">
        <v>767813.69863013679</v>
      </c>
      <c r="BX64" s="1">
        <v>767813.69863013679</v>
      </c>
      <c r="BY64" s="1">
        <v>767813.69863013679</v>
      </c>
      <c r="BZ64" s="1">
        <v>767813.69863013679</v>
      </c>
      <c r="CA64" s="1">
        <v>767813.69863013679</v>
      </c>
      <c r="CB64" s="1">
        <v>767813.69863013679</v>
      </c>
      <c r="CC64" s="1">
        <v>767813.69863013679</v>
      </c>
      <c r="CD64" s="1">
        <v>767813.69863013679</v>
      </c>
      <c r="CE64" s="1">
        <v>767813.69863013679</v>
      </c>
      <c r="CF64" s="1">
        <v>767813.69863013679</v>
      </c>
      <c r="CG64" s="1">
        <v>767813.69863013679</v>
      </c>
      <c r="CH64" s="1">
        <v>767813.69863013679</v>
      </c>
      <c r="CI64" s="1">
        <v>767813.69863013679</v>
      </c>
      <c r="CJ64" s="1">
        <v>767813.69863013679</v>
      </c>
      <c r="CK64" s="1">
        <v>767813.69863013679</v>
      </c>
      <c r="CL64" s="1">
        <v>767813.69863013679</v>
      </c>
      <c r="CM64" s="1">
        <v>767813.69863013679</v>
      </c>
      <c r="CN64" s="1">
        <v>767813.69863013679</v>
      </c>
      <c r="CO64" s="1">
        <v>767813.69863013679</v>
      </c>
      <c r="CP64" s="1">
        <v>767813.69863013679</v>
      </c>
      <c r="CQ64" s="1">
        <v>767813.69863013679</v>
      </c>
      <c r="CR64" s="1">
        <v>767813.69863013679</v>
      </c>
      <c r="CS64" s="1">
        <v>767813.69863013679</v>
      </c>
      <c r="CT64" s="1">
        <v>767813.69863013679</v>
      </c>
      <c r="CU64" s="1">
        <v>767813.69863013679</v>
      </c>
      <c r="CV64" s="1">
        <v>767813.69863013679</v>
      </c>
      <c r="CW64" s="1">
        <v>767813.69863013679</v>
      </c>
      <c r="CX64" s="1">
        <v>767813.69863013679</v>
      </c>
      <c r="CY64" s="1">
        <v>767813.69863013679</v>
      </c>
      <c r="CZ64" s="1">
        <v>767813.69863013679</v>
      </c>
      <c r="DA64" s="1">
        <v>767813.69863013679</v>
      </c>
    </row>
    <row r="65" spans="1:105" x14ac:dyDescent="0.25">
      <c r="D65" t="s">
        <v>60</v>
      </c>
      <c r="E65" s="1">
        <v>767813.69863013679</v>
      </c>
      <c r="F65" s="1">
        <v>767813.69863013679</v>
      </c>
      <c r="G65" s="1">
        <v>767813.69863013679</v>
      </c>
      <c r="H65" s="1">
        <v>767813.69863013679</v>
      </c>
      <c r="I65" s="1">
        <v>767813.69863013679</v>
      </c>
      <c r="J65" s="1">
        <v>767813.69863013679</v>
      </c>
      <c r="K65" s="1">
        <v>767813.69863013679</v>
      </c>
      <c r="L65" s="1">
        <v>767813.69863013679</v>
      </c>
      <c r="M65" s="1">
        <v>767813.69863013679</v>
      </c>
      <c r="N65" s="1">
        <v>767813.69863013679</v>
      </c>
      <c r="O65" s="1">
        <v>767813.69863013679</v>
      </c>
      <c r="P65" s="1">
        <v>767813.69863013679</v>
      </c>
      <c r="Q65" s="1">
        <v>767813.69863013679</v>
      </c>
      <c r="R65" s="1">
        <v>767813.69863013679</v>
      </c>
      <c r="S65" s="1">
        <v>767813.69863013679</v>
      </c>
      <c r="T65" s="1">
        <v>767813.69863013679</v>
      </c>
      <c r="U65" s="1">
        <v>767813.69863013679</v>
      </c>
      <c r="V65" s="1">
        <v>767813.69863013679</v>
      </c>
      <c r="W65" s="1">
        <v>767813.69863013679</v>
      </c>
      <c r="X65" s="1">
        <v>767813.69863013679</v>
      </c>
      <c r="Y65" s="1">
        <v>767813.69863013679</v>
      </c>
      <c r="Z65" s="1">
        <v>767813.69863013679</v>
      </c>
      <c r="AA65" s="1">
        <v>767813.69863013679</v>
      </c>
      <c r="AB65" s="1">
        <v>767813.69863013679</v>
      </c>
      <c r="AC65" s="1">
        <v>767813.69863013679</v>
      </c>
      <c r="AD65" s="1">
        <v>767813.69863013679</v>
      </c>
      <c r="AE65" s="1">
        <v>767813.69863013679</v>
      </c>
      <c r="AF65" s="1">
        <v>767813.69863013679</v>
      </c>
      <c r="AG65" s="1">
        <v>767813.69863013679</v>
      </c>
      <c r="AH65" s="1">
        <v>767813.69863013679</v>
      </c>
      <c r="AI65" s="1">
        <v>767813.69863013679</v>
      </c>
      <c r="AJ65" s="1">
        <v>767813.69863013679</v>
      </c>
      <c r="AK65" s="1">
        <v>767813.69863013679</v>
      </c>
      <c r="AL65" s="1">
        <v>767813.69863013679</v>
      </c>
      <c r="AM65" s="1">
        <v>767813.69863013679</v>
      </c>
      <c r="AN65" s="1">
        <v>767813.69863013679</v>
      </c>
      <c r="AO65" s="1">
        <v>767813.69863013679</v>
      </c>
      <c r="AP65" s="1">
        <v>767813.69863013679</v>
      </c>
      <c r="AQ65" s="1">
        <v>767813.69863013679</v>
      </c>
      <c r="AR65" s="1">
        <v>767813.69863013679</v>
      </c>
      <c r="AS65" s="1">
        <v>767813.69863013679</v>
      </c>
      <c r="AT65" s="1">
        <v>767813.69863013679</v>
      </c>
      <c r="AU65" s="1">
        <v>767813.69863013679</v>
      </c>
      <c r="AV65" s="1">
        <v>767813.69863013679</v>
      </c>
      <c r="AW65" s="1">
        <v>767813.69863013679</v>
      </c>
      <c r="AX65" s="1">
        <v>767813.69863013679</v>
      </c>
      <c r="AY65" s="1">
        <v>767813.69863013679</v>
      </c>
      <c r="AZ65" s="1">
        <v>767813.69863013679</v>
      </c>
      <c r="BA65" s="1">
        <v>767813.69863013679</v>
      </c>
      <c r="BB65" s="1">
        <v>767813.69863013679</v>
      </c>
      <c r="BC65" s="1">
        <v>767813.69863013679</v>
      </c>
      <c r="BD65" s="1">
        <v>767813.69863013679</v>
      </c>
      <c r="BE65" s="1">
        <v>767813.69863013679</v>
      </c>
      <c r="BF65" s="1">
        <v>767813.69863013679</v>
      </c>
      <c r="BG65" s="1">
        <v>767813.69863013679</v>
      </c>
      <c r="BH65" s="1">
        <v>767813.69863013679</v>
      </c>
      <c r="BI65" s="1">
        <v>767813.69863013679</v>
      </c>
      <c r="BJ65" s="1">
        <v>767813.69863013679</v>
      </c>
      <c r="BK65" s="1">
        <v>767813.69863013679</v>
      </c>
      <c r="BL65" s="1">
        <v>767813.69863013679</v>
      </c>
      <c r="BM65" s="1">
        <v>767813.69863013679</v>
      </c>
      <c r="BN65" s="1">
        <v>767813.69863013679</v>
      </c>
      <c r="BO65" s="1">
        <v>767813.69863013679</v>
      </c>
      <c r="BP65" s="1">
        <v>767813.69863013679</v>
      </c>
      <c r="BQ65" s="1">
        <v>767813.69863013679</v>
      </c>
      <c r="BR65" s="1">
        <v>767813.69863013679</v>
      </c>
      <c r="BS65" s="1">
        <v>767813.69863013679</v>
      </c>
      <c r="BT65" s="1">
        <v>767813.69863013679</v>
      </c>
      <c r="BU65" s="1">
        <v>767813.69863013679</v>
      </c>
      <c r="BV65" s="1">
        <v>767813.69863013679</v>
      </c>
      <c r="BW65" s="1">
        <v>767813.69863013679</v>
      </c>
      <c r="BX65" s="1">
        <v>767813.69863013679</v>
      </c>
      <c r="BY65" s="1">
        <v>767813.69863013679</v>
      </c>
      <c r="BZ65" s="1">
        <v>767813.69863013679</v>
      </c>
      <c r="CA65" s="1">
        <v>767813.69863013679</v>
      </c>
      <c r="CB65" s="1">
        <v>767813.69863013679</v>
      </c>
      <c r="CC65" s="1">
        <v>767813.69863013679</v>
      </c>
      <c r="CD65" s="1">
        <v>767813.69863013679</v>
      </c>
      <c r="CE65" s="1">
        <v>767813.69863013679</v>
      </c>
      <c r="CF65" s="1">
        <v>767813.69863013679</v>
      </c>
      <c r="CG65" s="1">
        <v>767813.69863013679</v>
      </c>
      <c r="CH65" s="1">
        <v>767813.69863013679</v>
      </c>
      <c r="CI65" s="1">
        <v>767813.69863013679</v>
      </c>
      <c r="CJ65" s="1">
        <v>767813.69863013679</v>
      </c>
      <c r="CK65" s="1">
        <v>767813.69863013679</v>
      </c>
      <c r="CL65" s="1">
        <v>767813.69863013679</v>
      </c>
      <c r="CM65" s="1">
        <v>767813.69863013679</v>
      </c>
      <c r="CN65" s="1">
        <v>767813.69863013679</v>
      </c>
      <c r="CO65" s="1">
        <v>767813.69863013679</v>
      </c>
      <c r="CP65" s="1">
        <v>767813.69863013679</v>
      </c>
      <c r="CQ65" s="1">
        <v>767813.69863013679</v>
      </c>
      <c r="CR65" s="1">
        <v>767813.69863013679</v>
      </c>
      <c r="CS65" s="1">
        <v>767813.69863013679</v>
      </c>
      <c r="CT65" s="1">
        <v>767813.69863013679</v>
      </c>
      <c r="CU65" s="1">
        <v>767813.69863013679</v>
      </c>
      <c r="CV65" s="1">
        <v>767813.69863013679</v>
      </c>
      <c r="CW65" s="1">
        <v>767813.69863013679</v>
      </c>
      <c r="CX65" s="1">
        <v>767813.69863013679</v>
      </c>
      <c r="CY65" s="1">
        <v>767813.69863013679</v>
      </c>
      <c r="CZ65" s="1">
        <v>767813.69863013679</v>
      </c>
      <c r="DA65" s="1">
        <v>767813.69863013679</v>
      </c>
    </row>
    <row r="66" spans="1:105" x14ac:dyDescent="0.25">
      <c r="D66" s="6"/>
    </row>
    <row r="67" spans="1:105" x14ac:dyDescent="0.25">
      <c r="A67" s="4" t="s">
        <v>10</v>
      </c>
      <c r="D67" s="7" t="s">
        <v>9</v>
      </c>
    </row>
    <row r="68" spans="1:105" x14ac:dyDescent="0.25">
      <c r="A68" t="s">
        <v>48</v>
      </c>
      <c r="B68" s="3">
        <f>SUMPRODUCT(E68:DA68,E$5:DA$5)</f>
        <v>43.961855022393891</v>
      </c>
      <c r="D68" t="s">
        <v>48</v>
      </c>
      <c r="E68" s="1">
        <f xml:space="preserve"> MIN(   MAX(0,EXP((1/beta.p)*( E38 - E53 - beta.0 - beta.oil*price.oil.2050 - beta.eua*price.eua.2050 - parameters!$D78 ))), price.ceiling   )</f>
        <v>6.1721645518709458</v>
      </c>
      <c r="F68" s="1">
        <f xml:space="preserve"> MIN(   MAX(0,EXP((1/beta.p)*( F38 - F53 - beta.0 - beta.oil*price.oil.2050 - beta.eua*price.eua.2050 - parameters!$D78 ))), price.ceiling   )</f>
        <v>6.4101492507055555</v>
      </c>
      <c r="G68" s="1">
        <f xml:space="preserve"> MIN(   MAX(0,EXP((1/beta.p)*( G38 - G53 - beta.0 - beta.oil*price.oil.2050 - beta.eua*price.eua.2050 - parameters!$D78 ))), price.ceiling   )</f>
        <v>6.6573101010188598</v>
      </c>
      <c r="H68" s="1">
        <f xml:space="preserve"> MIN(   MAX(0,EXP((1/beta.p)*( H38 - H53 - beta.0 - beta.oil*price.oil.2050 - beta.eua*price.eua.2050 - parameters!$D78 ))), price.ceiling   )</f>
        <v>6.9140009144482111</v>
      </c>
      <c r="I68" s="1">
        <f xml:space="preserve"> MIN(   MAX(0,EXP((1/beta.p)*( I38 - I53 - beta.0 - beta.oil*price.oil.2050 - beta.eua*price.eua.2050 - parameters!$D78 ))), price.ceiling   )</f>
        <v>7.1805891448071053</v>
      </c>
      <c r="J68" s="1">
        <f xml:space="preserve"> MIN(   MAX(0,EXP((1/beta.p)*( J38 - J53 - beta.0 - beta.oil*price.oil.2050 - beta.eua*price.eua.2050 - parameters!$D78 ))), price.ceiling   )</f>
        <v>7.45745641409661</v>
      </c>
      <c r="K68" s="1">
        <f xml:space="preserve"> MIN(   MAX(0,EXP((1/beta.p)*( K38 - K53 - beta.0 - beta.oil*price.oil.2050 - beta.eua*price.eua.2050 - parameters!$D78 ))), price.ceiling   )</f>
        <v>7.7449990587986246</v>
      </c>
      <c r="L68" s="1">
        <f xml:space="preserve"> MIN(   MAX(0,EXP((1/beta.p)*( L38 - L53 - beta.0 - beta.oil*price.oil.2050 - beta.eua*price.eua.2050 - parameters!$D78 ))), price.ceiling   )</f>
        <v>8.0436286972329718</v>
      </c>
      <c r="M68" s="1">
        <f xml:space="preserve"> MIN(   MAX(0,EXP((1/beta.p)*( M38 - M53 - beta.0 - beta.oil*price.oil.2050 - beta.eua*price.eua.2050 - parameters!$D78 ))), price.ceiling   )</f>
        <v>8.3537728187904836</v>
      </c>
      <c r="N68" s="1">
        <f xml:space="preserve"> MIN(   MAX(0,EXP((1/beta.p)*( N38 - N53 - beta.0 - beta.oil*price.oil.2050 - beta.eua*price.eua.2050 - parameters!$D78 ))), price.ceiling   )</f>
        <v>8.6758753958855692</v>
      </c>
      <c r="O68" s="1">
        <f xml:space="preserve"> MIN(   MAX(0,EXP((1/beta.p)*( O38 - O53 - beta.0 - beta.oil*price.oil.2050 - beta.eua*price.eua.2050 - parameters!$D78 ))), price.ceiling   )</f>
        <v>9.0103975195043464</v>
      </c>
      <c r="P68" s="1">
        <f xml:space="preserve"> MIN(   MAX(0,EXP((1/beta.p)*( P38 - P53 - beta.0 - beta.oil*price.oil.2050 - beta.eua*price.eua.2050 - parameters!$D78 ))), price.ceiling   )</f>
        <v>9.3578180592579994</v>
      </c>
      <c r="Q68" s="1">
        <f xml:space="preserve"> MIN(   MAX(0,EXP((1/beta.p)*( Q38 - Q53 - beta.0 - beta.oil*price.oil.2050 - beta.eua*price.eua.2050 - parameters!$D78 ))), price.ceiling   )</f>
        <v>9.7186343488863294</v>
      </c>
      <c r="R68" s="1">
        <f xml:space="preserve"> MIN(   MAX(0,EXP((1/beta.p)*( R38 - R53 - beta.0 - beta.oil*price.oil.2050 - beta.eua*price.eua.2050 - parameters!$D78 ))), price.ceiling   )</f>
        <v>10.093362898192799</v>
      </c>
      <c r="S68" s="1">
        <f xml:space="preserve"> MIN(   MAX(0,EXP((1/beta.p)*( S38 - S53 - beta.0 - beta.oil*price.oil.2050 - beta.eua*price.eua.2050 - parameters!$D78 ))), price.ceiling   )</f>
        <v>10.482540132430129</v>
      </c>
      <c r="T68" s="1">
        <f xml:space="preserve"> MIN(   MAX(0,EXP((1/beta.p)*( T38 - T53 - beta.0 - beta.oil*price.oil.2050 - beta.eua*price.eua.2050 - parameters!$D78 ))), price.ceiling   )</f>
        <v>10.886723160194984</v>
      </c>
      <c r="U68" s="1">
        <f xml:space="preserve"> MIN(   MAX(0,EXP((1/beta.p)*( U38 - U53 - beta.0 - beta.oil*price.oil.2050 - beta.eua*price.eua.2050 - parameters!$D78 ))), price.ceiling   )</f>
        <v>11.306490570930887</v>
      </c>
      <c r="V68" s="1">
        <f xml:space="preserve"> MIN(   MAX(0,EXP((1/beta.p)*( V38 - V53 - beta.0 - beta.oil*price.oil.2050 - beta.eua*price.eua.2050 - parameters!$D78 ))), price.ceiling   )</f>
        <v>11.742443263181077</v>
      </c>
      <c r="W68" s="1">
        <f xml:space="preserve"> MIN(   MAX(0,EXP((1/beta.p)*( W38 - W53 - beta.0 - beta.oil*price.oil.2050 - beta.eua*price.eua.2050 - parameters!$D78 ))), price.ceiling   )</f>
        <v>12.195205304776932</v>
      </c>
      <c r="X68" s="1">
        <f xml:space="preserve"> MIN(   MAX(0,EXP((1/beta.p)*( X38 - X53 - beta.0 - beta.oil*price.oil.2050 - beta.eua*price.eua.2050 - parameters!$D78 ))), price.ceiling   )</f>
        <v>12.665424826193256</v>
      </c>
      <c r="Y68" s="1">
        <f xml:space="preserve"> MIN(   MAX(0,EXP((1/beta.p)*( Y38 - Y53 - beta.0 - beta.oil*price.oil.2050 - beta.eua*price.eua.2050 - parameters!$D78 ))), price.ceiling   )</f>
        <v>13.153774948349401</v>
      </c>
      <c r="Z68" s="1">
        <f xml:space="preserve"> MIN(   MAX(0,EXP((1/beta.p)*( Z38 - Z53 - beta.0 - beta.oil*price.oil.2050 - beta.eua*price.eua.2050 - parameters!$D78 ))), price.ceiling   )</f>
        <v>13.66095474618422</v>
      </c>
      <c r="AA68" s="1">
        <f xml:space="preserve"> MIN(   MAX(0,EXP((1/beta.p)*( AA38 - AA53 - beta.0 - beta.oil*price.oil.2050 - beta.eua*price.eua.2050 - parameters!$D78 ))), price.ceiling   )</f>
        <v>14.187690249384376</v>
      </c>
      <c r="AB68" s="1">
        <f xml:space="preserve"> MIN(   MAX(0,EXP((1/beta.p)*( AB38 - AB53 - beta.0 - beta.oil*price.oil.2050 - beta.eua*price.eua.2050 - parameters!$D78 ))), price.ceiling   )</f>
        <v>14.734735481698371</v>
      </c>
      <c r="AC68" s="1">
        <f xml:space="preserve"> MIN(   MAX(0,EXP((1/beta.p)*( AC38 - AC53 - beta.0 - beta.oil*price.oil.2050 - beta.eua*price.eua.2050 - parameters!$D78 ))), price.ceiling   )</f>
        <v>15.302873540324285</v>
      </c>
      <c r="AD68" s="1">
        <f xml:space="preserve"> MIN(   MAX(0,EXP((1/beta.p)*( AD38 - AD53 - beta.0 - beta.oil*price.oil.2050 - beta.eua*price.eua.2050 - parameters!$D78 ))), price.ceiling   )</f>
        <v>15.892917716916147</v>
      </c>
      <c r="AE68" s="1">
        <f xml:space="preserve"> MIN(   MAX(0,EXP((1/beta.p)*( AE38 - AE53 - beta.0 - beta.oil*price.oil.2050 - beta.eua*price.eua.2050 - parameters!$D78 ))), price.ceiling   )</f>
        <v>16.505712661813888</v>
      </c>
      <c r="AF68" s="1">
        <f xml:space="preserve"> MIN(   MAX(0,EXP((1/beta.p)*( AF38 - AF53 - beta.0 - beta.oil*price.oil.2050 - beta.eua*price.eua.2050 - parameters!$D78 ))), price.ceiling   )</f>
        <v>17.142135593163253</v>
      </c>
      <c r="AG68" s="1">
        <f xml:space="preserve"> MIN(   MAX(0,EXP((1/beta.p)*( AG38 - AG53 - beta.0 - beta.oil*price.oil.2050 - beta.eua*price.eua.2050 - parameters!$D78 ))), price.ceiling   )</f>
        <v>17.803097552656769</v>
      </c>
      <c r="AH68" s="1">
        <f xml:space="preserve"> MIN(   MAX(0,EXP((1/beta.p)*( AH38 - AH53 - beta.0 - beta.oil*price.oil.2050 - beta.eua*price.eua.2050 - parameters!$D78 ))), price.ceiling   )</f>
        <v>18.489544709693089</v>
      </c>
      <c r="AI68" s="1">
        <f xml:space="preserve"> MIN(   MAX(0,EXP((1/beta.p)*( AI38 - AI53 - beta.0 - beta.oil*price.oil.2050 - beta.eua*price.eua.2050 - parameters!$D78 ))), price.ceiling   )</f>
        <v>19.202459715821945</v>
      </c>
      <c r="AJ68" s="1">
        <f xml:space="preserve"> MIN(   MAX(0,EXP((1/beta.p)*( AJ38 - AJ53 - beta.0 - beta.oil*price.oil.2050 - beta.eua*price.eua.2050 - parameters!$D78 ))), price.ceiling   )</f>
        <v>19.94286311141326</v>
      </c>
      <c r="AK68" s="1">
        <f xml:space="preserve"> MIN(   MAX(0,EXP((1/beta.p)*( AK38 - AK53 - beta.0 - beta.oil*price.oil.2050 - beta.eua*price.eua.2050 - parameters!$D78 ))), price.ceiling   )</f>
        <v>20.711814786564386</v>
      </c>
      <c r="AL68" s="1">
        <f xml:space="preserve"> MIN(   MAX(0,EXP((1/beta.p)*( AL38 - AL53 - beta.0 - beta.oil*price.oil.2050 - beta.eua*price.eua.2050 - parameters!$D78 ))), price.ceiling   )</f>
        <v>21.510415498336492</v>
      </c>
      <c r="AM68" s="1">
        <f xml:space="preserve"> MIN(   MAX(0,EXP((1/beta.p)*( AM38 - AM53 - beta.0 - beta.oil*price.oil.2050 - beta.eua*price.eua.2050 - parameters!$D78 ))), price.ceiling   )</f>
        <v>22.339808446492302</v>
      </c>
      <c r="AN68" s="1">
        <f xml:space="preserve"> MIN(   MAX(0,EXP((1/beta.p)*( AN38 - AN53 - beta.0 - beta.oil*price.oil.2050 - beta.eua*price.eua.2050 - parameters!$D78 ))), price.ceiling   )</f>
        <v>23.201180909990487</v>
      </c>
      <c r="AO68" s="1">
        <f xml:space="preserve"> MIN(   MAX(0,EXP((1/beta.p)*( AO38 - AO53 - beta.0 - beta.oil*price.oil.2050 - beta.eua*price.eua.2050 - parameters!$D78 ))), price.ceiling   )</f>
        <v>24.095765946579931</v>
      </c>
      <c r="AP68" s="1">
        <f xml:space="preserve"> MIN(   MAX(0,EXP((1/beta.p)*( AP38 - AP53 - beta.0 - beta.oil*price.oil.2050 - beta.eua*price.eua.2050 - parameters!$D78 ))), price.ceiling   )</f>
        <v>25.024844157926015</v>
      </c>
      <c r="AQ68" s="1">
        <f xml:space="preserve"> MIN(   MAX(0,EXP((1/beta.p)*( AQ38 - AQ53 - beta.0 - beta.oil*price.oil.2050 - beta.eua*price.eua.2050 - parameters!$D78 ))), price.ceiling   )</f>
        <v>25.989745522796749</v>
      </c>
      <c r="AR68" s="1">
        <f xml:space="preserve"> MIN(   MAX(0,EXP((1/beta.p)*( AR38 - AR53 - beta.0 - beta.oil*price.oil.2050 - beta.eua*price.eua.2050 - parameters!$D78 ))), price.ceiling   )</f>
        <v>26.99185130093192</v>
      </c>
      <c r="AS68" s="1">
        <f xml:space="preserve"> MIN(   MAX(0,EXP((1/beta.p)*( AS38 - AS53 - beta.0 - beta.oil*price.oil.2050 - beta.eua*price.eua.2050 - parameters!$D78 ))), price.ceiling   )</f>
        <v>28.032596010321399</v>
      </c>
      <c r="AT68" s="1">
        <f xml:space="preserve"> MIN(   MAX(0,EXP((1/beta.p)*( AT38 - AT53 - beta.0 - beta.oil*price.oil.2050 - beta.eua*price.eua.2050 - parameters!$D78 ))), price.ceiling   )</f>
        <v>29.113469480722678</v>
      </c>
      <c r="AU68" s="1">
        <f xml:space="preserve"> MIN(   MAX(0,EXP((1/beta.p)*( AU38 - AU53 - beta.0 - beta.oil*price.oil.2050 - beta.eua*price.eua.2050 - parameters!$D78 ))), price.ceiling   )</f>
        <v>30.236018986357635</v>
      </c>
      <c r="AV68" s="1">
        <f xml:space="preserve"> MIN(   MAX(0,EXP((1/beta.p)*( AV38 - AV53 - beta.0 - beta.oil*price.oil.2050 - beta.eua*price.eua.2050 - parameters!$D78 ))), price.ceiling   )</f>
        <v>31.401851460840938</v>
      </c>
      <c r="AW68" s="1">
        <f xml:space="preserve"> MIN(   MAX(0,EXP((1/beta.p)*( AW38 - AW53 - beta.0 - beta.oil*price.oil.2050 - beta.eua*price.eua.2050 - parameters!$D78 ))), price.ceiling   )</f>
        <v>32.612635797511302</v>
      </c>
      <c r="AX68" s="1">
        <f xml:space="preserve"> MIN(   MAX(0,EXP((1/beta.p)*( AX38 - AX53 - beta.0 - beta.oil*price.oil.2050 - beta.eua*price.eua.2050 - parameters!$D78 ))), price.ceiling   )</f>
        <v>33.87010523845823</v>
      </c>
      <c r="AY68" s="1">
        <f xml:space="preserve"> MIN(   MAX(0,EXP((1/beta.p)*( AY38 - AY53 - beta.0 - beta.oil*price.oil.2050 - beta.eua*price.eua.2050 - parameters!$D78 ))), price.ceiling   )</f>
        <v>35.176059855664214</v>
      </c>
      <c r="AZ68" s="1">
        <f xml:space="preserve"> MIN(   MAX(0,EXP((1/beta.p)*( AZ38 - AZ53 - beta.0 - beta.oil*price.oil.2050 - beta.eua*price.eua.2050 - parameters!$D78 ))), price.ceiling   )</f>
        <v>36.532369127814263</v>
      </c>
      <c r="BA68" s="1">
        <f xml:space="preserve"> MIN(   MAX(0,EXP((1/beta.p)*( BA38 - BA53 - beta.0 - beta.oil*price.oil.2050 - beta.eua*price.eua.2050 - parameters!$D78 ))), price.ceiling   )</f>
        <v>37.940974616461268</v>
      </c>
      <c r="BB68" s="1">
        <f xml:space="preserve"> MIN(   MAX(0,EXP((1/beta.p)*( BB38 - BB53 - beta.0 - beta.oil*price.oil.2050 - beta.eua*price.eua.2050 - parameters!$D78 ))), price.ceiling   )</f>
        <v>39.403892745378123</v>
      </c>
      <c r="BC68" s="1">
        <f xml:space="preserve"> MIN(   MAX(0,EXP((1/beta.p)*( BC38 - BC53 - beta.0 - beta.oil*price.oil.2050 - beta.eua*price.eua.2050 - parameters!$D78 ))), price.ceiling   )</f>
        <v>40.923217687075834</v>
      </c>
      <c r="BD68" s="1">
        <f xml:space="preserve"> MIN(   MAX(0,EXP((1/beta.p)*( BD38 - BD53 - beta.0 - beta.oil*price.oil.2050 - beta.eua*price.eua.2050 - parameters!$D78 ))), price.ceiling   )</f>
        <v>42.501124360618697</v>
      </c>
      <c r="BE68" s="1">
        <f xml:space="preserve"> MIN(   MAX(0,EXP((1/beta.p)*( BE38 - BE53 - beta.0 - beta.oil*price.oil.2050 - beta.eua*price.eua.2050 - parameters!$D78 ))), price.ceiling   )</f>
        <v>44.139871545028733</v>
      </c>
      <c r="BF68" s="1">
        <f xml:space="preserve"> MIN(   MAX(0,EXP((1/beta.p)*( BF38 - BF53 - beta.0 - beta.oil*price.oil.2050 - beta.eua*price.eua.2050 - parameters!$D78 ))), price.ceiling   )</f>
        <v>45.841805112736047</v>
      </c>
      <c r="BG68" s="1">
        <f xml:space="preserve"> MIN(   MAX(0,EXP((1/beta.p)*( BG38 - BG53 - beta.0 - beta.oil*price.oil.2050 - beta.eua*price.eua.2050 - parameters!$D78 ))), price.ceiling   )</f>
        <v>47.609361387703196</v>
      </c>
      <c r="BH68" s="1">
        <f xml:space="preserve"> MIN(   MAX(0,EXP((1/beta.p)*( BH38 - BH53 - beta.0 - beta.oil*price.oil.2050 - beta.eua*price.eua.2050 - parameters!$D78 ))), price.ceiling   )</f>
        <v>49.44507063303206</v>
      </c>
      <c r="BI68" s="1">
        <f xml:space="preserve"> MIN(   MAX(0,EXP((1/beta.p)*( BI38 - BI53 - beta.0 - beta.oil*price.oil.2050 - beta.eua*price.eua.2050 - parameters!$D78 ))), price.ceiling   )</f>
        <v>51.351560673044197</v>
      </c>
      <c r="BJ68" s="1">
        <f xml:space="preserve"> MIN(   MAX(0,EXP((1/beta.p)*( BJ38 - BJ53 - beta.0 - beta.oil*price.oil.2050 - beta.eua*price.eua.2050 - parameters!$D78 ))), price.ceiling   )</f>
        <v>53.331560655020937</v>
      </c>
      <c r="BK68" s="1">
        <f xml:space="preserve"> MIN(   MAX(0,EXP((1/beta.p)*( BK38 - BK53 - beta.0 - beta.oil*price.oil.2050 - beta.eua*price.eua.2050 - parameters!$D78 ))), price.ceiling   )</f>
        <v>55.38790495598704</v>
      </c>
      <c r="BL68" s="1">
        <f xml:space="preserve"> MIN(   MAX(0,EXP((1/beta.p)*( BL38 - BL53 - beta.0 - beta.oil*price.oil.2050 - beta.eua*price.eua.2050 - parameters!$D78 ))), price.ceiling   )</f>
        <v>57.523537240131965</v>
      </c>
      <c r="BM68" s="1">
        <f xml:space="preserve"> MIN(   MAX(0,EXP((1/beta.p)*( BM38 - BM53 - beta.0 - beta.oil*price.oil.2050 - beta.eua*price.eua.2050 - parameters!$D78 ))), price.ceiling   )</f>
        <v>59.741514672675372</v>
      </c>
      <c r="BN68" s="1">
        <f xml:space="preserve"> MIN(   MAX(0,EXP((1/beta.p)*( BN38 - BN53 - beta.0 - beta.oil*price.oil.2050 - beta.eua*price.eua.2050 - parameters!$D78 ))), price.ceiling   )</f>
        <v>62.045012296210153</v>
      </c>
      <c r="BO68" s="1">
        <f xml:space="preserve"> MIN(   MAX(0,EXP((1/beta.p)*( BO38 - BO53 - beta.0 - beta.oil*price.oil.2050 - beta.eua*price.eua.2050 - parameters!$D78 ))), price.ceiling   )</f>
        <v>64.437327575786952</v>
      </c>
      <c r="BP68" s="1">
        <f xml:space="preserve"> MIN(   MAX(0,EXP((1/beta.p)*( BP38 - BP53 - beta.0 - beta.oil*price.oil.2050 - beta.eua*price.eua.2050 - parameters!$D78 ))), price.ceiling   )</f>
        <v>66.921885119247477</v>
      </c>
      <c r="BQ68" s="1">
        <f xml:space="preserve"> MIN(   MAX(0,EXP((1/beta.p)*( BQ38 - BQ53 - beta.0 - beta.oil*price.oil.2050 - beta.eua*price.eua.2050 - parameters!$D78 ))), price.ceiling   )</f>
        <v>69.502241579562636</v>
      </c>
      <c r="BR68" s="1">
        <f xml:space="preserve"> MIN(   MAX(0,EXP((1/beta.p)*( BR38 - BR53 - beta.0 - beta.oil*price.oil.2050 - beta.eua*price.eua.2050 - parameters!$D78 ))), price.ceiling   )</f>
        <v>72.182090746193964</v>
      </c>
      <c r="BS68" s="1">
        <f xml:space="preserve"> MIN(   MAX(0,EXP((1/beta.p)*( BS38 - BS53 - beta.0 - beta.oil*price.oil.2050 - beta.eua*price.eua.2050 - parameters!$D78 ))), price.ceiling   )</f>
        <v>74.965268832766228</v>
      </c>
      <c r="BT68" s="1">
        <f xml:space="preserve"> MIN(   MAX(0,EXP((1/beta.p)*( BT38 - BT53 - beta.0 - beta.oil*price.oil.2050 - beta.eua*price.eua.2050 - parameters!$D78 ))), price.ceiling   )</f>
        <v>77.855759968621271</v>
      </c>
      <c r="BU68" s="1">
        <f xml:space="preserve"> MIN(   MAX(0,EXP((1/beta.p)*( BU38 - BU53 - beta.0 - beta.oil*price.oil.2050 - beta.eua*price.eua.2050 - parameters!$D78 ))), price.ceiling   )</f>
        <v>80.857701902112822</v>
      </c>
      <c r="BV68" s="1">
        <f xml:space="preserve"> MIN(   MAX(0,EXP((1/beta.p)*( BV38 - BV53 - beta.0 - beta.oil*price.oil.2050 - beta.eua*price.eua.2050 - parameters!$D78 ))), price.ceiling   )</f>
        <v>83.975391923808743</v>
      </c>
      <c r="BW68" s="1">
        <f xml:space="preserve"> MIN(   MAX(0,EXP((1/beta.p)*( BW38 - BW53 - beta.0 - beta.oil*price.oil.2050 - beta.eua*price.eua.2050 - parameters!$D78 ))), price.ceiling   )</f>
        <v>87.213293018076854</v>
      </c>
      <c r="BX68" s="1">
        <f xml:space="preserve"> MIN(   MAX(0,EXP((1/beta.p)*( BX38 - BX53 - beta.0 - beta.oil*price.oil.2050 - beta.eua*price.eua.2050 - parameters!$D78 ))), price.ceiling   )</f>
        <v>90.576040251863816</v>
      </c>
      <c r="BY68" s="1">
        <f xml:space="preserve"> MIN(   MAX(0,EXP((1/beta.p)*( BY38 - BY53 - beta.0 - beta.oil*price.oil.2050 - beta.eua*price.eua.2050 - parameters!$D78 ))), price.ceiling   )</f>
        <v>94.068447409809167</v>
      </c>
      <c r="BZ68" s="1">
        <f xml:space="preserve"> MIN(   MAX(0,EXP((1/beta.p)*( BZ38 - BZ53 - beta.0 - beta.oil*price.oil.2050 - beta.eua*price.eua.2050 - parameters!$D78 ))), price.ceiling   )</f>
        <v>97.695513885196178</v>
      </c>
      <c r="CA68" s="1">
        <f xml:space="preserve"> MIN(   MAX(0,EXP((1/beta.p)*( CA38 - CA53 - beta.0 - beta.oil*price.oil.2050 - beta.eua*price.eua.2050 - parameters!$D78 ))), price.ceiling   )</f>
        <v>101.46243183659995</v>
      </c>
      <c r="CB68" s="1">
        <f xml:space="preserve"> MIN(   MAX(0,EXP((1/beta.p)*( CB38 - CB53 - beta.0 - beta.oil*price.oil.2050 - beta.eua*price.eua.2050 - parameters!$D78 ))), price.ceiling   )</f>
        <v>105.37459362048196</v>
      </c>
      <c r="CC68" s="1">
        <f xml:space="preserve"> MIN(   MAX(0,EXP((1/beta.p)*( CC38 - CC53 - beta.0 - beta.oil*price.oil.2050 - beta.eua*price.eua.2050 - parameters!$D78 ))), price.ceiling   )</f>
        <v>109.43759951036664</v>
      </c>
      <c r="CD68" s="1">
        <f xml:space="preserve"> MIN(   MAX(0,EXP((1/beta.p)*( CD38 - CD53 - beta.0 - beta.oil*price.oil.2050 - beta.eua*price.eua.2050 - parameters!$D78 ))), price.ceiling   )</f>
        <v>113.65726571365393</v>
      </c>
      <c r="CE68" s="1">
        <f xml:space="preserve"> MIN(   MAX(0,EXP((1/beta.p)*( CE38 - CE53 - beta.0 - beta.oil*price.oil.2050 - beta.eua*price.eua.2050 - parameters!$D78 ))), price.ceiling   )</f>
        <v>118.03963269753974</v>
      </c>
      <c r="CF68" s="1">
        <f xml:space="preserve"> MIN(   MAX(0,EXP((1/beta.p)*( CF38 - CF53 - beta.0 - beta.oil*price.oil.2050 - beta.eua*price.eua.2050 - parameters!$D78 ))), price.ceiling   )</f>
        <v>122.59097383596685</v>
      </c>
      <c r="CG68" s="1">
        <f xml:space="preserve"> MIN(   MAX(0,EXP((1/beta.p)*( CG38 - CG53 - beta.0 - beta.oil*price.oil.2050 - beta.eua*price.eua.2050 - parameters!$D78 ))), price.ceiling   )</f>
        <v>127.31780438998207</v>
      </c>
      <c r="CH68" s="1">
        <f xml:space="preserve"> MIN(   MAX(0,EXP((1/beta.p)*( CH38 - CH53 - beta.0 - beta.oil*price.oil.2050 - beta.eua*price.eua.2050 - parameters!$D78 ))), price.ceiling   )</f>
        <v>132.22689083435588</v>
      </c>
      <c r="CI68" s="1">
        <f xml:space="preserve"> MIN(   MAX(0,EXP((1/beta.p)*( CI38 - CI53 - beta.0 - beta.oil*price.oil.2050 - beta.eua*price.eua.2050 - parameters!$D78 ))), price.ceiling   )</f>
        <v>137.32526054381424</v>
      </c>
      <c r="CJ68" s="1">
        <f xml:space="preserve"> MIN(   MAX(0,EXP((1/beta.p)*( CJ38 - CJ53 - beta.0 - beta.oil*price.oil.2050 - beta.eua*price.eua.2050 - parameters!$D78 ))), price.ceiling   )</f>
        <v>142.62021185275128</v>
      </c>
      <c r="CK68" s="1">
        <f xml:space="preserve"> MIN(   MAX(0,EXP((1/beta.p)*( CK38 - CK53 - beta.0 - beta.oil*price.oil.2050 - beta.eua*price.eua.2050 - parameters!$D78 ))), price.ceiling   )</f>
        <v>148.1193245028208</v>
      </c>
      <c r="CL68" s="1">
        <f xml:space="preserve"> MIN(   MAX(0,EXP((1/beta.p)*( CL38 - CL53 - beta.0 - beta.oil*price.oil.2050 - beta.eua*price.eua.2050 - parameters!$D78 ))), price.ceiling   )</f>
        <v>153.83047049336395</v>
      </c>
      <c r="CM68" s="1">
        <f xml:space="preserve"> MIN(   MAX(0,EXP((1/beta.p)*( CM38 - CM53 - beta.0 - beta.oil*price.oil.2050 - beta.eua*price.eua.2050 - parameters!$D78 ))), price.ceiling   )</f>
        <v>159.76182535020308</v>
      </c>
      <c r="CN68" s="1">
        <f xml:space="preserve"> MIN(   MAX(0,EXP((1/beta.p)*( CN38 - CN53 - beta.0 - beta.oil*price.oil.2050 - beta.eua*price.eua.2050 - parameters!$D78 ))), price.ceiling   )</f>
        <v>165.92187982893702</v>
      </c>
      <c r="CO68" s="1">
        <f xml:space="preserve"> MIN(   MAX(0,EXP((1/beta.p)*( CO38 - CO53 - beta.0 - beta.oil*price.oil.2050 - beta.eua*price.eua.2050 - parameters!$D78 ))), price.ceiling   )</f>
        <v>172.31945206948771</v>
      </c>
      <c r="CP68" s="1">
        <f xml:space="preserve"> MIN(   MAX(0,EXP((1/beta.p)*( CP38 - CP53 - beta.0 - beta.oil*price.oil.2050 - beta.eua*price.eua.2050 - parameters!$D78 ))), price.ceiling   )</f>
        <v>178.96370021929957</v>
      </c>
      <c r="CQ68" s="1">
        <f xml:space="preserve"> MIN(   MAX(0,EXP((1/beta.p)*( CQ38 - CQ53 - beta.0 - beta.oil*price.oil.2050 - beta.eua*price.eua.2050 - parameters!$D78 ))), price.ceiling   )</f>
        <v>185.86413554325861</v>
      </c>
      <c r="CR68" s="1">
        <f xml:space="preserve"> MIN(   MAX(0,EXP((1/beta.p)*( CR38 - CR53 - beta.0 - beta.oil*price.oil.2050 - beta.eua*price.eua.2050 - parameters!$D78 ))), price.ceiling   )</f>
        <v>193.03063603910314</v>
      </c>
      <c r="CS68" s="1">
        <f xml:space="preserve"> MIN(   MAX(0,EXP((1/beta.p)*( CS38 - CS53 - beta.0 - beta.oil*price.oil.2050 - beta.eua*price.eua.2050 - parameters!$D78 ))), price.ceiling   )</f>
        <v>200.4734605778126</v>
      </c>
      <c r="CT68" s="1">
        <f xml:space="preserve"> MIN(   MAX(0,EXP((1/beta.p)*( CT38 - CT53 - beta.0 - beta.oil*price.oil.2050 - beta.eua*price.eua.2050 - parameters!$D78 ))), price.ceiling   )</f>
        <v>208.20326358921812</v>
      </c>
      <c r="CU68" s="1">
        <f xml:space="preserve"> MIN(   MAX(0,EXP((1/beta.p)*( CU38 - CU53 - beta.0 - beta.oil*price.oil.2050 - beta.eua*price.eua.2050 - parameters!$D78 ))), price.ceiling   )</f>
        <v>216.23111031385611</v>
      </c>
      <c r="CV68" s="1">
        <f xml:space="preserve"> MIN(   MAX(0,EXP((1/beta.p)*( CV38 - CV53 - beta.0 - beta.oil*price.oil.2050 - beta.eua*price.eua.2050 - parameters!$D78 ))), price.ceiling   )</f>
        <v>224.56849264289934</v>
      </c>
      <c r="CW68" s="1">
        <f xml:space="preserve"> MIN(   MAX(0,EXP((1/beta.p)*( CW38 - CW53 - beta.0 - beta.oil*price.oil.2050 - beta.eua*price.eua.2050 - parameters!$D78 ))), price.ceiling   )</f>
        <v>233.2273455688412</v>
      </c>
      <c r="CX68" s="1">
        <f xml:space="preserve"> MIN(   MAX(0,EXP((1/beta.p)*( CX38 - CX53 - beta.0 - beta.oil*price.oil.2050 - beta.eua*price.eua.2050 - parameters!$D78 ))), price.ceiling   )</f>
        <v>242.22006427047901</v>
      </c>
      <c r="CY68" s="1">
        <f xml:space="preserve"> MIN(   MAX(0,EXP((1/beta.p)*( CY38 - CY53 - beta.0 - beta.oil*price.oil.2050 - beta.eua*price.eua.2050 - parameters!$D78 ))), price.ceiling   )</f>
        <v>251.55952185665691</v>
      </c>
      <c r="CZ68" s="1">
        <f xml:space="preserve"> MIN(   MAX(0,EXP((1/beta.p)*( CZ38 - CZ53 - beta.0 - beta.oil*price.oil.2050 - beta.eua*price.eua.2050 - parameters!$D78 ))), price.ceiling   )</f>
        <v>261.25908779416699</v>
      </c>
      <c r="DA68" s="1">
        <f xml:space="preserve"> MIN(   MAX(0,EXP((1/beta.p)*( DA38 - DA53 - beta.0 - beta.oil*price.oil.2050 - beta.eua*price.eua.2050 - parameters!$D78 ))), price.ceiling   )</f>
        <v>271.33264704618858</v>
      </c>
    </row>
    <row r="69" spans="1:105" x14ac:dyDescent="0.25">
      <c r="A69" t="s">
        <v>49</v>
      </c>
      <c r="B69" s="3">
        <f t="shared" ref="B69:B80" si="8">SUMPRODUCT(E69:DA69,E$5:DA$5)</f>
        <v>38.78240817311633</v>
      </c>
      <c r="D69" t="s">
        <v>49</v>
      </c>
      <c r="E69" s="1">
        <f xml:space="preserve"> MIN(   MAX(0,EXP((1/beta.p)*( E39 - E54 - beta.0 - beta.oil*price.oil.2050 - beta.eua*price.eua.2050 - parameters!$D79 ))), price.ceiling   )</f>
        <v>7.6798218597358279</v>
      </c>
      <c r="F69" s="1">
        <f xml:space="preserve"> MIN(   MAX(0,EXP((1/beta.p)*( F39 - F54 - beta.0 - beta.oil*price.oil.2050 - beta.eua*price.eua.2050 - parameters!$D79 ))), price.ceiling   )</f>
        <v>7.9247990428755273</v>
      </c>
      <c r="G69" s="1">
        <f xml:space="preserve"> MIN(   MAX(0,EXP((1/beta.p)*( G39 - G54 - beta.0 - beta.oil*price.oil.2050 - beta.eua*price.eua.2050 - parameters!$D79 ))), price.ceiling   )</f>
        <v>8.1775907067877185</v>
      </c>
      <c r="H69" s="1">
        <f xml:space="preserve"> MIN(   MAX(0,EXP((1/beta.p)*( H39 - H54 - beta.0 - beta.oil*price.oil.2050 - beta.eua*price.eua.2050 - parameters!$D79 ))), price.ceiling   )</f>
        <v>8.4384461241146962</v>
      </c>
      <c r="I69" s="1">
        <f xml:space="preserve"> MIN(   MAX(0,EXP((1/beta.p)*( I39 - I54 - beta.0 - beta.oil*price.oil.2050 - beta.eua*price.eua.2050 - parameters!$D79 ))), price.ceiling   )</f>
        <v>8.7076225189995711</v>
      </c>
      <c r="J69" s="1">
        <f xml:space="preserve"> MIN(   MAX(0,EXP((1/beta.p)*( J39 - J54 - beta.0 - beta.oil*price.oil.2050 - beta.eua*price.eua.2050 - parameters!$D79 ))), price.ceiling   )</f>
        <v>8.9853853207296766</v>
      </c>
      <c r="K69" s="1">
        <f xml:space="preserve"> MIN(   MAX(0,EXP((1/beta.p)*( K39 - K54 - beta.0 - beta.oil*price.oil.2050 - beta.eua*price.eua.2050 - parameters!$D79 ))), price.ceiling   )</f>
        <v>9.2720084254709167</v>
      </c>
      <c r="L69" s="1">
        <f xml:space="preserve"> MIN(   MAX(0,EXP((1/beta.p)*( L39 - L54 - beta.0 - beta.oil*price.oil.2050 - beta.eua*price.eua.2050 - parameters!$D79 ))), price.ceiling   )</f>
        <v>9.5677744663511408</v>
      </c>
      <c r="M69" s="1">
        <f xml:space="preserve"> MIN(   MAX(0,EXP((1/beta.p)*( M39 - M54 - beta.0 - beta.oil*price.oil.2050 - beta.eua*price.eua.2050 - parameters!$D79 ))), price.ceiling   )</f>
        <v>9.8729750921587858</v>
      </c>
      <c r="N69" s="1">
        <f xml:space="preserve"> MIN(   MAX(0,EXP((1/beta.p)*( N39 - N54 - beta.0 - beta.oil*price.oil.2050 - beta.eua*price.eua.2050 - parameters!$D79 ))), price.ceiling   )</f>
        <v>10.187911254931795</v>
      </c>
      <c r="O69" s="1">
        <f xml:space="preserve"> MIN(   MAX(0,EXP((1/beta.p)*( O39 - O54 - beta.0 - beta.oil*price.oil.2050 - beta.eua*price.eua.2050 - parameters!$D79 ))), price.ceiling   )</f>
        <v>10.512893506720157</v>
      </c>
      <c r="P69" s="1">
        <f xml:space="preserve"> MIN(   MAX(0,EXP((1/beta.p)*( P39 - P54 - beta.0 - beta.oil*price.oil.2050 - beta.eua*price.eua.2050 - parameters!$D79 ))), price.ceiling   )</f>
        <v>10.848242305814898</v>
      </c>
      <c r="Q69" s="1">
        <f xml:space="preserve"> MIN(   MAX(0,EXP((1/beta.p)*( Q39 - Q54 - beta.0 - beta.oil*price.oil.2050 - beta.eua*price.eua.2050 - parameters!$D79 ))), price.ceiling   )</f>
        <v>11.19428833274538</v>
      </c>
      <c r="R69" s="1">
        <f xml:space="preserve"> MIN(   MAX(0,EXP((1/beta.p)*( R39 - R54 - beta.0 - beta.oil*price.oil.2050 - beta.eua*price.eua.2050 - parameters!$D79 ))), price.ceiling   )</f>
        <v>11.55137281635656</v>
      </c>
      <c r="S69" s="1">
        <f xml:space="preserve"> MIN(   MAX(0,EXP((1/beta.p)*( S39 - S54 - beta.0 - beta.oil*price.oil.2050 - beta.eua*price.eua.2050 - parameters!$D79 ))), price.ceiling   )</f>
        <v>11.919847870287676</v>
      </c>
      <c r="T69" s="1">
        <f xml:space="preserve"> MIN(   MAX(0,EXP((1/beta.p)*( T39 - T54 - beta.0 - beta.oil*price.oil.2050 - beta.eua*price.eua.2050 - parameters!$D79 ))), price.ceiling   )</f>
        <v>12.300076840184287</v>
      </c>
      <c r="U69" s="1">
        <f xml:space="preserve"> MIN(   MAX(0,EXP((1/beta.p)*( U39 - U54 - beta.0 - beta.oil*price.oil.2050 - beta.eua*price.eua.2050 - parameters!$D79 ))), price.ceiling   )</f>
        <v>12.69243466198588</v>
      </c>
      <c r="V69" s="1">
        <f xml:space="preserve"> MIN(   MAX(0,EXP((1/beta.p)*( V39 - V54 - beta.0 - beta.oil*price.oil.2050 - beta.eua*price.eua.2050 - parameters!$D79 ))), price.ceiling   )</f>
        <v>13.097308231642479</v>
      </c>
      <c r="W69" s="1">
        <f xml:space="preserve"> MIN(   MAX(0,EXP((1/beta.p)*( W39 - W54 - beta.0 - beta.oil*price.oil.2050 - beta.eua*price.eua.2050 - parameters!$D79 ))), price.ceiling   )</f>
        <v>13.515096786624735</v>
      </c>
      <c r="X69" s="1">
        <f xml:space="preserve"> MIN(   MAX(0,EXP((1/beta.p)*( X39 - X54 - beta.0 - beta.oil*price.oil.2050 - beta.eua*price.eua.2050 - parameters!$D79 ))), price.ceiling   )</f>
        <v>13.946212299603786</v>
      </c>
      <c r="Y69" s="1">
        <f xml:space="preserve"> MIN(   MAX(0,EXP((1/beta.p)*( Y39 - Y54 - beta.0 - beta.oil*price.oil.2050 - beta.eua*price.eua.2050 - parameters!$D79 ))), price.ceiling   )</f>
        <v>14.391079884688981</v>
      </c>
      <c r="Z69" s="1">
        <f xml:space="preserve"> MIN(   MAX(0,EXP((1/beta.p)*( Z39 - Z54 - beta.0 - beta.oil*price.oil.2050 - beta.eua*price.eua.2050 - parameters!$D79 ))), price.ceiling   )</f>
        <v>14.850138216624147</v>
      </c>
      <c r="AA69" s="1">
        <f xml:space="preserve"> MIN(   MAX(0,EXP((1/beta.p)*( AA39 - AA54 - beta.0 - beta.oil*price.oil.2050 - beta.eua*price.eua.2050 - parameters!$D79 ))), price.ceiling   )</f>
        <v>15.32383996335567</v>
      </c>
      <c r="AB69" s="1">
        <f xml:space="preserve"> MIN(   MAX(0,EXP((1/beta.p)*( AB39 - AB54 - beta.0 - beta.oil*price.oil.2050 - beta.eua*price.eua.2050 - parameters!$D79 ))), price.ceiling   )</f>
        <v>15.812652232399058</v>
      </c>
      <c r="AC69" s="1">
        <f xml:space="preserve"> MIN(   MAX(0,EXP((1/beta.p)*( AC39 - AC54 - beta.0 - beta.oil*price.oil.2050 - beta.eua*price.eua.2050 - parameters!$D79 ))), price.ceiling   )</f>
        <v>16.317057031443973</v>
      </c>
      <c r="AD69" s="1">
        <f xml:space="preserve"> MIN(   MAX(0,EXP((1/beta.p)*( AD39 - AD54 - beta.0 - beta.oil*price.oil.2050 - beta.eua*price.eua.2050 - parameters!$D79 ))), price.ceiling   )</f>
        <v>16.837551743652114</v>
      </c>
      <c r="AE69" s="1">
        <f xml:space="preserve"> MIN(   MAX(0,EXP((1/beta.p)*( AE39 - AE54 - beta.0 - beta.oil*price.oil.2050 - beta.eua*price.eua.2050 - parameters!$D79 ))), price.ceiling   )</f>
        <v>17.374649618116447</v>
      </c>
      <c r="AF69" s="1">
        <f xml:space="preserve"> MIN(   MAX(0,EXP((1/beta.p)*( AF39 - AF54 - beta.0 - beta.oil*price.oil.2050 - beta.eua*price.eua.2050 - parameters!$D79 ))), price.ceiling   )</f>
        <v>17.928880275965565</v>
      </c>
      <c r="AG69" s="1">
        <f xml:space="preserve"> MIN(   MAX(0,EXP((1/beta.p)*( AG39 - AG54 - beta.0 - beta.oil*price.oil.2050 - beta.eua*price.eua.2050 - parameters!$D79 ))), price.ceiling   )</f>
        <v>18.500790232612143</v>
      </c>
      <c r="AH69" s="1">
        <f xml:space="preserve"> MIN(   MAX(0,EXP((1/beta.p)*( AH39 - AH54 - beta.0 - beta.oil*price.oil.2050 - beta.eua*price.eua.2050 - parameters!$D79 ))), price.ceiling   )</f>
        <v>19.09094343666052</v>
      </c>
      <c r="AI69" s="1">
        <f xml:space="preserve"> MIN(   MAX(0,EXP((1/beta.p)*( AI39 - AI54 - beta.0 - beta.oil*price.oil.2050 - beta.eua*price.eua.2050 - parameters!$D79 ))), price.ceiling   )</f>
        <v>19.69992182600474</v>
      </c>
      <c r="AJ69" s="1">
        <f xml:space="preserve"> MIN(   MAX(0,EXP((1/beta.p)*( AJ39 - AJ54 - beta.0 - beta.oil*price.oil.2050 - beta.eua*price.eua.2050 - parameters!$D79 ))), price.ceiling   )</f>
        <v>20.328325901665544</v>
      </c>
      <c r="AK69" s="1">
        <f xml:space="preserve"> MIN(   MAX(0,EXP((1/beta.p)*( AK39 - AK54 - beta.0 - beta.oil*price.oil.2050 - beta.eua*price.eua.2050 - parameters!$D79 ))), price.ceiling   )</f>
        <v>20.976775319932024</v>
      </c>
      <c r="AL69" s="1">
        <f xml:space="preserve"> MIN(   MAX(0,EXP((1/beta.p)*( AL39 - AL54 - beta.0 - beta.oil*price.oil.2050 - beta.eua*price.eua.2050 - parameters!$D79 ))), price.ceiling   )</f>
        <v>21.645909503391838</v>
      </c>
      <c r="AM69" s="1">
        <f xml:space="preserve"> MIN(   MAX(0,EXP((1/beta.p)*( AM39 - AM54 - beta.0 - beta.oil*price.oil.2050 - beta.eua*price.eua.2050 - parameters!$D79 ))), price.ceiling   )</f>
        <v>22.336388271452787</v>
      </c>
      <c r="AN69" s="1">
        <f xml:space="preserve"> MIN(   MAX(0,EXP((1/beta.p)*( AN39 - AN54 - beta.0 - beta.oil*price.oil.2050 - beta.eua*price.eua.2050 - parameters!$D79 ))), price.ceiling   )</f>
        <v>23.048892490976868</v>
      </c>
      <c r="AO69" s="1">
        <f xml:space="preserve"> MIN(   MAX(0,EXP((1/beta.p)*( AO39 - AO54 - beta.0 - beta.oil*price.oil.2050 - beta.eua*price.eua.2050 - parameters!$D79 ))), price.ceiling   )</f>
        <v>23.784124747669303</v>
      </c>
      <c r="AP69" s="1">
        <f xml:space="preserve"> MIN(   MAX(0,EXP((1/beta.p)*( AP39 - AP54 - beta.0 - beta.oil*price.oil.2050 - beta.eua*price.eua.2050 - parameters!$D79 ))), price.ceiling   )</f>
        <v>24.542810038883552</v>
      </c>
      <c r="AQ69" s="1">
        <f xml:space="preserve"> MIN(   MAX(0,EXP((1/beta.p)*( AQ39 - AQ54 - beta.0 - beta.oil*price.oil.2050 - beta.eua*price.eua.2050 - parameters!$D79 ))), price.ceiling   )</f>
        <v>25.325696488526443</v>
      </c>
      <c r="AR69" s="1">
        <f xml:space="preserve"> MIN(   MAX(0,EXP((1/beta.p)*( AR39 - AR54 - beta.0 - beta.oil*price.oil.2050 - beta.eua*price.eua.2050 - parameters!$D79 ))), price.ceiling   )</f>
        <v>26.133556084767601</v>
      </c>
      <c r="AS69" s="1">
        <f xml:space="preserve"> MIN(   MAX(0,EXP((1/beta.p)*( AS39 - AS54 - beta.0 - beta.oil*price.oil.2050 - beta.eua*price.eua.2050 - parameters!$D79 ))), price.ceiling   )</f>
        <v>26.967185441281078</v>
      </c>
      <c r="AT69" s="1">
        <f xml:space="preserve"> MIN(   MAX(0,EXP((1/beta.p)*( AT39 - AT54 - beta.0 - beta.oil*price.oil.2050 - beta.eua*price.eua.2050 - parameters!$D79 ))), price.ceiling   )</f>
        <v>27.827406582769665</v>
      </c>
      <c r="AU69" s="1">
        <f xml:space="preserve"> MIN(   MAX(0,EXP((1/beta.p)*( AU39 - AU54 - beta.0 - beta.oil*price.oil.2050 - beta.eua*price.eua.2050 - parameters!$D79 ))), price.ceiling   )</f>
        <v>28.715067755546471</v>
      </c>
      <c r="AV69" s="1">
        <f xml:space="preserve"> MIN(   MAX(0,EXP((1/beta.p)*( AV39 - AV54 - beta.0 - beta.oil*price.oil.2050 - beta.eua*price.eua.2050 - parameters!$D79 ))), price.ceiling   )</f>
        <v>29.631044263973124</v>
      </c>
      <c r="AW69" s="1">
        <f xml:space="preserve"> MIN(   MAX(0,EXP((1/beta.p)*( AW39 - AW54 - beta.0 - beta.oil*price.oil.2050 - beta.eua*price.eua.2050 - parameters!$D79 ))), price.ceiling   )</f>
        <v>30.576239333579281</v>
      </c>
      <c r="AX69" s="1">
        <f xml:space="preserve"> MIN(   MAX(0,EXP((1/beta.p)*( AX39 - AX54 - beta.0 - beta.oil*price.oil.2050 - beta.eua*price.eua.2050 - parameters!$D79 ))), price.ceiling   )</f>
        <v>31.551585001714766</v>
      </c>
      <c r="AY69" s="1">
        <f xml:space="preserve"> MIN(   MAX(0,EXP((1/beta.p)*( AY39 - AY54 - beta.0 - beta.oil*price.oil.2050 - beta.eua*price.eua.2050 - parameters!$D79 ))), price.ceiling   )</f>
        <v>32.558043036612304</v>
      </c>
      <c r="AZ69" s="1">
        <f xml:space="preserve"> MIN(   MAX(0,EXP((1/beta.p)*( AZ39 - AZ54 - beta.0 - beta.oil*price.oil.2050 - beta.eua*price.eua.2050 - parameters!$D79 ))), price.ceiling   )</f>
        <v>33.596605885767346</v>
      </c>
      <c r="BA69" s="1">
        <f xml:space="preserve"> MIN(   MAX(0,EXP((1/beta.p)*( BA39 - BA54 - beta.0 - beta.oil*price.oil.2050 - beta.eua*price.eua.2050 - parameters!$D79 ))), price.ceiling   )</f>
        <v>34.668297654570047</v>
      </c>
      <c r="BB69" s="1">
        <f xml:space="preserve"> MIN(   MAX(0,EXP((1/beta.p)*( BB39 - BB54 - beta.0 - beta.oil*price.oil.2050 - beta.eua*price.eua.2050 - parameters!$D79 ))), price.ceiling   )</f>
        <v>35.774175116154503</v>
      </c>
      <c r="BC69" s="1">
        <f xml:space="preserve"> MIN(   MAX(0,EXP((1/beta.p)*( BC39 - BC54 - beta.0 - beta.oil*price.oil.2050 - beta.eua*price.eua.2050 - parameters!$D79 ))), price.ceiling   )</f>
        <v>36.915328753460777</v>
      </c>
      <c r="BD69" s="1">
        <f xml:space="preserve"> MIN(   MAX(0,EXP((1/beta.p)*( BD39 - BD54 - beta.0 - beta.oil*price.oil.2050 - beta.eua*price.eua.2050 - parameters!$D79 ))), price.ceiling   )</f>
        <v>38.092883834537872</v>
      </c>
      <c r="BE69" s="1">
        <f xml:space="preserve"> MIN(   MAX(0,EXP((1/beta.p)*( BE39 - BE54 - beta.0 - beta.oil*price.oil.2050 - beta.eua*price.eua.2050 - parameters!$D79 ))), price.ceiling   )</f>
        <v>39.308001522147073</v>
      </c>
      <c r="BF69" s="1">
        <f xml:space="preserve"> MIN(   MAX(0,EXP((1/beta.p)*( BF39 - BF54 - beta.0 - beta.oil*price.oil.2050 - beta.eua*price.eua.2050 - parameters!$D79 ))), price.ceiling   )</f>
        <v>40.56188001876081</v>
      </c>
      <c r="BG69" s="1">
        <f xml:space="preserve"> MIN(   MAX(0,EXP((1/beta.p)*( BG39 - BG54 - beta.0 - beta.oil*price.oil.2050 - beta.eua*price.eua.2050 - parameters!$D79 ))), price.ceiling   )</f>
        <v>41.855755748085087</v>
      </c>
      <c r="BH69" s="1">
        <f xml:space="preserve"> MIN(   MAX(0,EXP((1/beta.p)*( BH39 - BH54 - beta.0 - beta.oil*price.oil.2050 - beta.eua*price.eua.2050 - parameters!$D79 ))), price.ceiling   )</f>
        <v>43.190904574271819</v>
      </c>
      <c r="BI69" s="1">
        <f xml:space="preserve"> MIN(   MAX(0,EXP((1/beta.p)*( BI39 - BI54 - beta.0 - beta.oil*price.oil.2050 - beta.eua*price.eua.2050 - parameters!$D79 ))), price.ceiling   )</f>
        <v>44.568643060021586</v>
      </c>
      <c r="BJ69" s="1">
        <f xml:space="preserve"> MIN(   MAX(0,EXP((1/beta.p)*( BJ39 - BJ54 - beta.0 - beta.oil*price.oil.2050 - beta.eua*price.eua.2050 - parameters!$D79 ))), price.ceiling   )</f>
        <v>45.990329764819535</v>
      </c>
      <c r="BK69" s="1">
        <f xml:space="preserve"> MIN(   MAX(0,EXP((1/beta.p)*( BK39 - BK54 - beta.0 - beta.oil*price.oil.2050 - beta.eua*price.eua.2050 - parameters!$D79 ))), price.ceiling   )</f>
        <v>47.457366584582275</v>
      </c>
      <c r="BL69" s="1">
        <f xml:space="preserve"> MIN(   MAX(0,EXP((1/beta.p)*( BL39 - BL54 - beta.0 - beta.oil*price.oil.2050 - beta.eua*price.eua.2050 - parameters!$D79 ))), price.ceiling   )</f>
        <v>48.971200134039023</v>
      </c>
      <c r="BM69" s="1">
        <f xml:space="preserve"> MIN(   MAX(0,EXP((1/beta.p)*( BM39 - BM54 - beta.0 - beta.oil*price.oil.2050 - beta.eua*price.eua.2050 - parameters!$D79 ))), price.ceiling   )</f>
        <v>50.533323173208025</v>
      </c>
      <c r="BN69" s="1">
        <f xml:space="preserve"> MIN(   MAX(0,EXP((1/beta.p)*( BN39 - BN54 - beta.0 - beta.oil*price.oil.2050 - beta.eua*price.eua.2050 - parameters!$D79 ))), price.ceiling   )</f>
        <v>52.14527607937697</v>
      </c>
      <c r="BO69" s="1">
        <f xml:space="preserve"> MIN(   MAX(0,EXP((1/beta.p)*( BO39 - BO54 - beta.0 - beta.oil*price.oil.2050 - beta.eua*price.eua.2050 - parameters!$D79 ))), price.ceiling   )</f>
        <v>53.808648366036593</v>
      </c>
      <c r="BP69" s="1">
        <f xml:space="preserve"> MIN(   MAX(0,EXP((1/beta.p)*( BP39 - BP54 - beta.0 - beta.oil*price.oil.2050 - beta.eua*price.eua.2050 - parameters!$D79 ))), price.ceiling   )</f>
        <v>55.525080250267862</v>
      </c>
      <c r="BQ69" s="1">
        <f xml:space="preserve"> MIN(   MAX(0,EXP((1/beta.p)*( BQ39 - BQ54 - beta.0 - beta.oil*price.oil.2050 - beta.eua*price.eua.2050 - parameters!$D79 ))), price.ceiling   )</f>
        <v>57.296264270125306</v>
      </c>
      <c r="BR69" s="1">
        <f xml:space="preserve"> MIN(   MAX(0,EXP((1/beta.p)*( BR39 - BR54 - beta.0 - beta.oil*price.oil.2050 - beta.eua*price.eua.2050 - parameters!$D79 ))), price.ceiling   )</f>
        <v>59.123946953614841</v>
      </c>
      <c r="BS69" s="1">
        <f xml:space="preserve"> MIN(   MAX(0,EXP((1/beta.p)*( BS39 - BS54 - beta.0 - beta.oil*price.oil.2050 - beta.eua*price.eua.2050 - parameters!$D79 ))), price.ceiling   )</f>
        <v>61.009930540908023</v>
      </c>
      <c r="BT69" s="1">
        <f xml:space="preserve"> MIN(   MAX(0,EXP((1/beta.p)*( BT39 - BT54 - beta.0 - beta.oil*price.oil.2050 - beta.eua*price.eua.2050 - parameters!$D79 ))), price.ceiling   )</f>
        <v>62.95607476149479</v>
      </c>
      <c r="BU69" s="1">
        <f xml:space="preserve"> MIN(   MAX(0,EXP((1/beta.p)*( BU39 - BU54 - beta.0 - beta.oil*price.oil.2050 - beta.eua*price.eua.2050 - parameters!$D79 ))), price.ceiling   )</f>
        <v>64.964298668023517</v>
      </c>
      <c r="BV69" s="1">
        <f xml:space="preserve"> MIN(   MAX(0,EXP((1/beta.p)*( BV39 - BV54 - beta.0 - beta.oil*price.oil.2050 - beta.eua*price.eua.2050 - parameters!$D79 ))), price.ceiling   )</f>
        <v>67.036582528639784</v>
      </c>
      <c r="BW69" s="1">
        <f xml:space="preserve"> MIN(   MAX(0,EXP((1/beta.p)*( BW39 - BW54 - beta.0 - beta.oil*price.oil.2050 - beta.eua*price.eua.2050 - parameters!$D79 ))), price.ceiling   )</f>
        <v>69.1749697796877</v>
      </c>
      <c r="BX69" s="1">
        <f xml:space="preserve"> MIN(   MAX(0,EXP((1/beta.p)*( BX39 - BX54 - beta.0 - beta.oil*price.oil.2050 - beta.eua*price.eua.2050 - parameters!$D79 ))), price.ceiling   )</f>
        <v>71.381569040700327</v>
      </c>
      <c r="BY69" s="1">
        <f xml:space="preserve"> MIN(   MAX(0,EXP((1/beta.p)*( BY39 - BY54 - beta.0 - beta.oil*price.oil.2050 - beta.eua*price.eua.2050 - parameters!$D79 ))), price.ceiling   )</f>
        <v>73.658556193665916</v>
      </c>
      <c r="BZ69" s="1">
        <f xml:space="preserve"> MIN(   MAX(0,EXP((1/beta.p)*( BZ39 - BZ54 - beta.0 - beta.oil*price.oil.2050 - beta.eua*price.eua.2050 - parameters!$D79 ))), price.ceiling   )</f>
        <v>76.008176528620183</v>
      </c>
      <c r="CA69" s="1">
        <f xml:space="preserve"> MIN(   MAX(0,EXP((1/beta.p)*( CA39 - CA54 - beta.0 - beta.oil*price.oil.2050 - beta.eua*price.eua.2050 - parameters!$D79 ))), price.ceiling   )</f>
        <v>78.432746957680479</v>
      </c>
      <c r="CB69" s="1">
        <f xml:space="preserve"> MIN(   MAX(0,EXP((1/beta.p)*( CB39 - CB54 - beta.0 - beta.oil*price.oil.2050 - beta.eua*price.eua.2050 - parameters!$D79 ))), price.ceiling   )</f>
        <v>80.934658299705077</v>
      </c>
      <c r="CC69" s="1">
        <f xml:space="preserve"> MIN(   MAX(0,EXP((1/beta.p)*( CC39 - CC54 - beta.0 - beta.oil*price.oil.2050 - beta.eua*price.eua.2050 - parameters!$D79 ))), price.ceiling   )</f>
        <v>83.516377637830246</v>
      </c>
      <c r="CD69" s="1">
        <f xml:space="preserve"> MIN(   MAX(0,EXP((1/beta.p)*( CD39 - CD54 - beta.0 - beta.oil*price.oil.2050 - beta.eua*price.eua.2050 - parameters!$D79 ))), price.ceiling   )</f>
        <v>86.180450752209865</v>
      </c>
      <c r="CE69" s="1">
        <f xml:space="preserve"> MIN(   MAX(0,EXP((1/beta.p)*( CE39 - CE54 - beta.0 - beta.oil*price.oil.2050 - beta.eua*price.eua.2050 - parameters!$D79 ))), price.ceiling   )</f>
        <v>88.929504630357002</v>
      </c>
      <c r="CF69" s="1">
        <f xml:space="preserve"> MIN(   MAX(0,EXP((1/beta.p)*( CF39 - CF54 - beta.0 - beta.oil*price.oil.2050 - beta.eua*price.eua.2050 - parameters!$D79 ))), price.ceiling   )</f>
        <v>91.766250057561976</v>
      </c>
      <c r="CG69" s="1">
        <f xml:space="preserve"> MIN(   MAX(0,EXP((1/beta.p)*( CG39 - CG54 - beta.0 - beta.oil*price.oil.2050 - beta.eua*price.eua.2050 - parameters!$D79 ))), price.ceiling   )</f>
        <v>94.693484289941352</v>
      </c>
      <c r="CH69" s="1">
        <f xml:space="preserve"> MIN(   MAX(0,EXP((1/beta.p)*( CH39 - CH54 - beta.0 - beta.oil*price.oil.2050 - beta.eua*price.eua.2050 - parameters!$D79 ))), price.ceiling   )</f>
        <v>97.714093812755451</v>
      </c>
      <c r="CI69" s="1">
        <f xml:space="preserve"> MIN(   MAX(0,EXP((1/beta.p)*( CI39 - CI54 - beta.0 - beta.oil*price.oil.2050 - beta.eua*price.eua.2050 - parameters!$D79 ))), price.ceiling   )</f>
        <v>100.83105718671067</v>
      </c>
      <c r="CJ69" s="1">
        <f xml:space="preserve"> MIN(   MAX(0,EXP((1/beta.p)*( CJ39 - CJ54 - beta.0 - beta.oil*price.oil.2050 - beta.eua*price.eua.2050 - parameters!$D79 ))), price.ceiling   )</f>
        <v>104.04744798505766</v>
      </c>
      <c r="CK69" s="1">
        <f xml:space="preserve"> MIN(   MAX(0,EXP((1/beta.p)*( CK39 - CK54 - beta.0 - beta.oil*price.oil.2050 - beta.eua*price.eua.2050 - parameters!$D79 ))), price.ceiling   )</f>
        <v>107.36643782437805</v>
      </c>
      <c r="CL69" s="1">
        <f xml:space="preserve"> MIN(   MAX(0,EXP((1/beta.p)*( CL39 - CL54 - beta.0 - beta.oil*price.oil.2050 - beta.eua*price.eua.2050 - parameters!$D79 ))), price.ceiling   )</f>
        <v>110.7912994920502</v>
      </c>
      <c r="CM69" s="1">
        <f xml:space="preserve"> MIN(   MAX(0,EXP((1/beta.p)*( CM39 - CM54 - beta.0 - beta.oil*price.oil.2050 - beta.eua*price.eua.2050 - parameters!$D79 ))), price.ceiling   )</f>
        <v>114.32541017347725</v>
      </c>
      <c r="CN69" s="1">
        <f xml:space="preserve"> MIN(   MAX(0,EXP((1/beta.p)*( CN39 - CN54 - beta.0 - beta.oil*price.oil.2050 - beta.eua*price.eua.2050 - parameters!$D79 ))), price.ceiling   )</f>
        <v>117.97225478225997</v>
      </c>
      <c r="CO69" s="1">
        <f xml:space="preserve"> MIN(   MAX(0,EXP((1/beta.p)*( CO39 - CO54 - beta.0 - beta.oil*price.oil.2050 - beta.eua*price.eua.2050 - parameters!$D79 ))), price.ceiling   )</f>
        <v>121.73542939659811</v>
      </c>
      <c r="CP69" s="1">
        <f xml:space="preserve"> MIN(   MAX(0,EXP((1/beta.p)*( CP39 - CP54 - beta.0 - beta.oil*price.oil.2050 - beta.eua*price.eua.2050 - parameters!$D79 ))), price.ceiling   )</f>
        <v>125.61864480530893</v>
      </c>
      <c r="CQ69" s="1">
        <f xml:space="preserve"> MIN(   MAX(0,EXP((1/beta.p)*( CQ39 - CQ54 - beta.0 - beta.oil*price.oil.2050 - beta.eua*price.eua.2050 - parameters!$D79 ))), price.ceiling   )</f>
        <v>129.62573016695944</v>
      </c>
      <c r="CR69" s="1">
        <f xml:space="preserve"> MIN(   MAX(0,EXP((1/beta.p)*( CR39 - CR54 - beta.0 - beta.oil*price.oil.2050 - beta.eua*price.eua.2050 - parameters!$D79 ))), price.ceiling   )</f>
        <v>133.76063678572075</v>
      </c>
      <c r="CS69" s="1">
        <f xml:space="preserve"> MIN(   MAX(0,EXP((1/beta.p)*( CS39 - CS54 - beta.0 - beta.oil*price.oil.2050 - beta.eua*price.eua.2050 - parameters!$D79 ))), price.ceiling   )</f>
        <v>138.02744200766696</v>
      </c>
      <c r="CT69" s="1">
        <f xml:space="preserve"> MIN(   MAX(0,EXP((1/beta.p)*( CT39 - CT54 - beta.0 - beta.oil*price.oil.2050 - beta.eua*price.eua.2050 - parameters!$D79 ))), price.ceiling   )</f>
        <v>142.43035324136329</v>
      </c>
      <c r="CU69" s="1">
        <f xml:space="preserve"> MIN(   MAX(0,EXP((1/beta.p)*( CU39 - CU54 - beta.0 - beta.oil*price.oil.2050 - beta.eua*price.eua.2050 - parameters!$D79 ))), price.ceiling   )</f>
        <v>146.973712106703</v>
      </c>
      <c r="CV69" s="1">
        <f xml:space="preserve"> MIN(   MAX(0,EXP((1/beta.p)*( CV39 - CV54 - beta.0 - beta.oil*price.oil.2050 - beta.eua*price.eua.2050 - parameters!$D79 ))), price.ceiling   )</f>
        <v>151.66199871609109</v>
      </c>
      <c r="CW69" s="1">
        <f xml:space="preserve"> MIN(   MAX(0,EXP((1/beta.p)*( CW39 - CW54 - beta.0 - beta.oil*price.oil.2050 - beta.eua*price.eua.2050 - parameters!$D79 ))), price.ceiling   )</f>
        <v>156.49983609218913</v>
      </c>
      <c r="CX69" s="1">
        <f xml:space="preserve"> MIN(   MAX(0,EXP((1/beta.p)*( CX39 - CX54 - beta.0 - beta.oil*price.oil.2050 - beta.eua*price.eua.2050 - parameters!$D79 ))), price.ceiling   )</f>
        <v>161.49199472658327</v>
      </c>
      <c r="CY69" s="1">
        <f xml:space="preserve"> MIN(   MAX(0,EXP((1/beta.p)*( CY39 - CY54 - beta.0 - beta.oil*price.oil.2050 - beta.eua*price.eua.2050 - parameters!$D79 ))), price.ceiling   )</f>
        <v>166.64339728386742</v>
      </c>
      <c r="CZ69" s="1">
        <f xml:space="preserve"> MIN(   MAX(0,EXP((1/beta.p)*( CZ39 - CZ54 - beta.0 - beta.oil*price.oil.2050 - beta.eua*price.eua.2050 - parameters!$D79 ))), price.ceiling   )</f>
        <v>171.95912345578097</v>
      </c>
      <c r="DA69" s="1">
        <f xml:space="preserve"> MIN(   MAX(0,EXP((1/beta.p)*( DA39 - DA54 - beta.0 - beta.oil*price.oil.2050 - beta.eua*price.eua.2050 - parameters!$D79 ))), price.ceiling   )</f>
        <v>177.44441497018835</v>
      </c>
    </row>
    <row r="70" spans="1:105" x14ac:dyDescent="0.25">
      <c r="A70" t="s">
        <v>50</v>
      </c>
      <c r="B70" s="3">
        <f t="shared" si="8"/>
        <v>38.130116888095081</v>
      </c>
      <c r="D70" t="s">
        <v>50</v>
      </c>
      <c r="E70" s="1">
        <f xml:space="preserve"> MIN(   MAX(0,EXP((1/beta.p)*( E40 - E55 - beta.0 - beta.oil*price.oil.2050 - beta.eua*price.eua.2050 - parameters!$D80 ))), price.ceiling   )</f>
        <v>5.7891882366588536</v>
      </c>
      <c r="F70" s="1">
        <f xml:space="preserve"> MIN(   MAX(0,EXP((1/beta.p)*( F40 - F55 - beta.0 - beta.oil*price.oil.2050 - beta.eua*price.eua.2050 - parameters!$D80 ))), price.ceiling   )</f>
        <v>6.003652555070917</v>
      </c>
      <c r="G70" s="1">
        <f xml:space="preserve"> MIN(   MAX(0,EXP((1/beta.p)*( G40 - G55 - beta.0 - beta.oil*price.oil.2050 - beta.eua*price.eua.2050 - parameters!$D80 ))), price.ceiling   )</f>
        <v>6.2260618464207562</v>
      </c>
      <c r="H70" s="1">
        <f xml:space="preserve"> MIN(   MAX(0,EXP((1/beta.p)*( H40 - H55 - beta.0 - beta.oil*price.oil.2050 - beta.eua*price.eua.2050 - parameters!$D80 ))), price.ceiling   )</f>
        <v>6.4567104375010471</v>
      </c>
      <c r="I70" s="1">
        <f xml:space="preserve"> MIN(   MAX(0,EXP((1/beta.p)*( I40 - I55 - beta.0 - beta.oil*price.oil.2050 - beta.eua*price.eua.2050 - parameters!$D80 ))), price.ceiling   )</f>
        <v>6.6959035586357452</v>
      </c>
      <c r="J70" s="1">
        <f xml:space="preserve"> MIN(   MAX(0,EXP((1/beta.p)*( J40 - J55 - beta.0 - beta.oil*price.oil.2050 - beta.eua*price.eua.2050 - parameters!$D80 ))), price.ceiling   )</f>
        <v>6.9439577476086196</v>
      </c>
      <c r="K70" s="1">
        <f xml:space="preserve"> MIN(   MAX(0,EXP((1/beta.p)*( K40 - K55 - beta.0 - beta.oil*price.oil.2050 - beta.eua*price.eua.2050 - parameters!$D80 ))), price.ceiling   )</f>
        <v>7.2012012685556117</v>
      </c>
      <c r="L70" s="1">
        <f xml:space="preserve"> MIN(   MAX(0,EXP((1/beta.p)*( L40 - L55 - beta.0 - beta.oil*price.oil.2050 - beta.eua*price.eua.2050 - parameters!$D80 ))), price.ceiling   )</f>
        <v>7.4679745463753333</v>
      </c>
      <c r="M70" s="1">
        <f xml:space="preserve"> MIN(   MAX(0,EXP((1/beta.p)*( M40 - M55 - beta.0 - beta.oil*price.oil.2050 - beta.eua*price.eua.2050 - parameters!$D80 ))), price.ceiling   )</f>
        <v>7.7446306172325796</v>
      </c>
      <c r="N70" s="1">
        <f xml:space="preserve"> MIN(   MAX(0,EXP((1/beta.p)*( N40 - N55 - beta.0 - beta.oil*price.oil.2050 - beta.eua*price.eua.2050 - parameters!$D80 ))), price.ceiling   )</f>
        <v>8.0315355957510413</v>
      </c>
      <c r="O70" s="1">
        <f xml:space="preserve"> MIN(   MAX(0,EXP((1/beta.p)*( O40 - O55 - beta.0 - beta.oil*price.oil.2050 - beta.eua*price.eua.2050 - parameters!$D80 ))), price.ceiling   )</f>
        <v>8.3290691595135247</v>
      </c>
      <c r="P70" s="1">
        <f xml:space="preserve"> MIN(   MAX(0,EXP((1/beta.p)*( P40 - P55 - beta.0 - beta.oil*price.oil.2050 - beta.eua*price.eua.2050 - parameters!$D80 ))), price.ceiling   )</f>
        <v>8.6376250515107316</v>
      </c>
      <c r="Q70" s="1">
        <f xml:space="preserve"> MIN(   MAX(0,EXP((1/beta.p)*( Q40 - Q55 - beta.0 - beta.oil*price.oil.2050 - beta.eua*price.eua.2050 - parameters!$D80 ))), price.ceiling   )</f>
        <v>8.9576116012036344</v>
      </c>
      <c r="R70" s="1">
        <f xml:space="preserve"> MIN(   MAX(0,EXP((1/beta.p)*( R40 - R55 - beta.0 - beta.oil*price.oil.2050 - beta.eua*price.eua.2050 - parameters!$D80 ))), price.ceiling   )</f>
        <v>9.2894522648889577</v>
      </c>
      <c r="S70" s="1">
        <f xml:space="preserve"> MIN(   MAX(0,EXP((1/beta.p)*( S40 - S55 - beta.0 - beta.oil*price.oil.2050 - beta.eua*price.eua.2050 - parameters!$D80 ))), price.ceiling   )</f>
        <v>9.6335861860828178</v>
      </c>
      <c r="T70" s="1">
        <f xml:space="preserve"> MIN(   MAX(0,EXP((1/beta.p)*( T40 - T55 - beta.0 - beta.oil*price.oil.2050 - beta.eua*price.eua.2050 - parameters!$D80 ))), price.ceiling   )</f>
        <v>9.9904687766642084</v>
      </c>
      <c r="U70" s="1">
        <f xml:space="preserve"> MIN(   MAX(0,EXP((1/beta.p)*( U40 - U55 - beta.0 - beta.oil*price.oil.2050 - beta.eua*price.eua.2050 - parameters!$D80 ))), price.ceiling   )</f>
        <v>10.36057231954725</v>
      </c>
      <c r="V70" s="1">
        <f xml:space="preserve"> MIN(   MAX(0,EXP((1/beta.p)*( V40 - V55 - beta.0 - beta.oil*price.oil.2050 - beta.eua*price.eua.2050 - parameters!$D80 ))), price.ceiling   )</f>
        <v>10.744386593679916</v>
      </c>
      <c r="W70" s="1">
        <f xml:space="preserve"> MIN(   MAX(0,EXP((1/beta.p)*( W40 - W55 - beta.0 - beta.oil*price.oil.2050 - beta.eua*price.eua.2050 - parameters!$D80 ))), price.ceiling   )</f>
        <v>11.142419522196183</v>
      </c>
      <c r="X70" s="1">
        <f xml:space="preserve"> MIN(   MAX(0,EXP((1/beta.p)*( X40 - X55 - beta.0 - beta.oil*price.oil.2050 - beta.eua*price.eua.2050 - parameters!$D80 ))), price.ceiling   )</f>
        <v>11.555197844579467</v>
      </c>
      <c r="Y70" s="1">
        <f xml:space="preserve"> MIN(   MAX(0,EXP((1/beta.p)*( Y40 - Y55 - beta.0 - beta.oil*price.oil.2050 - beta.eua*price.eua.2050 - parameters!$D80 ))), price.ceiling   )</f>
        <v>11.983267813726735</v>
      </c>
      <c r="Z70" s="1">
        <f xml:space="preserve"> MIN(   MAX(0,EXP((1/beta.p)*( Z40 - Z55 - beta.0 - beta.oil*price.oil.2050 - beta.eua*price.eua.2050 - parameters!$D80 ))), price.ceiling   )</f>
        <v>12.427195918835876</v>
      </c>
      <c r="AA70" s="1">
        <f xml:space="preserve"> MIN(   MAX(0,EXP((1/beta.p)*( AA40 - AA55 - beta.0 - beta.oil*price.oil.2050 - beta.eua*price.eua.2050 - parameters!$D80 ))), price.ceiling   )</f>
        <v>12.887569635072902</v>
      </c>
      <c r="AB70" s="1">
        <f xml:space="preserve"> MIN(   MAX(0,EXP((1/beta.p)*( AB40 - AB55 - beta.0 - beta.oil*price.oil.2050 - beta.eua*price.eua.2050 - parameters!$D80 ))), price.ceiling   )</f>
        <v>13.364998201011025</v>
      </c>
      <c r="AC70" s="1">
        <f xml:space="preserve"> MIN(   MAX(0,EXP((1/beta.p)*( AC40 - AC55 - beta.0 - beta.oil*price.oil.2050 - beta.eua*price.eua.2050 - parameters!$D80 ))), price.ceiling   )</f>
        <v>13.860113424870551</v>
      </c>
      <c r="AD70" s="1">
        <f xml:space="preserve"> MIN(   MAX(0,EXP((1/beta.p)*( AD40 - AD55 - beta.0 - beta.oil*price.oil.2050 - beta.eua*price.eua.2050 - parameters!$D80 ))), price.ceiling   )</f>
        <v>14.373570520626396</v>
      </c>
      <c r="AE70" s="1">
        <f xml:space="preserve"> MIN(   MAX(0,EXP((1/beta.p)*( AE40 - AE55 - beta.0 - beta.oil*price.oil.2050 - beta.eua*price.eua.2050 - parameters!$D80 ))), price.ceiling   )</f>
        <v>14.906048975089801</v>
      </c>
      <c r="AF70" s="1">
        <f xml:space="preserve"> MIN(   MAX(0,EXP((1/beta.p)*( AF40 - AF55 - beta.0 - beta.oil*price.oil.2050 - beta.eua*price.eua.2050 - parameters!$D80 ))), price.ceiling   )</f>
        <v>15.458253447111678</v>
      </c>
      <c r="AG70" s="1">
        <f xml:space="preserve"> MIN(   MAX(0,EXP((1/beta.p)*( AG40 - AG55 - beta.0 - beta.oil*price.oil.2050 - beta.eua*price.eua.2050 - parameters!$D80 ))), price.ceiling   )</f>
        <v>16.030914700097476</v>
      </c>
      <c r="AH70" s="1">
        <f xml:space="preserve"> MIN(   MAX(0,EXP((1/beta.p)*( AH40 - AH55 - beta.0 - beta.oil*price.oil.2050 - beta.eua*price.eua.2050 - parameters!$D80 ))), price.ceiling   )</f>
        <v>16.624790569067763</v>
      </c>
      <c r="AI70" s="1">
        <f xml:space="preserve"> MIN(   MAX(0,EXP((1/beta.p)*( AI40 - AI55 - beta.0 - beta.oil*price.oil.2050 - beta.eua*price.eua.2050 - parameters!$D80 ))), price.ceiling   )</f>
        <v>17.240666963544118</v>
      </c>
      <c r="AJ70" s="1">
        <f xml:space="preserve"> MIN(   MAX(0,EXP((1/beta.p)*( AJ40 - AJ55 - beta.0 - beta.oil*price.oil.2050 - beta.eua*price.eua.2050 - parameters!$D80 ))), price.ceiling   )</f>
        <v>17.879358907587697</v>
      </c>
      <c r="AK70" s="1">
        <f xml:space="preserve"> MIN(   MAX(0,EXP((1/beta.p)*( AK40 - AK55 - beta.0 - beta.oil*price.oil.2050 - beta.eua*price.eua.2050 - parameters!$D80 ))), price.ceiling   )</f>
        <v>18.541711618366623</v>
      </c>
      <c r="AL70" s="1">
        <f xml:space="preserve"> MIN(   MAX(0,EXP((1/beta.p)*( AL40 - AL55 - beta.0 - beta.oil*price.oil.2050 - beta.eua*price.eua.2050 - parameters!$D80 ))), price.ceiling   )</f>
        <v>19.228601624679666</v>
      </c>
      <c r="AM70" s="1">
        <f xml:space="preserve"> MIN(   MAX(0,EXP((1/beta.p)*( AM40 - AM55 - beta.0 - beta.oil*price.oil.2050 - beta.eua*price.eua.2050 - parameters!$D80 ))), price.ceiling   )</f>
        <v>19.940937926916416</v>
      </c>
      <c r="AN70" s="1">
        <f xml:space="preserve"> MIN(   MAX(0,EXP((1/beta.p)*( AN40 - AN55 - beta.0 - beta.oil*price.oil.2050 - beta.eua*price.eua.2050 - parameters!$D80 ))), price.ceiling   )</f>
        <v>20.679663199988809</v>
      </c>
      <c r="AO70" s="1">
        <f xml:space="preserve"> MIN(   MAX(0,EXP((1/beta.p)*( AO40 - AO55 - beta.0 - beta.oil*price.oil.2050 - beta.eua*price.eua.2050 - parameters!$D80 ))), price.ceiling   )</f>
        <v>21.445755040826302</v>
      </c>
      <c r="AP70" s="1">
        <f xml:space="preserve"> MIN(   MAX(0,EXP((1/beta.p)*( AP40 - AP55 - beta.0 - beta.oil*price.oil.2050 - beta.eua*price.eua.2050 - parameters!$D80 ))), price.ceiling   )</f>
        <v>22.240227262084947</v>
      </c>
      <c r="AQ70" s="1">
        <f xml:space="preserve"> MIN(   MAX(0,EXP((1/beta.p)*( AQ40 - AQ55 - beta.0 - beta.oil*price.oil.2050 - beta.eua*price.eua.2050 - parameters!$D80 ))), price.ceiling   )</f>
        <v>23.064131233783261</v>
      </c>
      <c r="AR70" s="1">
        <f xml:space="preserve"> MIN(   MAX(0,EXP((1/beta.p)*( AR40 - AR55 - beta.0 - beta.oil*price.oil.2050 - beta.eua*price.eua.2050 - parameters!$D80 ))), price.ceiling   )</f>
        <v>23.918557274639472</v>
      </c>
      <c r="AS70" s="1">
        <f xml:space="preserve"> MIN(   MAX(0,EXP((1/beta.p)*( AS40 - AS55 - beta.0 - beta.oil*price.oil.2050 - beta.eua*price.eua.2050 - parameters!$D80 ))), price.ceiling   )</f>
        <v>24.804636094951935</v>
      </c>
      <c r="AT70" s="1">
        <f xml:space="preserve"> MIN(   MAX(0,EXP((1/beta.p)*( AT40 - AT55 - beta.0 - beta.oil*price.oil.2050 - beta.eua*price.eua.2050 - parameters!$D80 ))), price.ceiling   )</f>
        <v>25.723540292932075</v>
      </c>
      <c r="AU70" s="1">
        <f xml:space="preserve"> MIN(   MAX(0,EXP((1/beta.p)*( AU40 - AU55 - beta.0 - beta.oil*price.oil.2050 - beta.eua*price.eua.2050 - parameters!$D80 ))), price.ceiling   )</f>
        <v>26.676485906469896</v>
      </c>
      <c r="AV70" s="1">
        <f xml:space="preserve"> MIN(   MAX(0,EXP((1/beta.p)*( AV40 - AV55 - beta.0 - beta.oil*price.oil.2050 - beta.eua*price.eua.2050 - parameters!$D80 ))), price.ceiling   )</f>
        <v>27.664734022385694</v>
      </c>
      <c r="AW70" s="1">
        <f xml:space="preserve"> MIN(   MAX(0,EXP((1/beta.p)*( AW40 - AW55 - beta.0 - beta.oil*price.oil.2050 - beta.eua*price.eua.2050 - parameters!$D80 ))), price.ceiling   )</f>
        <v>28.689592445297549</v>
      </c>
      <c r="AX70" s="1">
        <f xml:space="preserve"> MIN(   MAX(0,EXP((1/beta.p)*( AX40 - AX55 - beta.0 - beta.oil*price.oil.2050 - beta.eua*price.eua.2050 - parameters!$D80 ))), price.ceiling   )</f>
        <v>29.752417428313073</v>
      </c>
      <c r="AY70" s="1">
        <f xml:space="preserve"> MIN(   MAX(0,EXP((1/beta.p)*( AY40 - AY55 - beta.0 - beta.oil*price.oil.2050 - beta.eua*price.eua.2050 - parameters!$D80 ))), price.ceiling   )</f>
        <v>30.854615467835949</v>
      </c>
      <c r="AZ70" s="1">
        <f xml:space="preserve"> MIN(   MAX(0,EXP((1/beta.p)*( AZ40 - AZ55 - beta.0 - beta.oil*price.oil.2050 - beta.eua*price.eua.2050 - parameters!$D80 ))), price.ceiling   )</f>
        <v>31.99764516486211</v>
      </c>
      <c r="BA70" s="1">
        <f xml:space="preserve"> MIN(   MAX(0,EXP((1/beta.p)*( BA40 - BA55 - beta.0 - beta.oil*price.oil.2050 - beta.eua*price.eua.2050 - parameters!$D80 ))), price.ceiling   )</f>
        <v>33.18301915522899</v>
      </c>
      <c r="BB70" s="1">
        <f xml:space="preserve"> MIN(   MAX(0,EXP((1/beta.p)*( BB40 - BB55 - beta.0 - beta.oil*price.oil.2050 - beta.eua*price.eua.2050 - parameters!$D80 ))), price.ceiling   )</f>
        <v>34.41230611137189</v>
      </c>
      <c r="BC70" s="1">
        <f xml:space="preserve"> MIN(   MAX(0,EXP((1/beta.p)*( BC40 - BC55 - beta.0 - beta.oil*price.oil.2050 - beta.eua*price.eua.2050 - parameters!$D80 ))), price.ceiling   )</f>
        <v>35.687132818237089</v>
      </c>
      <c r="BD70" s="1">
        <f xml:space="preserve"> MIN(   MAX(0,EXP((1/beta.p)*( BD40 - BD55 - beta.0 - beta.oil*price.oil.2050 - beta.eua*price.eua.2050 - parameters!$D80 ))), price.ceiling   )</f>
        <v>37.009186326098337</v>
      </c>
      <c r="BE70" s="1">
        <f xml:space="preserve"> MIN(   MAX(0,EXP((1/beta.p)*( BE40 - BE55 - beta.0 - beta.oil*price.oil.2050 - beta.eua*price.eua.2050 - parameters!$D80 ))), price.ceiling   )</f>
        <v>38.380216183125818</v>
      </c>
      <c r="BF70" s="1">
        <f xml:space="preserve"> MIN(   MAX(0,EXP((1/beta.p)*( BF40 - BF55 - beta.0 - beta.oil*price.oil.2050 - beta.eua*price.eua.2050 - parameters!$D80 ))), price.ceiling   )</f>
        <v>39.802036750662339</v>
      </c>
      <c r="BG70" s="1">
        <f xml:space="preserve"> MIN(   MAX(0,EXP((1/beta.p)*( BG40 - BG55 - beta.0 - beta.oil*price.oil.2050 - beta.eua*price.eua.2050 - parameters!$D80 ))), price.ceiling   )</f>
        <v>41.276529604269911</v>
      </c>
      <c r="BH70" s="1">
        <f xml:space="preserve"> MIN(   MAX(0,EXP((1/beta.p)*( BH40 - BH55 - beta.0 - beta.oil*price.oil.2050 - beta.eua*price.eua.2050 - parameters!$D80 ))), price.ceiling   )</f>
        <v>42.805646023725636</v>
      </c>
      <c r="BI70" s="1">
        <f xml:space="preserve"> MIN(   MAX(0,EXP((1/beta.p)*( BI40 - BI55 - beta.0 - beta.oil*price.oil.2050 - beta.eua*price.eua.2050 - parameters!$D80 ))), price.ceiling   )</f>
        <v>44.391409575260198</v>
      </c>
      <c r="BJ70" s="1">
        <f xml:space="preserve"> MIN(   MAX(0,EXP((1/beta.p)*( BJ40 - BJ55 - beta.0 - beta.oil*price.oil.2050 - beta.eua*price.eua.2050 - parameters!$D80 ))), price.ceiling   )</f>
        <v>46.035918789457682</v>
      </c>
      <c r="BK70" s="1">
        <f xml:space="preserve"> MIN(   MAX(0,EXP((1/beta.p)*( BK40 - BK55 - beta.0 - beta.oil*price.oil.2050 - beta.eua*price.eua.2050 - parameters!$D80 ))), price.ceiling   )</f>
        <v>47.741349938359505</v>
      </c>
      <c r="BL70" s="1">
        <f xml:space="preserve"> MIN(   MAX(0,EXP((1/beta.p)*( BL40 - BL55 - beta.0 - beta.oil*price.oil.2050 - beta.eua*price.eua.2050 - parameters!$D80 ))), price.ceiling   )</f>
        <v>49.509959915448633</v>
      </c>
      <c r="BM70" s="1">
        <f xml:space="preserve"> MIN(   MAX(0,EXP((1/beta.p)*( BM40 - BM55 - beta.0 - beta.oil*price.oil.2050 - beta.eua*price.eua.2050 - parameters!$D80 ))), price.ceiling   )</f>
        <v>51.344089222324172</v>
      </c>
      <c r="BN70" s="1">
        <f xml:space="preserve"> MIN(   MAX(0,EXP((1/beta.p)*( BN40 - BN55 - beta.0 - beta.oil*price.oil.2050 - beta.eua*price.eua.2050 - parameters!$D80 ))), price.ceiling   )</f>
        <v>53.246165066019543</v>
      </c>
      <c r="BO70" s="1">
        <f xml:space="preserve"> MIN(   MAX(0,EXP((1/beta.p)*( BO40 - BO55 - beta.0 - beta.oil*price.oil.2050 - beta.eua*price.eua.2050 - parameters!$D80 ))), price.ceiling   )</f>
        <v>55.218704571062574</v>
      </c>
      <c r="BP70" s="1">
        <f xml:space="preserve"> MIN(   MAX(0,EXP((1/beta.p)*( BP40 - BP55 - beta.0 - beta.oil*price.oil.2050 - beta.eua*price.eua.2050 - parameters!$D80 ))), price.ceiling   )</f>
        <v>57.264318110529132</v>
      </c>
      <c r="BQ70" s="1">
        <f xml:space="preserve"> MIN(   MAX(0,EXP((1/beta.p)*( BQ40 - BQ55 - beta.0 - beta.oil*price.oil.2050 - beta.eua*price.eua.2050 - parameters!$D80 ))), price.ceiling   )</f>
        <v>59.385712760497185</v>
      </c>
      <c r="BR70" s="1">
        <f xml:space="preserve"> MIN(   MAX(0,EXP((1/beta.p)*( BR40 - BR55 - beta.0 - beta.oil*price.oil.2050 - beta.eua*price.eua.2050 - parameters!$D80 ))), price.ceiling   )</f>
        <v>61.585695882473757</v>
      </c>
      <c r="BS70" s="1">
        <f xml:space="preserve"> MIN(   MAX(0,EXP((1/beta.p)*( BS40 - BS55 - beta.0 - beta.oil*price.oil.2050 - beta.eua*price.eua.2050 - parameters!$D80 ))), price.ceiling   )</f>
        <v>63.867178838534961</v>
      </c>
      <c r="BT70" s="1">
        <f xml:space="preserve"> MIN(   MAX(0,EXP((1/beta.p)*( BT40 - BT55 - beta.0 - beta.oil*price.oil.2050 - beta.eua*price.eua.2050 - parameters!$D80 ))), price.ceiling   )</f>
        <v>66.233180844096466</v>
      </c>
      <c r="BU70" s="1">
        <f xml:space="preserve"> MIN(   MAX(0,EXP((1/beta.p)*( BU40 - BU55 - beta.0 - beta.oil*price.oil.2050 - beta.eua*price.eua.2050 - parameters!$D80 ))), price.ceiling   )</f>
        <v>68.686832963411547</v>
      </c>
      <c r="BV70" s="1">
        <f xml:space="preserve"> MIN(   MAX(0,EXP((1/beta.p)*( BV40 - BV55 - beta.0 - beta.oil*price.oil.2050 - beta.eua*price.eua.2050 - parameters!$D80 ))), price.ceiling   )</f>
        <v>71.231382253085854</v>
      </c>
      <c r="BW70" s="1">
        <f xml:space="preserve"> MIN(   MAX(0,EXP((1/beta.p)*( BW40 - BW55 - beta.0 - beta.oil*price.oil.2050 - beta.eua*price.eua.2050 - parameters!$D80 ))), price.ceiling   )</f>
        <v>73.870196059090844</v>
      </c>
      <c r="BX70" s="1">
        <f xml:space="preserve"> MIN(   MAX(0,EXP((1/beta.p)*( BX40 - BX55 - beta.0 - beta.oil*price.oil.2050 - beta.eua*price.eua.2050 - parameters!$D80 ))), price.ceiling   )</f>
        <v>76.606766472963216</v>
      </c>
      <c r="BY70" s="1">
        <f xml:space="preserve"> MIN(   MAX(0,EXP((1/beta.p)*( BY40 - BY55 - beta.0 - beta.oil*price.oil.2050 - beta.eua*price.eua.2050 - parameters!$D80 ))), price.ceiling   )</f>
        <v>79.444714953086915</v>
      </c>
      <c r="BZ70" s="1">
        <f xml:space="preserve"> MIN(   MAX(0,EXP((1/beta.p)*( BZ40 - BZ55 - beta.0 - beta.oil*price.oil.2050 - beta.eua*price.eua.2050 - parameters!$D80 ))), price.ceiling   )</f>
        <v>82.387797117174216</v>
      </c>
      <c r="CA70" s="1">
        <f xml:space="preserve"> MIN(   MAX(0,EXP((1/beta.p)*( CA40 - CA55 - beta.0 - beta.oil*price.oil.2050 - beta.eua*price.eua.2050 - parameters!$D80 ))), price.ceiling   )</f>
        <v>85.439907712286427</v>
      </c>
      <c r="CB70" s="1">
        <f xml:space="preserve"> MIN(   MAX(0,EXP((1/beta.p)*( CB40 - CB55 - beta.0 - beta.oil*price.oil.2050 - beta.eua*price.eua.2050 - parameters!$D80 ))), price.ceiling   )</f>
        <v>88.605085768973822</v>
      </c>
      <c r="CC70" s="1">
        <f xml:space="preserve"> MIN(   MAX(0,EXP((1/beta.p)*( CC40 - CC55 - beta.0 - beta.oil*price.oil.2050 - beta.eua*price.eua.2050 - parameters!$D80 ))), price.ceiling   )</f>
        <v>91.887519946352072</v>
      </c>
      <c r="CD70" s="1">
        <f xml:space="preserve"> MIN(   MAX(0,EXP((1/beta.p)*( CD40 - CD55 - beta.0 - beta.oil*price.oil.2050 - beta.eua*price.eua.2050 - parameters!$D80 ))), price.ceiling   )</f>
        <v>95.291554075192721</v>
      </c>
      <c r="CE70" s="1">
        <f xml:space="preserve"> MIN(   MAX(0,EXP((1/beta.p)*( CE40 - CE55 - beta.0 - beta.oil*price.oil.2050 - beta.eua*price.eua.2050 - parameters!$D80 ))), price.ceiling   )</f>
        <v>98.821692906359303</v>
      </c>
      <c r="CF70" s="1">
        <f xml:space="preserve"> MIN(   MAX(0,EXP((1/beta.p)*( CF40 - CF55 - beta.0 - beta.oil*price.oil.2050 - beta.eua*price.eua.2050 - parameters!$D80 ))), price.ceiling   )</f>
        <v>102.48260807219955</v>
      </c>
      <c r="CG70" s="1">
        <f xml:space="preserve"> MIN(   MAX(0,EXP((1/beta.p)*( CG40 - CG55 - beta.0 - beta.oil*price.oil.2050 - beta.eua*price.eua.2050 - parameters!$D80 ))), price.ceiling   )</f>
        <v>106.27914426878027</v>
      </c>
      <c r="CH70" s="1">
        <f xml:space="preserve"> MIN(   MAX(0,EXP((1/beta.p)*( CH40 - CH55 - beta.0 - beta.oil*price.oil.2050 - beta.eua*price.eua.2050 - parameters!$D80 ))), price.ceiling   )</f>
        <v>110.21632566714786</v>
      </c>
      <c r="CI70" s="1">
        <f xml:space="preserve"> MIN(   MAX(0,EXP((1/beta.p)*( CI40 - CI55 - beta.0 - beta.oil*price.oil.2050 - beta.eua*price.eua.2050 - parameters!$D80 ))), price.ceiling   )</f>
        <v>114.2993625620976</v>
      </c>
      <c r="CJ70" s="1">
        <f xml:space="preserve"> MIN(   MAX(0,EXP((1/beta.p)*( CJ40 - CJ55 - beta.0 - beta.oil*price.oil.2050 - beta.eua*price.eua.2050 - parameters!$D80 ))), price.ceiling   )</f>
        <v>118.53365826725161</v>
      </c>
      <c r="CK70" s="1">
        <f xml:space="preserve"> MIN(   MAX(0,EXP((1/beta.p)*( CK40 - CK55 - beta.0 - beta.oil*price.oil.2050 - beta.eua*price.eua.2050 - parameters!$D80 ))), price.ceiling   )</f>
        <v>122.92481626556983</v>
      </c>
      <c r="CL70" s="1">
        <f xml:space="preserve"> MIN(   MAX(0,EXP((1/beta.p)*( CL40 - CL55 - beta.0 - beta.oil*price.oil.2050 - beta.eua*price.eua.2050 - parameters!$D80 ))), price.ceiling   )</f>
        <v>127.47864762475515</v>
      </c>
      <c r="CM70" s="1">
        <f xml:space="preserve"> MIN(   MAX(0,EXP((1/beta.p)*( CM40 - CM55 - beta.0 - beta.oil*price.oil.2050 - beta.eua*price.eua.2050 - parameters!$D80 ))), price.ceiling   )</f>
        <v>132.20117868736813</v>
      </c>
      <c r="CN70" s="1">
        <f xml:space="preserve"> MIN(   MAX(0,EXP((1/beta.p)*( CN40 - CN55 - beta.0 - beta.oil*price.oil.2050 - beta.eua*price.eua.2050 - parameters!$D80 ))), price.ceiling   )</f>
        <v>137.09865904582693</v>
      </c>
      <c r="CO70" s="1">
        <f xml:space="preserve"> MIN(   MAX(0,EXP((1/beta.p)*( CO40 - CO55 - beta.0 - beta.oil*price.oil.2050 - beta.eua*price.eua.2050 - parameters!$D80 ))), price.ceiling   )</f>
        <v>142.17756981284657</v>
      </c>
      <c r="CP70" s="1">
        <f xml:space="preserve"> MIN(   MAX(0,EXP((1/beta.p)*( CP40 - CP55 - beta.0 - beta.oil*price.oil.2050 - beta.eua*price.eua.2050 - parameters!$D80 ))), price.ceiling   )</f>
        <v>147.44463219826216</v>
      </c>
      <c r="CQ70" s="1">
        <f xml:space="preserve"> MIN(   MAX(0,EXP((1/beta.p)*( CQ40 - CQ55 - beta.0 - beta.oil*price.oil.2050 - beta.eua*price.eua.2050 - parameters!$D80 ))), price.ceiling   )</f>
        <v>152.90681640358486</v>
      </c>
      <c r="CR70" s="1">
        <f xml:space="preserve"> MIN(   MAX(0,EXP((1/beta.p)*( CR40 - CR55 - beta.0 - beta.oil*price.oil.2050 - beta.eua*price.eua.2050 - parameters!$D80 ))), price.ceiling   )</f>
        <v>158.57135084606466</v>
      </c>
      <c r="CS70" s="1">
        <f xml:space="preserve"> MIN(   MAX(0,EXP((1/beta.p)*( CS40 - CS55 - beta.0 - beta.oil*price.oil.2050 - beta.eua*price.eua.2050 - parameters!$D80 ))), price.ceiling   )</f>
        <v>164.44573172446363</v>
      </c>
      <c r="CT70" s="1">
        <f xml:space="preserve"> MIN(   MAX(0,EXP((1/beta.p)*( CT40 - CT55 - beta.0 - beta.oil*price.oil.2050 - beta.eua*price.eua.2050 - parameters!$D80 ))), price.ceiling   )</f>
        <v>170.53773293919926</v>
      </c>
      <c r="CU70" s="1">
        <f xml:space="preserve"> MIN(   MAX(0,EXP((1/beta.p)*( CU40 - CU55 - beta.0 - beta.oil*price.oil.2050 - beta.eua*price.eua.2050 - parameters!$D80 ))), price.ceiling   )</f>
        <v>176.85541637998725</v>
      </c>
      <c r="CV70" s="1">
        <f xml:space="preserve"> MIN(   MAX(0,EXP((1/beta.p)*( CV40 - CV55 - beta.0 - beta.oil*price.oil.2050 - beta.eua*price.eua.2050 - parameters!$D80 ))), price.ceiling   )</f>
        <v>183.40714259459477</v>
      </c>
      <c r="CW70" s="1">
        <f xml:space="preserve"> MIN(   MAX(0,EXP((1/beta.p)*( CW40 - CW55 - beta.0 - beta.oil*price.oil.2050 - beta.eua*price.eua.2050 - parameters!$D80 ))), price.ceiling   )</f>
        <v>190.20158185282739</v>
      </c>
      <c r="CX70" s="1">
        <f xml:space="preserve"> MIN(   MAX(0,EXP((1/beta.p)*( CX40 - CX55 - beta.0 - beta.oil*price.oil.2050 - beta.eua*price.eua.2050 - parameters!$D80 ))), price.ceiling   )</f>
        <v>197.24772562038706</v>
      </c>
      <c r="CY70" s="1">
        <f xml:space="preserve"> MIN(   MAX(0,EXP((1/beta.p)*( CY40 - CY55 - beta.0 - beta.oil*price.oil.2050 - beta.eua*price.eua.2050 - parameters!$D80 ))), price.ceiling   )</f>
        <v>204.55489845778624</v>
      </c>
      <c r="CZ70" s="1">
        <f xml:space="preserve"> MIN(   MAX(0,EXP((1/beta.p)*( CZ40 - CZ55 - beta.0 - beta.oil*price.oil.2050 - beta.eua*price.eua.2050 - parameters!$D80 ))), price.ceiling   )</f>
        <v>212.13277036006804</v>
      </c>
      <c r="DA70" s="1">
        <f xml:space="preserve"> MIN(   MAX(0,EXP((1/beta.p)*( DA40 - DA55 - beta.0 - beta.oil*price.oil.2050 - beta.eua*price.eua.2050 - parameters!$D80 ))), price.ceiling   )</f>
        <v>219.99136955365566</v>
      </c>
    </row>
    <row r="71" spans="1:105" x14ac:dyDescent="0.25">
      <c r="A71" t="s">
        <v>51</v>
      </c>
      <c r="B71" s="3">
        <f t="shared" si="8"/>
        <v>39.688798341055126</v>
      </c>
      <c r="D71" t="s">
        <v>51</v>
      </c>
      <c r="E71" s="1">
        <f xml:space="preserve"> MIN(   MAX(0,EXP((1/beta.p)*( E41 - E56 - beta.0 - beta.oil*price.oil.2050 - beta.eua*price.eua.2050 - parameters!$D81 ))), price.ceiling   )</f>
        <v>3.8399839179771509</v>
      </c>
      <c r="F71" s="1">
        <f xml:space="preserve"> MIN(   MAX(0,EXP((1/beta.p)*( F41 - F56 - beta.0 - beta.oil*price.oil.2050 - beta.eua*price.eua.2050 - parameters!$D81 ))), price.ceiling   )</f>
        <v>4.0155706681537948</v>
      </c>
      <c r="G71" s="1">
        <f xml:space="preserve"> MIN(   MAX(0,EXP((1/beta.p)*( G41 - G56 - beta.0 - beta.oil*price.oil.2050 - beta.eua*price.eua.2050 - parameters!$D81 ))), price.ceiling   )</f>
        <v>4.1991862818611612</v>
      </c>
      <c r="H71" s="1">
        <f xml:space="preserve"> MIN(   MAX(0,EXP((1/beta.p)*( H41 - H56 - beta.0 - beta.oil*price.oil.2050 - beta.eua*price.eua.2050 - parameters!$D81 ))), price.ceiling   )</f>
        <v>4.3911978861719323</v>
      </c>
      <c r="I71" s="1">
        <f xml:space="preserve"> MIN(   MAX(0,EXP((1/beta.p)*( I41 - I56 - beta.0 - beta.oil*price.oil.2050 - beta.eua*price.eua.2050 - parameters!$D81 ))), price.ceiling   )</f>
        <v>4.5919893953774329</v>
      </c>
      <c r="J71" s="1">
        <f xml:space="preserve"> MIN(   MAX(0,EXP((1/beta.p)*( J41 - J56 - beta.0 - beta.oil*price.oil.2050 - beta.eua*price.eua.2050 - parameters!$D81 ))), price.ceiling   )</f>
        <v>4.8019622785984355</v>
      </c>
      <c r="K71" s="1">
        <f xml:space="preserve"> MIN(   MAX(0,EXP((1/beta.p)*( K41 - K56 - beta.0 - beta.oil*price.oil.2050 - beta.eua*price.eua.2050 - parameters!$D81 ))), price.ceiling   )</f>
        <v>5.0215363624956675</v>
      </c>
      <c r="L71" s="1">
        <f xml:space="preserve"> MIN(   MAX(0,EXP((1/beta.p)*( L41 - L56 - beta.0 - beta.oil*price.oil.2050 - beta.eua*price.eua.2050 - parameters!$D81 ))), price.ceiling   )</f>
        <v>5.2511506706849955</v>
      </c>
      <c r="M71" s="1">
        <f xml:space="preserve"> MIN(   MAX(0,EXP((1/beta.p)*( M41 - M56 - beta.0 - beta.oil*price.oil.2050 - beta.eua*price.eua.2050 - parameters!$D81 ))), price.ceiling   )</f>
        <v>5.491264301535618</v>
      </c>
      <c r="N71" s="1">
        <f xml:space="preserve"> MIN(   MAX(0,EXP((1/beta.p)*( N41 - N56 - beta.0 - beta.oil*price.oil.2050 - beta.eua*price.eua.2050 - parameters!$D81 ))), price.ceiling   )</f>
        <v>5.7423573461063846</v>
      </c>
      <c r="O71" s="1">
        <f xml:space="preserve"> MIN(   MAX(0,EXP((1/beta.p)*( O41 - O56 - beta.0 - beta.oil*price.oil.2050 - beta.eua*price.eua.2050 - parameters!$D81 ))), price.ceiling   )</f>
        <v>6.0049318480555902</v>
      </c>
      <c r="P71" s="1">
        <f xml:space="preserve"> MIN(   MAX(0,EXP((1/beta.p)*( P41 - P56 - beta.0 - beta.oil*price.oil.2050 - beta.eua*price.eua.2050 - parameters!$D81 ))), price.ceiling   )</f>
        <v>6.2795128074435036</v>
      </c>
      <c r="Q71" s="1">
        <f xml:space="preserve"> MIN(   MAX(0,EXP((1/beta.p)*( Q41 - Q56 - beta.0 - beta.oil*price.oil.2050 - beta.eua*price.eua.2050 - parameters!$D81 ))), price.ceiling   )</f>
        <v>6.5666492304346873</v>
      </c>
      <c r="R71" s="1">
        <f xml:space="preserve"> MIN(   MAX(0,EXP((1/beta.p)*( R41 - R56 - beta.0 - beta.oil*price.oil.2050 - beta.eua*price.eua.2050 - parameters!$D81 ))), price.ceiling   )</f>
        <v>6.8669152269989135</v>
      </c>
      <c r="S71" s="1">
        <f xml:space="preserve"> MIN(   MAX(0,EXP((1/beta.p)*( S41 - S56 - beta.0 - beta.oil*price.oil.2050 - beta.eua*price.eua.2050 - parameters!$D81 ))), price.ceiling   )</f>
        <v>7.1809111588054293</v>
      </c>
      <c r="T71" s="1">
        <f xml:space="preserve"> MIN(   MAX(0,EXP((1/beta.p)*( T41 - T56 - beta.0 - beta.oil*price.oil.2050 - beta.eua*price.eua.2050 - parameters!$D81 ))), price.ceiling   )</f>
        <v>7.5092648396057564</v>
      </c>
      <c r="U71" s="1">
        <f xml:space="preserve"> MIN(   MAX(0,EXP((1/beta.p)*( U41 - U56 - beta.0 - beta.oil*price.oil.2050 - beta.eua*price.eua.2050 - parameters!$D81 ))), price.ceiling   )</f>
        <v>7.8526327905050683</v>
      </c>
      <c r="V71" s="1">
        <f xml:space="preserve"> MIN(   MAX(0,EXP((1/beta.p)*( V41 - V56 - beta.0 - beta.oil*price.oil.2050 - beta.eua*price.eua.2050 - parameters!$D81 ))), price.ceiling   )</f>
        <v>8.2117015526319914</v>
      </c>
      <c r="W71" s="1">
        <f xml:space="preserve"> MIN(   MAX(0,EXP((1/beta.p)*( W41 - W56 - beta.0 - beta.oil*price.oil.2050 - beta.eua*price.eua.2050 - parameters!$D81 ))), price.ceiling   )</f>
        <v>8.5871890598314327</v>
      </c>
      <c r="X71" s="1">
        <f xml:space="preserve"> MIN(   MAX(0,EXP((1/beta.p)*( X41 - X56 - beta.0 - beta.oil*price.oil.2050 - beta.eua*price.eua.2050 - parameters!$D81 ))), price.ceiling   )</f>
        <v>8.9798460741250068</v>
      </c>
      <c r="Y71" s="1">
        <f xml:space="preserve"> MIN(   MAX(0,EXP((1/beta.p)*( Y41 - Y56 - beta.0 - beta.oil*price.oil.2050 - beta.eua*price.eua.2050 - parameters!$D81 ))), price.ceiling   )</f>
        <v>9.3904576868092402</v>
      </c>
      <c r="Z71" s="1">
        <f xml:space="preserve"> MIN(   MAX(0,EXP((1/beta.p)*( Z41 - Z56 - beta.0 - beta.oil*price.oil.2050 - beta.eua*price.eua.2050 - parameters!$D81 ))), price.ceiling   )</f>
        <v>9.8198448881928151</v>
      </c>
      <c r="AA71" s="1">
        <f xml:space="preserve"> MIN(   MAX(0,EXP((1/beta.p)*( AA41 - AA56 - beta.0 - beta.oil*price.oil.2050 - beta.eua*price.eua.2050 - parameters!$D81 ))), price.ceiling   )</f>
        <v>10.268866209111478</v>
      </c>
      <c r="AB71" s="1">
        <f xml:space="preserve"> MIN(   MAX(0,EXP((1/beta.p)*( AB41 - AB56 - beta.0 - beta.oil*price.oil.2050 - beta.eua*price.eua.2050 - parameters!$D81 ))), price.ceiling   )</f>
        <v>10.738419437502733</v>
      </c>
      <c r="AC71" s="1">
        <f xml:space="preserve"> MIN(   MAX(0,EXP((1/beta.p)*( AC41 - AC56 - beta.0 - beta.oil*price.oil.2050 - beta.eua*price.eua.2050 - parameters!$D81 ))), price.ceiling   )</f>
        <v>11.229443413472429</v>
      </c>
      <c r="AD71" s="1">
        <f xml:space="preserve"> MIN(   MAX(0,EXP((1/beta.p)*( AD41 - AD56 - beta.0 - beta.oil*price.oil.2050 - beta.eua*price.eua.2050 - parameters!$D81 ))), price.ceiling   )</f>
        <v>11.742919906442449</v>
      </c>
      <c r="AE71" s="1">
        <f xml:space="preserve"> MIN(   MAX(0,EXP((1/beta.p)*( AE41 - AE56 - beta.0 - beta.oil*price.oil.2050 - beta.eua*price.eua.2050 - parameters!$D81 ))), price.ceiling   )</f>
        <v>12.27987557813262</v>
      </c>
      <c r="AF71" s="1">
        <f xml:space="preserve"> MIN(   MAX(0,EXP((1/beta.p)*( AF41 - AF56 - beta.0 - beta.oil*price.oil.2050 - beta.eua*price.eua.2050 - parameters!$D81 ))), price.ceiling   )</f>
        <v>12.841384035301813</v>
      </c>
      <c r="AG71" s="1">
        <f xml:space="preserve"> MIN(   MAX(0,EXP((1/beta.p)*( AG41 - AG56 - beta.0 - beta.oil*price.oil.2050 - beta.eua*price.eua.2050 - parameters!$D81 ))), price.ceiling   )</f>
        <v>13.428567976352456</v>
      </c>
      <c r="AH71" s="1">
        <f xml:space="preserve"> MIN(   MAX(0,EXP((1/beta.p)*( AH41 - AH56 - beta.0 - beta.oil*price.oil.2050 - beta.eua*price.eua.2050 - parameters!$D81 ))), price.ceiling   )</f>
        <v>14.042601436090491</v>
      </c>
      <c r="AI71" s="1">
        <f xml:space="preserve"> MIN(   MAX(0,EXP((1/beta.p)*( AI41 - AI56 - beta.0 - beta.oil*price.oil.2050 - beta.eua*price.eua.2050 - parameters!$D81 ))), price.ceiling   )</f>
        <v>14.684712133129022</v>
      </c>
      <c r="AJ71" s="1">
        <f xml:space="preserve"> MIN(   MAX(0,EXP((1/beta.p)*( AJ41 - AJ56 - beta.0 - beta.oil*price.oil.2050 - beta.eua*price.eua.2050 - parameters!$D81 ))), price.ceiling   )</f>
        <v>15.35618392462912</v>
      </c>
      <c r="AK71" s="1">
        <f xml:space="preserve"> MIN(   MAX(0,EXP((1/beta.p)*( AK41 - AK56 - beta.0 - beta.oil*price.oil.2050 - beta.eua*price.eua.2050 - parameters!$D81 ))), price.ceiling   )</f>
        <v>16.058359373285914</v>
      </c>
      <c r="AL71" s="1">
        <f xml:space="preserve"> MIN(   MAX(0,EXP((1/beta.p)*( AL41 - AL56 - beta.0 - beta.oil*price.oil.2050 - beta.eua*price.eua.2050 - parameters!$D81 ))), price.ceiling   )</f>
        <v>16.792642431692393</v>
      </c>
      <c r="AM71" s="1">
        <f xml:space="preserve"> MIN(   MAX(0,EXP((1/beta.p)*( AM41 - AM56 - beta.0 - beta.oil*price.oil.2050 - beta.eua*price.eua.2050 - parameters!$D81 ))), price.ceiling   )</f>
        <v>17.560501249448215</v>
      </c>
      <c r="AN71" s="1">
        <f xml:space="preserve"> MIN(   MAX(0,EXP((1/beta.p)*( AN41 - AN56 - beta.0 - beta.oil*price.oil.2050 - beta.eua*price.eua.2050 - parameters!$D81 ))), price.ceiling   )</f>
        <v>18.363471108626133</v>
      </c>
      <c r="AO71" s="1">
        <f xml:space="preserve"> MIN(   MAX(0,EXP((1/beta.p)*( AO41 - AO56 - beta.0 - beta.oil*price.oil.2050 - beta.eua*price.eua.2050 - parameters!$D81 ))), price.ceiling   )</f>
        <v>19.203157493465199</v>
      </c>
      <c r="AP71" s="1">
        <f xml:space="preserve"> MIN(   MAX(0,EXP((1/beta.p)*( AP41 - AP56 - beta.0 - beta.oil*price.oil.2050 - beta.eua*price.eua.2050 - parameters!$D81 ))), price.ceiling   )</f>
        <v>20.081239300428621</v>
      </c>
      <c r="AQ71" s="1">
        <f xml:space="preserve"> MIN(   MAX(0,EXP((1/beta.p)*( AQ41 - AQ56 - beta.0 - beta.oil*price.oil.2050 - beta.eua*price.eua.2050 - parameters!$D81 ))), price.ceiling   )</f>
        <v>20.999472195044298</v>
      </c>
      <c r="AR71" s="1">
        <f xml:space="preserve"> MIN(   MAX(0,EXP((1/beta.p)*( AR41 - AR56 - beta.0 - beta.oil*price.oil.2050 - beta.eua*price.eua.2050 - parameters!$D81 ))), price.ceiling   )</f>
        <v>21.959692122239993</v>
      </c>
      <c r="AS71" s="1">
        <f xml:space="preserve"> MIN(   MAX(0,EXP((1/beta.p)*( AS41 - AS56 - beta.0 - beta.oil*price.oil.2050 - beta.eua*price.eua.2050 - parameters!$D81 ))), price.ceiling   )</f>
        <v>22.963818977191782</v>
      </c>
      <c r="AT71" s="1">
        <f xml:space="preserve"> MIN(   MAX(0,EXP((1/beta.p)*( AT41 - AT56 - beta.0 - beta.oil*price.oil.2050 - beta.eua*price.eua.2050 - parameters!$D81 ))), price.ceiling   )</f>
        <v>24.013860444025322</v>
      </c>
      <c r="AU71" s="1">
        <f xml:space="preserve"> MIN(   MAX(0,EXP((1/beta.p)*( AU41 - AU56 - beta.0 - beta.oil*price.oil.2050 - beta.eua*price.eua.2050 - parameters!$D81 ))), price.ceiling   )</f>
        <v>25.111916010045274</v>
      </c>
      <c r="AV71" s="1">
        <f xml:space="preserve"> MIN(   MAX(0,EXP((1/beta.p)*( AV41 - AV56 - beta.0 - beta.oil*price.oil.2050 - beta.eua*price.eua.2050 - parameters!$D81 ))), price.ceiling   )</f>
        <v>26.260181163519018</v>
      </c>
      <c r="AW71" s="1">
        <f xml:space="preserve"> MIN(   MAX(0,EXP((1/beta.p)*( AW41 - AW56 - beta.0 - beta.oil*price.oil.2050 - beta.eua*price.eua.2050 - parameters!$D81 ))), price.ceiling   )</f>
        <v>27.460951783407772</v>
      </c>
      <c r="AX71" s="1">
        <f xml:space="preserve"> MIN(   MAX(0,EXP((1/beta.p)*( AX41 - AX56 - beta.0 - beta.oil*price.oil.2050 - beta.eua*price.eua.2050 - parameters!$D81 ))), price.ceiling   )</f>
        <v>28.716628729822222</v>
      </c>
      <c r="AY71" s="1">
        <f xml:space="preserve"> MIN(   MAX(0,EXP((1/beta.p)*( AY41 - AY56 - beta.0 - beta.oil*price.oil.2050 - beta.eua*price.eua.2050 - parameters!$D81 ))), price.ceiling   )</f>
        <v>30.029722644380858</v>
      </c>
      <c r="AZ71" s="1">
        <f xml:space="preserve"> MIN(   MAX(0,EXP((1/beta.p)*( AZ41 - AZ56 - beta.0 - beta.oil*price.oil.2050 - beta.eua*price.eua.2050 - parameters!$D81 ))), price.ceiling   )</f>
        <v>31.402858970069044</v>
      </c>
      <c r="BA71" s="1">
        <f xml:space="preserve"> MIN(   MAX(0,EXP((1/beta.p)*( BA41 - BA56 - beta.0 - beta.oil*price.oil.2050 - beta.eua*price.eua.2050 - parameters!$D81 ))), price.ceiling   )</f>
        <v>32.838783200635774</v>
      </c>
      <c r="BB71" s="1">
        <f xml:space="preserve"> MIN(   MAX(0,EXP((1/beta.p)*( BB41 - BB56 - beta.0 - beta.oil*price.oil.2050 - beta.eua*price.eua.2050 - parameters!$D81 ))), price.ceiling   )</f>
        <v>34.340366370023773</v>
      </c>
      <c r="BC71" s="1">
        <f xml:space="preserve"> MIN(   MAX(0,EXP((1/beta.p)*( BC41 - BC56 - beta.0 - beta.oil*price.oil.2050 - beta.eua*price.eua.2050 - parameters!$D81 ))), price.ceiling   )</f>
        <v>35.910610792808811</v>
      </c>
      <c r="BD71" s="1">
        <f xml:space="preserve"> MIN(   MAX(0,EXP((1/beta.p)*( BD41 - BD56 - beta.0 - beta.oil*price.oil.2050 - beta.eua*price.eua.2050 - parameters!$D81 ))), price.ceiling   )</f>
        <v>37.552656067125831</v>
      </c>
      <c r="BE71" s="1">
        <f xml:space="preserve"> MIN(   MAX(0,EXP((1/beta.p)*( BE41 - BE56 - beta.0 - beta.oil*price.oil.2050 - beta.eua*price.eua.2050 - parameters!$D81 ))), price.ceiling   )</f>
        <v>39.269785352084249</v>
      </c>
      <c r="BF71" s="1">
        <f xml:space="preserve"> MIN(   MAX(0,EXP((1/beta.p)*( BF41 - BF56 - beta.0 - beta.oil*price.oil.2050 - beta.eua*price.eua.2050 - parameters!$D81 ))), price.ceiling   )</f>
        <v>41.065431932223895</v>
      </c>
      <c r="BG71" s="1">
        <f xml:space="preserve"> MIN(   MAX(0,EXP((1/beta.p)*( BG41 - BG56 - beta.0 - beta.oil*price.oil.2050 - beta.eua*price.eua.2050 - parameters!$D81 ))), price.ceiling   )</f>
        <v>42.943186082136549</v>
      </c>
      <c r="BH71" s="1">
        <f xml:space="preserve"> MIN(   MAX(0,EXP((1/beta.p)*( BH41 - BH56 - beta.0 - beta.oil*price.oil.2050 - beta.eua*price.eua.2050 - parameters!$D81 ))), price.ceiling   )</f>
        <v>44.906802244978564</v>
      </c>
      <c r="BI71" s="1">
        <f xml:space="preserve"> MIN(   MAX(0,EXP((1/beta.p)*( BI41 - BI56 - beta.0 - beta.oil*price.oil.2050 - beta.eua*price.eua.2050 - parameters!$D81 ))), price.ceiling   )</f>
        <v>46.960206539227507</v>
      </c>
      <c r="BJ71" s="1">
        <f xml:space="preserve"> MIN(   MAX(0,EXP((1/beta.p)*( BJ41 - BJ56 - beta.0 - beta.oil*price.oil.2050 - beta.eua*price.eua.2050 - parameters!$D81 ))), price.ceiling   )</f>
        <v>49.107504608691954</v>
      </c>
      <c r="BK71" s="1">
        <f xml:space="preserve"> MIN(   MAX(0,EXP((1/beta.p)*( BK41 - BK56 - beta.0 - beta.oil*price.oil.2050 - beta.eua*price.eua.2050 - parameters!$D81 ))), price.ceiling   )</f>
        <v>51.352989831470531</v>
      </c>
      <c r="BL71" s="1">
        <f xml:space="preserve"> MIN(   MAX(0,EXP((1/beta.p)*( BL41 - BL56 - beta.0 - beta.oil*price.oil.2050 - beta.eua*price.eua.2050 - parameters!$D81 ))), price.ceiling   )</f>
        <v>53.701151904272137</v>
      </c>
      <c r="BM71" s="1">
        <f xml:space="preserve"> MIN(   MAX(0,EXP((1/beta.p)*( BM41 - BM56 - beta.0 - beta.oil*price.oil.2050 - beta.eua*price.eua.2050 - parameters!$D81 ))), price.ceiling   )</f>
        <v>56.156685819263373</v>
      </c>
      <c r="BN71" s="1">
        <f xml:space="preserve"> MIN(   MAX(0,EXP((1/beta.p)*( BN41 - BN56 - beta.0 - beta.oil*price.oil.2050 - beta.eua*price.eua.2050 - parameters!$D81 ))), price.ceiling   )</f>
        <v>58.724501251388801</v>
      </c>
      <c r="BO71" s="1">
        <f xml:space="preserve"> MIN(   MAX(0,EXP((1/beta.p)*( BO41 - BO56 - beta.0 - beta.oil*price.oil.2050 - beta.eua*price.eua.2050 - parameters!$D81 ))), price.ceiling   )</f>
        <v>61.409732374936773</v>
      </c>
      <c r="BP71" s="1">
        <f xml:space="preserve"> MIN(   MAX(0,EXP((1/beta.p)*( BP41 - BP56 - beta.0 - beta.oil*price.oil.2050 - beta.eua*price.eua.2050 - parameters!$D81 ))), price.ceiling   )</f>
        <v>64.217748128974918</v>
      </c>
      <c r="BQ71" s="1">
        <f xml:space="preserve"> MIN(   MAX(0,EXP((1/beta.p)*( BQ41 - BQ56 - beta.0 - beta.oil*price.oil.2050 - beta.eua*price.eua.2050 - parameters!$D81 ))), price.ceiling   )</f>
        <v>67.154162952183015</v>
      </c>
      <c r="BR71" s="1">
        <f xml:space="preserve"> MIN(   MAX(0,EXP((1/beta.p)*( BR41 - BR56 - beta.0 - beta.oil*price.oil.2050 - beta.eua*price.eua.2050 - parameters!$D81 ))), price.ceiling   )</f>
        <v>70.22484800854609</v>
      </c>
      <c r="BS71" s="1">
        <f xml:space="preserve"> MIN(   MAX(0,EXP((1/beta.p)*( BS41 - BS56 - beta.0 - beta.oil*price.oil.2050 - beta.eua*price.eua.2050 - parameters!$D81 ))), price.ceiling   )</f>
        <v>73.435942926351061</v>
      </c>
      <c r="BT71" s="1">
        <f xml:space="preserve"> MIN(   MAX(0,EXP((1/beta.p)*( BT41 - BT56 - beta.0 - beta.oil*price.oil.2050 - beta.eua*price.eua.2050 - parameters!$D81 ))), price.ceiling   )</f>
        <v>76.793868073961704</v>
      </c>
      <c r="BU71" s="1">
        <f xml:space="preserve"> MIN(   MAX(0,EXP((1/beta.p)*( BU41 - BU56 - beta.0 - beta.oil*price.oil.2050 - beta.eua*price.eua.2050 - parameters!$D81 ))), price.ceiling   )</f>
        <v>80.305337396912392</v>
      </c>
      <c r="BV71" s="1">
        <f xml:space="preserve"> MIN(   MAX(0,EXP((1/beta.p)*( BV41 - BV56 - beta.0 - beta.oil*price.oil.2050 - beta.eua*price.eua.2050 - parameters!$D81 ))), price.ceiling   )</f>
        <v>83.977371841991825</v>
      </c>
      <c r="BW71" s="1">
        <f xml:space="preserve"> MIN(   MAX(0,EXP((1/beta.p)*( BW41 - BW56 - beta.0 - beta.oil*price.oil.2050 - beta.eua*price.eua.2050 - parameters!$D81 ))), price.ceiling   )</f>
        <v>87.817313395152993</v>
      </c>
      <c r="BX71" s="1">
        <f xml:space="preserve"> MIN(   MAX(0,EXP((1/beta.p)*( BX41 - BX56 - beta.0 - beta.oil*price.oil.2050 - beta.eua*price.eua.2050 - parameters!$D81 ))), price.ceiling   )</f>
        <v>91.832839761321239</v>
      </c>
      <c r="BY71" s="1">
        <f xml:space="preserve"> MIN(   MAX(0,EXP((1/beta.p)*( BY41 - BY56 - beta.0 - beta.oil*price.oil.2050 - beta.eua*price.eua.2050 - parameters!$D81 ))), price.ceiling   )</f>
        <v>96.031979715448259</v>
      </c>
      <c r="BZ71" s="1">
        <f xml:space="preserve"> MIN(   MAX(0,EXP((1/beta.p)*( BZ41 - BZ56 - beta.0 - beta.oil*price.oil.2050 - beta.eua*price.eua.2050 - parameters!$D81 ))), price.ceiling   )</f>
        <v>100.42312915550835</v>
      </c>
      <c r="CA71" s="1">
        <f xml:space="preserve"> MIN(   MAX(0,EXP((1/beta.p)*( CA41 - CA56 - beta.0 - beta.oil*price.oil.2050 - beta.eua*price.eua.2050 - parameters!$D81 ))), price.ceiling   )</f>
        <v>105.01506788953151</v>
      </c>
      <c r="CB71" s="1">
        <f xml:space="preserve"> MIN(   MAX(0,EXP((1/beta.p)*( CB41 - CB56 - beta.0 - beta.oil*price.oil.2050 - beta.eua*price.eua.2050 - parameters!$D81 ))), price.ceiling   )</f>
        <v>109.81697719023926</v>
      </c>
      <c r="CC71" s="1">
        <f xml:space="preserve"> MIN(   MAX(0,EXP((1/beta.p)*( CC41 - CC56 - beta.0 - beta.oil*price.oil.2050 - beta.eua*price.eua.2050 - parameters!$D81 ))), price.ceiling   )</f>
        <v>114.8384581523821</v>
      </c>
      <c r="CD71" s="1">
        <f xml:space="preserve"> MIN(   MAX(0,EXP((1/beta.p)*( CD41 - CD56 - beta.0 - beta.oil*price.oil.2050 - beta.eua*price.eua.2050 - parameters!$D81 ))), price.ceiling   )</f>
        <v>120.08955088948296</v>
      </c>
      <c r="CE71" s="1">
        <f xml:space="preserve"> MIN(   MAX(0,EXP((1/beta.p)*( CE41 - CE56 - beta.0 - beta.oil*price.oil.2050 - beta.eua*price.eua.2050 - parameters!$D81 ))), price.ceiling   )</f>
        <v>125.58075460836851</v>
      </c>
      <c r="CF71" s="1">
        <f xml:space="preserve"> MIN(   MAX(0,EXP((1/beta.p)*( CF41 - CF56 - beta.0 - beta.oil*price.oil.2050 - beta.eua*price.eua.2050 - parameters!$D81 ))), price.ceiling   )</f>
        <v>131.32304860162839</v>
      </c>
      <c r="CG71" s="1">
        <f xml:space="preserve"> MIN(   MAX(0,EXP((1/beta.p)*( CG41 - CG56 - beta.0 - beta.oil*price.oil.2050 - beta.eua*price.eua.2050 - parameters!$D81 ))), price.ceiling   )</f>
        <v>137.32791419997093</v>
      </c>
      <c r="CH71" s="1">
        <f xml:space="preserve"> MIN(   MAX(0,EXP((1/beta.p)*( CH41 - CH56 - beta.0 - beta.oil*price.oil.2050 - beta.eua*price.eua.2050 - parameters!$D81 ))), price.ceiling   )</f>
        <v>143.60735772837313</v>
      </c>
      <c r="CI71" s="1">
        <f xml:space="preserve"> MIN(   MAX(0,EXP((1/beta.p)*( CI41 - CI56 - beta.0 - beta.oil*price.oil.2050 - beta.eua*price.eua.2050 - parameters!$D81 ))), price.ceiling   )</f>
        <v>150.17393451191961</v>
      </c>
      <c r="CJ71" s="1">
        <f xml:space="preserve"> MIN(   MAX(0,EXP((1/beta.p)*( CJ41 - CJ56 - beta.0 - beta.oil*price.oil.2050 - beta.eua*price.eua.2050 - parameters!$D81 ))), price.ceiling   )</f>
        <v>157.04077397933045</v>
      </c>
      <c r="CK71" s="1">
        <f xml:space="preserve"> MIN(   MAX(0,EXP((1/beta.p)*( CK41 - CK56 - beta.0 - beta.oil*price.oil.2050 - beta.eua*price.eua.2050 - parameters!$D81 ))), price.ceiling   )</f>
        <v>164.22160591437188</v>
      </c>
      <c r="CL71" s="1">
        <f xml:space="preserve"> MIN(   MAX(0,EXP((1/beta.p)*( CL41 - CL56 - beta.0 - beta.oil*price.oil.2050 - beta.eua*price.eua.2050 - parameters!$D81 ))), price.ceiling   )</f>
        <v>171.73078790763509</v>
      </c>
      <c r="CM71" s="1">
        <f xml:space="preserve"> MIN(   MAX(0,EXP((1/beta.p)*( CM41 - CM56 - beta.0 - beta.oil*price.oil.2050 - beta.eua*price.eua.2050 - parameters!$D81 ))), price.ceiling   )</f>
        <v>179.58333406357343</v>
      </c>
      <c r="CN71" s="1">
        <f xml:space="preserve"> MIN(   MAX(0,EXP((1/beta.p)*( CN41 - CN56 - beta.0 - beta.oil*price.oil.2050 - beta.eua*price.eua.2050 - parameters!$D81 ))), price.ceiling   )</f>
        <v>187.79494502019446</v>
      </c>
      <c r="CO71" s="1">
        <f xml:space="preserve"> MIN(   MAX(0,EXP((1/beta.p)*( CO41 - CO56 - beta.0 - beta.oil*price.oil.2050 - beta.eua*price.eua.2050 - parameters!$D81 ))), price.ceiling   )</f>
        <v>196.38203934143013</v>
      </c>
      <c r="CP71" s="1">
        <f xml:space="preserve"> MIN(   MAX(0,EXP((1/beta.p)*( CP41 - CP56 - beta.0 - beta.oil*price.oil.2050 - beta.eua*price.eua.2050 - parameters!$D81 ))), price.ceiling   )</f>
        <v>205.36178634495107</v>
      </c>
      <c r="CQ71" s="1">
        <f xml:space="preserve"> MIN(   MAX(0,EXP((1/beta.p)*( CQ41 - CQ56 - beta.0 - beta.oil*price.oil.2050 - beta.eua*price.eua.2050 - parameters!$D81 ))), price.ceiling   )</f>
        <v>214.75214043106294</v>
      </c>
      <c r="CR71" s="1">
        <f xml:space="preserve"> MIN(   MAX(0,EXP((1/beta.p)*( CR41 - CR56 - beta.0 - beta.oil*price.oil.2050 - beta.eua*price.eua.2050 - parameters!$D81 ))), price.ceiling   )</f>
        <v>224.57187698132248</v>
      </c>
      <c r="CS71" s="1">
        <f xml:space="preserve"> MIN(   MAX(0,EXP((1/beta.p)*( CS41 - CS56 - beta.0 - beta.oil*price.oil.2050 - beta.eua*price.eua.2050 - parameters!$D81 ))), price.ceiling   )</f>
        <v>234.84062989865032</v>
      </c>
      <c r="CT71" s="1">
        <f xml:space="preserve"> MIN(   MAX(0,EXP((1/beta.p)*( CT41 - CT56 - beta.0 - beta.oil*price.oil.2050 - beta.eua*price.eua.2050 - parameters!$D81 ))), price.ceiling   )</f>
        <v>245.578930864</v>
      </c>
      <c r="CU71" s="1">
        <f xml:space="preserve"> MIN(   MAX(0,EXP((1/beta.p)*( CU41 - CU56 - beta.0 - beta.oil*price.oil.2050 - beta.eua*price.eua.2050 - parameters!$D81 ))), price.ceiling   )</f>
        <v>256.80825038807222</v>
      </c>
      <c r="CV71" s="1">
        <f xml:space="preserve"> MIN(   MAX(0,EXP((1/beta.p)*( CV41 - CV56 - beta.0 - beta.oil*price.oil.2050 - beta.eua*price.eua.2050 - parameters!$D81 ))), price.ceiling   )</f>
        <v>268.55104074015935</v>
      </c>
      <c r="CW71" s="1">
        <f xml:space="preserve"> MIN(   MAX(0,EXP((1/beta.p)*( CW41 - CW56 - beta.0 - beta.oil*price.oil.2050 - beta.eua*price.eua.2050 - parameters!$D81 ))), price.ceiling   )</f>
        <v>280.83078083994621</v>
      </c>
      <c r="CX71" s="1">
        <f xml:space="preserve"> MIN(   MAX(0,EXP((1/beta.p)*( CX41 - CX56 - beta.0 - beta.oil*price.oil.2050 - beta.eua*price.eua.2050 - parameters!$D81 ))), price.ceiling   )</f>
        <v>293.67202320203165</v>
      </c>
      <c r="CY71" s="1">
        <f xml:space="preserve"> MIN(   MAX(0,EXP((1/beta.p)*( CY41 - CY56 - beta.0 - beta.oil*price.oil.2050 - beta.eua*price.eua.2050 - parameters!$D81 ))), price.ceiling   )</f>
        <v>307.10044302703187</v>
      </c>
      <c r="CZ71" s="1">
        <f xml:space="preserve"> MIN(   MAX(0,EXP((1/beta.p)*( CZ41 - CZ56 - beta.0 - beta.oil*price.oil.2050 - beta.eua*price.eua.2050 - parameters!$D81 ))), price.ceiling   )</f>
        <v>321.14288953741448</v>
      </c>
      <c r="DA71" s="1">
        <f xml:space="preserve"> MIN(   MAX(0,EXP((1/beta.p)*( DA41 - DA56 - beta.0 - beta.oil*price.oil.2050 - beta.eua*price.eua.2050 - parameters!$D81 ))), price.ceiling   )</f>
        <v>335.82743966071729</v>
      </c>
    </row>
    <row r="72" spans="1:105" x14ac:dyDescent="0.25">
      <c r="A72" t="s">
        <v>52</v>
      </c>
      <c r="B72" s="3">
        <f t="shared" si="8"/>
        <v>35.417184762947784</v>
      </c>
      <c r="D72" t="s">
        <v>52</v>
      </c>
      <c r="E72" s="1">
        <f xml:space="preserve"> MIN(   MAX(0,EXP((1/beta.p)*( E42 - E57 - beta.0 - beta.oil*price.oil.2050 - beta.eua*price.eua.2050 - parameters!$D82 ))), price.ceiling   )</f>
        <v>3.2746740408734816</v>
      </c>
      <c r="F72" s="1">
        <f xml:space="preserve"> MIN(   MAX(0,EXP((1/beta.p)*( F42 - F57 - beta.0 - beta.oil*price.oil.2050 - beta.eua*price.eua.2050 - parameters!$D82 ))), price.ceiling   )</f>
        <v>3.4272630590735162</v>
      </c>
      <c r="G72" s="1">
        <f xml:space="preserve"> MIN(   MAX(0,EXP((1/beta.p)*( G42 - G57 - beta.0 - beta.oil*price.oil.2050 - beta.eua*price.eua.2050 - parameters!$D82 ))), price.ceiling   )</f>
        <v>3.5869622226451612</v>
      </c>
      <c r="H72" s="1">
        <f xml:space="preserve"> MIN(   MAX(0,EXP((1/beta.p)*( H42 - H57 - beta.0 - beta.oil*price.oil.2050 - beta.eua*price.eua.2050 - parameters!$D82 ))), price.ceiling   )</f>
        <v>3.7541028409303463</v>
      </c>
      <c r="I72" s="1">
        <f xml:space="preserve"> MIN(   MAX(0,EXP((1/beta.p)*( I42 - I57 - beta.0 - beta.oil*price.oil.2050 - beta.eua*price.eua.2050 - parameters!$D82 ))), price.ceiling   )</f>
        <v>3.9290316611944629</v>
      </c>
      <c r="J72" s="1">
        <f xml:space="preserve"> MIN(   MAX(0,EXP((1/beta.p)*( J42 - J57 - beta.0 - beta.oil*price.oil.2050 - beta.eua*price.eua.2050 - parameters!$D82 ))), price.ceiling   )</f>
        <v>4.1121115879827181</v>
      </c>
      <c r="K72" s="1">
        <f xml:space="preserve"> MIN(   MAX(0,EXP((1/beta.p)*( K42 - K57 - beta.0 - beta.oil*price.oil.2050 - beta.eua*price.eua.2050 - parameters!$D82 ))), price.ceiling   )</f>
        <v>4.3037224359961277</v>
      </c>
      <c r="L72" s="1">
        <f xml:space="preserve"> MIN(   MAX(0,EXP((1/beta.p)*( L42 - L57 - beta.0 - beta.oil*price.oil.2050 - beta.eua*price.eua.2050 - parameters!$D82 ))), price.ceiling   )</f>
        <v>4.5042617180490501</v>
      </c>
      <c r="M72" s="1">
        <f xml:space="preserve"> MIN(   MAX(0,EXP((1/beta.p)*( M42 - M57 - beta.0 - beta.oil*price.oil.2050 - beta.eua*price.eua.2050 - parameters!$D82 ))), price.ceiling   )</f>
        <v>4.7141454697429364</v>
      </c>
      <c r="N72" s="1">
        <f xml:space="preserve"> MIN(   MAX(0,EXP((1/beta.p)*( N42 - N57 - beta.0 - beta.oil*price.oil.2050 - beta.eua*price.eua.2050 - parameters!$D82 ))), price.ceiling   )</f>
        <v>4.9338091125671673</v>
      </c>
      <c r="O72" s="1">
        <f xml:space="preserve"> MIN(   MAX(0,EXP((1/beta.p)*( O42 - O57 - beta.0 - beta.oil*price.oil.2050 - beta.eua*price.eua.2050 - parameters!$D82 ))), price.ceiling   )</f>
        <v>5.1637083572175442</v>
      </c>
      <c r="P72" s="1">
        <f xml:space="preserve"> MIN(   MAX(0,EXP((1/beta.p)*( P42 - P57 - beta.0 - beta.oil*price.oil.2050 - beta.eua*price.eua.2050 - parameters!$D82 ))), price.ceiling   )</f>
        <v>5.4043201490064359</v>
      </c>
      <c r="Q72" s="1">
        <f xml:space="preserve"> MIN(   MAX(0,EXP((1/beta.p)*( Q42 - Q57 - beta.0 - beta.oil*price.oil.2050 - beta.eua*price.eua.2050 - parameters!$D82 ))), price.ceiling   )</f>
        <v>5.6561436573259378</v>
      </c>
      <c r="R72" s="1">
        <f xml:space="preserve"> MIN(   MAX(0,EXP((1/beta.p)*( R42 - R57 - beta.0 - beta.oil*price.oil.2050 - beta.eua*price.eua.2050 - parameters!$D82 ))), price.ceiling   )</f>
        <v>5.9197013112167394</v>
      </c>
      <c r="S72" s="1">
        <f xml:space="preserve"> MIN(   MAX(0,EXP((1/beta.p)*( S42 - S57 - beta.0 - beta.oil*price.oil.2050 - beta.eua*price.eua.2050 - parameters!$D82 ))), price.ceiling   )</f>
        <v>6.1955398831910919</v>
      </c>
      <c r="T72" s="1">
        <f xml:space="preserve"> MIN(   MAX(0,EXP((1/beta.p)*( T42 - T57 - beta.0 - beta.oil*price.oil.2050 - beta.eua*price.eua.2050 - parameters!$D82 ))), price.ceiling   )</f>
        <v>6.4842316235583635</v>
      </c>
      <c r="U72" s="1">
        <f xml:space="preserve"> MIN(   MAX(0,EXP((1/beta.p)*( U42 - U57 - beta.0 - beta.oil*price.oil.2050 - beta.eua*price.eua.2050 - parameters!$D82 ))), price.ceiling   )</f>
        <v>6.7863754476064138</v>
      </c>
      <c r="V72" s="1">
        <f xml:space="preserve"> MIN(   MAX(0,EXP((1/beta.p)*( V42 - V57 - beta.0 - beta.oil*price.oil.2050 - beta.eua*price.eua.2050 - parameters!$D82 ))), price.ceiling   )</f>
        <v>7.1025981781017107</v>
      </c>
      <c r="W72" s="1">
        <f xml:space="preserve"> MIN(   MAX(0,EXP((1/beta.p)*( W42 - W57 - beta.0 - beta.oil*price.oil.2050 - beta.eua*price.eua.2050 - parameters!$D82 ))), price.ceiling   )</f>
        <v>7.433555845685877</v>
      </c>
      <c r="X72" s="1">
        <f xml:space="preserve"> MIN(   MAX(0,EXP((1/beta.p)*( X42 - X57 - beta.0 - beta.oil*price.oil.2050 - beta.eua*price.eua.2050 - parameters!$D82 ))), price.ceiling   )</f>
        <v>7.7799350498663875</v>
      </c>
      <c r="Y72" s="1">
        <f xml:space="preserve"> MIN(   MAX(0,EXP((1/beta.p)*( Y42 - Y57 - beta.0 - beta.oil*price.oil.2050 - beta.eua*price.eua.2050 - parameters!$D82 ))), price.ceiling   )</f>
        <v>8.1424543834250045</v>
      </c>
      <c r="Z72" s="1">
        <f xml:space="preserve"> MIN(   MAX(0,EXP((1/beta.p)*( Z42 - Z57 - beta.0 - beta.oil*price.oil.2050 - beta.eua*price.eua.2050 - parameters!$D82 ))), price.ceiling   )</f>
        <v>8.5218659231988969</v>
      </c>
      <c r="AA72" s="1">
        <f xml:space="preserve"> MIN(   MAX(0,EXP((1/beta.p)*( AA42 - AA57 - beta.0 - beta.oil*price.oil.2050 - beta.eua*price.eua.2050 - parameters!$D82 ))), price.ceiling   )</f>
        <v>8.9189567903272806</v>
      </c>
      <c r="AB72" s="1">
        <f xml:space="preserve"> MIN(   MAX(0,EXP((1/beta.p)*( AB42 - AB57 - beta.0 - beta.oil*price.oil.2050 - beta.eua*price.eua.2050 - parameters!$D82 ))), price.ceiling   )</f>
        <v>9.334550783200406</v>
      </c>
      <c r="AC72" s="1">
        <f xml:space="preserve"> MIN(   MAX(0,EXP((1/beta.p)*( AC42 - AC57 - beta.0 - beta.oil*price.oil.2050 - beta.eua*price.eua.2050 - parameters!$D82 ))), price.ceiling   )</f>
        <v>9.7695100864985687</v>
      </c>
      <c r="AD72" s="1">
        <f xml:space="preserve"> MIN(   MAX(0,EXP((1/beta.p)*( AD42 - AD57 - beta.0 - beta.oil*price.oil.2050 - beta.eua*price.eua.2050 - parameters!$D82 ))), price.ceiling   )</f>
        <v>10.224737059866744</v>
      </c>
      <c r="AE72" s="1">
        <f xml:space="preserve"> MIN(   MAX(0,EXP((1/beta.p)*( AE42 - AE57 - beta.0 - beta.oil*price.oil.2050 - beta.eua*price.eua.2050 - parameters!$D82 ))), price.ceiling   )</f>
        <v>10.701176109935497</v>
      </c>
      <c r="AF72" s="1">
        <f xml:space="preserve"> MIN(   MAX(0,EXP((1/beta.p)*( AF42 - AF57 - beta.0 - beta.oil*price.oil.2050 - beta.eua*price.eua.2050 - parameters!$D82 ))), price.ceiling   )</f>
        <v>11.199815649571994</v>
      </c>
      <c r="AG72" s="1">
        <f xml:space="preserve"> MIN(   MAX(0,EXP((1/beta.p)*( AG42 - AG57 - beta.0 - beta.oil*price.oil.2050 - beta.eua*price.eua.2050 - parameters!$D82 ))), price.ceiling   )</f>
        <v>11.721690148425546</v>
      </c>
      <c r="AH72" s="1">
        <f xml:space="preserve"> MIN(   MAX(0,EXP((1/beta.p)*( AH42 - AH57 - beta.0 - beta.oil*price.oil.2050 - beta.eua*price.eua.2050 - parameters!$D82 ))), price.ceiling   )</f>
        <v>12.267882279021903</v>
      </c>
      <c r="AI72" s="1">
        <f xml:space="preserve"> MIN(   MAX(0,EXP((1/beta.p)*( AI42 - AI57 - beta.0 - beta.oil*price.oil.2050 - beta.eua*price.eua.2050 - parameters!$D82 ))), price.ceiling   )</f>
        <v>12.839525162858441</v>
      </c>
      <c r="AJ72" s="1">
        <f xml:space="preserve"> MIN(   MAX(0,EXP((1/beta.p)*( AJ42 - AJ57 - beta.0 - beta.oil*price.oil.2050 - beta.eua*price.eua.2050 - parameters!$D82 ))), price.ceiling   )</f>
        <v>13.437804721159957</v>
      </c>
      <c r="AK72" s="1">
        <f xml:space="preserve"> MIN(   MAX(0,EXP((1/beta.p)*( AK42 - AK57 - beta.0 - beta.oil*price.oil.2050 - beta.eua*price.eua.2050 - parameters!$D82 ))), price.ceiling   )</f>
        <v>14.06396213517197</v>
      </c>
      <c r="AL72" s="1">
        <f xml:space="preserve"> MIN(   MAX(0,EXP((1/beta.p)*( AL42 - AL57 - beta.0 - beta.oil*price.oil.2050 - beta.eua*price.eua.2050 - parameters!$D82 ))), price.ceiling   )</f>
        <v>14.719296421095562</v>
      </c>
      <c r="AM72" s="1">
        <f xml:space="preserve"> MIN(   MAX(0,EXP((1/beta.p)*( AM42 - AM57 - beta.0 - beta.oil*price.oil.2050 - beta.eua*price.eua.2050 - parameters!$D82 ))), price.ceiling   )</f>
        <v>15.405167125005736</v>
      </c>
      <c r="AN72" s="1">
        <f xml:space="preserve"> MIN(   MAX(0,EXP((1/beta.p)*( AN42 - AN57 - beta.0 - beta.oil*price.oil.2050 - beta.eua*price.eua.2050 - parameters!$D82 ))), price.ceiling   )</f>
        <v>16.122997143344008</v>
      </c>
      <c r="AO72" s="1">
        <f xml:space="preserve"> MIN(   MAX(0,EXP((1/beta.p)*( AO42 - AO57 - beta.0 - beta.oil*price.oil.2050 - beta.eua*price.eua.2050 - parameters!$D82 ))), price.ceiling   )</f>
        <v>16.874275674836753</v>
      </c>
      <c r="AP72" s="1">
        <f xml:space="preserve"> MIN(   MAX(0,EXP((1/beta.p)*( AP42 - AP57 - beta.0 - beta.oil*price.oil.2050 - beta.eua*price.eua.2050 - parameters!$D82 ))), price.ceiling   )</f>
        <v>17.660561309963128</v>
      </c>
      <c r="AQ72" s="1">
        <f xml:space="preserve"> MIN(   MAX(0,EXP((1/beta.p)*( AQ42 - AQ57 - beta.0 - beta.oil*price.oil.2050 - beta.eua*price.eua.2050 - parameters!$D82 ))), price.ceiling   )</f>
        <v>18.483485264382114</v>
      </c>
      <c r="AR72" s="1">
        <f xml:space="preserve"> MIN(   MAX(0,EXP((1/beta.p)*( AR42 - AR57 - beta.0 - beta.oil*price.oil.2050 - beta.eua*price.eua.2050 - parameters!$D82 ))), price.ceiling   )</f>
        <v>19.344754763026504</v>
      </c>
      <c r="AS72" s="1">
        <f xml:space="preserve"> MIN(   MAX(0,EXP((1/beta.p)*( AS42 - AS57 - beta.0 - beta.oil*price.oil.2050 - beta.eua*price.eua.2050 - parameters!$D82 ))), price.ceiling   )</f>
        <v>20.246156581884581</v>
      </c>
      <c r="AT72" s="1">
        <f xml:space="preserve"> MIN(   MAX(0,EXP((1/beta.p)*( AT42 - AT57 - beta.0 - beta.oil*price.oil.2050 - beta.eua*price.eua.2050 - parameters!$D82 ))), price.ceiling   )</f>
        <v>21.189560754817137</v>
      </c>
      <c r="AU72" s="1">
        <f xml:space="preserve"> MIN(   MAX(0,EXP((1/beta.p)*( AU42 - AU57 - beta.0 - beta.oil*price.oil.2050 - beta.eua*price.eua.2050 - parameters!$D82 ))), price.ceiling   )</f>
        <v>22.176924453099936</v>
      </c>
      <c r="AV72" s="1">
        <f xml:space="preserve"> MIN(   MAX(0,EXP((1/beta.p)*( AV42 - AV57 - beta.0 - beta.oil*price.oil.2050 - beta.eua*price.eua.2050 - parameters!$D82 ))), price.ceiling   )</f>
        <v>23.210296045740119</v>
      </c>
      <c r="AW72" s="1">
        <f xml:space="preserve"> MIN(   MAX(0,EXP((1/beta.p)*( AW42 - AW57 - beta.0 - beta.oil*price.oil.2050 - beta.eua*price.eua.2050 - parameters!$D82 ))), price.ceiling   )</f>
        <v>24.291819348989844</v>
      </c>
      <c r="AX72" s="1">
        <f xml:space="preserve"> MIN(   MAX(0,EXP((1/beta.p)*( AX42 - AX57 - beta.0 - beta.oil*price.oil.2050 - beta.eua*price.eua.2050 - parameters!$D82 ))), price.ceiling   )</f>
        <v>25.423738073873452</v>
      </c>
      <c r="AY72" s="1">
        <f xml:space="preserve"> MIN(   MAX(0,EXP((1/beta.p)*( AY42 - AY57 - beta.0 - beta.oil*price.oil.2050 - beta.eua*price.eua.2050 - parameters!$D82 ))), price.ceiling   )</f>
        <v>26.608400480954565</v>
      </c>
      <c r="AZ72" s="1">
        <f xml:space="preserve"> MIN(   MAX(0,EXP((1/beta.p)*( AZ42 - AZ57 - beta.0 - beta.oil*price.oil.2050 - beta.eua*price.eua.2050 - parameters!$D82 ))), price.ceiling   )</f>
        <v>27.848264252000071</v>
      </c>
      <c r="BA72" s="1">
        <f xml:space="preserve"> MIN(   MAX(0,EXP((1/beta.p)*( BA42 - BA57 - beta.0 - beta.oil*price.oil.2050 - beta.eua*price.eua.2050 - parameters!$D82 ))), price.ceiling   )</f>
        <v>29.145901588647593</v>
      </c>
      <c r="BB72" s="1">
        <f xml:space="preserve"> MIN(   MAX(0,EXP((1/beta.p)*( BB42 - BB57 - beta.0 - beta.oil*price.oil.2050 - beta.eua*price.eua.2050 - parameters!$D82 ))), price.ceiling   )</f>
        <v>30.504004548654041</v>
      </c>
      <c r="BC72" s="1">
        <f xml:space="preserve"> MIN(   MAX(0,EXP((1/beta.p)*( BC42 - BC57 - beta.0 - beta.oil*price.oil.2050 - beta.eua*price.eua.2050 - parameters!$D82 ))), price.ceiling   )</f>
        <v>31.925390630795821</v>
      </c>
      <c r="BD72" s="1">
        <f xml:space="preserve"> MIN(   MAX(0,EXP((1/beta.p)*( BD42 - BD57 - beta.0 - beta.oil*price.oil.2050 - beta.eua*price.eua.2050 - parameters!$D82 ))), price.ceiling   )</f>
        <v>33.413008620006835</v>
      </c>
      <c r="BE72" s="1">
        <f xml:space="preserve"> MIN(   MAX(0,EXP((1/beta.p)*( BE42 - BE57 - beta.0 - beta.oil*price.oil.2050 - beta.eua*price.eua.2050 - parameters!$D82 ))), price.ceiling   )</f>
        <v>34.969944704880845</v>
      </c>
      <c r="BF72" s="1">
        <f xml:space="preserve"> MIN(   MAX(0,EXP((1/beta.p)*( BF42 - BF57 - beta.0 - beta.oil*price.oil.2050 - beta.eua*price.eua.2050 - parameters!$D82 ))), price.ceiling   )</f>
        <v>36.59942888022919</v>
      </c>
      <c r="BG72" s="1">
        <f xml:space="preserve"> MIN(   MAX(0,EXP((1/beta.p)*( BG42 - BG57 - beta.0 - beta.oil*price.oil.2050 - beta.eua*price.eua.2050 - parameters!$D82 ))), price.ceiling   )</f>
        <v>38.304841647976453</v>
      </c>
      <c r="BH72" s="1">
        <f xml:space="preserve"> MIN(   MAX(0,EXP((1/beta.p)*( BH42 - BH57 - beta.0 - beta.oil*price.oil.2050 - beta.eua*price.eua.2050 - parameters!$D82 ))), price.ceiling   )</f>
        <v>40.089721030296118</v>
      </c>
      <c r="BI72" s="1">
        <f xml:space="preserve"> MIN(   MAX(0,EXP((1/beta.p)*( BI42 - BI57 - beta.0 - beta.oil*price.oil.2050 - beta.eua*price.eua.2050 - parameters!$D82 ))), price.ceiling   )</f>
        <v>41.957769909534974</v>
      </c>
      <c r="BJ72" s="1">
        <f xml:space="preserve"> MIN(   MAX(0,EXP((1/beta.p)*( BJ42 - BJ57 - beta.0 - beta.oil*price.oil.2050 - beta.eua*price.eua.2050 - parameters!$D82 ))), price.ceiling   )</f>
        <v>43.912863710153701</v>
      </c>
      <c r="BK72" s="1">
        <f xml:space="preserve"> MIN(   MAX(0,EXP((1/beta.p)*( BK42 - BK57 - beta.0 - beta.oil*price.oil.2050 - beta.eua*price.eua.2050 - parameters!$D82 ))), price.ceiling   )</f>
        <v>45.959058438621113</v>
      </c>
      <c r="BL72" s="1">
        <f xml:space="preserve"> MIN(   MAX(0,EXP((1/beta.p)*( BL42 - BL57 - beta.0 - beta.oil*price.oil.2050 - beta.eua*price.eua.2050 - parameters!$D82 ))), price.ceiling   )</f>
        <v>48.100599097940169</v>
      </c>
      <c r="BM72" s="1">
        <f xml:space="preserve"> MIN(   MAX(0,EXP((1/beta.p)*( BM42 - BM57 - beta.0 - beta.oil*price.oil.2050 - beta.eua*price.eua.2050 - parameters!$D82 ))), price.ceiling   )</f>
        <v>50.341928494263961</v>
      </c>
      <c r="BN72" s="1">
        <f xml:space="preserve"> MIN(   MAX(0,EXP((1/beta.p)*( BN42 - BN57 - beta.0 - beta.oil*price.oil.2050 - beta.eua*price.eua.2050 - parameters!$D82 ))), price.ceiling   )</f>
        <v>52.68769645387048</v>
      </c>
      <c r="BO72" s="1">
        <f xml:space="preserve"> MIN(   MAX(0,EXP((1/beta.p)*( BO42 - BO57 - beta.0 - beta.oil*price.oil.2050 - beta.eua*price.eua.2050 - parameters!$D82 ))), price.ceiling   )</f>
        <v>55.142769469618017</v>
      </c>
      <c r="BP72" s="1">
        <f xml:space="preserve"> MIN(   MAX(0,EXP((1/beta.p)*( BP42 - BP57 - beta.0 - beta.oil*price.oil.2050 - beta.eua*price.eua.2050 - parameters!$D82 ))), price.ceiling   )</f>
        <v>57.712240796894193</v>
      </c>
      <c r="BQ72" s="1">
        <f xml:space="preserve"> MIN(   MAX(0,EXP((1/beta.p)*( BQ42 - BQ57 - beta.0 - beta.oil*price.oil.2050 - beta.eua*price.eua.2050 - parameters!$D82 ))), price.ceiling   )</f>
        <v>60.401441020001968</v>
      </c>
      <c r="BR72" s="1">
        <f xml:space="preserve"> MIN(   MAX(0,EXP((1/beta.p)*( BR42 - BR57 - beta.0 - beta.oil*price.oil.2050 - beta.eua*price.eua.2050 - parameters!$D82 ))), price.ceiling   )</f>
        <v>63.2159491109052</v>
      </c>
      <c r="BS72" s="1">
        <f xml:space="preserve"> MIN(   MAX(0,EXP((1/beta.p)*( BS42 - BS57 - beta.0 - beta.oil*price.oil.2050 - beta.eua*price.eua.2050 - parameters!$D82 ))), price.ceiling   )</f>
        <v>66.161604003275372</v>
      </c>
      <c r="BT72" s="1">
        <f xml:space="preserve"> MIN(   MAX(0,EXP((1/beta.p)*( BT42 - BT57 - beta.0 - beta.oil*price.oil.2050 - beta.eua*price.eua.2050 - parameters!$D82 ))), price.ceiling   )</f>
        <v>69.244516705849747</v>
      </c>
      <c r="BU72" s="1">
        <f xml:space="preserve"> MIN(   MAX(0,EXP((1/beta.p)*( BU42 - BU57 - beta.0 - beta.oil*price.oil.2050 - beta.eua*price.eua.2050 - parameters!$D82 ))), price.ceiling   )</f>
        <v>72.471082980233177</v>
      </c>
      <c r="BV72" s="1">
        <f xml:space="preserve"> MIN(   MAX(0,EXP((1/beta.p)*( BV42 - BV57 - beta.0 - beta.oil*price.oil.2050 - beta.eua*price.eua.2050 - parameters!$D82 ))), price.ceiling   )</f>
        <v>75.847996609443598</v>
      </c>
      <c r="BW72" s="1">
        <f xml:space="preserve"> MIN(   MAX(0,EXP((1/beta.p)*( BW42 - BW57 - beta.0 - beta.oil*price.oil.2050 - beta.eua*price.eua.2050 - parameters!$D82 ))), price.ceiling   )</f>
        <v>79.382263284726847</v>
      </c>
      <c r="BX72" s="1">
        <f xml:space="preserve"> MIN(   MAX(0,EXP((1/beta.p)*( BX42 - BX57 - beta.0 - beta.oil*price.oil.2050 - beta.eua*price.eua.2050 - parameters!$D82 ))), price.ceiling   )</f>
        <v>83.081215139453249</v>
      </c>
      <c r="BY72" s="1">
        <f xml:space="preserve"> MIN(   MAX(0,EXP((1/beta.p)*( BY42 - BY57 - beta.0 - beta.oil*price.oil.2050 - beta.eua*price.eua.2050 - parameters!$D82 ))), price.ceiling   )</f>
        <v>86.952525960243733</v>
      </c>
      <c r="BZ72" s="1">
        <f xml:space="preserve"> MIN(   MAX(0,EXP((1/beta.p)*( BZ42 - BZ57 - beta.0 - beta.oil*price.oil.2050 - beta.eua*price.eua.2050 - parameters!$D82 ))), price.ceiling   )</f>
        <v>91.004227106885878</v>
      </c>
      <c r="CA72" s="1">
        <f xml:space="preserve"> MIN(   MAX(0,EXP((1/beta.p)*( CA42 - CA57 - beta.0 - beta.oil*price.oil.2050 - beta.eua*price.eua.2050 - parameters!$D82 ))), price.ceiling   )</f>
        <v>95.244724174065396</v>
      </c>
      <c r="CB72" s="1">
        <f xml:space="preserve"> MIN(   MAX(0,EXP((1/beta.p)*( CB42 - CB57 - beta.0 - beta.oil*price.oil.2050 - beta.eua*price.eua.2050 - parameters!$D82 ))), price.ceiling   )</f>
        <v>99.682814429478242</v>
      </c>
      <c r="CC72" s="1">
        <f xml:space="preserve"> MIN(   MAX(0,EXP((1/beta.p)*( CC42 - CC57 - beta.0 - beta.oil*price.oil.2050 - beta.eua*price.eua.2050 - parameters!$D82 ))), price.ceiling   )</f>
        <v>104.32770506450251</v>
      </c>
      <c r="CD72" s="1">
        <f xml:space="preserve"> MIN(   MAX(0,EXP((1/beta.p)*( CD42 - CD57 - beta.0 - beta.oil*price.oil.2050 - beta.eua*price.eua.2050 - parameters!$D82 ))), price.ceiling   )</f>
        <v>109.18903229529123</v>
      </c>
      <c r="CE72" s="1">
        <f xml:space="preserve"> MIN(   MAX(0,EXP((1/beta.p)*( CE42 - CE57 - beta.0 - beta.oil*price.oil.2050 - beta.eua*price.eua.2050 - parameters!$D82 ))), price.ceiling   )</f>
        <v>114.2768813539128</v>
      </c>
      <c r="CF72" s="1">
        <f xml:space="preserve"> MIN(   MAX(0,EXP((1/beta.p)*( CF42 - CF57 - beta.0 - beta.oil*price.oil.2050 - beta.eua*price.eua.2050 - parameters!$D82 ))), price.ceiling   )</f>
        <v>119.60180741101256</v>
      </c>
      <c r="CG72" s="1">
        <f xml:space="preserve"> MIN(   MAX(0,EXP((1/beta.p)*( CG42 - CG57 - beta.0 - beta.oil*price.oil.2050 - beta.eua*price.eua.2050 - parameters!$D82 ))), price.ceiling   )</f>
        <v>125.1748574734024</v>
      </c>
      <c r="CH72" s="1">
        <f xml:space="preserve"> MIN(   MAX(0,EXP((1/beta.p)*( CH42 - CH57 - beta.0 - beta.oil*price.oil.2050 - beta.eua*price.eua.2050 - parameters!$D82 ))), price.ceiling   )</f>
        <v>131.00759330200452</v>
      </c>
      <c r="CI72" s="1">
        <f xml:space="preserve"> MIN(   MAX(0,EXP((1/beta.p)*( CI42 - CI57 - beta.0 - beta.oil*price.oil.2050 - beta.eua*price.eua.2050 - parameters!$D82 ))), price.ceiling   )</f>
        <v>137.11211539769673</v>
      </c>
      <c r="CJ72" s="1">
        <f xml:space="preserve"> MIN(   MAX(0,EXP((1/beta.p)*( CJ42 - CJ57 - beta.0 - beta.oil*price.oil.2050 - beta.eua*price.eua.2050 - parameters!$D82 ))), price.ceiling   )</f>
        <v>143.5010881048197</v>
      </c>
      <c r="CK72" s="1">
        <f xml:space="preserve"> MIN(   MAX(0,EXP((1/beta.p)*( CK42 - CK57 - beta.0 - beta.oil*price.oil.2050 - beta.eua*price.eua.2050 - parameters!$D82 ))), price.ceiling   )</f>
        <v>150.18776588442259</v>
      </c>
      <c r="CL72" s="1">
        <f xml:space="preserve"> MIN(   MAX(0,EXP((1/beta.p)*( CL42 - CL57 - beta.0 - beta.oil*price.oil.2050 - beta.eua*price.eua.2050 - parameters!$D82 ))), price.ceiling   )</f>
        <v>157.18602081175825</v>
      </c>
      <c r="CM72" s="1">
        <f xml:space="preserve"> MIN(   MAX(0,EXP((1/beta.p)*( CM42 - CM57 - beta.0 - beta.oil*price.oil.2050 - beta.eua*price.eua.2050 - parameters!$D82 ))), price.ceiling   )</f>
        <v>164.51037135506871</v>
      </c>
      <c r="CN72" s="1">
        <f xml:space="preserve"> MIN(   MAX(0,EXP((1/beta.p)*( CN42 - CN57 - beta.0 - beta.oil*price.oil.2050 - beta.eua*price.eua.2050 - parameters!$D82 ))), price.ceiling   )</f>
        <v>172.17601249536895</v>
      </c>
      <c r="CO72" s="1">
        <f xml:space="preserve"> MIN(   MAX(0,EXP((1/beta.p)*( CO42 - CO57 - beta.0 - beta.oil*price.oil.2050 - beta.eua*price.eua.2050 - parameters!$D82 ))), price.ceiling   )</f>
        <v>180.19884724971229</v>
      </c>
      <c r="CP72" s="1">
        <f xml:space="preserve"> MIN(   MAX(0,EXP((1/beta.p)*( CP42 - CP57 - beta.0 - beta.oil*price.oil.2050 - beta.eua*price.eua.2050 - parameters!$D82 ))), price.ceiling   )</f>
        <v>188.59551966333586</v>
      </c>
      <c r="CQ72" s="1">
        <f xml:space="preserve"> MIN(   MAX(0,EXP((1/beta.p)*( CQ42 - CQ57 - beta.0 - beta.oil*price.oil.2050 - beta.eua*price.eua.2050 - parameters!$D82 ))), price.ceiling   )</f>
        <v>197.38344933913271</v>
      </c>
      <c r="CR72" s="1">
        <f xml:space="preserve"> MIN(   MAX(0,EXP((1/beta.p)*( CR42 - CR57 - beta.0 - beta.oil*price.oil.2050 - beta.eua*price.eua.2050 - parameters!$D82 ))), price.ceiling   )</f>
        <v>206.58086757608208</v>
      </c>
      <c r="CS72" s="1">
        <f xml:space="preserve"> MIN(   MAX(0,EXP((1/beta.p)*( CS42 - CS57 - beta.0 - beta.oil*price.oil.2050 - beta.eua*price.eua.2050 - parameters!$D82 ))), price.ceiling   )</f>
        <v>216.20685519161208</v>
      </c>
      <c r="CT72" s="1">
        <f xml:space="preserve"> MIN(   MAX(0,EXP((1/beta.p)*( CT42 - CT57 - beta.0 - beta.oil*price.oil.2050 - beta.eua*price.eua.2050 - parameters!$D82 ))), price.ceiling   )</f>
        <v>226.28138210635964</v>
      </c>
      <c r="CU72" s="1">
        <f xml:space="preserve"> MIN(   MAX(0,EXP((1/beta.p)*( CU42 - CU57 - beta.0 - beta.oil*price.oil.2050 - beta.eua*price.eua.2050 - parameters!$D82 ))), price.ceiling   )</f>
        <v>236.82534877345026</v>
      </c>
      <c r="CV72" s="1">
        <f xml:space="preserve"> MIN(   MAX(0,EXP((1/beta.p)*( CV42 - CV57 - beta.0 - beta.oil*price.oil.2050 - beta.eua*price.eua.2050 - parameters!$D82 ))), price.ceiling   )</f>
        <v>247.86062953824427</v>
      </c>
      <c r="CW72" s="1">
        <f xml:space="preserve"> MIN(   MAX(0,EXP((1/beta.p)*( CW42 - CW57 - beta.0 - beta.oil*price.oil.2050 - beta.eua*price.eua.2050 - parameters!$D82 ))), price.ceiling   )</f>
        <v>259.41011801850681</v>
      </c>
      <c r="CX72" s="1">
        <f xml:space="preserve"> MIN(   MAX(0,EXP((1/beta.p)*( CX42 - CX57 - beta.0 - beta.oil*price.oil.2050 - beta.eua*price.eua.2050 - parameters!$D82 ))), price.ceiling   )</f>
        <v>271.49777459914185</v>
      </c>
      <c r="CY72" s="1">
        <f xml:space="preserve"> MIN(   MAX(0,EXP((1/beta.p)*( CY42 - CY57 - beta.0 - beta.oil*price.oil.2050 - beta.eua*price.eua.2050 - parameters!$D82 ))), price.ceiling   )</f>
        <v>284.14867614002526</v>
      </c>
      <c r="CZ72" s="1">
        <f xml:space="preserve"> MIN(   MAX(0,EXP((1/beta.p)*( CZ42 - CZ57 - beta.0 - beta.oil*price.oil.2050 - beta.eua*price.eua.2050 - parameters!$D82 ))), price.ceiling   )</f>
        <v>297.38906800005952</v>
      </c>
      <c r="DA72" s="1">
        <f xml:space="preserve"> MIN(   MAX(0,EXP((1/beta.p)*( DA42 - DA57 - beta.0 - beta.oil*price.oil.2050 - beta.eua*price.eua.2050 - parameters!$D82 ))), price.ceiling   )</f>
        <v>311.24641848537601</v>
      </c>
    </row>
    <row r="73" spans="1:105" x14ac:dyDescent="0.25">
      <c r="A73" t="s">
        <v>53</v>
      </c>
      <c r="B73" s="3">
        <f t="shared" si="8"/>
        <v>34.032132568069649</v>
      </c>
      <c r="D73" t="s">
        <v>53</v>
      </c>
      <c r="E73" s="1">
        <f xml:space="preserve"> MIN(   MAX(0,EXP((1/beta.p)*( E43 - E58 - beta.0 - beta.oil*price.oil.2050 - beta.eua*price.eua.2050 - parameters!$D83 ))), price.ceiling   )</f>
        <v>3.5279226200088796</v>
      </c>
      <c r="F73" s="1">
        <f xml:space="preserve"> MIN(   MAX(0,EXP((1/beta.p)*( F43 - F58 - beta.0 - beta.oil*price.oil.2050 - beta.eua*price.eua.2050 - parameters!$D83 ))), price.ceiling   )</f>
        <v>3.6845643243220496</v>
      </c>
      <c r="G73" s="1">
        <f xml:space="preserve"> MIN(   MAX(0,EXP((1/beta.p)*( G43 - G58 - beta.0 - beta.oil*price.oil.2050 - beta.eua*price.eua.2050 - parameters!$D83 ))), price.ceiling   )</f>
        <v>3.8481610064431147</v>
      </c>
      <c r="H73" s="1">
        <f xml:space="preserve"> MIN(   MAX(0,EXP((1/beta.p)*( H43 - H58 - beta.0 - beta.oil*price.oil.2050 - beta.eua*price.eua.2050 - parameters!$D83 ))), price.ceiling   )</f>
        <v>4.0190214712112491</v>
      </c>
      <c r="I73" s="1">
        <f xml:space="preserve"> MIN(   MAX(0,EXP((1/beta.p)*( I43 - I58 - beta.0 - beta.oil*price.oil.2050 - beta.eua*price.eua.2050 - parameters!$D83 ))), price.ceiling   )</f>
        <v>4.1974682345702954</v>
      </c>
      <c r="J73" s="1">
        <f xml:space="preserve"> MIN(   MAX(0,EXP((1/beta.p)*( J43 - J58 - beta.0 - beta.oil*price.oil.2050 - beta.eua*price.eua.2050 - parameters!$D83 ))), price.ceiling   )</f>
        <v>4.3838381323493545</v>
      </c>
      <c r="K73" s="1">
        <f xml:space="preserve"> MIN(   MAX(0,EXP((1/beta.p)*( K43 - K58 - beta.0 - beta.oil*price.oil.2050 - beta.eua*price.eua.2050 - parameters!$D83 ))), price.ceiling   )</f>
        <v>4.57848295607356</v>
      </c>
      <c r="L73" s="1">
        <f xml:space="preserve"> MIN(   MAX(0,EXP((1/beta.p)*( L43 - L58 - beta.0 - beta.oil*price.oil.2050 - beta.eua*price.eua.2050 - parameters!$D83 ))), price.ceiling   )</f>
        <v>4.7817701170052107</v>
      </c>
      <c r="M73" s="1">
        <f xml:space="preserve"> MIN(   MAX(0,EXP((1/beta.p)*( M43 - M58 - beta.0 - beta.oil*price.oil.2050 - beta.eua*price.eua.2050 - parameters!$D83 ))), price.ceiling   )</f>
        <v>4.9940833396686948</v>
      </c>
      <c r="N73" s="1">
        <f xml:space="preserve"> MIN(   MAX(0,EXP((1/beta.p)*( N43 - N58 - beta.0 - beta.oil*price.oil.2050 - beta.eua*price.eua.2050 - parameters!$D83 ))), price.ceiling   )</f>
        <v>5.2158233861682799</v>
      </c>
      <c r="O73" s="1">
        <f xml:space="preserve"> MIN(   MAX(0,EXP((1/beta.p)*( O43 - O58 - beta.0 - beta.oil*price.oil.2050 - beta.eua*price.eua.2050 - parameters!$D83 ))), price.ceiling   )</f>
        <v>5.4474088126660503</v>
      </c>
      <c r="P73" s="1">
        <f xml:space="preserve"> MIN(   MAX(0,EXP((1/beta.p)*( P43 - P58 - beta.0 - beta.oil*price.oil.2050 - beta.eua*price.eua.2050 - parameters!$D83 ))), price.ceiling   )</f>
        <v>5.6892767594478446</v>
      </c>
      <c r="Q73" s="1">
        <f xml:space="preserve"> MIN(   MAX(0,EXP((1/beta.p)*( Q43 - Q58 - beta.0 - beta.oil*price.oil.2050 - beta.eua*price.eua.2050 - parameters!$D83 ))), price.ceiling   )</f>
        <v>5.941883776068571</v>
      </c>
      <c r="R73" s="1">
        <f xml:space="preserve"> MIN(   MAX(0,EXP((1/beta.p)*( R43 - R58 - beta.0 - beta.oil*price.oil.2050 - beta.eua*price.eua.2050 - parameters!$D83 ))), price.ceiling   )</f>
        <v>6.2057066831344345</v>
      </c>
      <c r="S73" s="1">
        <f xml:space="preserve"> MIN(   MAX(0,EXP((1/beta.p)*( S43 - S58 - beta.0 - beta.oil*price.oil.2050 - beta.eua*price.eua.2050 - parameters!$D83 ))), price.ceiling   )</f>
        <v>6.4812434723487504</v>
      </c>
      <c r="T73" s="1">
        <f xml:space="preserve"> MIN(   MAX(0,EXP((1/beta.p)*( T43 - T58 - beta.0 - beta.oil*price.oil.2050 - beta.eua*price.eua.2050 - parameters!$D83 ))), price.ceiling   )</f>
        <v>6.7690142465203129</v>
      </c>
      <c r="U73" s="1">
        <f xml:space="preserve"> MIN(   MAX(0,EXP((1/beta.p)*( U43 - U58 - beta.0 - beta.oil*price.oil.2050 - beta.eua*price.eua.2050 - parameters!$D83 ))), price.ceiling   )</f>
        <v>7.069562201308619</v>
      </c>
      <c r="V73" s="1">
        <f xml:space="preserve"> MIN(   MAX(0,EXP((1/beta.p)*( V43 - V58 - beta.0 - beta.oil*price.oil.2050 - beta.eua*price.eua.2050 - parameters!$D83 ))), price.ceiling   )</f>
        <v>7.3834546505591545</v>
      </c>
      <c r="W73" s="1">
        <f xml:space="preserve"> MIN(   MAX(0,EXP((1/beta.p)*( W43 - W58 - beta.0 - beta.oil*price.oil.2050 - beta.eua*price.eua.2050 - parameters!$D83 ))), price.ceiling   )</f>
        <v>7.7112840971641026</v>
      </c>
      <c r="X73" s="1">
        <f xml:space="preserve"> MIN(   MAX(0,EXP((1/beta.p)*( X43 - X58 - beta.0 - beta.oil*price.oil.2050 - beta.eua*price.eua.2050 - parameters!$D83 ))), price.ceiling   )</f>
        <v>8.0536693514698765</v>
      </c>
      <c r="Y73" s="1">
        <f xml:space="preserve"> MIN(   MAX(0,EXP((1/beta.p)*( Y43 - Y58 - beta.0 - beta.oil*price.oil.2050 - beta.eua*price.eua.2050 - parameters!$D83 ))), price.ceiling   )</f>
        <v>8.4112566993425482</v>
      </c>
      <c r="Z73" s="1">
        <f xml:space="preserve"> MIN(   MAX(0,EXP((1/beta.p)*( Z43 - Z58 - beta.0 - beta.oil*price.oil.2050 - beta.eua*price.eua.2050 - parameters!$D83 ))), price.ceiling   )</f>
        <v>8.7847211220960357</v>
      </c>
      <c r="AA73" s="1">
        <f xml:space="preserve"> MIN(   MAX(0,EXP((1/beta.p)*( AA43 - AA58 - beta.0 - beta.oil*price.oil.2050 - beta.eua*price.eua.2050 - parameters!$D83 ))), price.ceiling   )</f>
        <v>9.1747675705857645</v>
      </c>
      <c r="AB73" s="1">
        <f xml:space="preserve"> MIN(   MAX(0,EXP((1/beta.p)*( AB43 - AB58 - beta.0 - beta.oil*price.oil.2050 - beta.eua*price.eua.2050 - parameters!$D83 ))), price.ceiling   )</f>
        <v>9.582132295872773</v>
      </c>
      <c r="AC73" s="1">
        <f xml:space="preserve"> MIN(   MAX(0,EXP((1/beta.p)*( AC43 - AC58 - beta.0 - beta.oil*price.oil.2050 - beta.eua*price.eua.2050 - parameters!$D83 ))), price.ceiling   )</f>
        <v>10.007584238970102</v>
      </c>
      <c r="AD73" s="1">
        <f xml:space="preserve"> MIN(   MAX(0,EXP((1/beta.p)*( AD43 - AD58 - beta.0 - beta.oil*price.oil.2050 - beta.eua*price.eua.2050 - parameters!$D83 ))), price.ceiling   )</f>
        <v>10.451926482294574</v>
      </c>
      <c r="AE73" s="1">
        <f xml:space="preserve"> MIN(   MAX(0,EXP((1/beta.p)*( AE43 - AE58 - beta.0 - beta.oil*price.oil.2050 - beta.eua*price.eua.2050 - parameters!$D83 ))), price.ceiling   )</f>
        <v>10.915997765563951</v>
      </c>
      <c r="AF73" s="1">
        <f xml:space="preserve"> MIN(   MAX(0,EXP((1/beta.p)*( AF43 - AF58 - beta.0 - beta.oil*price.oil.2050 - beta.eua*price.eua.2050 - parameters!$D83 ))), price.ceiling   )</f>
        <v>11.40067406900067</v>
      </c>
      <c r="AG73" s="1">
        <f xml:space="preserve"> MIN(   MAX(0,EXP((1/beta.p)*( AG43 - AG58 - beta.0 - beta.oil*price.oil.2050 - beta.eua*price.eua.2050 - parameters!$D83 ))), price.ceiling   )</f>
        <v>11.906870266830751</v>
      </c>
      <c r="AH73" s="1">
        <f xml:space="preserve"> MIN(   MAX(0,EXP((1/beta.p)*( AH43 - AH58 - beta.0 - beta.oil*price.oil.2050 - beta.eua*price.eua.2050 - parameters!$D83 ))), price.ceiling   )</f>
        <v>12.435541854198926</v>
      </c>
      <c r="AI73" s="1">
        <f xml:space="preserve"> MIN(   MAX(0,EXP((1/beta.p)*( AI43 - AI58 - beta.0 - beta.oil*price.oil.2050 - beta.eua*price.eua.2050 - parameters!$D83 ))), price.ceiling   )</f>
        <v>12.987686750759778</v>
      </c>
      <c r="AJ73" s="1">
        <f xml:space="preserve"> MIN(   MAX(0,EXP((1/beta.p)*( AJ43 - AJ58 - beta.0 - beta.oil*price.oil.2050 - beta.eua*price.eua.2050 - parameters!$D83 ))), price.ceiling   )</f>
        <v>13.564347184349291</v>
      </c>
      <c r="AK73" s="1">
        <f xml:space="preserve"> MIN(   MAX(0,EXP((1/beta.p)*( AK43 - AK58 - beta.0 - beta.oil*price.oil.2050 - beta.eua*price.eua.2050 - parameters!$D83 ))), price.ceiling   )</f>
        <v>14.166611658292508</v>
      </c>
      <c r="AL73" s="1">
        <f xml:space="preserve"> MIN(   MAX(0,EXP((1/beta.p)*( AL43 - AL58 - beta.0 - beta.oil*price.oil.2050 - beta.eua*price.eua.2050 - parameters!$D83 ))), price.ceiling   )</f>
        <v>14.795617006060652</v>
      </c>
      <c r="AM73" s="1">
        <f xml:space="preserve"> MIN(   MAX(0,EXP((1/beta.p)*( AM43 - AM58 - beta.0 - beta.oil*price.oil.2050 - beta.eua*price.eua.2050 - parameters!$D83 ))), price.ceiling   )</f>
        <v>15.452550537156194</v>
      </c>
      <c r="AN73" s="1">
        <f xml:space="preserve"> MIN(   MAX(0,EXP((1/beta.p)*( AN43 - AN58 - beta.0 - beta.oil*price.oil.2050 - beta.eua*price.eua.2050 - parameters!$D83 ))), price.ceiling   )</f>
        <v>16.138652278276425</v>
      </c>
      <c r="AO73" s="1">
        <f xml:space="preserve"> MIN(   MAX(0,EXP((1/beta.p)*( AO43 - AO58 - beta.0 - beta.oil*price.oil.2050 - beta.eua*price.eua.2050 - parameters!$D83 ))), price.ceiling   )</f>
        <v>16.855217313985875</v>
      </c>
      <c r="AP73" s="1">
        <f xml:space="preserve"> MIN(   MAX(0,EXP((1/beta.p)*( AP43 - AP58 - beta.0 - beta.oil*price.oil.2050 - beta.eua*price.eua.2050 - parameters!$D83 ))), price.ceiling   )</f>
        <v>17.603598231315903</v>
      </c>
      <c r="AQ73" s="1">
        <f xml:space="preserve"> MIN(   MAX(0,EXP((1/beta.p)*( AQ43 - AQ58 - beta.0 - beta.oil*price.oil.2050 - beta.eua*price.eua.2050 - parameters!$D83 ))), price.ceiling   )</f>
        <v>18.385207672905842</v>
      </c>
      <c r="AR73" s="1">
        <f xml:space="preserve"> MIN(   MAX(0,EXP((1/beta.p)*( AR43 - AR58 - beta.0 - beta.oil*price.oil.2050 - beta.eua*price.eua.2050 - parameters!$D83 ))), price.ceiling   )</f>
        <v>19.201521003504997</v>
      </c>
      <c r="AS73" s="1">
        <f xml:space="preserve"> MIN(   MAX(0,EXP((1/beta.p)*( AS43 - AS58 - beta.0 - beta.oil*price.oil.2050 - beta.eua*price.eua.2050 - parameters!$D83 ))), price.ceiling   )</f>
        <v>20.05407909486885</v>
      </c>
      <c r="AT73" s="1">
        <f xml:space="preserve"> MIN(   MAX(0,EXP((1/beta.p)*( AT43 - AT58 - beta.0 - beta.oil*price.oil.2050 - beta.eua*price.eua.2050 - parameters!$D83 ))), price.ceiling   )</f>
        <v>20.944491234306163</v>
      </c>
      <c r="AU73" s="1">
        <f xml:space="preserve"> MIN(   MAX(0,EXP((1/beta.p)*( AU43 - AU58 - beta.0 - beta.oil*price.oil.2050 - beta.eua*price.eua.2050 - parameters!$D83 ))), price.ceiling   )</f>
        <v>21.874438162367106</v>
      </c>
      <c r="AV73" s="1">
        <f xml:space="preserve"> MIN(   MAX(0,EXP((1/beta.p)*( AV43 - AV58 - beta.0 - beta.oil*price.oil.2050 - beta.eua*price.eua.2050 - parameters!$D83 ))), price.ceiling   )</f>
        <v>22.845675245406532</v>
      </c>
      <c r="AW73" s="1">
        <f xml:space="preserve"> MIN(   MAX(0,EXP((1/beta.p)*( AW43 - AW58 - beta.0 - beta.oil*price.oil.2050 - beta.eua*price.eua.2050 - parameters!$D83 ))), price.ceiling   )</f>
        <v>23.860035789010709</v>
      </c>
      <c r="AX73" s="1">
        <f xml:space="preserve"> MIN(   MAX(0,EXP((1/beta.p)*( AX43 - AX58 - beta.0 - beta.oil*price.oil.2050 - beta.eua*price.eua.2050 - parameters!$D83 ))), price.ceiling   )</f>
        <v>24.919434498542063</v>
      </c>
      <c r="AY73" s="1">
        <f xml:space="preserve"> MIN(   MAX(0,EXP((1/beta.p)*( AY43 - AY58 - beta.0 - beta.oil*price.oil.2050 - beta.eua*price.eua.2050 - parameters!$D83 ))), price.ceiling   )</f>
        <v>26.02587109333399</v>
      </c>
      <c r="AZ73" s="1">
        <f xml:space="preserve"> MIN(   MAX(0,EXP((1/beta.p)*( AZ43 - AZ58 - beta.0 - beta.oil*price.oil.2050 - beta.eua*price.eua.2050 - parameters!$D83 ))), price.ceiling   )</f>
        <v>27.181434081357928</v>
      </c>
      <c r="BA73" s="1">
        <f xml:space="preserve"> MIN(   MAX(0,EXP((1/beta.p)*( BA43 - BA58 - beta.0 - beta.oil*price.oil.2050 - beta.eua*price.eua.2050 - parameters!$D83 ))), price.ceiling   )</f>
        <v>28.388304701487709</v>
      </c>
      <c r="BB73" s="1">
        <f xml:space="preserve"> MIN(   MAX(0,EXP((1/beta.p)*( BB43 - BB58 - beta.0 - beta.oil*price.oil.2050 - beta.eua*price.eua.2050 - parameters!$D83 ))), price.ceiling   )</f>
        <v>29.648761040802604</v>
      </c>
      <c r="BC73" s="1">
        <f xml:space="preserve"> MIN(   MAX(0,EXP((1/beta.p)*( BC43 - BC58 - beta.0 - beta.oil*price.oil.2050 - beta.eua*price.eua.2050 - parameters!$D83 ))), price.ceiling   )</f>
        <v>30.965182334700927</v>
      </c>
      <c r="BD73" s="1">
        <f xml:space="preserve"> MIN(   MAX(0,EXP((1/beta.p)*( BD43 - BD58 - beta.0 - beta.oil*price.oil.2050 - beta.eua*price.eua.2050 - parameters!$D83 ))), price.ceiling   )</f>
        <v>32.340053457940982</v>
      </c>
      <c r="BE73" s="1">
        <f xml:space="preserve"> MIN(   MAX(0,EXP((1/beta.p)*( BE43 - BE58 - beta.0 - beta.oil*price.oil.2050 - beta.eua*price.eua.2050 - parameters!$D83 ))), price.ceiling   )</f>
        <v>33.775969615086787</v>
      </c>
      <c r="BF73" s="1">
        <f xml:space="preserve"> MIN(   MAX(0,EXP((1/beta.p)*( BF43 - BF58 - beta.0 - beta.oil*price.oil.2050 - beta.eua*price.eua.2050 - parameters!$D83 ))), price.ceiling   )</f>
        <v>35.275641239212071</v>
      </c>
      <c r="BG73" s="1">
        <f xml:space="preserve"> MIN(   MAX(0,EXP((1/beta.p)*( BG43 - BG58 - beta.0 - beta.oil*price.oil.2050 - beta.eua*price.eua.2050 - parameters!$D83 ))), price.ceiling   )</f>
        <v>36.841899108109516</v>
      </c>
      <c r="BH73" s="1">
        <f xml:space="preserve"> MIN(   MAX(0,EXP((1/beta.p)*( BH43 - BH58 - beta.0 - beta.oil*price.oil.2050 - beta.eua*price.eua.2050 - parameters!$D83 ))), price.ceiling   )</f>
        <v>38.477699687662366</v>
      </c>
      <c r="BI73" s="1">
        <f xml:space="preserve"> MIN(   MAX(0,EXP((1/beta.p)*( BI43 - BI58 - beta.0 - beta.oil*price.oil.2050 - beta.eua*price.eua.2050 - parameters!$D83 ))), price.ceiling   )</f>
        <v>40.186130712464866</v>
      </c>
      <c r="BJ73" s="1">
        <f xml:space="preserve"> MIN(   MAX(0,EXP((1/beta.p)*( BJ43 - BJ58 - beta.0 - beta.oil*price.oil.2050 - beta.eua*price.eua.2050 - parameters!$D83 ))), price.ceiling   )</f>
        <v>41.97041701422522</v>
      </c>
      <c r="BK73" s="1">
        <f xml:space="preserve"> MIN(   MAX(0,EXP((1/beta.p)*( BK43 - BK58 - beta.0 - beta.oil*price.oil.2050 - beta.eua*price.eua.2050 - parameters!$D83 ))), price.ceiling   )</f>
        <v>43.833926608952694</v>
      </c>
      <c r="BL73" s="1">
        <f xml:space="preserve"> MIN(   MAX(0,EXP((1/beta.p)*( BL43 - BL58 - beta.0 - beta.oil*price.oil.2050 - beta.eua*price.eua.2050 - parameters!$D83 ))), price.ceiling   )</f>
        <v>45.780177054419539</v>
      </c>
      <c r="BM73" s="1">
        <f xml:space="preserve"> MIN(   MAX(0,EXP((1/beta.p)*( BM43 - BM58 - beta.0 - beta.oil*price.oil.2050 - beta.eua*price.eua.2050 - parameters!$D83 ))), price.ceiling   )</f>
        <v>47.812842089897295</v>
      </c>
      <c r="BN73" s="1">
        <f xml:space="preserve"> MIN(   MAX(0,EXP((1/beta.p)*( BN43 - BN58 - beta.0 - beta.oil*price.oil.2050 - beta.eua*price.eua.2050 - parameters!$D83 ))), price.ceiling   )</f>
        <v>49.935758570701246</v>
      </c>
      <c r="BO73" s="1">
        <f xml:space="preserve"> MIN(   MAX(0,EXP((1/beta.p)*( BO43 - BO58 - beta.0 - beta.oil*price.oil.2050 - beta.eua*price.eua.2050 - parameters!$D83 ))), price.ceiling   )</f>
        <v>52.15293371063273</v>
      </c>
      <c r="BP73" s="1">
        <f xml:space="preserve"> MIN(   MAX(0,EXP((1/beta.p)*( BP43 - BP58 - beta.0 - beta.oil*price.oil.2050 - beta.eua*price.eua.2050 - parameters!$D83 ))), price.ceiling   )</f>
        <v>54.468552645989263</v>
      </c>
      <c r="BQ73" s="1">
        <f xml:space="preserve"> MIN(   MAX(0,EXP((1/beta.p)*( BQ43 - BQ58 - beta.0 - beta.oil*price.oil.2050 - beta.eua*price.eua.2050 - parameters!$D83 ))), price.ceiling   )</f>
        <v>56.886986335421469</v>
      </c>
      <c r="BR73" s="1">
        <f xml:space="preserve"> MIN(   MAX(0,EXP((1/beta.p)*( BR43 - BR58 - beta.0 - beta.oil*price.oil.2050 - beta.eua*price.eua.2050 - parameters!$D83 ))), price.ceiling   )</f>
        <v>59.412799810547597</v>
      </c>
      <c r="BS73" s="1">
        <f xml:space="preserve"> MIN(   MAX(0,EXP((1/beta.p)*( BS43 - BS58 - beta.0 - beta.oil*price.oil.2050 - beta.eua*price.eua.2050 - parameters!$D83 ))), price.ceiling   )</f>
        <v>62.05076079289983</v>
      </c>
      <c r="BT73" s="1">
        <f xml:space="preserve"> MIN(   MAX(0,EXP((1/beta.p)*( BT43 - BT58 - beta.0 - beta.oil*price.oil.2050 - beta.eua*price.eua.2050 - parameters!$D83 ))), price.ceiling   )</f>
        <v>64.805848693468377</v>
      </c>
      <c r="BU73" s="1">
        <f xml:space="preserve"> MIN(   MAX(0,EXP((1/beta.p)*( BU43 - BU58 - beta.0 - beta.oil*price.oil.2050 - beta.eua*price.eua.2050 - parameters!$D83 ))), price.ceiling   )</f>
        <v>67.683264011829493</v>
      </c>
      <c r="BV73" s="1">
        <f xml:space="preserve"> MIN(   MAX(0,EXP((1/beta.p)*( BV43 - BV58 - beta.0 - beta.oil*price.oil.2050 - beta.eua*price.eua.2050 - parameters!$D83 ))), price.ceiling   )</f>
        <v>70.688438152600369</v>
      </c>
      <c r="BW73" s="1">
        <f xml:space="preserve"> MIN(   MAX(0,EXP((1/beta.p)*( BW43 - BW58 - beta.0 - beta.oil*price.oil.2050 - beta.eua*price.eua.2050 - parameters!$D83 ))), price.ceiling   )</f>
        <v>73.827043677749813</v>
      </c>
      <c r="BX73" s="1">
        <f xml:space="preserve"> MIN(   MAX(0,EXP((1/beta.p)*( BX43 - BX58 - beta.0 - beta.oil*price.oil.2050 - beta.eua*price.eua.2050 - parameters!$D83 ))), price.ceiling   )</f>
        <v>77.105005014117381</v>
      </c>
      <c r="BY73" s="1">
        <f xml:space="preserve"> MIN(   MAX(0,EXP((1/beta.p)*( BY43 - BY58 - beta.0 - beta.oil*price.oil.2050 - beta.eua*price.eua.2050 - parameters!$D83 ))), price.ceiling   )</f>
        <v>80.528509636352084</v>
      </c>
      <c r="BZ73" s="1">
        <f xml:space="preserve"> MIN(   MAX(0,EXP((1/beta.p)*( BZ43 - BZ58 - beta.0 - beta.oil*price.oil.2050 - beta.eua*price.eua.2050 - parameters!$D83 ))), price.ceiling   )</f>
        <v>84.104019746379905</v>
      </c>
      <c r="CA73" s="1">
        <f xml:space="preserve"> MIN(   MAX(0,EXP((1/beta.p)*( CA43 - CA58 - beta.0 - beta.oil*price.oil.2050 - beta.eua*price.eua.2050 - parameters!$D83 ))), price.ceiling   )</f>
        <v>87.838284471445917</v>
      </c>
      <c r="CB73" s="1">
        <f xml:space="preserve"> MIN(   MAX(0,EXP((1/beta.p)*( CB43 - CB58 - beta.0 - beta.oil*price.oil.2050 - beta.eua*price.eua.2050 - parameters!$D83 ))), price.ceiling   )</f>
        <v>91.738352603755985</v>
      </c>
      <c r="CC73" s="1">
        <f xml:space="preserve"> MIN(   MAX(0,EXP((1/beta.p)*( CC43 - CC58 - beta.0 - beta.oil*price.oil.2050 - beta.eua*price.eua.2050 - parameters!$D83 ))), price.ceiling   )</f>
        <v>95.811585905766137</v>
      </c>
      <c r="CD73" s="1">
        <f xml:space="preserve"> MIN(   MAX(0,EXP((1/beta.p)*( CD43 - CD58 - beta.0 - beta.oil*price.oil.2050 - beta.eua*price.eua.2050 - parameters!$D83 ))), price.ceiling   )</f>
        <v>100.06567300623348</v>
      </c>
      <c r="CE73" s="1">
        <f xml:space="preserve"> MIN(   MAX(0,EXP((1/beta.p)*( CE43 - CE58 - beta.0 - beta.oil*price.oil.2050 - beta.eua*price.eua.2050 - parameters!$D83 ))), price.ceiling   )</f>
        <v>104.50864391326012</v>
      </c>
      <c r="CF73" s="1">
        <f xml:space="preserve"> MIN(   MAX(0,EXP((1/beta.p)*( CF43 - CF58 - beta.0 - beta.oil*price.oil.2050 - beta.eua*price.eua.2050 - parameters!$D83 ))), price.ceiling   )</f>
        <v>109.14888517172341</v>
      </c>
      <c r="CG73" s="1">
        <f xml:space="preserve"> MIN(   MAX(0,EXP((1/beta.p)*( CG43 - CG58 - beta.0 - beta.oil*price.oil.2050 - beta.eua*price.eua.2050 - parameters!$D83 ))), price.ceiling   )</f>
        <v>113.9951556937051</v>
      </c>
      <c r="CH73" s="1">
        <f xml:space="preserve"> MIN(   MAX(0,EXP((1/beta.p)*( CH43 - CH58 - beta.0 - beta.oil*price.oil.2050 - beta.eua*price.eua.2050 - parameters!$D83 ))), price.ceiling   )</f>
        <v>119.05660329179975</v>
      </c>
      <c r="CI73" s="1">
        <f xml:space="preserve"> MIN(   MAX(0,EXP((1/beta.p)*( CI43 - CI58 - beta.0 - beta.oil*price.oil.2050 - beta.eua*price.eua.2050 - parameters!$D83 ))), price.ceiling   )</f>
        <v>124.3427819465111</v>
      </c>
      <c r="CJ73" s="1">
        <f xml:space="preserve"> MIN(   MAX(0,EXP((1/beta.p)*( CJ43 - CJ58 - beta.0 - beta.oil*price.oil.2050 - beta.eua*price.eua.2050 - parameters!$D83 ))), price.ceiling   )</f>
        <v>129.86366984033151</v>
      </c>
      <c r="CK73" s="1">
        <f xml:space="preserve"> MIN(   MAX(0,EXP((1/beta.p)*( CK43 - CK58 - beta.0 - beta.oil*price.oil.2050 - beta.eua*price.eua.2050 - parameters!$D83 ))), price.ceiling   )</f>
        <v>135.62968819254269</v>
      </c>
      <c r="CL73" s="1">
        <f xml:space="preserve"> MIN(   MAX(0,EXP((1/beta.p)*( CL43 - CL58 - beta.0 - beta.oil*price.oil.2050 - beta.eua*price.eua.2050 - parameters!$D83 ))), price.ceiling   )</f>
        <v>141.65172093029318</v>
      </c>
      <c r="CM73" s="1">
        <f xml:space="preserve"> MIN(   MAX(0,EXP((1/beta.p)*( CM43 - CM58 - beta.0 - beta.oil*price.oil.2050 - beta.eua*price.eua.2050 - parameters!$D83 ))), price.ceiling   )</f>
        <v>147.94113523308178</v>
      </c>
      <c r="CN73" s="1">
        <f xml:space="preserve"> MIN(   MAX(0,EXP((1/beta.p)*( CN43 - CN58 - beta.0 - beta.oil*price.oil.2050 - beta.eua*price.eua.2050 - parameters!$D83 ))), price.ceiling   )</f>
        <v>154.50980298942747</v>
      </c>
      <c r="CO73" s="1">
        <f xml:space="preserve"> MIN(   MAX(0,EXP((1/beta.p)*( CO43 - CO58 - beta.0 - beta.oil*price.oil.2050 - beta.eua*price.eua.2050 - parameters!$D83 ))), price.ceiling   )</f>
        <v>161.37012320622827</v>
      </c>
      <c r="CP73" s="1">
        <f xml:space="preserve"> MIN(   MAX(0,EXP((1/beta.p)*( CP43 - CP58 - beta.0 - beta.oil*price.oil.2050 - beta.eua*price.eua.2050 - parameters!$D83 ))), price.ceiling   )</f>
        <v>168.5350454131065</v>
      </c>
      <c r="CQ73" s="1">
        <f xml:space="preserve"> MIN(   MAX(0,EXP((1/beta.p)*( CQ43 - CQ58 - beta.0 - beta.oil*price.oil.2050 - beta.eua*price.eua.2050 - parameters!$D83 ))), price.ceiling   )</f>
        <v>176.01809410592045</v>
      </c>
      <c r="CR73" s="1">
        <f xml:space="preserve"> MIN(   MAX(0,EXP((1/beta.p)*( CR43 - CR58 - beta.0 - beta.oil*price.oil.2050 - beta.eua*price.eua.2050 - parameters!$D83 ))), price.ceiling   )</f>
        <v>183.83339427558184</v>
      </c>
      <c r="CS73" s="1">
        <f xml:space="preserve"> MIN(   MAX(0,EXP((1/beta.p)*( CS43 - CS58 - beta.0 - beta.oil*price.oil.2050 - beta.eua*price.eua.2050 - parameters!$D83 ))), price.ceiling   )</f>
        <v>191.99569807036573</v>
      </c>
      <c r="CT73" s="1">
        <f xml:space="preserve"> MIN(   MAX(0,EXP((1/beta.p)*( CT43 - CT58 - beta.0 - beta.oil*price.oil.2050 - beta.eua*price.eua.2050 - parameters!$D83 ))), price.ceiling   )</f>
        <v>200.52041264204274</v>
      </c>
      <c r="CU73" s="1">
        <f xml:space="preserve"> MIN(   MAX(0,EXP((1/beta.p)*( CU43 - CU58 - beta.0 - beta.oil*price.oil.2050 - beta.eua*price.eua.2050 - parameters!$D83 ))), price.ceiling   )</f>
        <v>209.42362922839473</v>
      </c>
      <c r="CV73" s="1">
        <f xml:space="preserve"> MIN(   MAX(0,EXP((1/beta.p)*( CV43 - CV58 - beta.0 - beta.oil*price.oil.2050 - beta.eua*price.eua.2050 - parameters!$D83 ))), price.ceiling   )</f>
        <v>218.72215352700937</v>
      </c>
      <c r="CW73" s="1">
        <f xml:space="preserve"> MIN(   MAX(0,EXP((1/beta.p)*( CW43 - CW58 - beta.0 - beta.oil*price.oil.2050 - beta.eua*price.eua.2050 - parameters!$D83 ))), price.ceiling   )</f>
        <v>228.43353741768905</v>
      </c>
      <c r="CX73" s="1">
        <f xml:space="preserve"> MIN(   MAX(0,EXP((1/beta.p)*( CX43 - CX58 - beta.0 - beta.oil*price.oil.2050 - beta.eua*price.eua.2050 - parameters!$D83 ))), price.ceiling   )</f>
        <v>238.57611209334979</v>
      </c>
      <c r="CY73" s="1">
        <f xml:space="preserve"> MIN(   MAX(0,EXP((1/beta.p)*( CY43 - CY58 - beta.0 - beta.oil*price.oil.2050 - beta.eua*price.eua.2050 - parameters!$D83 ))), price.ceiling   )</f>
        <v>249.16902266195456</v>
      </c>
      <c r="CZ73" s="1">
        <f xml:space="preserve"> MIN(   MAX(0,EXP((1/beta.p)*( CZ43 - CZ58 - beta.0 - beta.oil*price.oil.2050 - beta.eua*price.eua.2050 - parameters!$D83 ))), price.ceiling   )</f>
        <v>260.23226428478745</v>
      </c>
      <c r="DA73" s="1">
        <f xml:space="preserve"> MIN(   MAX(0,EXP((1/beta.p)*( DA43 - DA58 - beta.0 - beta.oil*price.oil.2050 - beta.eua*price.eua.2050 - parameters!$D83 ))), price.ceiling   )</f>
        <v>271.78671991928809</v>
      </c>
    </row>
    <row r="74" spans="1:105" x14ac:dyDescent="0.25">
      <c r="A74" t="s">
        <v>54</v>
      </c>
      <c r="B74" s="3">
        <f t="shared" si="8"/>
        <v>34.133237992425933</v>
      </c>
      <c r="D74" t="s">
        <v>54</v>
      </c>
      <c r="E74" s="1">
        <f xml:space="preserve"> MIN(   MAX(0,EXP((1/beta.p)*( E44 - E59 - beta.0 - beta.oil*price.oil.2050 - beta.eua*price.eua.2050 - parameters!$D84 ))), price.ceiling   )</f>
        <v>3.5344344275707558</v>
      </c>
      <c r="F74" s="1">
        <f xml:space="preserve"> MIN(   MAX(0,EXP((1/beta.p)*( F44 - F59 - beta.0 - beta.oil*price.oil.2050 - beta.eua*price.eua.2050 - parameters!$D84 ))), price.ceiling   )</f>
        <v>3.6914414928522108</v>
      </c>
      <c r="G74" s="1">
        <f xml:space="preserve"> MIN(   MAX(0,EXP((1/beta.p)*( G44 - G59 - beta.0 - beta.oil*price.oil.2050 - beta.eua*price.eua.2050 - parameters!$D84 ))), price.ceiling   )</f>
        <v>3.8554231446066805</v>
      </c>
      <c r="H74" s="1">
        <f xml:space="preserve"> MIN(   MAX(0,EXP((1/beta.p)*( H44 - H59 - beta.0 - beta.oil*price.oil.2050 - beta.eua*price.eua.2050 - parameters!$D84 ))), price.ceiling   )</f>
        <v>4.02668920874157</v>
      </c>
      <c r="I74" s="1">
        <f xml:space="preserve"> MIN(   MAX(0,EXP((1/beta.p)*( I44 - I59 - beta.0 - beta.oil*price.oil.2050 - beta.eua*price.eua.2050 - parameters!$D84 ))), price.ceiling   )</f>
        <v>4.2055632742874796</v>
      </c>
      <c r="J74" s="1">
        <f xml:space="preserve"> MIN(   MAX(0,EXP((1/beta.p)*( J44 - J59 - beta.0 - beta.oil*price.oil.2050 - beta.eua*price.eua.2050 - parameters!$D84 ))), price.ceiling   )</f>
        <v>4.3923833047853096</v>
      </c>
      <c r="K74" s="1">
        <f xml:space="preserve"> MIN(   MAX(0,EXP((1/beta.p)*( K44 - K59 - beta.0 - beta.oil*price.oil.2050 - beta.eua*price.eua.2050 - parameters!$D84 ))), price.ceiling   )</f>
        <v>4.5875022768324394</v>
      </c>
      <c r="L74" s="1">
        <f xml:space="preserve"> MIN(   MAX(0,EXP((1/beta.p)*( L44 - L59 - beta.0 - beta.oil*price.oil.2050 - beta.eua*price.eua.2050 - parameters!$D84 ))), price.ceiling   )</f>
        <v>4.7912888469945303</v>
      </c>
      <c r="M74" s="1">
        <f xml:space="preserve"> MIN(   MAX(0,EXP((1/beta.p)*( M44 - M59 - beta.0 - beta.oil*price.oil.2050 - beta.eua*price.eua.2050 - parameters!$D84 ))), price.ceiling   )</f>
        <v>5.0041280483429089</v>
      </c>
      <c r="N74" s="1">
        <f xml:space="preserve"> MIN(   MAX(0,EXP((1/beta.p)*( N44 - N59 - beta.0 - beta.oil*price.oil.2050 - beta.eua*price.eua.2050 - parameters!$D84 ))), price.ceiling   )</f>
        <v>5.2264220179336647</v>
      </c>
      <c r="O74" s="1">
        <f xml:space="preserve"> MIN(   MAX(0,EXP((1/beta.p)*( O44 - O59 - beta.0 - beta.oil*price.oil.2050 - beta.eua*price.eua.2050 - parameters!$D84 ))), price.ceiling   )</f>
        <v>5.4585907566028773</v>
      </c>
      <c r="P74" s="1">
        <f xml:space="preserve"> MIN(   MAX(0,EXP((1/beta.p)*( P44 - P59 - beta.0 - beta.oil*price.oil.2050 - beta.eua*price.eua.2050 - parameters!$D84 ))), price.ceiling   )</f>
        <v>5.7010729225135757</v>
      </c>
      <c r="Q74" s="1">
        <f xml:space="preserve"> MIN(   MAX(0,EXP((1/beta.p)*( Q44 - Q59 - beta.0 - beta.oil*price.oil.2050 - beta.eua*price.eua.2050 - parameters!$D84 ))), price.ceiling   )</f>
        <v>5.9543266599537237</v>
      </c>
      <c r="R74" s="1">
        <f xml:space="preserve"> MIN(   MAX(0,EXP((1/beta.p)*( R44 - R59 - beta.0 - beta.oil*price.oil.2050 - beta.eua*price.eua.2050 - parameters!$D84 ))), price.ceiling   )</f>
        <v>6.2188304649511794</v>
      </c>
      <c r="S74" s="1">
        <f xml:space="preserve"> MIN(   MAX(0,EXP((1/beta.p)*( S44 - S59 - beta.0 - beta.oil*price.oil.2050 - beta.eua*price.eua.2050 - parameters!$D84 ))), price.ceiling   )</f>
        <v>6.4950840893410868</v>
      </c>
      <c r="T74" s="1">
        <f xml:space="preserve"> MIN(   MAX(0,EXP((1/beta.p)*( T44 - T59 - beta.0 - beta.oil*price.oil.2050 - beta.eua*price.eua.2050 - parameters!$D84 ))), price.ceiling   )</f>
        <v>6.7836094849938835</v>
      </c>
      <c r="U74" s="1">
        <f xml:space="preserve"> MIN(   MAX(0,EXP((1/beta.p)*( U44 - U59 - beta.0 - beta.oil*price.oil.2050 - beta.eua*price.eua.2050 - parameters!$D84 ))), price.ceiling   )</f>
        <v>7.0849517899878869</v>
      </c>
      <c r="V74" s="1">
        <f xml:space="preserve"> MIN(   MAX(0,EXP((1/beta.p)*( V44 - V59 - beta.0 - beta.oil*price.oil.2050 - beta.eua*price.eua.2050 - parameters!$D84 ))), price.ceiling   )</f>
        <v>7.3996803585897784</v>
      </c>
      <c r="W74" s="1">
        <f xml:space="preserve"> MIN(   MAX(0,EXP((1/beta.p)*( W44 - W59 - beta.0 - beta.oil*price.oil.2050 - beta.eua*price.eua.2050 - parameters!$D84 ))), price.ceiling   )</f>
        <v>7.7283898369889927</v>
      </c>
      <c r="X74" s="1">
        <f xml:space="preserve"> MIN(   MAX(0,EXP((1/beta.p)*( X44 - X59 - beta.0 - beta.oil*price.oil.2050 - beta.eua*price.eua.2050 - parameters!$D84 ))), price.ceiling   )</f>
        <v>8.0717012868185094</v>
      </c>
      <c r="Y74" s="1">
        <f xml:space="preserve"> MIN(   MAX(0,EXP((1/beta.p)*( Y44 - Y59 - beta.0 - beta.oil*price.oil.2050 - beta.eua*price.eua.2050 - parameters!$D84 ))), price.ceiling   )</f>
        <v>8.4302633585848135</v>
      </c>
      <c r="Z74" s="1">
        <f xml:space="preserve"> MIN(   MAX(0,EXP((1/beta.p)*( Z44 - Z59 - beta.0 - beta.oil*price.oil.2050 - beta.eua*price.eua.2050 - parameters!$D84 ))), price.ceiling   )</f>
        <v>8.8047535172241158</v>
      </c>
      <c r="AA74" s="1">
        <f xml:space="preserve"> MIN(   MAX(0,EXP((1/beta.p)*( AA44 - AA59 - beta.0 - beta.oil*price.oil.2050 - beta.eua*price.eua.2050 - parameters!$D84 ))), price.ceiling   )</f>
        <v>9.1958793221003639</v>
      </c>
      <c r="AB74" s="1">
        <f xml:space="preserve"> MIN(   MAX(0,EXP((1/beta.p)*( AB44 - AB59 - beta.0 - beta.oil*price.oil.2050 - beta.eua*price.eua.2050 - parameters!$D84 ))), price.ceiling   )</f>
        <v>9.6043797638634718</v>
      </c>
      <c r="AC74" s="1">
        <f xml:space="preserve"> MIN(   MAX(0,EXP((1/beta.p)*( AC44 - AC59 - beta.0 - beta.oil*price.oil.2050 - beta.eua*price.eua.2050 - parameters!$D84 ))), price.ceiling   )</f>
        <v>10.031026660693646</v>
      </c>
      <c r="AD74" s="1">
        <f xml:space="preserve"> MIN(   MAX(0,EXP((1/beta.p)*( AD44 - AD59 - beta.0 - beta.oil*price.oil.2050 - beta.eua*price.eua.2050 - parameters!$D84 ))), price.ceiling   )</f>
        <v>10.47662611656982</v>
      </c>
      <c r="AE74" s="1">
        <f xml:space="preserve"> MIN(   MAX(0,EXP((1/beta.p)*( AE44 - AE59 - beta.0 - beta.oil*price.oil.2050 - beta.eua*price.eua.2050 - parameters!$D84 ))), price.ceiling   )</f>
        <v>10.942020044317472</v>
      </c>
      <c r="AF74" s="1">
        <f xml:space="preserve"> MIN(   MAX(0,EXP((1/beta.p)*( AF44 - AF59 - beta.0 - beta.oil*price.oil.2050 - beta.eua*price.eua.2050 - parameters!$D84 ))), price.ceiling   )</f>
        <v>11.428087756313458</v>
      </c>
      <c r="AG74" s="1">
        <f xml:space="preserve"> MIN(   MAX(0,EXP((1/beta.p)*( AG44 - AG59 - beta.0 - beta.oil*price.oil.2050 - beta.eua*price.eua.2050 - parameters!$D84 ))), price.ceiling   )</f>
        <v>11.935747625853303</v>
      </c>
      <c r="AH74" s="1">
        <f xml:space="preserve"> MIN(   MAX(0,EXP((1/beta.p)*( AH44 - AH59 - beta.0 - beta.oil*price.oil.2050 - beta.eua*price.eua.2050 - parameters!$D84 ))), price.ceiling   )</f>
        <v>12.465958822319985</v>
      </c>
      <c r="AI74" s="1">
        <f xml:space="preserve"> MIN(   MAX(0,EXP((1/beta.p)*( AI44 - AI59 - beta.0 - beta.oil*price.oil.2050 - beta.eua*price.eua.2050 - parameters!$D84 ))), price.ceiling   )</f>
        <v>13.019723123432556</v>
      </c>
      <c r="AJ74" s="1">
        <f xml:space="preserve"> MIN(   MAX(0,EXP((1/beta.p)*( AJ44 - AJ59 - beta.0 - beta.oil*price.oil.2050 - beta.eua*price.eua.2050 - parameters!$D84 ))), price.ceiling   )</f>
        <v>13.598086807998698</v>
      </c>
      <c r="AK74" s="1">
        <f xml:space="preserve"> MIN(   MAX(0,EXP((1/beta.p)*( AK44 - AK59 - beta.0 - beta.oil*price.oil.2050 - beta.eua*price.eua.2050 - parameters!$D84 ))), price.ceiling   )</f>
        <v>14.202142632747368</v>
      </c>
      <c r="AL74" s="1">
        <f xml:space="preserve"> MIN(   MAX(0,EXP((1/beta.p)*( AL44 - AL59 - beta.0 - beta.oil*price.oil.2050 - beta.eua*price.eua.2050 - parameters!$D84 ))), price.ceiling   )</f>
        <v>14.83303189697652</v>
      </c>
      <c r="AM74" s="1">
        <f xml:space="preserve"> MIN(   MAX(0,EXP((1/beta.p)*( AM44 - AM59 - beta.0 - beta.oil*price.oil.2050 - beta.eua*price.eua.2050 - parameters!$D84 ))), price.ceiling   )</f>
        <v>15.491946598916877</v>
      </c>
      <c r="AN74" s="1">
        <f xml:space="preserve"> MIN(   MAX(0,EXP((1/beta.p)*( AN44 - AN59 - beta.0 - beta.oil*price.oil.2050 - beta.eua*price.eua.2050 - parameters!$D84 ))), price.ceiling   )</f>
        <v>16.180131687885901</v>
      </c>
      <c r="AO74" s="1">
        <f xml:space="preserve"> MIN(   MAX(0,EXP((1/beta.p)*( AO44 - AO59 - beta.0 - beta.oil*price.oil.2050 - beta.eua*price.eua.2050 - parameters!$D84 ))), price.ceiling   )</f>
        <v>16.898887416487288</v>
      </c>
      <c r="AP74" s="1">
        <f xml:space="preserve"> MIN(   MAX(0,EXP((1/beta.p)*( AP44 - AP59 - beta.0 - beta.oil*price.oil.2050 - beta.eua*price.eua.2050 - parameters!$D84 ))), price.ceiling   )</f>
        <v>17.649571797300084</v>
      </c>
      <c r="AQ74" s="1">
        <f xml:space="preserve"> MIN(   MAX(0,EXP((1/beta.p)*( AQ44 - AQ59 - beta.0 - beta.oil*price.oil.2050 - beta.eua*price.eua.2050 - parameters!$D84 ))), price.ceiling   )</f>
        <v>18.433603168699165</v>
      </c>
      <c r="AR74" s="1">
        <f xml:space="preserve"> MIN(   MAX(0,EXP((1/beta.p)*( AR44 - AR59 - beta.0 - beta.oil*price.oil.2050 - beta.eua*price.eua.2050 - parameters!$D84 ))), price.ceiling   )</f>
        <v>19.252462874654888</v>
      </c>
      <c r="AS74" s="1">
        <f xml:space="preserve"> MIN(   MAX(0,EXP((1/beta.p)*( AS44 - AS59 - beta.0 - beta.oil*price.oil.2050 - beta.eua*price.eua.2050 - parameters!$D84 ))), price.ceiling   )</f>
        <v>20.107698063575146</v>
      </c>
      <c r="AT74" s="1">
        <f xml:space="preserve"> MIN(   MAX(0,EXP((1/beta.p)*( AT44 - AT59 - beta.0 - beta.oil*price.oil.2050 - beta.eua*price.eua.2050 - parameters!$D84 ))), price.ceiling   )</f>
        <v>21.00092461147786</v>
      </c>
      <c r="AU74" s="1">
        <f xml:space="preserve"> MIN(   MAX(0,EXP((1/beta.p)*( AU44 - AU59 - beta.0 - beta.oil*price.oil.2050 - beta.eua*price.eua.2050 - parameters!$D84 ))), price.ceiling   )</f>
        <v>21.933830175017064</v>
      </c>
      <c r="AV74" s="1">
        <f xml:space="preserve"> MIN(   MAX(0,EXP((1/beta.p)*( AV44 - AV59 - beta.0 - beta.oil*price.oil.2050 - beta.eua*price.eua.2050 - parameters!$D84 ))), price.ceiling   )</f>
        <v>22.908177380130777</v>
      </c>
      <c r="AW74" s="1">
        <f xml:space="preserve"> MIN(   MAX(0,EXP((1/beta.p)*( AW44 - AW59 - beta.0 - beta.oil*price.oil.2050 - beta.eua*price.eua.2050 - parameters!$D84 ))), price.ceiling   )</f>
        <v>23.925807152335498</v>
      </c>
      <c r="AX74" s="1">
        <f xml:space="preserve"> MIN(   MAX(0,EXP((1/beta.p)*( AX44 - AX59 - beta.0 - beta.oil*price.oil.2050 - beta.eua*price.eua.2050 - parameters!$D84 ))), price.ceiling   )</f>
        <v>24.988642194959301</v>
      </c>
      <c r="AY74" s="1">
        <f xml:space="preserve"> MIN(   MAX(0,EXP((1/beta.p)*( AY44 - AY59 - beta.0 - beta.oil*price.oil.2050 - beta.eua*price.eua.2050 - parameters!$D84 ))), price.ceiling   )</f>
        <v>26.098690621885552</v>
      </c>
      <c r="AZ74" s="1">
        <f xml:space="preserve"> MIN(   MAX(0,EXP((1/beta.p)*( AZ44 - AZ59 - beta.0 - beta.oil*price.oil.2050 - beta.eua*price.eua.2050 - parameters!$D84 ))), price.ceiling   )</f>
        <v>27.25804975167064</v>
      </c>
      <c r="BA74" s="1">
        <f xml:space="preserve"> MIN(   MAX(0,EXP((1/beta.p)*( BA44 - BA59 - beta.0 - beta.oil*price.oil.2050 - beta.eua*price.eua.2050 - parameters!$D84 ))), price.ceiling   )</f>
        <v>28.468910070204608</v>
      </c>
      <c r="BB74" s="1">
        <f xml:space="preserve"> MIN(   MAX(0,EXP((1/beta.p)*( BB44 - BB59 - beta.0 - beta.oil*price.oil.2050 - beta.eua*price.eua.2050 - parameters!$D84 ))), price.ceiling   )</f>
        <v>29.733559369401434</v>
      </c>
      <c r="BC74" s="1">
        <f xml:space="preserve"> MIN(   MAX(0,EXP((1/beta.p)*( BC44 - BC59 - beta.0 - beta.oil*price.oil.2050 - beta.eua*price.eua.2050 - parameters!$D84 ))), price.ceiling   )</f>
        <v>31.054387069738837</v>
      </c>
      <c r="BD74" s="1">
        <f xml:space="preserve"> MIN(   MAX(0,EXP((1/beta.p)*( BD44 - BD59 - beta.0 - beta.oil*price.oil.2050 - beta.eua*price.eua.2050 - parameters!$D84 ))), price.ceiling   )</f>
        <v>32.433888734814346</v>
      </c>
      <c r="BE74" s="1">
        <f xml:space="preserve"> MIN(   MAX(0,EXP((1/beta.p)*( BE44 - BE59 - beta.0 - beta.oil*price.oil.2050 - beta.eua*price.eua.2050 - parameters!$D84 ))), price.ceiling   )</f>
        <v>33.87467078644756</v>
      </c>
      <c r="BF74" s="1">
        <f xml:space="preserve"> MIN(   MAX(0,EXP((1/beta.p)*( BF44 - BF59 - beta.0 - beta.oil*price.oil.2050 - beta.eua*price.eua.2050 - parameters!$D84 ))), price.ceiling   )</f>
        <v>35.379455429237225</v>
      </c>
      <c r="BG74" s="1">
        <f xml:space="preserve"> MIN(   MAX(0,EXP((1/beta.p)*( BG44 - BG59 - beta.0 - beta.oil*price.oil.2050 - beta.eua*price.eua.2050 - parameters!$D84 ))), price.ceiling   )</f>
        <v>36.951085793877617</v>
      </c>
      <c r="BH74" s="1">
        <f xml:space="preserve"> MIN(   MAX(0,EXP((1/beta.p)*( BH44 - BH59 - beta.0 - beta.oil*price.oil.2050 - beta.eua*price.eua.2050 - parameters!$D84 ))), price.ceiling   )</f>
        <v>38.592531308951855</v>
      </c>
      <c r="BI74" s="1">
        <f xml:space="preserve"> MIN(   MAX(0,EXP((1/beta.p)*( BI44 - BI59 - beta.0 - beta.oil*price.oil.2050 - beta.eua*price.eua.2050 - parameters!$D84 ))), price.ceiling   )</f>
        <v>40.306893311351736</v>
      </c>
      <c r="BJ74" s="1">
        <f xml:space="preserve"> MIN(   MAX(0,EXP((1/beta.p)*( BJ44 - BJ59 - beta.0 - beta.oil*price.oil.2050 - beta.eua*price.eua.2050 - parameters!$D84 ))), price.ceiling   )</f>
        <v>42.097410905924185</v>
      </c>
      <c r="BK74" s="1">
        <f xml:space="preserve"> MIN(   MAX(0,EXP((1/beta.p)*( BK44 - BK59 - beta.0 - beta.oil*price.oil.2050 - beta.eua*price.eua.2050 - parameters!$D84 ))), price.ceiling   )</f>
        <v>43.967467085415819</v>
      </c>
      <c r="BL74" s="1">
        <f xml:space="preserve"> MIN(   MAX(0,EXP((1/beta.p)*( BL44 - BL59 - beta.0 - beta.oil*price.oil.2050 - beta.eua*price.eua.2050 - parameters!$D84 ))), price.ceiling   )</f>
        <v>45.920595122278215</v>
      </c>
      <c r="BM74" s="1">
        <f xml:space="preserve"> MIN(   MAX(0,EXP((1/beta.p)*( BM44 - BM59 - beta.0 - beta.oil*price.oil.2050 - beta.eua*price.eua.2050 - parameters!$D84 ))), price.ceiling   )</f>
        <v>47.960485244410762</v>
      </c>
      <c r="BN74" s="1">
        <f xml:space="preserve"> MIN(   MAX(0,EXP((1/beta.p)*( BN44 - BN59 - beta.0 - beta.oil*price.oil.2050 - beta.eua*price.eua.2050 - parameters!$D84 ))), price.ceiling   )</f>
        <v>50.090991607454249</v>
      </c>
      <c r="BO74" s="1">
        <f xml:space="preserve"> MIN(   MAX(0,EXP((1/beta.p)*( BO44 - BO59 - beta.0 - beta.oil*price.oil.2050 - beta.eua*price.eua.2050 - parameters!$D84 ))), price.ceiling   )</f>
        <v>52.316139576808382</v>
      </c>
      <c r="BP74" s="1">
        <f xml:space="preserve"> MIN(   MAX(0,EXP((1/beta.p)*( BP44 - BP59 - beta.0 - beta.oil*price.oil.2050 - beta.eua*price.eua.2050 - parameters!$D84 ))), price.ceiling   )</f>
        <v>54.64013333313202</v>
      </c>
      <c r="BQ74" s="1">
        <f xml:space="preserve"> MIN(   MAX(0,EXP((1/beta.p)*( BQ44 - BQ59 - beta.0 - beta.oil*price.oil.2050 - beta.eua*price.eua.2050 - parameters!$D84 ))), price.ceiling   )</f>
        <v>57.067363815695742</v>
      </c>
      <c r="BR74" s="1">
        <f xml:space="preserve"> MIN(   MAX(0,EXP((1/beta.p)*( BR44 - BR59 - beta.0 - beta.oil*price.oil.2050 - beta.eua*price.eua.2050 - parameters!$D84 ))), price.ceiling   )</f>
        <v>59.602417018595261</v>
      </c>
      <c r="BS74" s="1">
        <f xml:space="preserve"> MIN(   MAX(0,EXP((1/beta.p)*( BS44 - BS59 - beta.0 - beta.oil*price.oil.2050 - beta.eua*price.eua.2050 - parameters!$D84 ))), price.ceiling   )</f>
        <v>62.250082655499675</v>
      </c>
      <c r="BT74" s="1">
        <f xml:space="preserve"> MIN(   MAX(0,EXP((1/beta.p)*( BT44 - BT59 - beta.0 - beta.oil*price.oil.2050 - beta.eua*price.eua.2050 - parameters!$D84 ))), price.ceiling   )</f>
        <v>65.015363209306884</v>
      </c>
      <c r="BU74" s="1">
        <f xml:space="preserve"> MIN(   MAX(0,EXP((1/beta.p)*( BU44 - BU59 - beta.0 - beta.oil*price.oil.2050 - beta.eua*price.eua.2050 - parameters!$D84 ))), price.ceiling   )</f>
        <v>67.903483383803149</v>
      </c>
      <c r="BV74" s="1">
        <f xml:space="preserve"> MIN(   MAX(0,EXP((1/beta.p)*( BV44 - BV59 - beta.0 - beta.oil*price.oil.2050 - beta.eua*price.eua.2050 - parameters!$D84 ))), price.ceiling   )</f>
        <v>70.919899975185913</v>
      </c>
      <c r="BW74" s="1">
        <f xml:space="preserve"> MIN(   MAX(0,EXP((1/beta.p)*( BW44 - BW59 - beta.0 - beta.oil*price.oil.2050 - beta.eua*price.eua.2050 - parameters!$D84 ))), price.ceiling   )</f>
        <v>74.070312182100594</v>
      </c>
      <c r="BX74" s="1">
        <f xml:space="preserve"> MIN(   MAX(0,EXP((1/beta.p)*( BX44 - BX59 - beta.0 - beta.oil*price.oil.2050 - beta.eua*price.eua.2050 - parameters!$D84 ))), price.ceiling   )</f>
        <v>77.360672373670411</v>
      </c>
      <c r="BY74" s="1">
        <f xml:space="preserve"> MIN(   MAX(0,EXP((1/beta.p)*( BY44 - BY59 - beta.0 - beta.oil*price.oil.2050 - beta.eua*price.eua.2050 - parameters!$D84 ))), price.ceiling   )</f>
        <v>80.797197335865974</v>
      </c>
      <c r="BZ74" s="1">
        <f xml:space="preserve"> MIN(   MAX(0,EXP((1/beta.p)*( BZ44 - BZ59 - beta.0 - beta.oil*price.oil.2050 - beta.eua*price.eua.2050 - parameters!$D84 ))), price.ceiling   )</f>
        <v>84.386380017461164</v>
      </c>
      <c r="CA74" s="1">
        <f xml:space="preserve"> MIN(   MAX(0,EXP((1/beta.p)*( CA44 - CA59 - beta.0 - beta.oil*price.oil.2050 - beta.eua*price.eua.2050 - parameters!$D84 ))), price.ceiling   )</f>
        <v>88.135001797770627</v>
      </c>
      <c r="CB74" s="1">
        <f xml:space="preserve"> MIN(   MAX(0,EXP((1/beta.p)*( CB44 - CB59 - beta.0 - beta.oil*price.oil.2050 - beta.eua*price.eua.2050 - parameters!$D84 ))), price.ceiling   )</f>
        <v>92.050145299344862</v>
      </c>
      <c r="CC74" s="1">
        <f xml:space="preserve"> MIN(   MAX(0,EXP((1/beta.p)*( CC44 - CC59 - beta.0 - beta.oil*price.oil.2050 - beta.eua*price.eua.2050 - parameters!$D84 ))), price.ceiling   )</f>
        <v>96.139207769833206</v>
      </c>
      <c r="CD74" s="1">
        <f xml:space="preserve"> MIN(   MAX(0,EXP((1/beta.p)*( CD44 - CD59 - beta.0 - beta.oil*price.oil.2050 - beta.eua*price.eua.2050 - parameters!$D84 ))), price.ceiling   )</f>
        <v>100.40991505829756</v>
      </c>
      <c r="CE74" s="1">
        <f xml:space="preserve"> MIN(   MAX(0,EXP((1/beta.p)*( CE44 - CE59 - beta.0 - beta.oil*price.oil.2050 - beta.eua*price.eua.2050 - parameters!$D84 ))), price.ceiling   )</f>
        <v>104.87033621238267</v>
      </c>
      <c r="CF74" s="1">
        <f xml:space="preserve"> MIN(   MAX(0,EXP((1/beta.p)*( CF44 - CF59 - beta.0 - beta.oil*price.oil.2050 - beta.eua*price.eua.2050 - parameters!$D84 ))), price.ceiling   )</f>
        <v>109.52889872392505</v>
      </c>
      <c r="CG74" s="1">
        <f xml:space="preserve"> MIN(   MAX(0,EXP((1/beta.p)*( CG44 - CG59 - beta.0 - beta.oil*price.oil.2050 - beta.eua*price.eua.2050 - parameters!$D84 ))), price.ceiling   )</f>
        <v>114.39440445180257</v>
      </c>
      <c r="CH74" s="1">
        <f xml:space="preserve"> MIN(   MAX(0,EXP((1/beta.p)*( CH44 - CH59 - beta.0 - beta.oil*price.oil.2050 - beta.eua*price.eua.2050 - parameters!$D84 ))), price.ceiling   )</f>
        <v>119.47604625211235</v>
      </c>
      <c r="CI74" s="1">
        <f xml:space="preserve"> MIN(   MAX(0,EXP((1/beta.p)*( CI44 - CI59 - beta.0 - beta.oil*price.oil.2050 - beta.eua*price.eua.2050 - parameters!$D84 ))), price.ceiling   )</f>
        <v>124.78342534709493</v>
      </c>
      <c r="CJ74" s="1">
        <f xml:space="preserve"> MIN(   MAX(0,EXP((1/beta.p)*( CJ44 - CJ59 - beta.0 - beta.oil*price.oil.2050 - beta.eua*price.eua.2050 - parameters!$D84 ))), price.ceiling   )</f>
        <v>130.32656946562378</v>
      </c>
      <c r="CK74" s="1">
        <f xml:space="preserve"> MIN(   MAX(0,EXP((1/beta.p)*( CK44 - CK59 - beta.0 - beta.oil*price.oil.2050 - beta.eua*price.eua.2050 - parameters!$D84 ))), price.ceiling   )</f>
        <v>136.11595178953391</v>
      </c>
      <c r="CL74" s="1">
        <f xml:space="preserve"> MIN(   MAX(0,EXP((1/beta.p)*( CL44 - CL59 - beta.0 - beta.oil*price.oil.2050 - beta.eua*price.eua.2050 - parameters!$D84 ))), price.ceiling   )</f>
        <v>142.16251074158527</v>
      </c>
      <c r="CM74" s="1">
        <f xml:space="preserve"> MIN(   MAX(0,EXP((1/beta.p)*( CM44 - CM59 - beta.0 - beta.oil*price.oil.2050 - beta.eua*price.eua.2050 - parameters!$D84 ))), price.ceiling   )</f>
        <v>148.47767065245139</v>
      </c>
      <c r="CN74" s="1">
        <f xml:space="preserve"> MIN(   MAX(0,EXP((1/beta.p)*( CN44 - CN59 - beta.0 - beta.oil*price.oil.2050 - beta.eua*price.eua.2050 - parameters!$D84 ))), price.ceiling   )</f>
        <v>155.07336334577718</v>
      </c>
      <c r="CO74" s="1">
        <f xml:space="preserve"> MIN(   MAX(0,EXP((1/beta.p)*( CO44 - CO59 - beta.0 - beta.oil*price.oil.2050 - beta.eua*price.eua.2050 - parameters!$D84 ))), price.ceiling   )</f>
        <v>161.96205068209306</v>
      </c>
      <c r="CP74" s="1">
        <f xml:space="preserve"> MIN(   MAX(0,EXP((1/beta.p)*( CP44 - CP59 - beta.0 - beta.oil*price.oil.2050 - beta.eua*price.eua.2050 - parameters!$D84 ))), price.ceiling   )</f>
        <v>169.15674810417514</v>
      </c>
      <c r="CQ74" s="1">
        <f xml:space="preserve"> MIN(   MAX(0,EXP((1/beta.p)*( CQ44 - CQ59 - beta.0 - beta.oil*price.oil.2050 - beta.eua*price.eua.2050 - parameters!$D84 ))), price.ceiling   )</f>
        <v>176.6710492283423</v>
      </c>
      <c r="CR74" s="1">
        <f xml:space="preserve"> MIN(   MAX(0,EXP((1/beta.p)*( CR44 - CR59 - beta.0 - beta.oil*price.oil.2050 - beta.eua*price.eua.2050 - parameters!$D84 ))), price.ceiling   )</f>
        <v>184.51915152815008</v>
      </c>
      <c r="CS74" s="1">
        <f xml:space="preserve"> MIN(   MAX(0,EXP((1/beta.p)*( CS44 - CS59 - beta.0 - beta.oil*price.oil.2050 - beta.eua*price.eua.2050 - parameters!$D84 ))), price.ceiling   )</f>
        <v>192.71588315900692</v>
      </c>
      <c r="CT74" s="1">
        <f xml:space="preserve"> MIN(   MAX(0,EXP((1/beta.p)*( CT44 - CT59 - beta.0 - beta.oil*price.oil.2050 - beta.eua*price.eua.2050 - parameters!$D84 ))), price.ceiling   )</f>
        <v>201.27673097440018</v>
      </c>
      <c r="CU74" s="1">
        <f xml:space="preserve"> MIN(   MAX(0,EXP((1/beta.p)*( CU44 - CU59 - beta.0 - beta.oil*price.oil.2050 - beta.eua*price.eua.2050 - parameters!$D84 ))), price.ceiling   )</f>
        <v>210.21786978665878</v>
      </c>
      <c r="CV74" s="1">
        <f xml:space="preserve"> MIN(   MAX(0,EXP((1/beta.p)*( CV44 - CV59 - beta.0 - beta.oil*price.oil.2050 - beta.eua*price.eua.2050 - parameters!$D84 ))), price.ceiling   )</f>
        <v>219.55619292754324</v>
      </c>
      <c r="CW74" s="1">
        <f xml:space="preserve"> MIN(   MAX(0,EXP((1/beta.p)*( CW44 - CW59 - beta.0 - beta.oil*price.oil.2050 - beta.eua*price.eua.2050 - parameters!$D84 ))), price.ceiling   )</f>
        <v>229.30934416640068</v>
      </c>
      <c r="CX74" s="1">
        <f xml:space="preserve"> MIN(   MAX(0,EXP((1/beta.p)*( CX44 - CX59 - beta.0 - beta.oil*price.oil.2050 - beta.eua*price.eua.2050 - parameters!$D84 ))), price.ceiling   )</f>
        <v>239.49575104619294</v>
      </c>
      <c r="CY74" s="1">
        <f xml:space="preserve"> MIN(   MAX(0,EXP((1/beta.p)*( CY44 - CY59 - beta.0 - beta.oil*price.oil.2050 - beta.eua*price.eua.2050 - parameters!$D84 ))), price.ceiling   )</f>
        <v>250.13465970038033</v>
      </c>
      <c r="CZ74" s="1">
        <f xml:space="preserve"> MIN(   MAX(0,EXP((1/beta.p)*( CZ44 - CZ59 - beta.0 - beta.oil*price.oil.2050 - beta.eua*price.eua.2050 - parameters!$D84 ))), price.ceiling   )</f>
        <v>261.2461712164461</v>
      </c>
      <c r="DA74" s="1">
        <f xml:space="preserve"> MIN(   MAX(0,EXP((1/beta.p)*( DA44 - DA59 - beta.0 - beta.oil*price.oil.2050 - beta.eua*price.eua.2050 - parameters!$D84 ))), price.ceiling   )</f>
        <v>272.85127961476564</v>
      </c>
    </row>
    <row r="75" spans="1:105" x14ac:dyDescent="0.25">
      <c r="A75" t="s">
        <v>55</v>
      </c>
      <c r="B75" s="3">
        <f t="shared" si="8"/>
        <v>32.413946907118735</v>
      </c>
      <c r="D75" t="s">
        <v>55</v>
      </c>
      <c r="E75" s="1">
        <f xml:space="preserve"> MIN(   MAX(0,EXP((1/beta.p)*( E45 - E60 - beta.0 - beta.oil*price.oil.2050 - beta.eua*price.eua.2050 - parameters!$D85 ))), price.ceiling   )</f>
        <v>3.2948833397095036</v>
      </c>
      <c r="F75" s="1">
        <f xml:space="preserve"> MIN(   MAX(0,EXP((1/beta.p)*( F45 - F60 - beta.0 - beta.oil*price.oil.2050 - beta.eua*price.eua.2050 - parameters!$D85 ))), price.ceiling   )</f>
        <v>3.2948833397095036</v>
      </c>
      <c r="G75" s="1">
        <f xml:space="preserve"> MIN(   MAX(0,EXP((1/beta.p)*( G45 - G60 - beta.0 - beta.oil*price.oil.2050 - beta.eua*price.eua.2050 - parameters!$D85 ))), price.ceiling   )</f>
        <v>3.2948833397095036</v>
      </c>
      <c r="H75" s="1">
        <f xml:space="preserve"> MIN(   MAX(0,EXP((1/beta.p)*( H45 - H60 - beta.0 - beta.oil*price.oil.2050 - beta.eua*price.eua.2050 - parameters!$D85 ))), price.ceiling   )</f>
        <v>3.3776558847918503</v>
      </c>
      <c r="I75" s="1">
        <f xml:space="preserve"> MIN(   MAX(0,EXP((1/beta.p)*( I45 - I60 - beta.0 - beta.oil*price.oil.2050 - beta.eua*price.eua.2050 - parameters!$D85 ))), price.ceiling   )</f>
        <v>3.5362129762963419</v>
      </c>
      <c r="J75" s="1">
        <f xml:space="preserve"> MIN(   MAX(0,EXP((1/beta.p)*( J45 - J60 - beta.0 - beta.oil*price.oil.2050 - beta.eua*price.eua.2050 - parameters!$D85 ))), price.ceiling   )</f>
        <v>3.7022132035505604</v>
      </c>
      <c r="K75" s="1">
        <f xml:space="preserve"> MIN(   MAX(0,EXP((1/beta.p)*( K45 - K60 - beta.0 - beta.oil*price.oil.2050 - beta.eua*price.eua.2050 - parameters!$D85 ))), price.ceiling   )</f>
        <v>3.8760059692161124</v>
      </c>
      <c r="L75" s="1">
        <f xml:space="preserve"> MIN(   MAX(0,EXP((1/beta.p)*( L45 - L60 - beta.0 - beta.oil*price.oil.2050 - beta.eua*price.eua.2050 - parameters!$D85 ))), price.ceiling   )</f>
        <v>4.0579570779421656</v>
      </c>
      <c r="M75" s="1">
        <f xml:space="preserve"> MIN(   MAX(0,EXP((1/beta.p)*( M45 - M60 - beta.0 - beta.oil*price.oil.2050 - beta.eua*price.eua.2050 - parameters!$D85 ))), price.ceiling   )</f>
        <v>4.2484495063229293</v>
      </c>
      <c r="N75" s="1">
        <f xml:space="preserve"> MIN(   MAX(0,EXP((1/beta.p)*( N45 - N60 - beta.0 - beta.oil*price.oil.2050 - beta.eua*price.eua.2050 - parameters!$D85 ))), price.ceiling   )</f>
        <v>4.447884208999211</v>
      </c>
      <c r="O75" s="1">
        <f xml:space="preserve"> MIN(   MAX(0,EXP((1/beta.p)*( O45 - O60 - beta.0 - beta.oil*price.oil.2050 - beta.eua*price.eua.2050 - parameters!$D85 ))), price.ceiling   )</f>
        <v>4.6566809626007499</v>
      </c>
      <c r="P75" s="1">
        <f xml:space="preserve"> MIN(   MAX(0,EXP((1/beta.p)*( P45 - P60 - beta.0 - beta.oil*price.oil.2050 - beta.eua*price.eua.2050 - parameters!$D85 ))), price.ceiling   )</f>
        <v>4.8752792493056765</v>
      </c>
      <c r="Q75" s="1">
        <f xml:space="preserve"> MIN(   MAX(0,EXP((1/beta.p)*( Q45 - Q60 - beta.0 - beta.oil*price.oil.2050 - beta.eua*price.eua.2050 - parameters!$D85 ))), price.ceiling   )</f>
        <v>5.1041391818768576</v>
      </c>
      <c r="R75" s="1">
        <f xml:space="preserve"> MIN(   MAX(0,EXP((1/beta.p)*( R45 - R60 - beta.0 - beta.oil*price.oil.2050 - beta.eua*price.eua.2050 - parameters!$D85 ))), price.ceiling   )</f>
        <v>5.3437424721221545</v>
      </c>
      <c r="S75" s="1">
        <f xml:space="preserve"> MIN(   MAX(0,EXP((1/beta.p)*( S45 - S60 - beta.0 - beta.oil*price.oil.2050 - beta.eua*price.eua.2050 - parameters!$D85 ))), price.ceiling   )</f>
        <v>5.5945934448170629</v>
      </c>
      <c r="T75" s="1">
        <f xml:space="preserve"> MIN(   MAX(0,EXP((1/beta.p)*( T45 - T60 - beta.0 - beta.oil*price.oil.2050 - beta.eua*price.eua.2050 - parameters!$D85 ))), price.ceiling   )</f>
        <v>5.8572200992238548</v>
      </c>
      <c r="U75" s="1">
        <f xml:space="preserve"> MIN(   MAX(0,EXP((1/beta.p)*( U45 - U60 - beta.0 - beta.oil*price.oil.2050 - beta.eua*price.eua.2050 - parameters!$D85 ))), price.ceiling   )</f>
        <v>6.1321752204415461</v>
      </c>
      <c r="V75" s="1">
        <f xml:space="preserve"> MIN(   MAX(0,EXP((1/beta.p)*( V45 - V60 - beta.0 - beta.oil*price.oil.2050 - beta.eua*price.eua.2050 - parameters!$D85 ))), price.ceiling   )</f>
        <v>6.4200375429258996</v>
      </c>
      <c r="W75" s="1">
        <f xml:space="preserve"> MIN(   MAX(0,EXP((1/beta.p)*( W45 - W60 - beta.0 - beta.oil*price.oil.2050 - beta.eua*price.eua.2050 - parameters!$D85 ))), price.ceiling   )</f>
        <v>6.721412968628484</v>
      </c>
      <c r="X75" s="1">
        <f xml:space="preserve"> MIN(   MAX(0,EXP((1/beta.p)*( X45 - X60 - beta.0 - beta.oil*price.oil.2050 - beta.eua*price.eua.2050 - parameters!$D85 ))), price.ceiling   )</f>
        <v>7.0369358423187318</v>
      </c>
      <c r="Y75" s="1">
        <f xml:space="preserve"> MIN(   MAX(0,EXP((1/beta.p)*( Y45 - Y60 - beta.0 - beta.oil*price.oil.2050 - beta.eua*price.eua.2050 - parameters!$D85 ))), price.ceiling   )</f>
        <v>7.3672702867734072</v>
      </c>
      <c r="Z75" s="1">
        <f xml:space="preserve"> MIN(   MAX(0,EXP((1/beta.p)*( Z45 - Z60 - beta.0 - beta.oil*price.oil.2050 - beta.eua*price.eua.2050 - parameters!$D85 ))), price.ceiling   )</f>
        <v>7.7131116006437344</v>
      </c>
      <c r="AA75" s="1">
        <f xml:space="preserve"> MIN(   MAX(0,EXP((1/beta.p)*( AA45 - AA60 - beta.0 - beta.oil*price.oil.2050 - beta.eua*price.eua.2050 - parameters!$D85 ))), price.ceiling   )</f>
        <v>8.0751877219425747</v>
      </c>
      <c r="AB75" s="1">
        <f xml:space="preserve"> MIN(   MAX(0,EXP((1/beta.p)*( AB45 - AB60 - beta.0 - beta.oil*price.oil.2050 - beta.eua*price.eua.2050 - parameters!$D85 ))), price.ceiling   )</f>
        <v>8.4542607602319428</v>
      </c>
      <c r="AC75" s="1">
        <f xml:space="preserve"> MIN(   MAX(0,EXP((1/beta.p)*( AC45 - AC60 - beta.0 - beta.oil*price.oil.2050 - beta.eua*price.eua.2050 - parameters!$D85 ))), price.ceiling   )</f>
        <v>8.8511286007359296</v>
      </c>
      <c r="AD75" s="1">
        <f xml:space="preserve"> MIN(   MAX(0,EXP((1/beta.p)*( AD45 - AD60 - beta.0 - beta.oil*price.oil.2050 - beta.eua*price.eua.2050 - parameters!$D85 ))), price.ceiling   )</f>
        <v>9.2666265837554196</v>
      </c>
      <c r="AE75" s="1">
        <f xml:space="preserve"> MIN(   MAX(0,EXP((1/beta.p)*( AE45 - AE60 - beta.0 - beta.oil*price.oil.2050 - beta.eua*price.eua.2050 - parameters!$D85 ))), price.ceiling   )</f>
        <v>9.7016292629194076</v>
      </c>
      <c r="AF75" s="1">
        <f xml:space="preserve"> MIN(   MAX(0,EXP((1/beta.p)*( AF45 - AF60 - beta.0 - beta.oil*price.oil.2050 - beta.eua*price.eua.2050 - parameters!$D85 ))), price.ceiling   )</f>
        <v>10.157052245973874</v>
      </c>
      <c r="AG75" s="1">
        <f xml:space="preserve"> MIN(   MAX(0,EXP((1/beta.p)*( AG45 - AG60 - beta.0 - beta.oil*price.oil.2050 - beta.eua*price.eua.2050 - parameters!$D85 ))), price.ceiling   )</f>
        <v>10.633854121982639</v>
      </c>
      <c r="AH75" s="1">
        <f xml:space="preserve"> MIN(   MAX(0,EXP((1/beta.p)*( AH45 - AH60 - beta.0 - beta.oil*price.oil.2050 - beta.eua*price.eua.2050 - parameters!$D85 ))), price.ceiling   )</f>
        <v>11.13303847899671</v>
      </c>
      <c r="AI75" s="1">
        <f xml:space="preserve"> MIN(   MAX(0,EXP((1/beta.p)*( AI45 - AI60 - beta.0 - beta.oil*price.oil.2050 - beta.eua*price.eua.2050 - parameters!$D85 ))), price.ceiling   )</f>
        <v>11.655656016438986</v>
      </c>
      <c r="AJ75" s="1">
        <f xml:space="preserve"> MIN(   MAX(0,EXP((1/beta.p)*( AJ45 - AJ60 - beta.0 - beta.oil*price.oil.2050 - beta.eua*price.eua.2050 - parameters!$D85 ))), price.ceiling   )</f>
        <v>12.202806756650427</v>
      </c>
      <c r="AK75" s="1">
        <f xml:space="preserve"> MIN(   MAX(0,EXP((1/beta.p)*( AK45 - AK60 - beta.0 - beta.oil*price.oil.2050 - beta.eua*price.eua.2050 - parameters!$D85 ))), price.ceiling   )</f>
        <v>12.775642360252807</v>
      </c>
      <c r="AL75" s="1">
        <f xml:space="preserve"> MIN(   MAX(0,EXP((1/beta.p)*( AL45 - AL60 - beta.0 - beta.oil*price.oil.2050 - beta.eua*price.eua.2050 - parameters!$D85 ))), price.ceiling   )</f>
        <v>13.375368550201282</v>
      </c>
      <c r="AM75" s="1">
        <f xml:space="preserve"> MIN(   MAX(0,EXP((1/beta.p)*( AM45 - AM60 - beta.0 - beta.oil*price.oil.2050 - beta.eua*price.eua.2050 - parameters!$D85 ))), price.ceiling   )</f>
        <v>14.00324764962922</v>
      </c>
      <c r="AN75" s="1">
        <f xml:space="preserve"> MIN(   MAX(0,EXP((1/beta.p)*( AN45 - AN60 - beta.0 - beta.oil*price.oil.2050 - beta.eua*price.eua.2050 - parameters!$D85 ))), price.ceiling   )</f>
        <v>14.660601238826827</v>
      </c>
      <c r="AO75" s="1">
        <f xml:space="preserve"> MIN(   MAX(0,EXP((1/beta.p)*( AO45 - AO60 - beta.0 - beta.oil*price.oil.2050 - beta.eua*price.eua.2050 - parameters!$D85 ))), price.ceiling   )</f>
        <v>15.348812936946215</v>
      </c>
      <c r="AP75" s="1">
        <f xml:space="preserve"> MIN(   MAX(0,EXP((1/beta.p)*( AP45 - AP60 - beta.0 - beta.oil*price.oil.2050 - beta.eua*price.eua.2050 - parameters!$D85 ))), price.ceiling   )</f>
        <v>16.069331314287876</v>
      </c>
      <c r="AQ75" s="1">
        <f xml:space="preserve"> MIN(   MAX(0,EXP((1/beta.p)*( AQ45 - AQ60 - beta.0 - beta.oil*price.oil.2050 - beta.eua*price.eua.2050 - parameters!$D85 ))), price.ceiling   )</f>
        <v>16.823672941298394</v>
      </c>
      <c r="AR75" s="1">
        <f xml:space="preserve"> MIN(   MAX(0,EXP((1/beta.p)*( AR45 - AR60 - beta.0 - beta.oil*price.oil.2050 - beta.eua*price.eua.2050 - parameters!$D85 ))), price.ceiling   )</f>
        <v>17.61342558069715</v>
      </c>
      <c r="AS75" s="1">
        <f xml:space="preserve"> MIN(   MAX(0,EXP((1/beta.p)*( AS45 - AS60 - beta.0 - beta.oil*price.oil.2050 - beta.eua*price.eua.2050 - parameters!$D85 ))), price.ceiling   )</f>
        <v>18.440251529450737</v>
      </c>
      <c r="AT75" s="1">
        <f xml:space="preserve"> MIN(   MAX(0,EXP((1/beta.p)*( AT45 - AT60 - beta.0 - beta.oil*price.oil.2050 - beta.eua*price.eua.2050 - parameters!$D85 ))), price.ceiling   )</f>
        <v>19.305891117629557</v>
      </c>
      <c r="AU75" s="1">
        <f xml:space="preserve"> MIN(   MAX(0,EXP((1/beta.p)*( AU45 - AU60 - beta.0 - beta.oil*price.oil.2050 - beta.eua*price.eua.2050 - parameters!$D85 ))), price.ceiling   )</f>
        <v>20.212166371510957</v>
      </c>
      <c r="AV75" s="1">
        <f xml:space="preserve"> MIN(   MAX(0,EXP((1/beta.p)*( AV45 - AV60 - beta.0 - beta.oil*price.oil.2050 - beta.eua*price.eua.2050 - parameters!$D85 ))), price.ceiling   )</f>
        <v>21.160984848639266</v>
      </c>
      <c r="AW75" s="1">
        <f xml:space="preserve"> MIN(   MAX(0,EXP((1/beta.p)*( AW45 - AW60 - beta.0 - beta.oil*price.oil.2050 - beta.eua*price.eua.2050 - parameters!$D85 ))), price.ceiling   )</f>
        <v>22.154343652914751</v>
      </c>
      <c r="AX75" s="1">
        <f xml:space="preserve"> MIN(   MAX(0,EXP((1/beta.p)*( AX45 - AX60 - beta.0 - beta.oil*price.oil.2050 - beta.eua*price.eua.2050 - parameters!$D85 ))), price.ceiling   )</f>
        <v>23.194333638162661</v>
      </c>
      <c r="AY75" s="1">
        <f xml:space="preserve"> MIN(   MAX(0,EXP((1/beta.p)*( AY45 - AY60 - beta.0 - beta.oil*price.oil.2050 - beta.eua*price.eua.2050 - parameters!$D85 ))), price.ceiling   )</f>
        <v>24.283143809030168</v>
      </c>
      <c r="AZ75" s="1">
        <f xml:space="preserve"> MIN(   MAX(0,EXP((1/beta.p)*( AZ45 - AZ60 - beta.0 - beta.oil*price.oil.2050 - beta.eua*price.eua.2050 - parameters!$D85 ))), price.ceiling   )</f>
        <v>25.423065928474376</v>
      </c>
      <c r="BA75" s="1">
        <f xml:space="preserve"> MIN(   MAX(0,EXP((1/beta.p)*( BA45 - BA60 - beta.0 - beta.oil*price.oil.2050 - beta.eua*price.eua.2050 - parameters!$D85 ))), price.ceiling   )</f>
        <v>26.616499341539274</v>
      </c>
      <c r="BB75" s="1">
        <f xml:space="preserve"> MIN(   MAX(0,EXP((1/beta.p)*( BB45 - BB60 - beta.0 - beta.oil*price.oil.2050 - beta.eua*price.eua.2050 - parameters!$D85 ))), price.ceiling   )</f>
        <v>27.86595602557497</v>
      </c>
      <c r="BC75" s="1">
        <f xml:space="preserve"> MIN(   MAX(0,EXP((1/beta.p)*( BC45 - BC60 - beta.0 - beta.oil*price.oil.2050 - beta.eua*price.eua.2050 - parameters!$D85 ))), price.ceiling   )</f>
        <v>29.174065877529163</v>
      </c>
      <c r="BD75" s="1">
        <f xml:space="preserve"> MIN(   MAX(0,EXP((1/beta.p)*( BD45 - BD60 - beta.0 - beta.oil*price.oil.2050 - beta.eua*price.eua.2050 - parameters!$D85 ))), price.ceiling   )</f>
        <v>30.543582249439428</v>
      </c>
      <c r="BE75" s="1">
        <f xml:space="preserve"> MIN(   MAX(0,EXP((1/beta.p)*( BE45 - BE60 - beta.0 - beta.oil*price.oil.2050 - beta.eua*price.eua.2050 - parameters!$D85 ))), price.ceiling   )</f>
        <v>31.977387743777946</v>
      </c>
      <c r="BF75" s="1">
        <f xml:space="preserve"> MIN(   MAX(0,EXP((1/beta.p)*( BF45 - BF60 - beta.0 - beta.oil*price.oil.2050 - beta.eua*price.eua.2050 - parameters!$D85 ))), price.ceiling   )</f>
        <v>33.47850028084661</v>
      </c>
      <c r="BG75" s="1">
        <f xml:space="preserve"> MIN(   MAX(0,EXP((1/beta.p)*( BG45 - BG60 - beta.0 - beta.oil*price.oil.2050 - beta.eua*price.eua.2050 - parameters!$D85 ))), price.ceiling   )</f>
        <v>35.050079450993636</v>
      </c>
      <c r="BH75" s="1">
        <f xml:space="preserve"> MIN(   MAX(0,EXP((1/beta.p)*( BH45 - BH60 - beta.0 - beta.oil*price.oil.2050 - beta.eua*price.eua.2050 - parameters!$D85 ))), price.ceiling   )</f>
        <v>36.695433165021683</v>
      </c>
      <c r="BI75" s="1">
        <f xml:space="preserve"> MIN(   MAX(0,EXP((1/beta.p)*( BI45 - BI60 - beta.0 - beta.oil*price.oil.2050 - beta.eua*price.eua.2050 - parameters!$D85 ))), price.ceiling   )</f>
        <v>38.418024616785807</v>
      </c>
      <c r="BJ75" s="1">
        <f xml:space="preserve"> MIN(   MAX(0,EXP((1/beta.p)*( BJ45 - BJ60 - beta.0 - beta.oil*price.oil.2050 - beta.eua*price.eua.2050 - parameters!$D85 ))), price.ceiling   )</f>
        <v>40.221479572636341</v>
      </c>
      <c r="BK75" s="1">
        <f xml:space="preserve"> MIN(   MAX(0,EXP((1/beta.p)*( BK45 - BK60 - beta.0 - beta.oil*price.oil.2050 - beta.eua*price.eua.2050 - parameters!$D85 ))), price.ceiling   )</f>
        <v>42.10959400304926</v>
      </c>
      <c r="BL75" s="1">
        <f xml:space="preserve"> MIN(   MAX(0,EXP((1/beta.p)*( BL45 - BL60 - beta.0 - beta.oil*price.oil.2050 - beta.eua*price.eua.2050 - parameters!$D85 ))), price.ceiling   )</f>
        <v>44.086342072508046</v>
      </c>
      <c r="BM75" s="1">
        <f xml:space="preserve"> MIN(   MAX(0,EXP((1/beta.p)*( BM45 - BM60 - beta.0 - beta.oil*price.oil.2050 - beta.eua*price.eua.2050 - parameters!$D85 ))), price.ceiling   )</f>
        <v>46.155884504454143</v>
      </c>
      <c r="BN75" s="1">
        <f xml:space="preserve"> MIN(   MAX(0,EXP((1/beta.p)*( BN45 - BN60 - beta.0 - beta.oil*price.oil.2050 - beta.eua*price.eua.2050 - parameters!$D85 ))), price.ceiling   )</f>
        <v>48.322577338912147</v>
      </c>
      <c r="BO75" s="1">
        <f xml:space="preserve"> MIN(   MAX(0,EXP((1/beta.p)*( BO45 - BO60 - beta.0 - beta.oil*price.oil.2050 - beta.eua*price.eua.2050 - parameters!$D85 ))), price.ceiling   )</f>
        <v>50.590981101224621</v>
      </c>
      <c r="BP75" s="1">
        <f xml:space="preserve"> MIN(   MAX(0,EXP((1/beta.p)*( BP45 - BP60 - beta.0 - beta.oil*price.oil.2050 - beta.eua*price.eua.2050 - parameters!$D85 ))), price.ceiling   )</f>
        <v>52.965870401193506</v>
      </c>
      <c r="BQ75" s="1">
        <f xml:space="preserve"> MIN(   MAX(0,EXP((1/beta.p)*( BQ45 - BQ60 - beta.0 - beta.oil*price.oil.2050 - beta.eua*price.eua.2050 - parameters!$D85 ))), price.ceiling   )</f>
        <v>55.45224398283343</v>
      </c>
      <c r="BR75" s="1">
        <f xml:space="preserve"> MIN(   MAX(0,EXP((1/beta.p)*( BR45 - BR60 - beta.0 - beta.oil*price.oil.2050 - beta.eua*price.eua.2050 - parameters!$D85 ))), price.ceiling   )</f>
        <v>58.055335245890689</v>
      </c>
      <c r="BS75" s="1">
        <f xml:space="preserve"> MIN(   MAX(0,EXP((1/beta.p)*( BS45 - BS60 - beta.0 - beta.oil*price.oil.2050 - beta.eua*price.eua.2050 - parameters!$D85 ))), price.ceiling   )</f>
        <v>60.780623261272389</v>
      </c>
      <c r="BT75" s="1">
        <f xml:space="preserve"> MIN(   MAX(0,EXP((1/beta.p)*( BT45 - BT60 - beta.0 - beta.oil*price.oil.2050 - beta.eua*price.eua.2050 - parameters!$D85 ))), price.ceiling   )</f>
        <v>63.63384430357268</v>
      </c>
      <c r="BU75" s="1">
        <f xml:space="preserve"> MIN(   MAX(0,EXP((1/beta.p)*( BU45 - BU60 - beta.0 - beta.oil*price.oil.2050 - beta.eua*price.eua.2050 - parameters!$D85 ))), price.ceiling   )</f>
        <v>66.621003924969756</v>
      </c>
      <c r="BV75" s="1">
        <f xml:space="preserve"> MIN(   MAX(0,EXP((1/beta.p)*( BV45 - BV60 - beta.0 - beta.oil*price.oil.2050 - beta.eua*price.eua.2050 - parameters!$D85 ))), price.ceiling   )</f>
        <v>69.748389595906275</v>
      </c>
      <c r="BW75" s="1">
        <f xml:space="preserve"> MIN(   MAX(0,EXP((1/beta.p)*( BW45 - BW60 - beta.0 - beta.oil*price.oil.2050 - beta.eua*price.eua.2050 - parameters!$D85 ))), price.ceiling   )</f>
        <v>73.022583939161777</v>
      </c>
      <c r="BX75" s="1">
        <f xml:space="preserve"> MIN(   MAX(0,EXP((1/beta.p)*( BX45 - BX60 - beta.0 - beta.oil*price.oil.2050 - beta.eua*price.eua.2050 - parameters!$D85 ))), price.ceiling   )</f>
        <v>76.450478585170018</v>
      </c>
      <c r="BY75" s="1">
        <f xml:space="preserve"> MIN(   MAX(0,EXP((1/beta.p)*( BY45 - BY60 - beta.0 - beta.oil*price.oil.2050 - beta.eua*price.eua.2050 - parameters!$D85 ))), price.ceiling   )</f>
        <v>80.039288677746356</v>
      </c>
      <c r="BZ75" s="1">
        <f xml:space="preserve"> MIN(   MAX(0,EXP((1/beta.p)*( BZ45 - BZ60 - beta.0 - beta.oil*price.oil.2050 - beta.eua*price.eua.2050 - parameters!$D85 ))), price.ceiling   )</f>
        <v>83.796568060756769</v>
      </c>
      <c r="CA75" s="1">
        <f xml:space="preserve"> MIN(   MAX(0,EXP((1/beta.p)*( CA45 - CA60 - beta.0 - beta.oil*price.oil.2050 - beta.eua*price.eua.2050 - parameters!$D85 ))), price.ceiling   )</f>
        <v>87.730225177692589</v>
      </c>
      <c r="CB75" s="1">
        <f xml:space="preserve"> MIN(   MAX(0,EXP((1/beta.p)*( CB45 - CB60 - beta.0 - beta.oil*price.oil.2050 - beta.eua*price.eua.2050 - parameters!$D85 ))), price.ceiling   )</f>
        <v>91.848539717619857</v>
      </c>
      <c r="CC75" s="1">
        <f xml:space="preserve"> MIN(   MAX(0,EXP((1/beta.p)*( CC45 - CC60 - beta.0 - beta.oil*price.oil.2050 - beta.eua*price.eua.2050 - parameters!$D85 ))), price.ceiling   )</f>
        <v>96.160180042536552</v>
      </c>
      <c r="CD75" s="1">
        <f xml:space="preserve"> MIN(   MAX(0,EXP((1/beta.p)*( CD45 - CD60 - beta.0 - beta.oil*price.oil.2050 - beta.eua*price.eua.2050 - parameters!$D85 ))), price.ceiling   )</f>
        <v>100.67422143282232</v>
      </c>
      <c r="CE75" s="1">
        <f xml:space="preserve"> MIN(   MAX(0,EXP((1/beta.p)*( CE45 - CE60 - beta.0 - beta.oil*price.oil.2050 - beta.eua*price.eua.2050 - parameters!$D85 ))), price.ceiling   )</f>
        <v>105.40016518918328</v>
      </c>
      <c r="CF75" s="1">
        <f xml:space="preserve"> MIN(   MAX(0,EXP((1/beta.p)*( CF45 - CF60 - beta.0 - beta.oil*price.oil.2050 - beta.eua*price.eua.2050 - parameters!$D85 ))), price.ceiling   )</f>
        <v>110.34795863129693</v>
      </c>
      <c r="CG75" s="1">
        <f xml:space="preserve"> MIN(   MAX(0,EXP((1/beta.p)*( CG45 - CG60 - beta.0 - beta.oil*price.oil.2050 - beta.eua*price.eua.2050 - parameters!$D85 ))), price.ceiling   )</f>
        <v>115.52801603525431</v>
      </c>
      <c r="CH75" s="1">
        <f xml:space="preserve"> MIN(   MAX(0,EXP((1/beta.p)*( CH45 - CH60 - beta.0 - beta.oil*price.oil.2050 - beta.eua*price.eua.2050 - parameters!$D85 ))), price.ceiling   )</f>
        <v>120.95124055386556</v>
      </c>
      <c r="CI75" s="1">
        <f xml:space="preserve"> MIN(   MAX(0,EXP((1/beta.p)*( CI45 - CI60 - beta.0 - beta.oil*price.oil.2050 - beta.eua*price.eua.2050 - parameters!$D85 ))), price.ceiling   )</f>
        <v>126.62904716596887</v>
      </c>
      <c r="CJ75" s="1">
        <f xml:space="preserve"> MIN(   MAX(0,EXP((1/beta.p)*( CJ45 - CJ60 - beta.0 - beta.oil*price.oil.2050 - beta.eua*price.eua.2050 - parameters!$D85 ))), price.ceiling   )</f>
        <v>132.57338670304964</v>
      </c>
      <c r="CK75" s="1">
        <f xml:space="preserve"> MIN(   MAX(0,EXP((1/beta.p)*( CK45 - CK60 - beta.0 - beta.oil*price.oil.2050 - beta.eua*price.eua.2050 - parameters!$D85 ))), price.ceiling   )</f>
        <v>138.79677100373632</v>
      </c>
      <c r="CL75" s="1">
        <f xml:space="preserve"> MIN(   MAX(0,EXP((1/beta.p)*( CL45 - CL60 - beta.0 - beta.oil*price.oil.2050 - beta.eua*price.eua.2050 - parameters!$D85 ))), price.ceiling   )</f>
        <v>145.31229924912574</v>
      </c>
      <c r="CM75" s="1">
        <f xml:space="preserve"> MIN(   MAX(0,EXP((1/beta.p)*( CM45 - CM60 - beta.0 - beta.oil*price.oil.2050 - beta.eua*price.eua.2050 - parameters!$D85 ))), price.ceiling   )</f>
        <v>152.13368553436371</v>
      </c>
      <c r="CN75" s="1">
        <f xml:space="preserve"> MIN(   MAX(0,EXP((1/beta.p)*( CN45 - CN60 - beta.0 - beta.oil*price.oil.2050 - beta.eua*price.eua.2050 - parameters!$D85 ))), price.ceiling   )</f>
        <v>159.27528773451618</v>
      </c>
      <c r="CO75" s="1">
        <f xml:space="preserve"> MIN(   MAX(0,EXP((1/beta.p)*( CO45 - CO60 - beta.0 - beta.oil*price.oil.2050 - beta.eua*price.eua.2050 - parameters!$D85 ))), price.ceiling   )</f>
        <v>166.75213772549236</v>
      </c>
      <c r="CP75" s="1">
        <f xml:space="preserve"> MIN(   MAX(0,EXP((1/beta.p)*( CP45 - CP60 - beta.0 - beta.oil*price.oil.2050 - beta.eua*price.eua.2050 - parameters!$D85 ))), price.ceiling   )</f>
        <v>174.57997302362239</v>
      </c>
      <c r="CQ75" s="1">
        <f xml:space="preserve"> MIN(   MAX(0,EXP((1/beta.p)*( CQ45 - CQ60 - beta.0 - beta.oil*price.oil.2050 - beta.eua*price.eua.2050 - parameters!$D85 ))), price.ceiling   )</f>
        <v>182.7752699104939</v>
      </c>
      <c r="CR75" s="1">
        <f xml:space="preserve"> MIN(   MAX(0,EXP((1/beta.p)*( CR45 - CR60 - beta.0 - beta.oil*price.oil.2050 - beta.eua*price.eua.2050 - parameters!$D85 ))), price.ceiling   )</f>
        <v>191.35527811276302</v>
      </c>
      <c r="CS75" s="1">
        <f xml:space="preserve"> MIN(   MAX(0,EXP((1/beta.p)*( CS45 - CS60 - beta.0 - beta.oil*price.oil.2050 - beta.eua*price.eua.2050 - parameters!$D85 ))), price.ceiling   )</f>
        <v>200.33805710993809</v>
      </c>
      <c r="CT75" s="1">
        <f xml:space="preserve"> MIN(   MAX(0,EXP((1/beta.p)*( CT45 - CT60 - beta.0 - beta.oil*price.oil.2050 - beta.eua*price.eua.2050 - parameters!$D85 ))), price.ceiling   )</f>
        <v>209.74251414655845</v>
      </c>
      <c r="CU75" s="1">
        <f xml:space="preserve"> MIN(   MAX(0,EXP((1/beta.p)*( CU45 - CU60 - beta.0 - beta.oil*price.oil.2050 - beta.eua*price.eua.2050 - parameters!$D85 ))), price.ceiling   )</f>
        <v>219.58844402877548</v>
      </c>
      <c r="CV75" s="1">
        <f xml:space="preserve"> MIN(   MAX(0,EXP((1/beta.p)*( CV45 - CV60 - beta.0 - beta.oil*price.oil.2050 - beta.eua*price.eua.2050 - parameters!$D85 ))), price.ceiling   )</f>
        <v>229.89657078910255</v>
      </c>
      <c r="CW75" s="1">
        <f xml:space="preserve"> MIN(   MAX(0,EXP((1/beta.p)*( CW45 - CW60 - beta.0 - beta.oil*price.oil.2050 - beta.eua*price.eua.2050 - parameters!$D85 ))), price.ceiling   )</f>
        <v>240.68859130703146</v>
      </c>
      <c r="CX75" s="1">
        <f xml:space="preserve"> MIN(   MAX(0,EXP((1/beta.p)*( CX45 - CX60 - beta.0 - beta.oil*price.oil.2050 - beta.eua*price.eua.2050 - parameters!$D85 ))), price.ceiling   )</f>
        <v>251.9872209773267</v>
      </c>
      <c r="CY75" s="1">
        <f xml:space="preserve"> MIN(   MAX(0,EXP((1/beta.p)*( CY45 - CY60 - beta.0 - beta.oil*price.oil.2050 - beta.eua*price.eua.2050 - parameters!$D85 ))), price.ceiling   )</f>
        <v>263.81624152212572</v>
      </c>
      <c r="CZ75" s="1">
        <f xml:space="preserve"> MIN(   MAX(0,EXP((1/beta.p)*( CZ45 - CZ60 - beta.0 - beta.oil*price.oil.2050 - beta.eua*price.eua.2050 - parameters!$D85 ))), price.ceiling   )</f>
        <v>276.20055104747956</v>
      </c>
      <c r="DA75" s="1">
        <f xml:space="preserve"> MIN(   MAX(0,EXP((1/beta.p)*( DA45 - DA60 - beta.0 - beta.oil*price.oil.2050 - beta.eua*price.eua.2050 - parameters!$D85 ))), price.ceiling   )</f>
        <v>289.16621644969251</v>
      </c>
    </row>
    <row r="76" spans="1:105" x14ac:dyDescent="0.25">
      <c r="A76" t="s">
        <v>56</v>
      </c>
      <c r="B76" s="3">
        <f t="shared" si="8"/>
        <v>35.031657169801221</v>
      </c>
      <c r="D76" t="s">
        <v>56</v>
      </c>
      <c r="E76" s="1">
        <f xml:space="preserve"> MIN(   MAX(0,EXP((1/beta.p)*( E46 - E61 - beta.0 - beta.oil*price.oil.2050 - beta.eua*price.eua.2050 - parameters!$D86 ))), price.ceiling   )</f>
        <v>4.9544665999348405</v>
      </c>
      <c r="F76" s="1">
        <f xml:space="preserve"> MIN(   MAX(0,EXP((1/beta.p)*( F46 - F61 - beta.0 - beta.oil*price.oil.2050 - beta.eua*price.eua.2050 - parameters!$D86 ))), price.ceiling   )</f>
        <v>5.1448002558636849</v>
      </c>
      <c r="G76" s="1">
        <f xml:space="preserve"> MIN(   MAX(0,EXP((1/beta.p)*( G46 - G61 - beta.0 - beta.oil*price.oil.2050 - beta.eua*price.eua.2050 - parameters!$D86 ))), price.ceiling   )</f>
        <v>5.3424458796600156</v>
      </c>
      <c r="H76" s="1">
        <f xml:space="preserve"> MIN(   MAX(0,EXP((1/beta.p)*( H46 - H61 - beta.0 - beta.oil*price.oil.2050 - beta.eua*price.eua.2050 - parameters!$D86 ))), price.ceiling   )</f>
        <v>5.5476843721126778</v>
      </c>
      <c r="I76" s="1">
        <f xml:space="preserve"> MIN(   MAX(0,EXP((1/beta.p)*( I46 - I61 - beta.0 - beta.oil*price.oil.2050 - beta.eua*price.eua.2050 - parameters!$D86 ))), price.ceiling   )</f>
        <v>5.7608074252577781</v>
      </c>
      <c r="J76" s="1">
        <f xml:space="preserve"> MIN(   MAX(0,EXP((1/beta.p)*( J46 - J61 - beta.0 - beta.oil*price.oil.2050 - beta.eua*price.eua.2050 - parameters!$D86 ))), price.ceiling   )</f>
        <v>5.9821179369414734</v>
      </c>
      <c r="K76" s="1">
        <f xml:space="preserve"> MIN(   MAX(0,EXP((1/beta.p)*( K46 - K61 - beta.0 - beta.oil*price.oil.2050 - beta.eua*price.eua.2050 - parameters!$D86 ))), price.ceiling   )</f>
        <v>6.2119304413088585</v>
      </c>
      <c r="L76" s="1">
        <f xml:space="preserve"> MIN(   MAX(0,EXP((1/beta.p)*( L46 - L61 - beta.0 - beta.oil*price.oil.2050 - beta.eua*price.eua.2050 - parameters!$D86 ))), price.ceiling   )</f>
        <v>6.4505715558307655</v>
      </c>
      <c r="M76" s="1">
        <f xml:space="preserve"> MIN(   MAX(0,EXP((1/beta.p)*( M46 - M61 - beta.0 - beta.oil*price.oil.2050 - beta.eua*price.eua.2050 - parameters!$D86 ))), price.ceiling   )</f>
        <v>6.6983804455037825</v>
      </c>
      <c r="N76" s="1">
        <f xml:space="preserve"> MIN(   MAX(0,EXP((1/beta.p)*( N46 - N61 - beta.0 - beta.oil*price.oil.2050 - beta.eua*price.eua.2050 - parameters!$D86 ))), price.ceiling   )</f>
        <v>6.9557093048832765</v>
      </c>
      <c r="O76" s="1">
        <f xml:space="preserve"> MIN(   MAX(0,EXP((1/beta.p)*( O46 - O61 - beta.0 - beta.oil*price.oil.2050 - beta.eua*price.eua.2050 - parameters!$D86 ))), price.ceiling   )</f>
        <v>7.2229238586344575</v>
      </c>
      <c r="P76" s="1">
        <f xml:space="preserve"> MIN(   MAX(0,EXP((1/beta.p)*( P46 - P61 - beta.0 - beta.oil*price.oil.2050 - beta.eua*price.eua.2050 - parameters!$D86 ))), price.ceiling   )</f>
        <v>7.500403881312919</v>
      </c>
      <c r="Q76" s="1">
        <f xml:space="preserve"> MIN(   MAX(0,EXP((1/beta.p)*( Q46 - Q61 - beta.0 - beta.oil*price.oil.2050 - beta.eua*price.eua.2050 - parameters!$D86 ))), price.ceiling   )</f>
        <v>7.7885437371133346</v>
      </c>
      <c r="R76" s="1">
        <f xml:space="preserve"> MIN(   MAX(0,EXP((1/beta.p)*( R46 - R61 - beta.0 - beta.oil*price.oil.2050 - beta.eua*price.eua.2050 - parameters!$D86 ))), price.ceiling   )</f>
        <v>8.0877529403534982</v>
      </c>
      <c r="S76" s="1">
        <f xml:space="preserve"> MIN(   MAX(0,EXP((1/beta.p)*( S46 - S61 - beta.0 - beta.oil*price.oil.2050 - beta.eua*price.eua.2050 - parameters!$D86 ))), price.ceiling   )</f>
        <v>8.3984567374902088</v>
      </c>
      <c r="T76" s="1">
        <f xml:space="preserve"> MIN(   MAX(0,EXP((1/beta.p)*( T46 - T61 - beta.0 - beta.oil*price.oil.2050 - beta.eua*price.eua.2050 - parameters!$D86 ))), price.ceiling   )</f>
        <v>8.7210967114942299</v>
      </c>
      <c r="U76" s="1">
        <f xml:space="preserve"> MIN(   MAX(0,EXP((1/beta.p)*( U46 - U61 - beta.0 - beta.oil*price.oil.2050 - beta.eua*price.eua.2050 - parameters!$D86 ))), price.ceiling   )</f>
        <v>9.0561314094432639</v>
      </c>
      <c r="V76" s="1">
        <f xml:space="preserve"> MIN(   MAX(0,EXP((1/beta.p)*( V46 - V61 - beta.0 - beta.oil*price.oil.2050 - beta.eua*price.eua.2050 - parameters!$D86 ))), price.ceiling   )</f>
        <v>9.4040369942249011</v>
      </c>
      <c r="W76" s="1">
        <f xml:space="preserve"> MIN(   MAX(0,EXP((1/beta.p)*( W46 - W61 - beta.0 - beta.oil*price.oil.2050 - beta.eua*price.eua.2050 - parameters!$D86 ))), price.ceiling   )</f>
        <v>9.7653079212757543</v>
      </c>
      <c r="X76" s="1">
        <f xml:space="preserve"> MIN(   MAX(0,EXP((1/beta.p)*( X46 - X61 - beta.0 - beta.oil*price.oil.2050 - beta.eua*price.eua.2050 - parameters!$D86 ))), price.ceiling   )</f>
        <v>10.140457641318632</v>
      </c>
      <c r="Y76" s="1">
        <f xml:space="preserve"> MIN(   MAX(0,EXP((1/beta.p)*( Y46 - Y61 - beta.0 - beta.oil*price.oil.2050 - beta.eua*price.eua.2050 - parameters!$D86 ))), price.ceiling   )</f>
        <v>10.530019330096424</v>
      </c>
      <c r="Z76" s="1">
        <f xml:space="preserve"> MIN(   MAX(0,EXP((1/beta.p)*( Z46 - Z61 - beta.0 - beta.oil*price.oil.2050 - beta.eua*price.eua.2050 - parameters!$D86 ))), price.ceiling   )</f>
        <v>10.9345466461399</v>
      </c>
      <c r="AA76" s="1">
        <f xml:space="preserve"> MIN(   MAX(0,EXP((1/beta.p)*( AA46 - AA61 - beta.0 - beta.oil*price.oil.2050 - beta.eua*price.eua.2050 - parameters!$D86 ))), price.ceiling   )</f>
        <v>11.354614517646329</v>
      </c>
      <c r="AB76" s="1">
        <f xml:space="preserve"> MIN(   MAX(0,EXP((1/beta.p)*( AB46 - AB61 - beta.0 - beta.oil*price.oil.2050 - beta.eua*price.eua.2050 - parameters!$D86 ))), price.ceiling   )</f>
        <v>11.79081995958731</v>
      </c>
      <c r="AC76" s="1">
        <f xml:space="preserve"> MIN(   MAX(0,EXP((1/beta.p)*( AC46 - AC61 - beta.0 - beta.oil*price.oil.2050 - beta.eua*price.eua.2050 - parameters!$D86 ))), price.ceiling   )</f>
        <v>12.243782922207059</v>
      </c>
      <c r="AD76" s="1">
        <f xml:space="preserve"> MIN(   MAX(0,EXP((1/beta.p)*( AD46 - AD61 - beta.0 - beta.oil*price.oil.2050 - beta.eua*price.eua.2050 - parameters!$D86 ))), price.ceiling   )</f>
        <v>12.71414717211713</v>
      </c>
      <c r="AE76" s="1">
        <f xml:space="preserve"> MIN(   MAX(0,EXP((1/beta.p)*( AE46 - AE61 - beta.0 - beta.oil*price.oil.2050 - beta.eua*price.eua.2050 - parameters!$D86 ))), price.ceiling   )</f>
        <v>13.202581207239753</v>
      </c>
      <c r="AF76" s="1">
        <f xml:space="preserve"> MIN(   MAX(0,EXP((1/beta.p)*( AF46 - AF61 - beta.0 - beta.oil*price.oil.2050 - beta.eua*price.eua.2050 - parameters!$D86 ))), price.ceiling   )</f>
        <v>13.709779206900196</v>
      </c>
      <c r="AG76" s="1">
        <f xml:space="preserve"> MIN(   MAX(0,EXP((1/beta.p)*( AG46 - AG61 - beta.0 - beta.oil*price.oil.2050 - beta.eua*price.eua.2050 - parameters!$D86 ))), price.ceiling   )</f>
        <v>14.236462018418377</v>
      </c>
      <c r="AH76" s="1">
        <f xml:space="preserve"> MIN(   MAX(0,EXP((1/beta.p)*( AH46 - AH61 - beta.0 - beta.oil*price.oil.2050 - beta.eua*price.eua.2050 - parameters!$D86 ))), price.ceiling   )</f>
        <v>14.783378181601995</v>
      </c>
      <c r="AI76" s="1">
        <f xml:space="preserve"> MIN(   MAX(0,EXP((1/beta.p)*( AI46 - AI61 - beta.0 - beta.oil*price.oil.2050 - beta.eua*price.eua.2050 - parameters!$D86 ))), price.ceiling   )</f>
        <v>15.351304992597168</v>
      </c>
      <c r="AJ76" s="1">
        <f xml:space="preserve"> MIN(   MAX(0,EXP((1/beta.p)*( AJ46 - AJ61 - beta.0 - beta.oil*price.oil.2050 - beta.eua*price.eua.2050 - parameters!$D86 ))), price.ceiling   )</f>
        <v>15.941049608608548</v>
      </c>
      <c r="AK76" s="1">
        <f xml:space="preserve"> MIN(   MAX(0,EXP((1/beta.p)*( AK46 - AK61 - beta.0 - beta.oil*price.oil.2050 - beta.eua*price.eua.2050 - parameters!$D86 ))), price.ceiling   )</f>
        <v>16.55345019505906</v>
      </c>
      <c r="AL76" s="1">
        <f xml:space="preserve"> MIN(   MAX(0,EXP((1/beta.p)*( AL46 - AL61 - beta.0 - beta.oil*price.oil.2050 - beta.eua*price.eua.2050 - parameters!$D86 ))), price.ceiling   )</f>
        <v>17.189377116819543</v>
      </c>
      <c r="AM76" s="1">
        <f xml:space="preserve"> MIN(   MAX(0,EXP((1/beta.p)*( AM46 - AM61 - beta.0 - beta.oil*price.oil.2050 - beta.eua*price.eua.2050 - parameters!$D86 ))), price.ceiling   )</f>
        <v>17.849734175201359</v>
      </c>
      <c r="AN76" s="1">
        <f xml:space="preserve"> MIN(   MAX(0,EXP((1/beta.p)*( AN46 - AN61 - beta.0 - beta.oil*price.oil.2050 - beta.eua*price.eua.2050 - parameters!$D86 ))), price.ceiling   )</f>
        <v>18.535459892470062</v>
      </c>
      <c r="AO76" s="1">
        <f xml:space="preserve"> MIN(   MAX(0,EXP((1/beta.p)*( AO46 - AO61 - beta.0 - beta.oil*price.oil.2050 - beta.eua*price.eua.2050 - parameters!$D86 ))), price.ceiling   )</f>
        <v>19.24752884570567</v>
      </c>
      <c r="AP76" s="1">
        <f xml:space="preserve"> MIN(   MAX(0,EXP((1/beta.p)*( AP46 - AP61 - beta.0 - beta.oil*price.oil.2050 - beta.eua*price.eua.2050 - parameters!$D86 ))), price.ceiling   )</f>
        <v>19.986953051905239</v>
      </c>
      <c r="AQ76" s="1">
        <f xml:space="preserve"> MIN(   MAX(0,EXP((1/beta.p)*( AQ46 - AQ61 - beta.0 - beta.oil*price.oil.2050 - beta.eua*price.eua.2050 - parameters!$D86 ))), price.ceiling   )</f>
        <v>20.754783406296443</v>
      </c>
      <c r="AR76" s="1">
        <f xml:space="preserve"> MIN(   MAX(0,EXP((1/beta.p)*( AR46 - AR61 - beta.0 - beta.oil*price.oil.2050 - beta.eua*price.eua.2050 - parameters!$D86 ))), price.ceiling   )</f>
        <v>21.552111175906138</v>
      </c>
      <c r="AS76" s="1">
        <f xml:space="preserve"> MIN(   MAX(0,EXP((1/beta.p)*( AS46 - AS61 - beta.0 - beta.oil*price.oil.2050 - beta.eua*price.eua.2050 - parameters!$D86 ))), price.ceiling   )</f>
        <v>22.380069550506771</v>
      </c>
      <c r="AT76" s="1">
        <f xml:space="preserve"> MIN(   MAX(0,EXP((1/beta.p)*( AT46 - AT61 - beta.0 - beta.oil*price.oil.2050 - beta.eua*price.eua.2050 - parameters!$D86 ))), price.ceiling   )</f>
        <v>23.23983525314484</v>
      </c>
      <c r="AU76" s="1">
        <f xml:space="preserve"> MIN(   MAX(0,EXP((1/beta.p)*( AU46 - AU61 - beta.0 - beta.oil*price.oil.2050 - beta.eua*price.eua.2050 - parameters!$D86 ))), price.ceiling   )</f>
        <v>24.132630212540334</v>
      </c>
      <c r="AV76" s="1">
        <f xml:space="preserve"> MIN(   MAX(0,EXP((1/beta.p)*( AV46 - AV61 - beta.0 - beta.oil*price.oil.2050 - beta.eua*price.eua.2050 - parameters!$D86 ))), price.ceiling   )</f>
        <v>25.059723299734063</v>
      </c>
      <c r="AW76" s="1">
        <f xml:space="preserve"> MIN(   MAX(0,EXP((1/beta.p)*( AW46 - AW61 - beta.0 - beta.oil*price.oil.2050 - beta.eua*price.eua.2050 - parameters!$D86 ))), price.ceiling   )</f>
        <v>26.022432131450955</v>
      </c>
      <c r="AX76" s="1">
        <f xml:space="preserve"> MIN(   MAX(0,EXP((1/beta.p)*( AX46 - AX61 - beta.0 - beta.oil*price.oil.2050 - beta.eua*price.eua.2050 - parameters!$D86 ))), price.ceiling   )</f>
        <v>27.0221249427426</v>
      </c>
      <c r="AY76" s="1">
        <f xml:space="preserve"> MIN(   MAX(0,EXP((1/beta.p)*( AY46 - AY61 - beta.0 - beta.oil*price.oil.2050 - beta.eua*price.eua.2050 - parameters!$D86 ))), price.ceiling   )</f>
        <v>28.060222531569995</v>
      </c>
      <c r="AZ76" s="1">
        <f xml:space="preserve"> MIN(   MAX(0,EXP((1/beta.p)*( AZ46 - AZ61 - beta.0 - beta.oil*price.oil.2050 - beta.eua*price.eua.2050 - parameters!$D86 ))), price.ceiling   )</f>
        <v>29.138200278090878</v>
      </c>
      <c r="BA76" s="1">
        <f xml:space="preserve"> MIN(   MAX(0,EXP((1/beta.p)*( BA46 - BA61 - beta.0 - beta.oil*price.oil.2050 - beta.eua*price.eua.2050 - parameters!$D86 ))), price.ceiling   )</f>
        <v>30.25759024152083</v>
      </c>
      <c r="BB76" s="1">
        <f xml:space="preserve"> MIN(   MAX(0,EXP((1/beta.p)*( BB46 - BB61 - beta.0 - beta.oil*price.oil.2050 - beta.eua*price.eua.2050 - parameters!$D86 ))), price.ceiling   )</f>
        <v>31.419983337548846</v>
      </c>
      <c r="BC76" s="1">
        <f xml:space="preserve"> MIN(   MAX(0,EXP((1/beta.p)*( BC46 - BC61 - beta.0 - beta.oil*price.oil.2050 - beta.eua*price.eua.2050 - parameters!$D86 ))), price.ceiling   )</f>
        <v>32.627031599401654</v>
      </c>
      <c r="BD76" s="1">
        <f xml:space="preserve"> MIN(   MAX(0,EXP((1/beta.p)*( BD46 - BD61 - beta.0 - beta.oil*price.oil.2050 - beta.eua*price.eua.2050 - parameters!$D86 ))), price.ceiling   )</f>
        <v>33.880450525770399</v>
      </c>
      <c r="BE76" s="1">
        <f xml:space="preserve"> MIN(   MAX(0,EXP((1/beta.p)*( BE46 - BE61 - beta.0 - beta.oil*price.oil.2050 - beta.eua*price.eua.2050 - parameters!$D86 ))), price.ceiling   )</f>
        <v>35.182021518936665</v>
      </c>
      <c r="BF76" s="1">
        <f xml:space="preserve"> MIN(   MAX(0,EXP((1/beta.p)*( BF46 - BF61 - beta.0 - beta.oil*price.oil.2050 - beta.eua*price.eua.2050 - parameters!$D86 ))), price.ceiling   )</f>
        <v>36.53359441656297</v>
      </c>
      <c r="BG76" s="1">
        <f xml:space="preserve"> MIN(   MAX(0,EXP((1/beta.p)*( BG46 - BG61 - beta.0 - beta.oil*price.oil.2050 - beta.eua*price.eua.2050 - parameters!$D86 ))), price.ceiling   )</f>
        <v>37.937090120745843</v>
      </c>
      <c r="BH76" s="1">
        <f xml:space="preserve"> MIN(   MAX(0,EXP((1/beta.p)*( BH46 - BH61 - beta.0 - beta.oil*price.oil.2050 - beta.eua*price.eua.2050 - parameters!$D86 ))), price.ceiling   )</f>
        <v>39.394503328068417</v>
      </c>
      <c r="BI76" s="1">
        <f xml:space="preserve"> MIN(   MAX(0,EXP((1/beta.p)*( BI46 - BI61 - beta.0 - beta.oil*price.oil.2050 - beta.eua*price.eua.2050 - parameters!$D86 ))), price.ceiling   )</f>
        <v>40.907905364532091</v>
      </c>
      <c r="BJ76" s="1">
        <f xml:space="preserve"> MIN(   MAX(0,EXP((1/beta.p)*( BJ46 - BJ61 - beta.0 - beta.oil*price.oil.2050 - beta.eua*price.eua.2050 - parameters!$D86 ))), price.ceiling   )</f>
        <v>42.479447129396348</v>
      </c>
      <c r="BK76" s="1">
        <f xml:space="preserve"> MIN(   MAX(0,EXP((1/beta.p)*( BK46 - BK61 - beta.0 - beta.oil*price.oil.2050 - beta.eua*price.eua.2050 - parameters!$D86 ))), price.ceiling   )</f>
        <v>44.111362152111489</v>
      </c>
      <c r="BL76" s="1">
        <f xml:space="preserve"> MIN(   MAX(0,EXP((1/beta.p)*( BL46 - BL61 - beta.0 - beta.oil*price.oil.2050 - beta.eua*price.eua.2050 - parameters!$D86 ))), price.ceiling   )</f>
        <v>45.805969766687653</v>
      </c>
      <c r="BM76" s="1">
        <f xml:space="preserve"> MIN(   MAX(0,EXP((1/beta.p)*( BM46 - BM61 - beta.0 - beta.oil*price.oil.2050 - beta.eua*price.eua.2050 - parameters!$D86 ))), price.ceiling   )</f>
        <v>47.56567840801236</v>
      </c>
      <c r="BN76" s="1">
        <f xml:space="preserve"> MIN(   MAX(0,EXP((1/beta.p)*( BN46 - BN61 - beta.0 - beta.oil*price.oil.2050 - beta.eua*price.eua.2050 - parameters!$D86 ))), price.ceiling   )</f>
        <v>49.392989034801488</v>
      </c>
      <c r="BO76" s="1">
        <f xml:space="preserve"> MIN(   MAX(0,EXP((1/beta.p)*( BO46 - BO61 - beta.0 - beta.oil*price.oil.2050 - beta.eua*price.eua.2050 - parameters!$D86 ))), price.ceiling   )</f>
        <v>51.290498684048238</v>
      </c>
      <c r="BP76" s="1">
        <f xml:space="preserve"> MIN(   MAX(0,EXP((1/beta.p)*( BP46 - BP61 - beta.0 - beta.oil*price.oil.2050 - beta.eua*price.eua.2050 - parameters!$D86 ))), price.ceiling   )</f>
        <v>53.260904162021816</v>
      </c>
      <c r="BQ76" s="1">
        <f xml:space="preserve"> MIN(   MAX(0,EXP((1/beta.p)*( BQ46 - BQ61 - beta.0 - beta.oil*price.oil.2050 - beta.eua*price.eua.2050 - parameters!$D86 ))), price.ceiling   )</f>
        <v>55.307005877061506</v>
      </c>
      <c r="BR76" s="1">
        <f xml:space="preserve"> MIN(   MAX(0,EXP((1/beta.p)*( BR46 - BR61 - beta.0 - beta.oil*price.oil.2050 - beta.eua*price.eua.2050 - parameters!$D86 ))), price.ceiling   )</f>
        <v>57.431711819613987</v>
      </c>
      <c r="BS76" s="1">
        <f xml:space="preserve"> MIN(   MAX(0,EXP((1/beta.p)*( BS46 - BS61 - beta.0 - beta.oil*price.oil.2050 - beta.eua*price.eua.2050 - parameters!$D86 ))), price.ceiling   )</f>
        <v>59.63804169516969</v>
      </c>
      <c r="BT76" s="1">
        <f xml:space="preserve"> MIN(   MAX(0,EXP((1/beta.p)*( BT46 - BT61 - beta.0 - beta.oil*price.oil.2050 - beta.eua*price.eua.2050 - parameters!$D86 ))), price.ceiling   )</f>
        <v>61.929131215972639</v>
      </c>
      <c r="BU76" s="1">
        <f xml:space="preserve"> MIN(   MAX(0,EXP((1/beta.p)*( BU46 - BU61 - beta.0 - beta.oil*price.oil.2050 - beta.eua*price.eua.2050 - parameters!$D86 ))), price.ceiling   )</f>
        <v>64.308236557602768</v>
      </c>
      <c r="BV76" s="1">
        <f xml:space="preserve"> MIN(   MAX(0,EXP((1/beta.p)*( BV46 - BV61 - beta.0 - beta.oil*price.oil.2050 - beta.eua*price.eua.2050 - parameters!$D86 ))), price.ceiling   )</f>
        <v>66.778738986765717</v>
      </c>
      <c r="BW76" s="1">
        <f xml:space="preserve"> MIN(   MAX(0,EXP((1/beta.p)*( BW46 - BW61 - beta.0 - beta.oil*price.oil.2050 - beta.eua*price.eua.2050 - parameters!$D86 ))), price.ceiling   )</f>
        <v>69.34414966686532</v>
      </c>
      <c r="BX76" s="1">
        <f xml:space="preserve"> MIN(   MAX(0,EXP((1/beta.p)*( BX46 - BX61 - beta.0 - beta.oil*price.oil.2050 - beta.eua*price.eua.2050 - parameters!$D86 ))), price.ceiling   )</f>
        <v>72.008114648190499</v>
      </c>
      <c r="BY76" s="1">
        <f xml:space="preserve"> MIN(   MAX(0,EXP((1/beta.p)*( BY46 - BY61 - beta.0 - beta.oil*price.oil.2050 - beta.eua*price.eua.2050 - parameters!$D86 ))), price.ceiling   )</f>
        <v>74.774420049808015</v>
      </c>
      <c r="BZ76" s="1">
        <f xml:space="preserve"> MIN(   MAX(0,EXP((1/beta.p)*( BZ46 - BZ61 - beta.0 - beta.oil*price.oil.2050 - beta.eua*price.eua.2050 - parameters!$D86 ))), price.ceiling   )</f>
        <v>77.64699744052588</v>
      </c>
      <c r="CA76" s="1">
        <f xml:space="preserve"> MIN(   MAX(0,EXP((1/beta.p)*( CA46 - CA61 - beta.0 - beta.oil*price.oil.2050 - beta.eua*price.eua.2050 - parameters!$D86 ))), price.ceiling   )</f>
        <v>80.62992942657408</v>
      </c>
      <c r="CB76" s="1">
        <f xml:space="preserve"> MIN(   MAX(0,EXP((1/beta.p)*( CB46 - CB61 - beta.0 - beta.oil*price.oil.2050 - beta.eua*price.eua.2050 - parameters!$D86 ))), price.ceiling   )</f>
        <v>83.727455453946348</v>
      </c>
      <c r="CC76" s="1">
        <f xml:space="preserve"> MIN(   MAX(0,EXP((1/beta.p)*( CC46 - CC61 - beta.0 - beta.oil*price.oil.2050 - beta.eua*price.eua.2050 - parameters!$D86 ))), price.ceiling   )</f>
        <v>86.943977833646812</v>
      </c>
      <c r="CD76" s="1">
        <f xml:space="preserve"> MIN(   MAX(0,EXP((1/beta.p)*( CD46 - CD61 - beta.0 - beta.oil*price.oil.2050 - beta.eua*price.eua.2050 - parameters!$D86 ))), price.ceiling   )</f>
        <v>90.284067998406968</v>
      </c>
      <c r="CE76" s="1">
        <f xml:space="preserve"> MIN(   MAX(0,EXP((1/beta.p)*( CE46 - CE61 - beta.0 - beta.oil*price.oil.2050 - beta.eua*price.eua.2050 - parameters!$D86 ))), price.ceiling   )</f>
        <v>93.752472999763</v>
      </c>
      <c r="CF76" s="1">
        <f xml:space="preserve"> MIN(   MAX(0,EXP((1/beta.p)*( CF46 - CF61 - beta.0 - beta.oil*price.oil.2050 - beta.eua*price.eua.2050 - parameters!$D86 ))), price.ceiling   )</f>
        <v>97.354122254730243</v>
      </c>
      <c r="CG76" s="1">
        <f xml:space="preserve"> MIN(   MAX(0,EXP((1/beta.p)*( CG46 - CG61 - beta.0 - beta.oil*price.oil.2050 - beta.eua*price.eua.2050 - parameters!$D86 ))), price.ceiling   )</f>
        <v>101.09413455166045</v>
      </c>
      <c r="CH76" s="1">
        <f xml:space="preserve"> MIN(   MAX(0,EXP((1/beta.p)*( CH46 - CH61 - beta.0 - beta.oil*price.oil.2050 - beta.eua*price.eua.2050 - parameters!$D86 ))), price.ceiling   )</f>
        <v>104.97782532524117</v>
      </c>
      <c r="CI76" s="1">
        <f xml:space="preserve"> MIN(   MAX(0,EXP((1/beta.p)*( CI46 - CI61 - beta.0 - beta.oil*price.oil.2050 - beta.eua*price.eua.2050 - parameters!$D86 ))), price.ceiling   )</f>
        <v>109.01071421097427</v>
      </c>
      <c r="CJ76" s="1">
        <f xml:space="preserve"> MIN(   MAX(0,EXP((1/beta.p)*( CJ46 - CJ61 - beta.0 - beta.oil*price.oil.2050 - beta.eua*price.eua.2050 - parameters!$D86 ))), price.ceiling   )</f>
        <v>113.19853288987339</v>
      </c>
      <c r="CK76" s="1">
        <f xml:space="preserve"> MIN(   MAX(0,EXP((1/beta.p)*( CK46 - CK61 - beta.0 - beta.oil*price.oil.2050 - beta.eua*price.eua.2050 - parameters!$D86 ))), price.ceiling   )</f>
        <v>117.54723323452721</v>
      </c>
      <c r="CL76" s="1">
        <f xml:space="preserve"> MIN(   MAX(0,EXP((1/beta.p)*( CL46 - CL61 - beta.0 - beta.oil*price.oil.2050 - beta.eua*price.eua.2050 - parameters!$D86 ))), price.ceiling   )</f>
        <v>122.06299576810491</v>
      </c>
      <c r="CM76" s="1">
        <f xml:space="preserve"> MIN(   MAX(0,EXP((1/beta.p)*( CM46 - CM61 - beta.0 - beta.oil*price.oil.2050 - beta.eua*price.eua.2050 - parameters!$D86 ))), price.ceiling   )</f>
        <v>126.75223844833135</v>
      </c>
      <c r="CN76" s="1">
        <f xml:space="preserve"> MIN(   MAX(0,EXP((1/beta.p)*( CN46 - CN61 - beta.0 - beta.oil*price.oil.2050 - beta.eua*price.eua.2050 - parameters!$D86 ))), price.ceiling   )</f>
        <v>131.62162578890877</v>
      </c>
      <c r="CO76" s="1">
        <f xml:space="preserve"> MIN(   MAX(0,EXP((1/beta.p)*( CO46 - CO61 - beta.0 - beta.oil*price.oil.2050 - beta.eua*price.eua.2050 - parameters!$D86 ))), price.ceiling   )</f>
        <v>136.67807833135424</v>
      </c>
      <c r="CP76" s="1">
        <f xml:space="preserve"> MIN(   MAX(0,EXP((1/beta.p)*( CP46 - CP61 - beta.0 - beta.oil*price.oil.2050 - beta.eua*price.eua.2050 - parameters!$D86 ))), price.ceiling   )</f>
        <v>141.92878248071261</v>
      </c>
      <c r="CQ76" s="1">
        <f xml:space="preserve"> MIN(   MAX(0,EXP((1/beta.p)*( CQ46 - CQ61 - beta.0 - beta.oil*price.oil.2050 - beta.eua*price.eua.2050 - parameters!$D86 ))), price.ceiling   )</f>
        <v>147.38120071912388</v>
      </c>
      <c r="CR76" s="1">
        <f xml:space="preserve"> MIN(   MAX(0,EXP((1/beta.p)*( CR46 - CR61 - beta.0 - beta.oil*price.oil.2050 - beta.eua*price.eua.2050 - parameters!$D86 ))), price.ceiling   )</f>
        <v>153.0430822117597</v>
      </c>
      <c r="CS76" s="1">
        <f xml:space="preserve"> MIN(   MAX(0,EXP((1/beta.p)*( CS46 - CS61 - beta.0 - beta.oil*price.oil.2050 - beta.eua*price.eua.2050 - parameters!$D86 ))), price.ceiling   )</f>
        <v>158.92247382020608</v>
      </c>
      <c r="CT76" s="1">
        <f xml:space="preserve"> MIN(   MAX(0,EXP((1/beta.p)*( CT46 - CT61 - beta.0 - beta.oil*price.oil.2050 - beta.eua*price.eua.2050 - parameters!$D86 ))), price.ceiling   )</f>
        <v>165.02773153893878</v>
      </c>
      <c r="CU76" s="1">
        <f xml:space="preserve"> MIN(   MAX(0,EXP((1/beta.p)*( CU46 - CU61 - beta.0 - beta.oil*price.oil.2050 - beta.eua*price.eua.2050 - parameters!$D86 ))), price.ceiling   )</f>
        <v>171.36753237115423</v>
      </c>
      <c r="CV76" s="1">
        <f xml:space="preserve"> MIN(   MAX(0,EXP((1/beta.p)*( CV46 - CV61 - beta.0 - beta.oil*price.oil.2050 - beta.eua*price.eua.2050 - parameters!$D86 ))), price.ceiling   )</f>
        <v>177.95088666082387</v>
      </c>
      <c r="CW76" s="1">
        <f xml:space="preserve"> MIN(   MAX(0,EXP((1/beta.p)*( CW46 - CW61 - beta.0 - beta.oil*price.oil.2050 - beta.eua*price.eua.2050 - parameters!$D86 ))), price.ceiling   )</f>
        <v>184.78715089850789</v>
      </c>
      <c r="CX76" s="1">
        <f xml:space="preserve"> MIN(   MAX(0,EXP((1/beta.p)*( CX46 - CX61 - beta.0 - beta.oil*price.oil.2050 - beta.eua*price.eua.2050 - parameters!$D86 ))), price.ceiling   )</f>
        <v>191.88604101912188</v>
      </c>
      <c r="CY76" s="1">
        <f xml:space="preserve"> MIN(   MAX(0,EXP((1/beta.p)*( CY46 - CY61 - beta.0 - beta.oil*price.oil.2050 - beta.eua*price.eua.2050 - parameters!$D86 ))), price.ceiling   )</f>
        <v>199.25764621055913</v>
      </c>
      <c r="CZ76" s="1">
        <f xml:space="preserve"> MIN(   MAX(0,EXP((1/beta.p)*( CZ46 - CZ61 - beta.0 - beta.oil*price.oil.2050 - beta.eua*price.eua.2050 - parameters!$D86 ))), price.ceiling   )</f>
        <v>206.91244325279396</v>
      </c>
      <c r="DA76" s="1">
        <f xml:space="preserve"> MIN(   MAX(0,EXP((1/beta.p)*( DA46 - DA61 - beta.0 - beta.oil*price.oil.2050 - beta.eua*price.eua.2050 - parameters!$D86 ))), price.ceiling   )</f>
        <v>214.86131140784263</v>
      </c>
    </row>
    <row r="77" spans="1:105" x14ac:dyDescent="0.25">
      <c r="A77" t="s">
        <v>57</v>
      </c>
      <c r="B77" s="3">
        <f t="shared" si="8"/>
        <v>35.510407394727096</v>
      </c>
      <c r="D77" t="s">
        <v>57</v>
      </c>
      <c r="E77" s="1">
        <f xml:space="preserve"> MIN(   MAX(0,EXP((1/beta.p)*( E47 - E62 - beta.0 - beta.oil*price.oil.2050 - beta.eua*price.eua.2050 - parameters!$D87 ))), price.ceiling   )</f>
        <v>9.017651533298304</v>
      </c>
      <c r="F77" s="1">
        <f xml:space="preserve"> MIN(   MAX(0,EXP((1/beta.p)*( F47 - F62 - beta.0 - beta.oil*price.oil.2050 - beta.eua*price.eua.2050 - parameters!$D87 ))), price.ceiling   )</f>
        <v>9.2616604031449103</v>
      </c>
      <c r="G77" s="1">
        <f xml:space="preserve"> MIN(   MAX(0,EXP((1/beta.p)*( G47 - G62 - beta.0 - beta.oil*price.oil.2050 - beta.eua*price.eua.2050 - parameters!$D87 ))), price.ceiling   )</f>
        <v>9.5122719154138817</v>
      </c>
      <c r="H77" s="1">
        <f xml:space="preserve"> MIN(   MAX(0,EXP((1/beta.p)*( H47 - H62 - beta.0 - beta.oil*price.oil.2050 - beta.eua*price.eua.2050 - parameters!$D87 ))), price.ceiling   )</f>
        <v>9.7696647311800486</v>
      </c>
      <c r="I77" s="1">
        <f xml:space="preserve"> MIN(   MAX(0,EXP((1/beta.p)*( I47 - I62 - beta.0 - beta.oil*price.oil.2050 - beta.eua*price.eua.2050 - parameters!$D87 ))), price.ceiling   )</f>
        <v>10.03402234591298</v>
      </c>
      <c r="J77" s="1">
        <f xml:space="preserve"> MIN(   MAX(0,EXP((1/beta.p)*( J47 - J62 - beta.0 - beta.oil*price.oil.2050 - beta.eua*price.eua.2050 - parameters!$D87 ))), price.ceiling   )</f>
        <v>10.305533220290966</v>
      </c>
      <c r="K77" s="1">
        <f xml:space="preserve"> MIN(   MAX(0,EXP((1/beta.p)*( K47 - K62 - beta.0 - beta.oil*price.oil.2050 - beta.eua*price.eua.2050 - parameters!$D87 ))), price.ceiling   )</f>
        <v>10.584390914554762</v>
      </c>
      <c r="L77" s="1">
        <f xml:space="preserve"> MIN(   MAX(0,EXP((1/beta.p)*( L47 - L62 - beta.0 - beta.oil*price.oil.2050 - beta.eua*price.eua.2050 - parameters!$D87 ))), price.ceiling   )</f>
        <v>10.870794226496729</v>
      </c>
      <c r="M77" s="1">
        <f xml:space="preserve"> MIN(   MAX(0,EXP((1/beta.p)*( M47 - M62 - beta.0 - beta.oil*price.oil.2050 - beta.eua*price.eua.2050 - parameters!$D87 ))), price.ceiling   )</f>
        <v>11.164947333183949</v>
      </c>
      <c r="N77" s="1">
        <f xml:space="preserve"> MIN(   MAX(0,EXP((1/beta.p)*( N47 - N62 - beta.0 - beta.oil*price.oil.2050 - beta.eua*price.eua.2050 - parameters!$D87 ))), price.ceiling   )</f>
        <v>11.467059936516122</v>
      </c>
      <c r="O77" s="1">
        <f xml:space="preserve"> MIN(   MAX(0,EXP((1/beta.p)*( O47 - O62 - beta.0 - beta.oil*price.oil.2050 - beta.eua*price.eua.2050 - parameters!$D87 ))), price.ceiling   )</f>
        <v>11.777347412722159</v>
      </c>
      <c r="P77" s="1">
        <f xml:space="preserve"> MIN(   MAX(0,EXP((1/beta.p)*( P47 - P62 - beta.0 - beta.oil*price.oil.2050 - beta.eua*price.eua.2050 - parameters!$D87 ))), price.ceiling   )</f>
        <v>12.096030965902006</v>
      </c>
      <c r="Q77" s="1">
        <f xml:space="preserve"> MIN(   MAX(0,EXP((1/beta.p)*( Q47 - Q62 - beta.0 - beta.oil*price.oil.2050 - beta.eua*price.eua.2050 - parameters!$D87 ))), price.ceiling   )</f>
        <v>12.423337785723174</v>
      </c>
      <c r="R77" s="1">
        <f xml:space="preserve"> MIN(   MAX(0,EXP((1/beta.p)*( R47 - R62 - beta.0 - beta.oil*price.oil.2050 - beta.eua*price.eua.2050 - parameters!$D87 ))), price.ceiling   )</f>
        <v>12.759501209384343</v>
      </c>
      <c r="S77" s="1">
        <f xml:space="preserve"> MIN(   MAX(0,EXP((1/beta.p)*( S47 - S62 - beta.0 - beta.oil*price.oil.2050 - beta.eua*price.eua.2050 - parameters!$D87 ))), price.ceiling   )</f>
        <v>13.104760887961607</v>
      </c>
      <c r="T77" s="1">
        <f xml:space="preserve"> MIN(   MAX(0,EXP((1/beta.p)*( T47 - T62 - beta.0 - beta.oil*price.oil.2050 - beta.eua*price.eua.2050 - parameters!$D87 ))), price.ceiling   )</f>
        <v>13.459362957255804</v>
      </c>
      <c r="U77" s="1">
        <f xml:space="preserve"> MIN(   MAX(0,EXP((1/beta.p)*( U47 - U62 - beta.0 - beta.oil*price.oil.2050 - beta.eua*price.eua.2050 - parameters!$D87 ))), price.ceiling   )</f>
        <v>13.823560213262883</v>
      </c>
      <c r="V77" s="1">
        <f xml:space="preserve"> MIN(   MAX(0,EXP((1/beta.p)*( V47 - V62 - beta.0 - beta.oil*price.oil.2050 - beta.eua*price.eua.2050 - parameters!$D87 ))), price.ceiling   )</f>
        <v>14.197612292392298</v>
      </c>
      <c r="W77" s="1">
        <f xml:space="preserve"> MIN(   MAX(0,EXP((1/beta.p)*( W47 - W62 - beta.0 - beta.oil*price.oil.2050 - beta.eua*price.eua.2050 - parameters!$D87 ))), price.ceiling   )</f>
        <v>14.581785856561932</v>
      </c>
      <c r="X77" s="1">
        <f xml:space="preserve"> MIN(   MAX(0,EXP((1/beta.p)*( X47 - X62 - beta.0 - beta.oil*price.oil.2050 - beta.eua*price.eua.2050 - parameters!$D87 ))), price.ceiling   )</f>
        <v>14.976354783301504</v>
      </c>
      <c r="Y77" s="1">
        <f xml:space="preserve"> MIN(   MAX(0,EXP((1/beta.p)*( Y47 - Y62 - beta.0 - beta.oil*price.oil.2050 - beta.eua*price.eua.2050 - parameters!$D87 ))), price.ceiling   )</f>
        <v>15.381600361000002</v>
      </c>
      <c r="Z77" s="1">
        <f xml:space="preserve"> MIN(   MAX(0,EXP((1/beta.p)*( Z47 - Z62 - beta.0 - beta.oil*price.oil.2050 - beta.eua*price.eua.2050 - parameters!$D87 ))), price.ceiling   )</f>
        <v>15.797811489436349</v>
      </c>
      <c r="AA77" s="1">
        <f xml:space="preserve"> MIN(   MAX(0,EXP((1/beta.p)*( AA47 - AA62 - beta.0 - beta.oil*price.oil.2050 - beta.eua*price.eua.2050 - parameters!$D87 ))), price.ceiling   )</f>
        <v>16.225284885736144</v>
      </c>
      <c r="AB77" s="1">
        <f xml:space="preserve"> MIN(   MAX(0,EXP((1/beta.p)*( AB47 - AB62 - beta.0 - beta.oil*price.oil.2050 - beta.eua*price.eua.2050 - parameters!$D87 ))), price.ceiling   )</f>
        <v>16.66432529590152</v>
      </c>
      <c r="AC77" s="1">
        <f xml:space="preserve"> MIN(   MAX(0,EXP((1/beta.p)*( AC47 - AC62 - beta.0 - beta.oil*price.oil.2050 - beta.eua*price.eua.2050 - parameters!$D87 ))), price.ceiling   )</f>
        <v>17.115245712064684</v>
      </c>
      <c r="AD77" s="1">
        <f xml:space="preserve"> MIN(   MAX(0,EXP((1/beta.p)*( AD47 - AD62 - beta.0 - beta.oil*price.oil.2050 - beta.eua*price.eua.2050 - parameters!$D87 ))), price.ceiling   )</f>
        <v>17.578367595620144</v>
      </c>
      <c r="AE77" s="1">
        <f xml:space="preserve"> MIN(   MAX(0,EXP((1/beta.p)*( AE47 - AE62 - beta.0 - beta.oil*price.oil.2050 - beta.eua*price.eua.2050 - parameters!$D87 ))), price.ceiling   )</f>
        <v>18.054021106394771</v>
      </c>
      <c r="AF77" s="1">
        <f xml:space="preserve"> MIN(   MAX(0,EXP((1/beta.p)*( AF47 - AF62 - beta.0 - beta.oil*price.oil.2050 - beta.eua*price.eua.2050 - parameters!$D87 ))), price.ceiling   )</f>
        <v>18.54254533801884</v>
      </c>
      <c r="AG77" s="1">
        <f xml:space="preserve"> MIN(   MAX(0,EXP((1/beta.p)*( AG47 - AG62 - beta.0 - beta.oil*price.oil.2050 - beta.eua*price.eua.2050 - parameters!$D87 ))), price.ceiling   )</f>
        <v>19.044288559666107</v>
      </c>
      <c r="AH77" s="1">
        <f xml:space="preserve"> MIN(   MAX(0,EXP((1/beta.p)*( AH47 - AH62 - beta.0 - beta.oil*price.oil.2050 - beta.eua*price.eua.2050 - parameters!$D87 ))), price.ceiling   )</f>
        <v>19.559608464335032</v>
      </c>
      <c r="AI77" s="1">
        <f xml:space="preserve"> MIN(   MAX(0,EXP((1/beta.p)*( AI47 - AI62 - beta.0 - beta.oil*price.oil.2050 - beta.eua*price.eua.2050 - parameters!$D87 ))), price.ceiling   )</f>
        <v>20.088872423848319</v>
      </c>
      <c r="AJ77" s="1">
        <f xml:space="preserve"> MIN(   MAX(0,EXP((1/beta.p)*( AJ47 - AJ62 - beta.0 - beta.oil*price.oil.2050 - beta.eua*price.eua.2050 - parameters!$D87 ))), price.ceiling   )</f>
        <v>20.632457750752501</v>
      </c>
      <c r="AK77" s="1">
        <f xml:space="preserve"> MIN(   MAX(0,EXP((1/beta.p)*( AK47 - AK62 - beta.0 - beta.oil*price.oil.2050 - beta.eua*price.eua.2050 - parameters!$D87 ))), price.ceiling   )</f>
        <v>21.190751967304195</v>
      </c>
      <c r="AL77" s="1">
        <f xml:space="preserve"> MIN(   MAX(0,EXP((1/beta.p)*( AL47 - AL62 - beta.0 - beta.oil*price.oil.2050 - beta.eua*price.eua.2050 - parameters!$D87 ))), price.ceiling   )</f>
        <v>21.764153081734982</v>
      </c>
      <c r="AM77" s="1">
        <f xml:space="preserve"> MIN(   MAX(0,EXP((1/beta.p)*( AM47 - AM62 - beta.0 - beta.oil*price.oil.2050 - beta.eua*price.eua.2050 - parameters!$D87 ))), price.ceiling   )</f>
        <v>22.353069871991607</v>
      </c>
      <c r="AN77" s="1">
        <f xml:space="preserve"> MIN(   MAX(0,EXP((1/beta.p)*( AN47 - AN62 - beta.0 - beta.oil*price.oil.2050 - beta.eua*price.eua.2050 - parameters!$D87 ))), price.ceiling   )</f>
        <v>22.957922177154025</v>
      </c>
      <c r="AO77" s="1">
        <f xml:space="preserve"> MIN(   MAX(0,EXP((1/beta.p)*( AO47 - AO62 - beta.0 - beta.oil*price.oil.2050 - beta.eua*price.eua.2050 - parameters!$D87 ))), price.ceiling   )</f>
        <v>23.57914119673892</v>
      </c>
      <c r="AP77" s="1">
        <f xml:space="preserve"> MIN(   MAX(0,EXP((1/beta.p)*( AP47 - AP62 - beta.0 - beta.oil*price.oil.2050 - beta.eua*price.eua.2050 - parameters!$D87 ))), price.ceiling   )</f>
        <v>24.217169798101985</v>
      </c>
      <c r="AQ77" s="1">
        <f xml:space="preserve"> MIN(   MAX(0,EXP((1/beta.p)*( AQ47 - AQ62 - beta.0 - beta.oil*price.oil.2050 - beta.eua*price.eua.2050 - parameters!$D87 ))), price.ceiling   )</f>
        <v>24.872462832158377</v>
      </c>
      <c r="AR77" s="1">
        <f xml:space="preserve"> MIN(   MAX(0,EXP((1/beta.p)*( AR47 - AR62 - beta.0 - beta.oil*price.oil.2050 - beta.eua*price.eua.2050 - parameters!$D87 ))), price.ceiling   )</f>
        <v>25.54548745764609</v>
      </c>
      <c r="AS77" s="1">
        <f xml:space="preserve"> MIN(   MAX(0,EXP((1/beta.p)*( AS47 - AS62 - beta.0 - beta.oil*price.oil.2050 - beta.eua*price.eua.2050 - parameters!$D87 ))), price.ceiling   )</f>
        <v>26.236723474163682</v>
      </c>
      <c r="AT77" s="1">
        <f xml:space="preserve"> MIN(   MAX(0,EXP((1/beta.p)*( AT47 - AT62 - beta.0 - beta.oil*price.oil.2050 - beta.eua*price.eua.2050 - parameters!$D87 ))), price.ceiling   )</f>
        <v>26.946663664219699</v>
      </c>
      <c r="AU77" s="1">
        <f xml:space="preserve"> MIN(   MAX(0,EXP((1/beta.p)*( AU47 - AU62 - beta.0 - beta.oil*price.oil.2050 - beta.eua*price.eua.2050 - parameters!$D87 ))), price.ceiling   )</f>
        <v>27.675814144537483</v>
      </c>
      <c r="AV77" s="1">
        <f xml:space="preserve"> MIN(   MAX(0,EXP((1/beta.p)*( AV47 - AV62 - beta.0 - beta.oil*price.oil.2050 - beta.eua*price.eua.2050 - parameters!$D87 ))), price.ceiling   )</f>
        <v>28.42469472686615</v>
      </c>
      <c r="AW77" s="1">
        <f xml:space="preserve"> MIN(   MAX(0,EXP((1/beta.p)*( AW47 - AW62 - beta.0 - beta.oil*price.oil.2050 - beta.eua*price.eua.2050 - parameters!$D87 ))), price.ceiling   )</f>
        <v>29.193839288554543</v>
      </c>
      <c r="AX77" s="1">
        <f xml:space="preserve"> MIN(   MAX(0,EXP((1/beta.p)*( AX47 - AX62 - beta.0 - beta.oil*price.oil.2050 - beta.eua*price.eua.2050 - parameters!$D87 ))), price.ceiling   )</f>
        <v>29.983796153152774</v>
      </c>
      <c r="AY77" s="1">
        <f xml:space="preserve"> MIN(   MAX(0,EXP((1/beta.p)*( AY47 - AY62 - beta.0 - beta.oil*price.oil.2050 - beta.eua*price.eua.2050 - parameters!$D87 ))), price.ceiling   )</f>
        <v>30.795128481312254</v>
      </c>
      <c r="AZ77" s="1">
        <f xml:space="preserve"> MIN(   MAX(0,EXP((1/beta.p)*( AZ47 - AZ62 - beta.0 - beta.oil*price.oil.2050 - beta.eua*price.eua.2050 - parameters!$D87 ))), price.ceiling   )</f>
        <v>31.628414672263322</v>
      </c>
      <c r="BA77" s="1">
        <f xml:space="preserve"> MIN(   MAX(0,EXP((1/beta.p)*( BA47 - BA62 - beta.0 - beta.oil*price.oil.2050 - beta.eua*price.eua.2050 - parameters!$D87 ))), price.ceiling   )</f>
        <v>32.484248776156235</v>
      </c>
      <c r="BB77" s="1">
        <f xml:space="preserve"> MIN(   MAX(0,EXP((1/beta.p)*( BB47 - BB62 - beta.0 - beta.oil*price.oil.2050 - beta.eua*price.eua.2050 - parameters!$D87 ))), price.ceiling   )</f>
        <v>33.363240917559899</v>
      </c>
      <c r="BC77" s="1">
        <f xml:space="preserve"> MIN(   MAX(0,EXP((1/beta.p)*( BC47 - BC62 - beta.0 - beta.oil*price.oil.2050 - beta.eua*price.eua.2050 - parameters!$D87 ))), price.ceiling   )</f>
        <v>34.266017730419975</v>
      </c>
      <c r="BD77" s="1">
        <f xml:space="preserve"> MIN(   MAX(0,EXP((1/beta.p)*( BD47 - BD62 - beta.0 - beta.oil*price.oil.2050 - beta.eua*price.eua.2050 - parameters!$D87 ))), price.ceiling   )</f>
        <v>35.193222804786551</v>
      </c>
      <c r="BE77" s="1">
        <f xml:space="preserve"> MIN(   MAX(0,EXP((1/beta.p)*( BE47 - BE62 - beta.0 - beta.oil*price.oil.2050 - beta.eua*price.eua.2050 - parameters!$D87 ))), price.ceiling   )</f>
        <v>36.145517145629739</v>
      </c>
      <c r="BF77" s="1">
        <f xml:space="preserve"> MIN(   MAX(0,EXP((1/beta.p)*( BF47 - BF62 - beta.0 - beta.oil*price.oil.2050 - beta.eua*price.eua.2050 - parameters!$D87 ))), price.ceiling   )</f>
        <v>37.123579644070539</v>
      </c>
      <c r="BG77" s="1">
        <f xml:space="preserve"> MIN(   MAX(0,EXP((1/beta.p)*( BG47 - BG62 - beta.0 - beta.oil*price.oil.2050 - beta.eua*price.eua.2050 - parameters!$D87 ))), price.ceiling   )</f>
        <v>38.128107561362668</v>
      </c>
      <c r="BH77" s="1">
        <f xml:space="preserve"> MIN(   MAX(0,EXP((1/beta.p)*( BH47 - BH62 - beta.0 - beta.oil*price.oil.2050 - beta.eua*price.eua.2050 - parameters!$D87 ))), price.ceiling   )</f>
        <v>39.159817025970376</v>
      </c>
      <c r="BI77" s="1">
        <f xml:space="preserve"> MIN(   MAX(0,EXP((1/beta.p)*( BI47 - BI62 - beta.0 - beta.oil*price.oil.2050 - beta.eua*price.eua.2050 - parameters!$D87 ))), price.ceiling   )</f>
        <v>40.219443544096855</v>
      </c>
      <c r="BJ77" s="1">
        <f xml:space="preserve"> MIN(   MAX(0,EXP((1/beta.p)*( BJ47 - BJ62 - beta.0 - beta.oil*price.oil.2050 - beta.eua*price.eua.2050 - parameters!$D87 ))), price.ceiling   )</f>
        <v>41.307742524027077</v>
      </c>
      <c r="BK77" s="1">
        <f xml:space="preserve"> MIN(   MAX(0,EXP((1/beta.p)*( BK47 - BK62 - beta.0 - beta.oil*price.oil.2050 - beta.eua*price.eua.2050 - parameters!$D87 ))), price.ceiling   )</f>
        <v>42.425489814658519</v>
      </c>
      <c r="BL77" s="1">
        <f xml:space="preserve"> MIN(   MAX(0,EXP((1/beta.p)*( BL47 - BL62 - beta.0 - beta.oil*price.oil.2050 - beta.eua*price.eua.2050 - parameters!$D87 ))), price.ceiling   )</f>
        <v>43.573482258604393</v>
      </c>
      <c r="BM77" s="1">
        <f xml:space="preserve"> MIN(   MAX(0,EXP((1/beta.p)*( BM47 - BM62 - beta.0 - beta.oil*price.oil.2050 - beta.eua*price.eua.2050 - parameters!$D87 ))), price.ceiling   )</f>
        <v>44.752538260263186</v>
      </c>
      <c r="BN77" s="1">
        <f xml:space="preserve"> MIN(   MAX(0,EXP((1/beta.p)*( BN47 - BN62 - beta.0 - beta.oil*price.oil.2050 - beta.eua*price.eua.2050 - parameters!$D87 ))), price.ceiling   )</f>
        <v>45.963498369259582</v>
      </c>
      <c r="BO77" s="1">
        <f xml:space="preserve"> MIN(   MAX(0,EXP((1/beta.p)*( BO47 - BO62 - beta.0 - beta.oil*price.oil.2050 - beta.eua*price.eua.2050 - parameters!$D87 ))), price.ceiling   )</f>
        <v>47.207225879672393</v>
      </c>
      <c r="BP77" s="1">
        <f xml:space="preserve"> MIN(   MAX(0,EXP((1/beta.p)*( BP47 - BP62 - beta.0 - beta.oil*price.oil.2050 - beta.eua*price.eua.2050 - parameters!$D87 ))), price.ceiling   )</f>
        <v>48.484607445477842</v>
      </c>
      <c r="BQ77" s="1">
        <f xml:space="preserve"> MIN(   MAX(0,EXP((1/beta.p)*( BQ47 - BQ62 - beta.0 - beta.oil*price.oil.2050 - beta.eua*price.eua.2050 - parameters!$D87 ))), price.ceiling   )</f>
        <v>49.796553712645299</v>
      </c>
      <c r="BR77" s="1">
        <f xml:space="preserve"> MIN(   MAX(0,EXP((1/beta.p)*( BR47 - BR62 - beta.0 - beta.oil*price.oil.2050 - beta.eua*price.eua.2050 - parameters!$D87 ))), price.ceiling   )</f>
        <v>51.143999968337319</v>
      </c>
      <c r="BS77" s="1">
        <f xml:space="preserve"> MIN(   MAX(0,EXP((1/beta.p)*( BS47 - BS62 - beta.0 - beta.oil*price.oil.2050 - beta.eua*price.eua.2050 - parameters!$D87 ))), price.ceiling   )</f>
        <v>52.52790680767653</v>
      </c>
      <c r="BT77" s="1">
        <f xml:space="preserve"> MIN(   MAX(0,EXP((1/beta.p)*( BT47 - BT62 - beta.0 - beta.oil*price.oil.2050 - beta.eua*price.eua.2050 - parameters!$D87 ))), price.ceiling   )</f>
        <v>53.949260818554038</v>
      </c>
      <c r="BU77" s="1">
        <f xml:space="preserve"> MIN(   MAX(0,EXP((1/beta.p)*( BU47 - BU62 - beta.0 - beta.oil*price.oil.2050 - beta.eua*price.eua.2050 - parameters!$D87 ))), price.ceiling   )</f>
        <v>55.409075284968672</v>
      </c>
      <c r="BV77" s="1">
        <f xml:space="preserve"> MIN(   MAX(0,EXP((1/beta.p)*( BV47 - BV62 - beta.0 - beta.oil*price.oil.2050 - beta.eua*price.eua.2050 - parameters!$D87 ))), price.ceiling   )</f>
        <v>56.908390909397767</v>
      </c>
      <c r="BW77" s="1">
        <f xml:space="preserve"> MIN(   MAX(0,EXP((1/beta.p)*( BW47 - BW62 - beta.0 - beta.oil*price.oil.2050 - beta.eua*price.eua.2050 - parameters!$D87 ))), price.ceiling   )</f>
        <v>58.44827655471412</v>
      </c>
      <c r="BX77" s="1">
        <f xml:space="preserve"> MIN(   MAX(0,EXP((1/beta.p)*( BX47 - BX62 - beta.0 - beta.oil*price.oil.2050 - beta.eua*price.eua.2050 - parameters!$D87 ))), price.ceiling   )</f>
        <v>60.029830006179246</v>
      </c>
      <c r="BY77" s="1">
        <f xml:space="preserve"> MIN(   MAX(0,EXP((1/beta.p)*( BY47 - BY62 - beta.0 - beta.oil*price.oil.2050 - beta.eua*price.eua.2050 - parameters!$D87 ))), price.ceiling   )</f>
        <v>61.654178754054854</v>
      </c>
      <c r="BZ77" s="1">
        <f xml:space="preserve"> MIN(   MAX(0,EXP((1/beta.p)*( BZ47 - BZ62 - beta.0 - beta.oil*price.oil.2050 - beta.eua*price.eua.2050 - parameters!$D87 ))), price.ceiling   )</f>
        <v>63.322480797391357</v>
      </c>
      <c r="CA77" s="1">
        <f xml:space="preserve"> MIN(   MAX(0,EXP((1/beta.p)*( CA47 - CA62 - beta.0 - beta.oil*price.oil.2050 - beta.eua*price.eua.2050 - parameters!$D87 ))), price.ceiling   )</f>
        <v>65.035925469565711</v>
      </c>
      <c r="CB77" s="1">
        <f xml:space="preserve"> MIN(   MAX(0,EXP((1/beta.p)*( CB47 - CB62 - beta.0 - beta.oil*price.oil.2050 - beta.eua*price.eua.2050 - parameters!$D87 ))), price.ceiling   )</f>
        <v>66.795734286158165</v>
      </c>
      <c r="CC77" s="1">
        <f xml:space="preserve"> MIN(   MAX(0,EXP((1/beta.p)*( CC47 - CC62 - beta.0 - beta.oil*price.oil.2050 - beta.eua*price.eua.2050 - parameters!$D87 ))), price.ceiling   )</f>
        <v>68.603161815771159</v>
      </c>
      <c r="CD77" s="1">
        <f xml:space="preserve"> MIN(   MAX(0,EXP((1/beta.p)*( CD47 - CD62 - beta.0 - beta.oil*price.oil.2050 - beta.eua*price.eua.2050 - parameters!$D87 ))), price.ceiling   )</f>
        <v>70.459496574411745</v>
      </c>
      <c r="CE77" s="1">
        <f xml:space="preserve"> MIN(   MAX(0,EXP((1/beta.p)*( CE47 - CE62 - beta.0 - beta.oil*price.oil.2050 - beta.eua*price.eua.2050 - parameters!$D87 ))), price.ceiling   )</f>
        <v>72.366061944075639</v>
      </c>
      <c r="CF77" s="1">
        <f xml:space="preserve"> MIN(   MAX(0,EXP((1/beta.p)*( CF47 - CF62 - beta.0 - beta.oil*price.oil.2050 - beta.eua*price.eua.2050 - parameters!$D87 ))), price.ceiling   )</f>
        <v>74.324217116186773</v>
      </c>
      <c r="CG77" s="1">
        <f xml:space="preserve"> MIN(   MAX(0,EXP((1/beta.p)*( CG47 - CG62 - beta.0 - beta.oil*price.oil.2050 - beta.eua*price.eua.2050 - parameters!$D87 ))), price.ceiling   )</f>
        <v>76.335358060565284</v>
      </c>
      <c r="CH77" s="1">
        <f xml:space="preserve"> MIN(   MAX(0,EXP((1/beta.p)*( CH47 - CH62 - beta.0 - beta.oil*price.oil.2050 - beta.eua*price.eua.2050 - parameters!$D87 ))), price.ceiling   )</f>
        <v>78.400918520615917</v>
      </c>
      <c r="CI77" s="1">
        <f xml:space="preserve"> MIN(   MAX(0,EXP((1/beta.p)*( CI47 - CI62 - beta.0 - beta.oil*price.oil.2050 - beta.eua*price.eua.2050 - parameters!$D87 ))), price.ceiling   )</f>
        <v>80.522371035443072</v>
      </c>
      <c r="CJ77" s="1">
        <f xml:space="preserve"> MIN(   MAX(0,EXP((1/beta.p)*( CJ47 - CJ62 - beta.0 - beta.oil*price.oil.2050 - beta.eua*price.eua.2050 - parameters!$D87 ))), price.ceiling   )</f>
        <v>82.701227989626247</v>
      </c>
      <c r="CK77" s="1">
        <f xml:space="preserve"> MIN(   MAX(0,EXP((1/beta.p)*( CK47 - CK62 - beta.0 - beta.oil*price.oil.2050 - beta.eua*price.eua.2050 - parameters!$D87 ))), price.ceiling   )</f>
        <v>84.939042691398782</v>
      </c>
      <c r="CL77" s="1">
        <f xml:space="preserve"> MIN(   MAX(0,EXP((1/beta.p)*( CL47 - CL62 - beta.0 - beta.oil*price.oil.2050 - beta.eua*price.eua.2050 - parameters!$D87 ))), price.ceiling   )</f>
        <v>87.237410480001884</v>
      </c>
      <c r="CM77" s="1">
        <f xml:space="preserve"> MIN(   MAX(0,EXP((1/beta.p)*( CM47 - CM62 - beta.0 - beta.oil*price.oil.2050 - beta.eua*price.eua.2050 - parameters!$D87 ))), price.ceiling   )</f>
        <v>89.597969863003883</v>
      </c>
      <c r="CN77" s="1">
        <f xml:space="preserve"> MIN(   MAX(0,EXP((1/beta.p)*( CN47 - CN62 - beta.0 - beta.oil*price.oil.2050 - beta.eua*price.eua.2050 - parameters!$D87 ))), price.ceiling   )</f>
        <v>92.022403684392202</v>
      </c>
      <c r="CO77" s="1">
        <f xml:space="preserve"> MIN(   MAX(0,EXP((1/beta.p)*( CO47 - CO62 - beta.0 - beta.oil*price.oil.2050 - beta.eua*price.eua.2050 - parameters!$D87 ))), price.ceiling   )</f>
        <v>94.51244032427374</v>
      </c>
      <c r="CP77" s="1">
        <f xml:space="preserve"> MIN(   MAX(0,EXP((1/beta.p)*( CP47 - CP62 - beta.0 - beta.oil*price.oil.2050 - beta.eua*price.eua.2050 - parameters!$D87 ))), price.ceiling   )</f>
        <v>97.069854931038407</v>
      </c>
      <c r="CQ77" s="1">
        <f xml:space="preserve"> MIN(   MAX(0,EXP((1/beta.p)*( CQ47 - CQ62 - beta.0 - beta.oil*price.oil.2050 - beta.eua*price.eua.2050 - parameters!$D87 ))), price.ceiling   )</f>
        <v>99.696470686863037</v>
      </c>
      <c r="CR77" s="1">
        <f xml:space="preserve"> MIN(   MAX(0,EXP((1/beta.p)*( CR47 - CR62 - beta.0 - beta.oil*price.oil.2050 - beta.eua*price.eua.2050 - parameters!$D87 ))), price.ceiling   )</f>
        <v>102.39416010745867</v>
      </c>
      <c r="CS77" s="1">
        <f xml:space="preserve"> MIN(   MAX(0,EXP((1/beta.p)*( CS47 - CS62 - beta.0 - beta.oil*price.oil.2050 - beta.eua*price.eua.2050 - parameters!$D87 ))), price.ceiling   )</f>
        <v>105.16484637698841</v>
      </c>
      <c r="CT77" s="1">
        <f xml:space="preserve"> MIN(   MAX(0,EXP((1/beta.p)*( CT47 - CT62 - beta.0 - beta.oil*price.oil.2050 - beta.eua*price.eua.2050 - parameters!$D87 ))), price.ceiling   )</f>
        <v>108.01050471910602</v>
      </c>
      <c r="CU77" s="1">
        <f xml:space="preserve"> MIN(   MAX(0,EXP((1/beta.p)*( CU47 - CU62 - beta.0 - beta.oil*price.oil.2050 - beta.eua*price.eua.2050 - parameters!$D87 ))), price.ceiling   )</f>
        <v>110.93316380509452</v>
      </c>
      <c r="CV77" s="1">
        <f xml:space="preserve"> MIN(   MAX(0,EXP((1/beta.p)*( CV47 - CV62 - beta.0 - beta.oil*price.oil.2050 - beta.eua*price.eua.2050 - parameters!$D87 ))), price.ceiling   )</f>
        <v>113.93490720010549</v>
      </c>
      <c r="CW77" s="1">
        <f xml:space="preserve"> MIN(   MAX(0,EXP((1/beta.p)*( CW47 - CW62 - beta.0 - beta.oil*price.oil.2050 - beta.eua*price.eua.2050 - parameters!$D87 ))), price.ceiling   )</f>
        <v>117.0178748485357</v>
      </c>
      <c r="CX77" s="1">
        <f xml:space="preserve"> MIN(   MAX(0,EXP((1/beta.p)*( CX47 - CX62 - beta.0 - beta.oil*price.oil.2050 - beta.eua*price.eua.2050 - parameters!$D87 ))), price.ceiling   )</f>
        <v>120.18426459959309</v>
      </c>
      <c r="CY77" s="1">
        <f xml:space="preserve"> MIN(   MAX(0,EXP((1/beta.p)*( CY47 - CY62 - beta.0 - beta.oil*price.oil.2050 - beta.eua*price.eua.2050 - parameters!$D87 ))), price.ceiling   )</f>
        <v>123.43633377414534</v>
      </c>
      <c r="CZ77" s="1">
        <f xml:space="preserve"> MIN(   MAX(0,EXP((1/beta.p)*( CZ47 - CZ62 - beta.0 - beta.oil*price.oil.2050 - beta.eua*price.eua.2050 - parameters!$D87 ))), price.ceiling   )</f>
        <v>126.77640077396443</v>
      </c>
      <c r="DA77" s="1">
        <f xml:space="preserve"> MIN(   MAX(0,EXP((1/beta.p)*( DA47 - DA62 - beta.0 - beta.oil*price.oil.2050 - beta.eua*price.eua.2050 - parameters!$D87 ))), price.ceiling   )</f>
        <v>130.20684673451717</v>
      </c>
    </row>
    <row r="78" spans="1:105" x14ac:dyDescent="0.25">
      <c r="A78" t="s">
        <v>58</v>
      </c>
      <c r="B78" s="3">
        <f t="shared" si="8"/>
        <v>40.71850057453446</v>
      </c>
      <c r="D78" t="s">
        <v>58</v>
      </c>
      <c r="E78" s="1">
        <f xml:space="preserve"> MIN(   MAX(0,EXP((1/beta.p)*( E48 - E63 - beta.0 - beta.oil*price.oil.2050 - beta.eua*price.eua.2050 - parameters!$D88 ))), price.ceiling   )</f>
        <v>6.5000249404980366</v>
      </c>
      <c r="F78" s="1">
        <f xml:space="preserve"> MIN(   MAX(0,EXP((1/beta.p)*( F48 - F63 - beta.0 - beta.oil*price.oil.2050 - beta.eua*price.eua.2050 - parameters!$D88 ))), price.ceiling   )</f>
        <v>6.7345197271338151</v>
      </c>
      <c r="G78" s="1">
        <f xml:space="preserve"> MIN(   MAX(0,EXP((1/beta.p)*( G48 - G63 - beta.0 - beta.oil*price.oil.2050 - beta.eua*price.eua.2050 - parameters!$D88 ))), price.ceiling   )</f>
        <v>6.9774741436114356</v>
      </c>
      <c r="H78" s="1">
        <f xml:space="preserve"> MIN(   MAX(0,EXP((1/beta.p)*( H48 - H63 - beta.0 - beta.oil*price.oil.2050 - beta.eua*price.eua.2050 - parameters!$D88 ))), price.ceiling   )</f>
        <v>7.2291933793898542</v>
      </c>
      <c r="I78" s="1">
        <f xml:space="preserve"> MIN(   MAX(0,EXP((1/beta.p)*( I48 - I63 - beta.0 - beta.oil*price.oil.2050 - beta.eua*price.eua.2050 - parameters!$D88 ))), price.ceiling   )</f>
        <v>7.4899936339376332</v>
      </c>
      <c r="J78" s="1">
        <f xml:space="preserve"> MIN(   MAX(0,EXP((1/beta.p)*( J48 - J63 - beta.0 - beta.oil*price.oil.2050 - beta.eua*price.eua.2050 - parameters!$D88 ))), price.ceiling   )</f>
        <v>7.7602025139298636</v>
      </c>
      <c r="K78" s="1">
        <f xml:space="preserve"> MIN(   MAX(0,EXP((1/beta.p)*( K48 - K63 - beta.0 - beta.oil*price.oil.2050 - beta.eua*price.eua.2050 - parameters!$D88 ))), price.ceiling   )</f>
        <v>8.0401594447743445</v>
      </c>
      <c r="L78" s="1">
        <f xml:space="preserve"> MIN(   MAX(0,EXP((1/beta.p)*( L48 - L63 - beta.0 - beta.oil*price.oil.2050 - beta.eua*price.eua.2050 - parameters!$D88 ))), price.ceiling   )</f>
        <v>8.3302160969839782</v>
      </c>
      <c r="M78" s="1">
        <f xml:space="preserve"> MIN(   MAX(0,EXP((1/beta.p)*( M48 - M63 - beta.0 - beta.oil*price.oil.2050 - beta.eua*price.eua.2050 - parameters!$D88 ))), price.ceiling   )</f>
        <v>8.6307368279309795</v>
      </c>
      <c r="N78" s="1">
        <f xml:space="preserve"> MIN(   MAX(0,EXP((1/beta.p)*( N48 - N63 - beta.0 - beta.oil*price.oil.2050 - beta.eua*price.eua.2050 - parameters!$D88 ))), price.ceiling   )</f>
        <v>8.9420991395377598</v>
      </c>
      <c r="O78" s="1">
        <f xml:space="preserve"> MIN(   MAX(0,EXP((1/beta.p)*( O48 - O63 - beta.0 - beta.oil*price.oil.2050 - beta.eua*price.eua.2050 - parameters!$D88 ))), price.ceiling   )</f>
        <v>9.2646941524795476</v>
      </c>
      <c r="P78" s="1">
        <f xml:space="preserve"> MIN(   MAX(0,EXP((1/beta.p)*( P48 - P63 - beta.0 - beta.oil*price.oil.2050 - beta.eua*price.eua.2050 - parameters!$D88 ))), price.ceiling   )</f>
        <v>9.5989270974942116</v>
      </c>
      <c r="Q78" s="1">
        <f xml:space="preserve"> MIN(   MAX(0,EXP((1/beta.p)*( Q48 - Q63 - beta.0 - beta.oil*price.oil.2050 - beta.eua*price.eua.2050 - parameters!$D88 ))), price.ceiling   )</f>
        <v>9.9452178244166873</v>
      </c>
      <c r="R78" s="1">
        <f xml:space="preserve"> MIN(   MAX(0,EXP((1/beta.p)*( R48 - R63 - beta.0 - beta.oil*price.oil.2050 - beta.eua*price.eua.2050 - parameters!$D88 ))), price.ceiling   )</f>
        <v>10.304001329577249</v>
      </c>
      <c r="S78" s="1">
        <f xml:space="preserve"> MIN(   MAX(0,EXP((1/beta.p)*( S48 - S63 - beta.0 - beta.oil*price.oil.2050 - beta.eua*price.eua.2050 - parameters!$D88 ))), price.ceiling   )</f>
        <v>10.675728302226199</v>
      </c>
      <c r="T78" s="1">
        <f xml:space="preserve"> MIN(   MAX(0,EXP((1/beta.p)*( T48 - T63 - beta.0 - beta.oil*price.oil.2050 - beta.eua*price.eua.2050 - parameters!$D88 ))), price.ceiling   )</f>
        <v>11.060865690671397</v>
      </c>
      <c r="U78" s="1">
        <f xml:space="preserve"> MIN(   MAX(0,EXP((1/beta.p)*( U48 - U63 - beta.0 - beta.oil*price.oil.2050 - beta.eua*price.eua.2050 - parameters!$D88 ))), price.ceiling   )</f>
        <v>11.459897288839734</v>
      </c>
      <c r="V78" s="1">
        <f xml:space="preserve"> MIN(   MAX(0,EXP((1/beta.p)*( V48 - V63 - beta.0 - beta.oil*price.oil.2050 - beta.eua*price.eua.2050 - parameters!$D88 ))), price.ceiling   )</f>
        <v>11.873324343999391</v>
      </c>
      <c r="W78" s="1">
        <f xml:space="preserve"> MIN(   MAX(0,EXP((1/beta.p)*( W48 - W63 - beta.0 - beta.oil*price.oil.2050 - beta.eua*price.eua.2050 - parameters!$D88 ))), price.ceiling   )</f>
        <v>12.301666186406258</v>
      </c>
      <c r="X78" s="1">
        <f xml:space="preserve"> MIN(   MAX(0,EXP((1/beta.p)*( X48 - X63 - beta.0 - beta.oil*price.oil.2050 - beta.eua*price.eua.2050 - parameters!$D88 ))), price.ceiling   )</f>
        <v>12.745460881665515</v>
      </c>
      <c r="Y78" s="1">
        <f xml:space="preserve"> MIN(   MAX(0,EXP((1/beta.p)*( Y48 - Y63 - beta.0 - beta.oil*price.oil.2050 - beta.eua*price.eua.2050 - parameters!$D88 ))), price.ceiling   )</f>
        <v>13.20526590662775</v>
      </c>
      <c r="Z78" s="1">
        <f xml:space="preserve"> MIN(   MAX(0,EXP((1/beta.p)*( Z48 - Z63 - beta.0 - beta.oil*price.oil.2050 - beta.eua*price.eua.2050 - parameters!$D88 ))), price.ceiling   )</f>
        <v>13.68165884966869</v>
      </c>
      <c r="AA78" s="1">
        <f xml:space="preserve"> MIN(   MAX(0,EXP((1/beta.p)*( AA48 - AA63 - beta.0 - beta.oil*price.oil.2050 - beta.eua*price.eua.2050 - parameters!$D88 ))), price.ceiling   )</f>
        <v>14.175238136232286</v>
      </c>
      <c r="AB78" s="1">
        <f xml:space="preserve"> MIN(   MAX(0,EXP((1/beta.p)*( AB48 - AB63 - beta.0 - beta.oil*price.oil.2050 - beta.eua*price.eua.2050 - parameters!$D88 ))), price.ceiling   )</f>
        <v>14.686623780548357</v>
      </c>
      <c r="AC78" s="1">
        <f xml:space="preserve"> MIN(   MAX(0,EXP((1/beta.p)*( AC48 - AC63 - beta.0 - beta.oil*price.oil.2050 - beta.eua*price.eua.2050 - parameters!$D88 ))), price.ceiling   )</f>
        <v>15.216458164469319</v>
      </c>
      <c r="AD78" s="1">
        <f xml:space="preserve"> MIN(   MAX(0,EXP((1/beta.p)*( AD48 - AD63 - beta.0 - beta.oil*price.oil.2050 - beta.eua*price.eua.2050 - parameters!$D88 ))), price.ceiling   )</f>
        <v>15.765406844404096</v>
      </c>
      <c r="AE78" s="1">
        <f xml:space="preserve"> MIN(   MAX(0,EXP((1/beta.p)*( AE48 - AE63 - beta.0 - beta.oil*price.oil.2050 - beta.eua*price.eua.2050 - parameters!$D88 ))), price.ceiling   )</f>
        <v>16.33415938736303</v>
      </c>
      <c r="AF78" s="1">
        <f xml:space="preserve"> MIN(   MAX(0,EXP((1/beta.p)*( AF48 - AF63 - beta.0 - beta.oil*price.oil.2050 - beta.eua*price.eua.2050 - parameters!$D88 ))), price.ceiling   )</f>
        <v>16.923430237163956</v>
      </c>
      <c r="AG78" s="1">
        <f xml:space="preserve"> MIN(   MAX(0,EXP((1/beta.p)*( AG48 - AG63 - beta.0 - beta.oil*price.oil.2050 - beta.eua*price.eua.2050 - parameters!$D88 ))), price.ceiling   )</f>
        <v>17.533959611887433</v>
      </c>
      <c r="AH78" s="1">
        <f xml:space="preserve"> MIN(   MAX(0,EXP((1/beta.p)*( AH48 - AH63 - beta.0 - beta.oil*price.oil.2050 - beta.eua*price.eua.2050 - parameters!$D88 ))), price.ceiling   )</f>
        <v>18.166514433708599</v>
      </c>
      <c r="AI78" s="1">
        <f xml:space="preserve"> MIN(   MAX(0,EXP((1/beta.p)*( AI48 - AI63 - beta.0 - beta.oil*price.oil.2050 - beta.eua*price.eua.2050 - parameters!$D88 ))), price.ceiling   )</f>
        <v>18.821889292273671</v>
      </c>
      <c r="AJ78" s="1">
        <f xml:space="preserve"> MIN(   MAX(0,EXP((1/beta.p)*( AJ48 - AJ63 - beta.0 - beta.oil*price.oil.2050 - beta.eua*price.eua.2050 - parameters!$D88 ))), price.ceiling   )</f>
        <v>19.500907442831068</v>
      </c>
      <c r="AK78" s="1">
        <f xml:space="preserve"> MIN(   MAX(0,EXP((1/beta.p)*( AK48 - AK63 - beta.0 - beta.oil*price.oil.2050 - beta.eua*price.eua.2050 - parameters!$D88 ))), price.ceiling   )</f>
        <v>20.204421840371261</v>
      </c>
      <c r="AL78" s="1">
        <f xml:space="preserve"> MIN(   MAX(0,EXP((1/beta.p)*( AL48 - AL63 - beta.0 - beta.oil*price.oil.2050 - beta.eua*price.eua.2050 - parameters!$D88 ))), price.ceiling   )</f>
        <v>20.933316211074114</v>
      </c>
      <c r="AM78" s="1">
        <f xml:space="preserve"> MIN(   MAX(0,EXP((1/beta.p)*( AM48 - AM63 - beta.0 - beta.oil*price.oil.2050 - beta.eua*price.eua.2050 - parameters!$D88 ))), price.ceiling   )</f>
        <v>21.688506162409752</v>
      </c>
      <c r="AN78" s="1">
        <f xml:space="preserve"> MIN(   MAX(0,EXP((1/beta.p)*( AN48 - AN63 - beta.0 - beta.oil*price.oil.2050 - beta.eua*price.eua.2050 - parameters!$D88 ))), price.ceiling   )</f>
        <v>22.470940333287462</v>
      </c>
      <c r="AO78" s="1">
        <f xml:space="preserve"> MIN(   MAX(0,EXP((1/beta.p)*( AO48 - AO63 - beta.0 - beta.oil*price.oil.2050 - beta.eua*price.eua.2050 - parameters!$D88 ))), price.ceiling   )</f>
        <v>23.281601585697345</v>
      </c>
      <c r="AP78" s="1">
        <f xml:space="preserve"> MIN(   MAX(0,EXP((1/beta.p)*( AP48 - AP63 - beta.0 - beta.oil*price.oil.2050 - beta.eua*price.eua.2050 - parameters!$D88 ))), price.ceiling   )</f>
        <v>24.121508239341502</v>
      </c>
      <c r="AQ78" s="1">
        <f xml:space="preserve"> MIN(   MAX(0,EXP((1/beta.p)*( AQ48 - AQ63 - beta.0 - beta.oil*price.oil.2050 - beta.eua*price.eua.2050 - parameters!$D88 ))), price.ceiling   )</f>
        <v>24.991715350805929</v>
      </c>
      <c r="AR78" s="1">
        <f xml:space="preserve"> MIN(   MAX(0,EXP((1/beta.p)*( AR48 - AR63 - beta.0 - beta.oil*price.oil.2050 - beta.eua*price.eua.2050 - parameters!$D88 ))), price.ceiling   )</f>
        <v>25.893316038879654</v>
      </c>
      <c r="AS78" s="1">
        <f xml:space="preserve"> MIN(   MAX(0,EXP((1/beta.p)*( AS48 - AS63 - beta.0 - beta.oil*price.oil.2050 - beta.eua*price.eua.2050 - parameters!$D88 ))), price.ceiling   )</f>
        <v>26.827442857686076</v>
      </c>
      <c r="AT78" s="1">
        <f xml:space="preserve"> MIN(   MAX(0,EXP((1/beta.p)*( AT48 - AT63 - beta.0 - beta.oil*price.oil.2050 - beta.eua*price.eua.2050 - parameters!$D88 ))), price.ceiling   )</f>
        <v>27.795269219351482</v>
      </c>
      <c r="AU78" s="1">
        <f xml:space="preserve"> MIN(   MAX(0,EXP((1/beta.p)*( AU48 - AU63 - beta.0 - beta.oil*price.oil.2050 - beta.eua*price.eua.2050 - parameters!$D88 ))), price.ceiling   )</f>
        <v>28.798010867997604</v>
      </c>
      <c r="AV78" s="1">
        <f xml:space="preserve"> MIN(   MAX(0,EXP((1/beta.p)*( AV48 - AV63 - beta.0 - beta.oil*price.oil.2050 - beta.eua*price.eua.2050 - parameters!$D88 ))), price.ceiling   )</f>
        <v>29.836927406909911</v>
      </c>
      <c r="AW78" s="1">
        <f xml:space="preserve"> MIN(   MAX(0,EXP((1/beta.p)*( AW48 - AW63 - beta.0 - beta.oil*price.oil.2050 - beta.eua*price.eua.2050 - parameters!$D88 ))), price.ceiling   )</f>
        <v>30.913323880800135</v>
      </c>
      <c r="AX78" s="1">
        <f xml:space="preserve"> MIN(   MAX(0,EXP((1/beta.p)*( AX48 - AX63 - beta.0 - beta.oil*price.oil.2050 - beta.eua*price.eua.2050 - parameters!$D88 ))), price.ceiling   )</f>
        <v>32.028552415150266</v>
      </c>
      <c r="AY78" s="1">
        <f xml:space="preserve"> MIN(   MAX(0,EXP((1/beta.p)*( AY48 - AY63 - beta.0 - beta.oil*price.oil.2050 - beta.eua*price.eua.2050 - parameters!$D88 ))), price.ceiling   )</f>
        <v>33.18401391469768</v>
      </c>
      <c r="AZ78" s="1">
        <f xml:space="preserve"> MIN(   MAX(0,EXP((1/beta.p)*( AZ48 - AZ63 - beta.0 - beta.oil*price.oil.2050 - beta.eua*price.eua.2050 - parameters!$D88 ))), price.ceiling   )</f>
        <v>34.3811598231947</v>
      </c>
      <c r="BA78" s="1">
        <f xml:space="preserve"> MIN(   MAX(0,EXP((1/beta.p)*( BA48 - BA63 - beta.0 - beta.oil*price.oil.2050 - beta.eua*price.eua.2050 - parameters!$D88 ))), price.ceiling   )</f>
        <v>35.621493946653153</v>
      </c>
      <c r="BB78" s="1">
        <f xml:space="preserve"> MIN(   MAX(0,EXP((1/beta.p)*( BB48 - BB63 - beta.0 - beta.oil*price.oil.2050 - beta.eua*price.eua.2050 - parameters!$D88 ))), price.ceiling   )</f>
        <v>36.906574342364351</v>
      </c>
      <c r="BC78" s="1">
        <f xml:space="preserve"> MIN(   MAX(0,EXP((1/beta.p)*( BC48 - BC63 - beta.0 - beta.oil*price.oil.2050 - beta.eua*price.eua.2050 - parameters!$D88 ))), price.ceiling   )</f>
        <v>38.238015276067507</v>
      </c>
      <c r="BD78" s="1">
        <f xml:space="preserve"> MIN(   MAX(0,EXP((1/beta.p)*( BD48 - BD63 - beta.0 - beta.oil*price.oil.2050 - beta.eua*price.eua.2050 - parameters!$D88 ))), price.ceiling   )</f>
        <v>39.617489249724279</v>
      </c>
      <c r="BE78" s="1">
        <f xml:space="preserve"> MIN(   MAX(0,EXP((1/beta.p)*( BE48 - BE63 - beta.0 - beta.oil*price.oil.2050 - beta.eua*price.eua.2050 - parameters!$D88 ))), price.ceiling   )</f>
        <v>41.046729102448246</v>
      </c>
      <c r="BF78" s="1">
        <f xml:space="preserve"> MIN(   MAX(0,EXP((1/beta.p)*( BF48 - BF63 - beta.0 - beta.oil*price.oil.2050 - beta.eua*price.eua.2050 - parameters!$D88 ))), price.ceiling   )</f>
        <v>42.527530187226475</v>
      </c>
      <c r="BG78" s="1">
        <f xml:space="preserve"> MIN(   MAX(0,EXP((1/beta.p)*( BG48 - BG63 - beta.0 - beta.oil*price.oil.2050 - beta.eua*price.eua.2050 - parameters!$D88 ))), price.ceiling   )</f>
        <v>44.061752626169344</v>
      </c>
      <c r="BH78" s="1">
        <f xml:space="preserve"> MIN(   MAX(0,EXP((1/beta.p)*( BH48 - BH63 - beta.0 - beta.oil*price.oil.2050 - beta.eua*price.eua.2050 - parameters!$D88 ))), price.ceiling   )</f>
        <v>45.651323647119973</v>
      </c>
      <c r="BI78" s="1">
        <f xml:space="preserve"> MIN(   MAX(0,EXP((1/beta.p)*( BI48 - BI63 - beta.0 - beta.oil*price.oil.2050 - beta.eua*price.eua.2050 - parameters!$D88 ))), price.ceiling   )</f>
        <v>47.298240004559645</v>
      </c>
      <c r="BJ78" s="1">
        <f xml:space="preserve"> MIN(   MAX(0,EXP((1/beta.p)*( BJ48 - BJ63 - beta.0 - beta.oil*price.oil.2050 - beta.eua*price.eua.2050 - parameters!$D88 ))), price.ceiling   )</f>
        <v>49.004570487849684</v>
      </c>
      <c r="BK78" s="1">
        <f xml:space="preserve"> MIN(   MAX(0,EXP((1/beta.p)*( BK48 - BK63 - beta.0 - beta.oil*price.oil.2050 - beta.eua*price.eua.2050 - parameters!$D88 ))), price.ceiling   )</f>
        <v>50.772458519960153</v>
      </c>
      <c r="BL78" s="1">
        <f xml:space="preserve"> MIN(   MAX(0,EXP((1/beta.p)*( BL48 - BL63 - beta.0 - beta.oil*price.oil.2050 - beta.eua*price.eua.2050 - parameters!$D88 ))), price.ceiling   )</f>
        <v>52.604124849951212</v>
      </c>
      <c r="BM78" s="1">
        <f xml:space="preserve"> MIN(   MAX(0,EXP((1/beta.p)*( BM48 - BM63 - beta.0 - beta.oil*price.oil.2050 - beta.eua*price.eua.2050 - parameters!$D88 ))), price.ceiling   )</f>
        <v>54.501870342587097</v>
      </c>
      <c r="BN78" s="1">
        <f xml:space="preserve"> MIN(   MAX(0,EXP((1/beta.p)*( BN48 - BN63 - beta.0 - beta.oil*price.oil.2050 - beta.eua*price.eua.2050 - parameters!$D88 ))), price.ceiling   )</f>
        <v>56.468078868589565</v>
      </c>
      <c r="BO78" s="1">
        <f xml:space="preserve"> MIN(   MAX(0,EXP((1/beta.p)*( BO48 - BO63 - beta.0 - beta.oil*price.oil.2050 - beta.eua*price.eua.2050 - parameters!$D88 ))), price.ceiling   )</f>
        <v>58.505220299158843</v>
      </c>
      <c r="BP78" s="1">
        <f xml:space="preserve"> MIN(   MAX(0,EXP((1/beta.p)*( BP48 - BP63 - beta.0 - beta.oil*price.oil.2050 - beta.eua*price.eua.2050 - parameters!$D88 ))), price.ceiling   )</f>
        <v>60.615853608525633</v>
      </c>
      <c r="BQ78" s="1">
        <f xml:space="preserve"> MIN(   MAX(0,EXP((1/beta.p)*( BQ48 - BQ63 - beta.0 - beta.oil*price.oil.2050 - beta.eua*price.eua.2050 - parameters!$D88 ))), price.ceiling   )</f>
        <v>62.802630088430703</v>
      </c>
      <c r="BR78" s="1">
        <f xml:space="preserve"> MIN(   MAX(0,EXP((1/beta.p)*( BR48 - BR63 - beta.0 - beta.oil*price.oil.2050 - beta.eua*price.eua.2050 - parameters!$D88 ))), price.ceiling   )</f>
        <v>65.06829667856897</v>
      </c>
      <c r="BS78" s="1">
        <f xml:space="preserve"> MIN(   MAX(0,EXP((1/beta.p)*( BS48 - BS63 - beta.0 - beta.oil*price.oil.2050 - beta.eua*price.eua.2050 - parameters!$D88 ))), price.ceiling   )</f>
        <v>67.415699417184584</v>
      </c>
      <c r="BT78" s="1">
        <f xml:space="preserve"> MIN(   MAX(0,EXP((1/beta.p)*( BT48 - BT63 - beta.0 - beta.oil*price.oil.2050 - beta.eua*price.eua.2050 - parameters!$D88 ))), price.ceiling   )</f>
        <v>69.847787016147407</v>
      </c>
      <c r="BU78" s="1">
        <f xml:space="preserve"> MIN(   MAX(0,EXP((1/beta.p)*( BU48 - BU63 - beta.0 - beta.oil*price.oil.2050 - beta.eua*price.eua.2050 - parameters!$D88 ))), price.ceiling   )</f>
        <v>72.367614565005738</v>
      </c>
      <c r="BV78" s="1">
        <f xml:space="preserve"> MIN(   MAX(0,EXP((1/beta.p)*( BV48 - BV63 - beta.0 - beta.oil*price.oil.2050 - beta.eua*price.eua.2050 - parameters!$D88 ))), price.ceiling   )</f>
        <v>74.97834736866487</v>
      </c>
      <c r="BW78" s="1">
        <f xml:space="preserve"> MIN(   MAX(0,EXP((1/beta.p)*( BW48 - BW63 - beta.0 - beta.oil*price.oil.2050 - beta.eua*price.eua.2050 - parameters!$D88 ))), price.ceiling   )</f>
        <v>77.683264923515296</v>
      </c>
      <c r="BX78" s="1">
        <f xml:space="preserve"> MIN(   MAX(0,EXP((1/beta.p)*( BX48 - BX63 - beta.0 - beta.oil*price.oil.2050 - beta.eua*price.eua.2050 - parameters!$D88 ))), price.ceiling   )</f>
        <v>80.485765037001713</v>
      </c>
      <c r="BY78" s="1">
        <f xml:space="preserve"> MIN(   MAX(0,EXP((1/beta.p)*( BY48 - BY63 - beta.0 - beta.oil*price.oil.2050 - beta.eua*price.eua.2050 - parameters!$D88 ))), price.ceiling   )</f>
        <v>83.389368095811278</v>
      </c>
      <c r="BZ78" s="1">
        <f xml:space="preserve"> MIN(   MAX(0,EXP((1/beta.p)*( BZ48 - BZ63 - beta.0 - beta.oil*price.oil.2050 - beta.eua*price.eua.2050 - parameters!$D88 ))), price.ceiling   )</f>
        <v>86.397721488040233</v>
      </c>
      <c r="CA78" s="1">
        <f xml:space="preserve"> MIN(   MAX(0,EXP((1/beta.p)*( CA48 - CA63 - beta.0 - beta.oil*price.oil.2050 - beta.eua*price.eua.2050 - parameters!$D88 ))), price.ceiling   )</f>
        <v>89.514604184893855</v>
      </c>
      <c r="CB78" s="1">
        <f xml:space="preserve"> MIN(   MAX(0,EXP((1/beta.p)*( CB48 - CB63 - beta.0 - beta.oil*price.oil.2050 - beta.eua*price.eua.2050 - parameters!$D88 ))), price.ceiling   )</f>
        <v>92.743931487677244</v>
      </c>
      <c r="CC78" s="1">
        <f xml:space="preserve"> MIN(   MAX(0,EXP((1/beta.p)*( CC48 - CC63 - beta.0 - beta.oil*price.oil.2050 - beta.eua*price.eua.2050 - parameters!$D88 ))), price.ceiling   )</f>
        <v>96.089759946036935</v>
      </c>
      <c r="CD78" s="1">
        <f xml:space="preserve"> MIN(   MAX(0,EXP((1/beta.p)*( CD48 - CD63 - beta.0 - beta.oil*price.oil.2050 - beta.eua*price.eua.2050 - parameters!$D88 ))), price.ceiling   )</f>
        <v>99.556292453634228</v>
      </c>
      <c r="CE78" s="1">
        <f xml:space="preserve"> MIN(   MAX(0,EXP((1/beta.p)*( CE48 - CE63 - beta.0 - beta.oil*price.oil.2050 - beta.eua*price.eua.2050 - parameters!$D88 ))), price.ceiling   )</f>
        <v>103.14788352764857</v>
      </c>
      <c r="CF78" s="1">
        <f xml:space="preserve"> MIN(   MAX(0,EXP((1/beta.p)*( CF48 - CF63 - beta.0 - beta.oil*price.oil.2050 - beta.eua*price.eua.2050 - parameters!$D88 ))), price.ceiling   )</f>
        <v>106.86904477874607</v>
      </c>
      <c r="CG78" s="1">
        <f xml:space="preserve"> MIN(   MAX(0,EXP((1/beta.p)*( CG48 - CG63 - beta.0 - beta.oil*price.oil.2050 - beta.eua*price.eua.2050 - parameters!$D88 ))), price.ceiling   )</f>
        <v>110.72445057838011</v>
      </c>
      <c r="CH78" s="1">
        <f xml:space="preserve"> MIN(   MAX(0,EXP((1/beta.p)*( CH48 - CH63 - beta.0 - beta.oil*price.oil.2050 - beta.eua*price.eua.2050 - parameters!$D88 ))), price.ceiling   )</f>
        <v>114.7189439305474</v>
      </c>
      <c r="CI78" s="1">
        <f xml:space="preserve"> MIN(   MAX(0,EXP((1/beta.p)*( CI48 - CI63 - beta.0 - beta.oil*price.oil.2050 - beta.eua*price.eua.2050 - parameters!$D88 ))), price.ceiling   )</f>
        <v>118.8575425553727</v>
      </c>
      <c r="CJ78" s="1">
        <f xml:space="preserve"> MIN(   MAX(0,EXP((1/beta.p)*( CJ48 - CJ63 - beta.0 - beta.oil*price.oil.2050 - beta.eua*price.eua.2050 - parameters!$D88 ))), price.ceiling   )</f>
        <v>123.14544519216466</v>
      </c>
      <c r="CK78" s="1">
        <f xml:space="preserve"> MIN(   MAX(0,EXP((1/beta.p)*( CK48 - CK63 - beta.0 - beta.oil*price.oil.2050 - beta.eua*price.eua.2050 - parameters!$D88 ))), price.ceiling   )</f>
        <v>127.58803812986078</v>
      </c>
      <c r="CL78" s="1">
        <f xml:space="preserve"> MIN(   MAX(0,EXP((1/beta.p)*( CL48 - CL63 - beta.0 - beta.oil*price.oil.2050 - beta.eua*price.eua.2050 - parameters!$D88 ))), price.ceiling   )</f>
        <v>132.19090197306411</v>
      </c>
      <c r="CM78" s="1">
        <f xml:space="preserve"> MIN(   MAX(0,EXP((1/beta.p)*( CM48 - CM63 - beta.0 - beta.oil*price.oil.2050 - beta.eua*price.eua.2050 - parameters!$D88 ))), price.ceiling   )</f>
        <v>136.95981865217311</v>
      </c>
      <c r="CN78" s="1">
        <f xml:space="preserve"> MIN(   MAX(0,EXP((1/beta.p)*( CN48 - CN63 - beta.0 - beta.oil*price.oil.2050 - beta.eua*price.eua.2050 - parameters!$D88 ))), price.ceiling   )</f>
        <v>141.90077868640572</v>
      </c>
      <c r="CO78" s="1">
        <f xml:space="preserve"> MIN(   MAX(0,EXP((1/beta.p)*( CO48 - CO63 - beta.0 - beta.oil*price.oil.2050 - beta.eua*price.eua.2050 - parameters!$D88 ))), price.ceiling   )</f>
        <v>147.01998870884756</v>
      </c>
      <c r="CP78" s="1">
        <f xml:space="preserve"> MIN(   MAX(0,EXP((1/beta.p)*( CP48 - CP63 - beta.0 - beta.oil*price.oil.2050 - beta.eua*price.eua.2050 - parameters!$D88 ))), price.ceiling   )</f>
        <v>152.32387926297133</v>
      </c>
      <c r="CQ78" s="1">
        <f xml:space="preserve"> MIN(   MAX(0,EXP((1/beta.p)*( CQ48 - CQ63 - beta.0 - beta.oil*price.oil.2050 - beta.eua*price.eua.2050 - parameters!$D88 ))), price.ceiling   )</f>
        <v>157.8191128804238</v>
      </c>
      <c r="CR78" s="1">
        <f xml:space="preserve"> MIN(   MAX(0,EXP((1/beta.p)*( CR48 - CR63 - beta.0 - beta.oil*price.oil.2050 - beta.eua*price.eua.2050 - parameters!$D88 ))), price.ceiling   )</f>
        <v>163.51259245022777</v>
      </c>
      <c r="CS78" s="1">
        <f xml:space="preserve"> MIN(   MAX(0,EXP((1/beta.p)*( CS48 - CS63 - beta.0 - beta.oil*price.oil.2050 - beta.eua*price.eua.2050 - parameters!$D88 ))), price.ceiling   )</f>
        <v>169.41146988991065</v>
      </c>
      <c r="CT78" s="1">
        <f xml:space="preserve"> MIN(   MAX(0,EXP((1/beta.p)*( CT48 - CT63 - beta.0 - beta.oil*price.oil.2050 - beta.eua*price.eua.2050 - parameters!$D88 ))), price.ceiling   )</f>
        <v>175.52315512945131</v>
      </c>
      <c r="CU78" s="1">
        <f xml:space="preserve"> MIN(   MAX(0,EXP((1/beta.p)*( CU48 - CU63 - beta.0 - beta.oil*price.oil.2050 - beta.eua*price.eua.2050 - parameters!$D88 ))), price.ceiling   )</f>
        <v>181.85532541933415</v>
      </c>
      <c r="CV78" s="1">
        <f xml:space="preserve"> MIN(   MAX(0,EXP((1/beta.p)*( CV48 - CV63 - beta.0 - beta.oil*price.oil.2050 - beta.eua*price.eua.2050 - parameters!$D88 ))), price.ceiling   )</f>
        <v>188.41593497439831</v>
      </c>
      <c r="CW78" s="1">
        <f xml:space="preserve"> MIN(   MAX(0,EXP((1/beta.p)*( CW48 - CW63 - beta.0 - beta.oil*price.oil.2050 - beta.eua*price.eua.2050 - parameters!$D88 ))), price.ceiling   )</f>
        <v>195.21322496559898</v>
      </c>
      <c r="CX78" s="1">
        <f xml:space="preserve"> MIN(   MAX(0,EXP((1/beta.p)*( CX48 - CX63 - beta.0 - beta.oil*price.oil.2050 - beta.eua*price.eua.2050 - parameters!$D88 ))), price.ceiling   )</f>
        <v>202.25573387223136</v>
      </c>
      <c r="CY78" s="1">
        <f xml:space="preserve"> MIN(   MAX(0,EXP((1/beta.p)*( CY48 - CY63 - beta.0 - beta.oil*price.oil.2050 - beta.eua*price.eua.2050 - parameters!$D88 ))), price.ceiling   )</f>
        <v>209.55230820762117</v>
      </c>
      <c r="CZ78" s="1">
        <f xml:space="preserve"> MIN(   MAX(0,EXP((1/beta.p)*( CZ48 - CZ63 - beta.0 - beta.oil*price.oil.2050 - beta.eua*price.eua.2050 - parameters!$D88 ))), price.ceiling   )</f>
        <v>217.11211363175477</v>
      </c>
      <c r="DA78" s="1">
        <f xml:space="preserve"> MIN(   MAX(0,EXP((1/beta.p)*( DA48 - DA63 - beta.0 - beta.oil*price.oil.2050 - beta.eua*price.eua.2050 - parameters!$D88 ))), price.ceiling   )</f>
        <v>224.94464646480881</v>
      </c>
    </row>
    <row r="79" spans="1:105" x14ac:dyDescent="0.25">
      <c r="A79" t="s">
        <v>59</v>
      </c>
      <c r="B79" s="3">
        <f t="shared" si="8"/>
        <v>46.989504967103734</v>
      </c>
      <c r="D79" t="s">
        <v>59</v>
      </c>
      <c r="E79" s="1">
        <f xml:space="preserve"> MIN(   MAX(0,EXP((1/beta.p)*( E49 - E64 - beta.0 - beta.oil*price.oil.2050 - beta.eua*price.eua.2050 - parameters!$D89 ))), price.ceiling   )</f>
        <v>5.5248209549494307</v>
      </c>
      <c r="F79" s="1">
        <f xml:space="preserve"> MIN(   MAX(0,EXP((1/beta.p)*( F49 - F64 - beta.0 - beta.oil*price.oil.2050 - beta.eua*price.eua.2050 - parameters!$D89 ))), price.ceiling   )</f>
        <v>5.756743711974198</v>
      </c>
      <c r="G79" s="1">
        <f xml:space="preserve"> MIN(   MAX(0,EXP((1/beta.p)*( G49 - G64 - beta.0 - beta.oil*price.oil.2050 - beta.eua*price.eua.2050 - parameters!$D89 ))), price.ceiling   )</f>
        <v>5.9984021990189182</v>
      </c>
      <c r="H79" s="1">
        <f xml:space="preserve"> MIN(   MAX(0,EXP((1/beta.p)*( H49 - H64 - beta.0 - beta.oil*price.oil.2050 - beta.eua*price.eua.2050 - parameters!$D89 ))), price.ceiling   )</f>
        <v>6.2502051057707861</v>
      </c>
      <c r="I79" s="1">
        <f xml:space="preserve"> MIN(   MAX(0,EXP((1/beta.p)*( I49 - I64 - beta.0 - beta.oil*price.oil.2050 - beta.eua*price.eua.2050 - parameters!$D89 ))), price.ceiling   )</f>
        <v>6.512578278027533</v>
      </c>
      <c r="J79" s="1">
        <f xml:space="preserve"> MIN(   MAX(0,EXP((1/beta.p)*( J49 - J64 - beta.0 - beta.oil*price.oil.2050 - beta.eua*price.eua.2050 - parameters!$D89 ))), price.ceiling   )</f>
        <v>6.7859654378823073</v>
      </c>
      <c r="K79" s="1">
        <f xml:space="preserve"> MIN(   MAX(0,EXP((1/beta.p)*( K49 - K64 - beta.0 - beta.oil*price.oil.2050 - beta.eua*price.eua.2050 - parameters!$D89 ))), price.ceiling   )</f>
        <v>7.0708289341406845</v>
      </c>
      <c r="L79" s="1">
        <f xml:space="preserve"> MIN(   MAX(0,EXP((1/beta.p)*( L49 - L64 - beta.0 - beta.oil*price.oil.2050 - beta.eua*price.eua.2050 - parameters!$D89 ))), price.ceiling   )</f>
        <v>7.367650524238968</v>
      </c>
      <c r="M79" s="1">
        <f xml:space="preserve"> MIN(   MAX(0,EXP((1/beta.p)*( M49 - M64 - beta.0 - beta.oil*price.oil.2050 - beta.eua*price.eua.2050 - parameters!$D89 ))), price.ceiling   )</f>
        <v>7.6769321889860764</v>
      </c>
      <c r="N79" s="1">
        <f xml:space="preserve"> MIN(   MAX(0,EXP((1/beta.p)*( N49 - N64 - beta.0 - beta.oil*price.oil.2050 - beta.eua*price.eua.2050 - parameters!$D89 ))), price.ceiling   )</f>
        <v>7.9991969815069668</v>
      </c>
      <c r="O79" s="1">
        <f xml:space="preserve"> MIN(   MAX(0,EXP((1/beta.p)*( O49 - O64 - beta.0 - beta.oil*price.oil.2050 - beta.eua*price.eua.2050 - parameters!$D89 ))), price.ceiling   )</f>
        <v>8.3349899118232518</v>
      </c>
      <c r="P79" s="1">
        <f xml:space="preserve"> MIN(   MAX(0,EXP((1/beta.p)*( P49 - P64 - beta.0 - beta.oil*price.oil.2050 - beta.eua*price.eua.2050 - parameters!$D89 ))), price.ceiling   )</f>
        <v>8.6848788685670737</v>
      </c>
      <c r="Q79" s="1">
        <f xml:space="preserve"> MIN(   MAX(0,EXP((1/beta.p)*( Q49 - Q64 - beta.0 - beta.oil*price.oil.2050 - beta.eua*price.eua.2050 - parameters!$D89 ))), price.ceiling   )</f>
        <v>9.049455579386958</v>
      </c>
      <c r="R79" s="1">
        <f xml:space="preserve"> MIN(   MAX(0,EXP((1/beta.p)*( R49 - R64 - beta.0 - beta.oil*price.oil.2050 - beta.eua*price.eua.2050 - parameters!$D89 ))), price.ceiling   )</f>
        <v>9.4293366116698962</v>
      </c>
      <c r="S79" s="1">
        <f xml:space="preserve"> MIN(   MAX(0,EXP((1/beta.p)*( S49 - S64 - beta.0 - beta.oil*price.oil.2050 - beta.eua*price.eua.2050 - parameters!$D89 ))), price.ceiling   )</f>
        <v>9.825164415272102</v>
      </c>
      <c r="T79" s="1">
        <f xml:space="preserve"> MIN(   MAX(0,EXP((1/beta.p)*( T49 - T64 - beta.0 - beta.oil*price.oil.2050 - beta.eua*price.eua.2050 - parameters!$D89 ))), price.ceiling   )</f>
        <v>10.237608409021831</v>
      </c>
      <c r="U79" s="1">
        <f xml:space="preserve"> MIN(   MAX(0,EXP((1/beta.p)*( U49 - U64 - beta.0 - beta.oil*price.oil.2050 - beta.eua*price.eua.2050 - parameters!$D89 ))), price.ceiling   )</f>
        <v>10.667366112831806</v>
      </c>
      <c r="V79" s="1">
        <f xml:space="preserve"> MIN(   MAX(0,EXP((1/beta.p)*( V49 - V64 - beta.0 - beta.oil*price.oil.2050 - beta.eua*price.eua.2050 - parameters!$D89 ))), price.ceiling   )</f>
        <v>11.115164327335789</v>
      </c>
      <c r="W79" s="1">
        <f xml:space="preserve"> MIN(   MAX(0,EXP((1/beta.p)*( W49 - W64 - beta.0 - beta.oil*price.oil.2050 - beta.eua*price.eua.2050 - parameters!$D89 ))), price.ceiling   )</f>
        <v>11.581760363044365</v>
      </c>
      <c r="X79" s="1">
        <f xml:space="preserve"> MIN(   MAX(0,EXP((1/beta.p)*( X49 - X64 - beta.0 - beta.oil*price.oil.2050 - beta.eua*price.eua.2050 - parameters!$D89 ))), price.ceiling   )</f>
        <v>12.067943321098619</v>
      </c>
      <c r="Y79" s="1">
        <f xml:space="preserve"> MIN(   MAX(0,EXP((1/beta.p)*( Y49 - Y64 - beta.0 - beta.oil*price.oil.2050 - beta.eua*price.eua.2050 - parameters!$D89 ))), price.ceiling   )</f>
        <v>12.5745354277877</v>
      </c>
      <c r="Z79" s="1">
        <f xml:space="preserve"> MIN(   MAX(0,EXP((1/beta.p)*( Z49 - Z64 - beta.0 - beta.oil*price.oil.2050 - beta.eua*price.eua.2050 - parameters!$D89 ))), price.ceiling   )</f>
        <v>13.102393425087243</v>
      </c>
      <c r="AA79" s="1">
        <f xml:space="preserve"> MIN(   MAX(0,EXP((1/beta.p)*( AA49 - AA64 - beta.0 - beta.oil*price.oil.2050 - beta.eua*price.eua.2050 - parameters!$D89 ))), price.ceiling   )</f>
        <v>13.652410019570214</v>
      </c>
      <c r="AB79" s="1">
        <f xml:space="preserve"> MIN(   MAX(0,EXP((1/beta.p)*( AB49 - AB64 - beta.0 - beta.oil*price.oil.2050 - beta.eua*price.eua.2050 - parameters!$D89 ))), price.ceiling   )</f>
        <v>14.225515392140659</v>
      </c>
      <c r="AC79" s="1">
        <f xml:space="preserve"> MIN(   MAX(0,EXP((1/beta.p)*( AC49 - AC64 - beta.0 - beta.oil*price.oil.2050 - beta.eua*price.eua.2050 - parameters!$D89 ))), price.ceiling   )</f>
        <v>14.822678771143538</v>
      </c>
      <c r="AD79" s="1">
        <f xml:space="preserve"> MIN(   MAX(0,EXP((1/beta.p)*( AD49 - AD64 - beta.0 - beta.oil*price.oil.2050 - beta.eua*price.eua.2050 - parameters!$D89 ))), price.ceiling   )</f>
        <v>15.444910071511098</v>
      </c>
      <c r="AE79" s="1">
        <f xml:space="preserve"> MIN(   MAX(0,EXP((1/beta.p)*( AE49 - AE64 - beta.0 - beta.oil*price.oil.2050 - beta.eua*price.eua.2050 - parameters!$D89 ))), price.ceiling   )</f>
        <v>16.093261602717824</v>
      </c>
      <c r="AF79" s="1">
        <f xml:space="preserve"> MIN(   MAX(0,EXP((1/beta.p)*( AF49 - AF64 - beta.0 - beta.oil*price.oil.2050 - beta.eua*price.eua.2050 - parameters!$D89 ))), price.ceiling   )</f>
        <v>16.768829848432556</v>
      </c>
      <c r="AG79" s="1">
        <f xml:space="preserve"> MIN(   MAX(0,EXP((1/beta.p)*( AG49 - AG64 - beta.0 - beta.oil*price.oil.2050 - beta.eua*price.eua.2050 - parameters!$D89 ))), price.ceiling   )</f>
        <v>17.472757320877367</v>
      </c>
      <c r="AH79" s="1">
        <f xml:space="preserve"> MIN(   MAX(0,EXP((1/beta.p)*( AH49 - AH64 - beta.0 - beta.oil*price.oil.2050 - beta.eua*price.eua.2050 - parameters!$D89 ))), price.ceiling   )</f>
        <v>18.206234493029399</v>
      </c>
      <c r="AI79" s="1">
        <f xml:space="preserve"> MIN(   MAX(0,EXP((1/beta.p)*( AI49 - AI64 - beta.0 - beta.oil*price.oil.2050 - beta.eua*price.eua.2050 - parameters!$D89 ))), price.ceiling   )</f>
        <v>18.970501811933214</v>
      </c>
      <c r="AJ79" s="1">
        <f xml:space="preserve"> MIN(   MAX(0,EXP((1/beta.p)*( AJ49 - AJ64 - beta.0 - beta.oil*price.oil.2050 - beta.eua*price.eua.2050 - parameters!$D89 ))), price.ceiling   )</f>
        <v>19.766851796528723</v>
      </c>
      <c r="AK79" s="1">
        <f xml:space="preserve"> MIN(   MAX(0,EXP((1/beta.p)*( AK49 - AK64 - beta.0 - beta.oil*price.oil.2050 - beta.eua*price.eua.2050 - parameters!$D89 ))), price.ceiling   )</f>
        <v>20.596631223542374</v>
      </c>
      <c r="AL79" s="1">
        <f xml:space="preserve"> MIN(   MAX(0,EXP((1/beta.p)*( AL49 - AL64 - beta.0 - beta.oil*price.oil.2050 - beta.eua*price.eua.2050 - parameters!$D89 ))), price.ceiling   )</f>
        <v>21.461243405138411</v>
      </c>
      <c r="AM79" s="1">
        <f xml:space="preserve"> MIN(   MAX(0,EXP((1/beta.p)*( AM49 - AM64 - beta.0 - beta.oil*price.oil.2050 - beta.eua*price.eua.2050 - parameters!$D89 ))), price.ceiling   )</f>
        <v>22.362150562182183</v>
      </c>
      <c r="AN79" s="1">
        <f xml:space="preserve"> MIN(   MAX(0,EXP((1/beta.p)*( AN49 - AN64 - beta.0 - beta.oil*price.oil.2050 - beta.eua*price.eua.2050 - parameters!$D89 ))), price.ceiling   )</f>
        <v>23.300876297128966</v>
      </c>
      <c r="AO79" s="1">
        <f xml:space="preserve"> MIN(   MAX(0,EXP((1/beta.p)*( AO49 - AO64 - beta.0 - beta.oil*price.oil.2050 - beta.eua*price.eua.2050 - parameters!$D89 ))), price.ceiling   )</f>
        <v>24.27900817072064</v>
      </c>
      <c r="AP79" s="1">
        <f xml:space="preserve"> MIN(   MAX(0,EXP((1/beta.p)*( AP49 - AP64 - beta.0 - beta.oil*price.oil.2050 - beta.eua*price.eua.2050 - parameters!$D89 ))), price.ceiling   )</f>
        <v>25.298200386847743</v>
      </c>
      <c r="AQ79" s="1">
        <f xml:space="preserve"> MIN(   MAX(0,EXP((1/beta.p)*( AQ49 - AQ64 - beta.0 - beta.oil*price.oil.2050 - beta.eua*price.eua.2050 - parameters!$D89 ))), price.ceiling   )</f>
        <v>26.360176590117575</v>
      </c>
      <c r="AR79" s="1">
        <f xml:space="preserve"> MIN(   MAX(0,EXP((1/beta.p)*( AR49 - AR64 - beta.0 - beta.oil*price.oil.2050 - beta.eua*price.eua.2050 - parameters!$D89 ))), price.ceiling   )</f>
        <v>27.46673278085947</v>
      </c>
      <c r="AS79" s="1">
        <f xml:space="preserve"> MIN(   MAX(0,EXP((1/beta.p)*( AS49 - AS64 - beta.0 - beta.oil*price.oil.2050 - beta.eua*price.eua.2050 - parameters!$D89 ))), price.ceiling   )</f>
        <v>28.619740352497196</v>
      </c>
      <c r="AT79" s="1">
        <f xml:space="preserve"> MIN(   MAX(0,EXP((1/beta.p)*( AT49 - AT64 - beta.0 - beta.oil*price.oil.2050 - beta.eua*price.eua.2050 - parameters!$D89 ))), price.ceiling   )</f>
        <v>29.821149256425198</v>
      </c>
      <c r="AU79" s="1">
        <f xml:space="preserve"> MIN(   MAX(0,EXP((1/beta.p)*( AU49 - AU64 - beta.0 - beta.oil*price.oil.2050 - beta.eua*price.eua.2050 - parameters!$D89 ))), price.ceiling   )</f>
        <v>31.072991299740867</v>
      </c>
      <c r="AV79" s="1">
        <f xml:space="preserve"> MIN(   MAX(0,EXP((1/beta.p)*( AV49 - AV64 - beta.0 - beta.oil*price.oil.2050 - beta.eua*price.eua.2050 - parameters!$D89 ))), price.ceiling   )</f>
        <v>32.377383581410506</v>
      </c>
      <c r="AW79" s="1">
        <f xml:space="preserve"> MIN(   MAX(0,EXP((1/beta.p)*( AW49 - AW64 - beta.0 - beta.oil*price.oil.2050 - beta.eua*price.eua.2050 - parameters!$D89 ))), price.ceiling   )</f>
        <v>33.736532072679175</v>
      </c>
      <c r="AX79" s="1">
        <f xml:space="preserve"> MIN(   MAX(0,EXP((1/beta.p)*( AX49 - AX64 - beta.0 - beta.oil*price.oil.2050 - beta.eua*price.eua.2050 - parameters!$D89 ))), price.ceiling   )</f>
        <v>35.152735347780947</v>
      </c>
      <c r="AY79" s="1">
        <f xml:space="preserve"> MIN(   MAX(0,EXP((1/beta.p)*( AY49 - AY64 - beta.0 - beta.oil*price.oil.2050 - beta.eua*price.eua.2050 - parameters!$D89 ))), price.ceiling   )</f>
        <v>36.628388471257409</v>
      </c>
      <c r="AZ79" s="1">
        <f xml:space="preserve"> MIN(   MAX(0,EXP((1/beta.p)*( AZ49 - AZ64 - beta.0 - beta.oil*price.oil.2050 - beta.eua*price.eua.2050 - parameters!$D89 ))), price.ceiling   )</f>
        <v>38.165987048459812</v>
      </c>
      <c r="BA79" s="1">
        <f xml:space="preserve"> MIN(   MAX(0,EXP((1/beta.p)*( BA49 - BA64 - beta.0 - beta.oil*price.oil.2050 - beta.eua*price.eua.2050 - parameters!$D89 ))), price.ceiling   )</f>
        <v>39.768131446084269</v>
      </c>
      <c r="BB79" s="1">
        <f xml:space="preserve"> MIN(   MAX(0,EXP((1/beta.p)*( BB49 - BB64 - beta.0 - beta.oil*price.oil.2050 - beta.eua*price.eua.2050 - parameters!$D89 ))), price.ceiling   )</f>
        <v>41.437531189878086</v>
      </c>
      <c r="BC79" s="1">
        <f xml:space="preserve"> MIN(   MAX(0,EXP((1/beta.p)*( BC49 - BC64 - beta.0 - beta.oil*price.oil.2050 - beta.eua*price.eua.2050 - parameters!$D89 ))), price.ceiling   )</f>
        <v>43.177009546954423</v>
      </c>
      <c r="BD79" s="1">
        <f xml:space="preserve"> MIN(   MAX(0,EXP((1/beta.p)*( BD49 - BD64 - beta.0 - beta.oil*price.oil.2050 - beta.eua*price.eua.2050 - parameters!$D89 ))), price.ceiling   )</f>
        <v>44.989508300464891</v>
      </c>
      <c r="BE79" s="1">
        <f xml:space="preserve"> MIN(   MAX(0,EXP((1/beta.p)*( BE49 - BE64 - beta.0 - beta.oil*price.oil.2050 - beta.eua*price.eua.2050 - parameters!$D89 ))), price.ceiling   )</f>
        <v>46.878092724704942</v>
      </c>
      <c r="BF79" s="1">
        <f xml:space="preserve"> MIN(   MAX(0,EXP((1/beta.p)*( BF49 - BF64 - beta.0 - beta.oil*price.oil.2050 - beta.eua*price.eua.2050 - parameters!$D89 ))), price.ceiling   )</f>
        <v>48.845956769065744</v>
      </c>
      <c r="BG79" s="1">
        <f xml:space="preserve"> MIN(   MAX(0,EXP((1/beta.p)*( BG49 - BG64 - beta.0 - beta.oil*price.oil.2050 - beta.eua*price.eua.2050 - parameters!$D89 ))), price.ceiling   )</f>
        <v>50.896428459600074</v>
      </c>
      <c r="BH79" s="1">
        <f xml:space="preserve"> MIN(   MAX(0,EXP((1/beta.p)*( BH49 - BH64 - beta.0 - beta.oil*price.oil.2050 - beta.eua*price.eua.2050 - parameters!$D89 ))), price.ceiling   )</f>
        <v>53.032975527336163</v>
      </c>
      <c r="BI79" s="1">
        <f xml:space="preserve"> MIN(   MAX(0,EXP((1/beta.p)*( BI49 - BI64 - beta.0 - beta.oil*price.oil.2050 - beta.eua*price.eua.2050 - parameters!$D89 ))), price.ceiling   )</f>
        <v>55.259211272859929</v>
      </c>
      <c r="BJ79" s="1">
        <f xml:space="preserve"> MIN(   MAX(0,EXP((1/beta.p)*( BJ49 - BJ64 - beta.0 - beta.oil*price.oil.2050 - beta.eua*price.eua.2050 - parameters!$D89 ))), price.ceiling   )</f>
        <v>57.57890067708113</v>
      </c>
      <c r="BK79" s="1">
        <f xml:space="preserve"> MIN(   MAX(0,EXP((1/beta.p)*( BK49 - BK64 - beta.0 - beta.oil*price.oil.2050 - beta.eua*price.eua.2050 - parameters!$D89 ))), price.ceiling   )</f>
        <v>59.995966768520901</v>
      </c>
      <c r="BL79" s="1">
        <f xml:space="preserve"> MIN(   MAX(0,EXP((1/beta.p)*( BL49 - BL64 - beta.0 - beta.oil*price.oil.2050 - beta.eua*price.eua.2050 - parameters!$D89 ))), price.ceiling   )</f>
        <v>62.514497257885687</v>
      </c>
      <c r="BM79" s="1">
        <f xml:space="preserve"> MIN(   MAX(0,EXP((1/beta.p)*( BM49 - BM64 - beta.0 - beta.oil*price.oil.2050 - beta.eua*price.eua.2050 - parameters!$D89 ))), price.ceiling   )</f>
        <v>65.138751451151052</v>
      </c>
      <c r="BN79" s="1">
        <f xml:space="preserve"> MIN(   MAX(0,EXP((1/beta.p)*( BN49 - BN64 - beta.0 - beta.oil*price.oil.2050 - beta.eua*price.eua.2050 - parameters!$D89 ))), price.ceiling   )</f>
        <v>67.873167452843944</v>
      </c>
      <c r="BO79" s="1">
        <f xml:space="preserve"> MIN(   MAX(0,EXP((1/beta.p)*( BO49 - BO64 - beta.0 - beta.oil*price.oil.2050 - beta.eua*price.eua.2050 - parameters!$D89 ))), price.ceiling   )</f>
        <v>70.722369671707824</v>
      </c>
      <c r="BP79" s="1">
        <f xml:space="preserve"> MIN(   MAX(0,EXP((1/beta.p)*( BP49 - BP64 - beta.0 - beta.oil*price.oil.2050 - beta.eua*price.eua.2050 - parameters!$D89 ))), price.ceiling   )</f>
        <v>73.691176641441913</v>
      </c>
      <c r="BQ79" s="1">
        <f xml:space="preserve"> MIN(   MAX(0,EXP((1/beta.p)*( BQ49 - BQ64 - beta.0 - beta.oil*price.oil.2050 - beta.eua*price.eua.2050 - parameters!$D89 ))), price.ceiling   )</f>
        <v>76.784609169743547</v>
      </c>
      <c r="BR79" s="1">
        <f xml:space="preserve"> MIN(   MAX(0,EXP((1/beta.p)*( BR49 - BR64 - beta.0 - beta.oil*price.oil.2050 - beta.eua*price.eua.2050 - parameters!$D89 ))), price.ceiling   )</f>
        <v>80.007898829431468</v>
      </c>
      <c r="BS79" s="1">
        <f xml:space="preserve"> MIN(   MAX(0,EXP((1/beta.p)*( BS49 - BS64 - beta.0 - beta.oil*price.oil.2050 - beta.eua*price.eua.2050 - parameters!$D89 ))), price.ceiling   )</f>
        <v>83.366496806015235</v>
      </c>
      <c r="BT79" s="1">
        <f xml:space="preserve"> MIN(   MAX(0,EXP((1/beta.p)*( BT49 - BT64 - beta.0 - beta.oil*price.oil.2050 - beta.eua*price.eua.2050 - parameters!$D89 ))), price.ceiling   )</f>
        <v>86.866083116667795</v>
      </c>
      <c r="BU79" s="1">
        <f xml:space="preserve"> MIN(   MAX(0,EXP((1/beta.p)*( BU49 - BU64 - beta.0 - beta.oil*price.oil.2050 - beta.eua*price.eua.2050 - parameters!$D89 ))), price.ceiling   )</f>
        <v>90.512576216197573</v>
      </c>
      <c r="BV79" s="1">
        <f xml:space="preserve"> MIN(   MAX(0,EXP((1/beta.p)*( BV49 - BV64 - beta.0 - beta.oil*price.oil.2050 - beta.eua*price.eua.2050 - parameters!$D89 ))), price.ceiling   )</f>
        <v>94.312143006261522</v>
      </c>
      <c r="BW79" s="1">
        <f xml:space="preserve"> MIN(   MAX(0,EXP((1/beta.p)*( BW49 - BW64 - beta.0 - beta.oil*price.oil.2050 - beta.eua*price.eua.2050 - parameters!$D89 ))), price.ceiling   )</f>
        <v>98.271209264749245</v>
      </c>
      <c r="BX79" s="1">
        <f xml:space="preserve"> MIN(   MAX(0,EXP((1/beta.p)*( BX49 - BX64 - beta.0 - beta.oil*price.oil.2050 - beta.eua*price.eua.2050 - parameters!$D89 ))), price.ceiling   )</f>
        <v>102.39647051297499</v>
      </c>
      <c r="BY79" s="1">
        <f xml:space="preserve"> MIN(   MAX(0,EXP((1/beta.p)*( BY49 - BY64 - beta.0 - beta.oil*price.oil.2050 - beta.eua*price.eua.2050 - parameters!$D89 ))), price.ceiling   )</f>
        <v>106.694903339056</v>
      </c>
      <c r="BZ79" s="1">
        <f xml:space="preserve"> MIN(   MAX(0,EXP((1/beta.p)*( BZ49 - BZ64 - beta.0 - beta.oil*price.oil.2050 - beta.eua*price.eua.2050 - parameters!$D89 ))), price.ceiling   )</f>
        <v>111.17377719662726</v>
      </c>
      <c r="CA79" s="1">
        <f xml:space="preserve"> MIN(   MAX(0,EXP((1/beta.p)*( CA49 - CA64 - beta.0 - beta.oil*price.oil.2050 - beta.eua*price.eua.2050 - parameters!$D89 ))), price.ceiling   )</f>
        <v>115.84066669884741</v>
      </c>
      <c r="CB79" s="1">
        <f xml:space="preserve"> MIN(   MAX(0,EXP((1/beta.p)*( CB49 - CB64 - beta.0 - beta.oil*price.oil.2050 - beta.eua*price.eua.2050 - parameters!$D89 ))), price.ceiling   )</f>
        <v>120.70346442848528</v>
      </c>
      <c r="CC79" s="1">
        <f xml:space="preserve"> MIN(   MAX(0,EXP((1/beta.p)*( CC49 - CC64 - beta.0 - beta.oil*price.oil.2050 - beta.eua*price.eua.2050 - parameters!$D89 ))), price.ceiling   )</f>
        <v>125.77039428575362</v>
      </c>
      <c r="CD79" s="1">
        <f xml:space="preserve"> MIN(   MAX(0,EXP((1/beta.p)*( CD49 - CD64 - beta.0 - beta.oil*price.oil.2050 - beta.eua*price.eua.2050 - parameters!$D89 ))), price.ceiling   )</f>
        <v>131.05002539646199</v>
      </c>
      <c r="CE79" s="1">
        <f xml:space="preserve"> MIN(   MAX(0,EXP((1/beta.p)*( CE49 - CE64 - beta.0 - beta.oil*price.oil.2050 - beta.eua*price.eua.2050 - parameters!$D89 ))), price.ceiling   )</f>
        <v>136.55128660401027</v>
      </c>
      <c r="CF79" s="1">
        <f xml:space="preserve"> MIN(   MAX(0,EXP((1/beta.p)*( CF49 - CF64 - beta.0 - beta.oil*price.oil.2050 - beta.eua*price.eua.2050 - parameters!$D89 ))), price.ceiling   )</f>
        <v>142.28348156973311</v>
      </c>
      <c r="CG79" s="1">
        <f xml:space="preserve"> MIN(   MAX(0,EXP((1/beta.p)*( CG49 - CG64 - beta.0 - beta.oil*price.oil.2050 - beta.eua*price.eua.2050 - parameters!$D89 ))), price.ceiling   )</f>
        <v>148.25630450713049</v>
      </c>
      <c r="CH79" s="1">
        <f xml:space="preserve"> MIN(   MAX(0,EXP((1/beta.p)*( CH49 - CH64 - beta.0 - beta.oil*price.oil.2050 - beta.eua*price.eua.2050 - parameters!$D89 ))), price.ceiling   )</f>
        <v>154.47985657659513</v>
      </c>
      <c r="CI79" s="1">
        <f xml:space="preserve"> MIN(   MAX(0,EXP((1/beta.p)*( CI49 - CI64 - beta.0 - beta.oil*price.oil.2050 - beta.eua*price.eua.2050 - parameters!$D89 ))), price.ceiling   )</f>
        <v>160.96466296836408</v>
      </c>
      <c r="CJ79" s="1">
        <f xml:space="preserve"> MIN(   MAX(0,EXP((1/beta.p)*( CJ49 - CJ64 - beta.0 - beta.oil*price.oil.2050 - beta.eua*price.eua.2050 - parameters!$D89 ))), price.ceiling   )</f>
        <v>167.72169070258269</v>
      </c>
      <c r="CK79" s="1">
        <f xml:space="preserve"> MIN(   MAX(0,EXP((1/beta.p)*( CK49 - CK64 - beta.0 - beta.oil*price.oil.2050 - beta.eua*price.eua.2050 - parameters!$D89 ))), price.ceiling   )</f>
        <v>174.76236717658693</v>
      </c>
      <c r="CL79" s="1">
        <f xml:space="preserve"> MIN(   MAX(0,EXP((1/beta.p)*( CL49 - CL64 - beta.0 - beta.oil*price.oil.2050 - beta.eua*price.eua.2050 - parameters!$D89 ))), price.ceiling   )</f>
        <v>182.09859949076886</v>
      </c>
      <c r="CM79" s="1">
        <f xml:space="preserve"> MIN(   MAX(0,EXP((1/beta.p)*( CM49 - CM64 - beta.0 - beta.oil*price.oil.2050 - beta.eua*price.eua.2050 - parameters!$D89 ))), price.ceiling   )</f>
        <v>189.74279458570916</v>
      </c>
      <c r="CN79" s="1">
        <f xml:space="preserve"> MIN(   MAX(0,EXP((1/beta.p)*( CN49 - CN64 - beta.0 - beta.oil*price.oil.2050 - beta.eua*price.eua.2050 - parameters!$D89 ))), price.ceiling   )</f>
        <v>197.70788022463469</v>
      </c>
      <c r="CO79" s="1">
        <f xml:space="preserve"> MIN(   MAX(0,EXP((1/beta.p)*( CO49 - CO64 - beta.0 - beta.oil*price.oil.2050 - beta.eua*price.eua.2050 - parameters!$D89 ))), price.ceiling   )</f>
        <v>206.00732685668203</v>
      </c>
      <c r="CP79" s="1">
        <f xml:space="preserve"> MIN(   MAX(0,EXP((1/beta.p)*( CP49 - CP64 - beta.0 - beta.oil*price.oil.2050 - beta.eua*price.eua.2050 - parameters!$D89 ))), price.ceiling   )</f>
        <v>214.65517039794682</v>
      </c>
      <c r="CQ79" s="1">
        <f xml:space="preserve"> MIN(   MAX(0,EXP((1/beta.p)*( CQ49 - CQ64 - beta.0 - beta.oil*price.oil.2050 - beta.eua*price.eua.2050 - parameters!$D89 ))), price.ceiling   )</f>
        <v>223.66603596884178</v>
      </c>
      <c r="CR79" s="1">
        <f xml:space="preserve"> MIN(   MAX(0,EXP((1/beta.p)*( CR49 - CR64 - beta.0 - beta.oil*price.oil.2050 - beta.eua*price.eua.2050 - parameters!$D89 ))), price.ceiling   )</f>
        <v>233.05516262790999</v>
      </c>
      <c r="CS79" s="1">
        <f xml:space="preserve"> MIN(   MAX(0,EXP((1/beta.p)*( CS49 - CS64 - beta.0 - beta.oil*price.oil.2050 - beta.eua*price.eua.2050 - parameters!$D89 ))), price.ceiling   )</f>
        <v>242.83842914392258</v>
      </c>
      <c r="CT79" s="1">
        <f xml:space="preserve"> MIN(   MAX(0,EXP((1/beta.p)*( CT49 - CT64 - beta.0 - beta.oil*price.oil.2050 - beta.eua*price.eua.2050 - parameters!$D89 ))), price.ceiling   )</f>
        <v>253.03238084984486</v>
      </c>
      <c r="CU79" s="1">
        <f xml:space="preserve"> MIN(   MAX(0,EXP((1/beta.p)*( CU49 - CU64 - beta.0 - beta.oil*price.oil.2050 - beta.eua*price.eua.2050 - parameters!$D89 ))), price.ceiling   )</f>
        <v>263.65425762408938</v>
      </c>
      <c r="CV79" s="1">
        <f xml:space="preserve"> MIN(   MAX(0,EXP((1/beta.p)*( CV49 - CV64 - beta.0 - beta.oil*price.oil.2050 - beta.eua*price.eua.2050 - parameters!$D89 ))), price.ceiling   )</f>
        <v>274.7220230463729</v>
      </c>
      <c r="CW79" s="1">
        <f xml:space="preserve"> MIN(   MAX(0,EXP((1/beta.p)*( CW49 - CW64 - beta.0 - beta.oil*price.oil.2050 - beta.eua*price.eua.2050 - parameters!$D89 ))), price.ceiling   )</f>
        <v>286.25439477748893</v>
      </c>
      <c r="CX79" s="1">
        <f xml:space="preserve"> MIN(   MAX(0,EXP((1/beta.p)*( CX49 - CX64 - beta.0 - beta.oil*price.oil.2050 - beta.eua*price.eua.2050 - parameters!$D89 ))), price.ceiling   )</f>
        <v>298.27087621437204</v>
      </c>
      <c r="CY79" s="1">
        <f xml:space="preserve"> MIN(   MAX(0,EXP((1/beta.p)*( CY49 - CY64 - beta.0 - beta.oil*price.oil.2050 - beta.eua*price.eua.2050 - parameters!$D89 ))), price.ceiling   )</f>
        <v>310.79178947398765</v>
      </c>
      <c r="CZ79" s="1">
        <f xml:space="preserve"> MIN(   MAX(0,EXP((1/beta.p)*( CZ49 - CZ64 - beta.0 - beta.oil*price.oil.2050 - beta.eua*price.eua.2050 - parameters!$D89 ))), price.ceiling   )</f>
        <v>323.83830976183458</v>
      </c>
      <c r="DA79" s="1">
        <f xml:space="preserve"> MIN(   MAX(0,EXP((1/beta.p)*( DA49 - DA64 - beta.0 - beta.oil*price.oil.2050 - beta.eua*price.eua.2050 - parameters!$D89 ))), price.ceiling   )</f>
        <v>337.43250118317314</v>
      </c>
    </row>
    <row r="80" spans="1:105" x14ac:dyDescent="0.25">
      <c r="A80" t="s">
        <v>60</v>
      </c>
      <c r="B80" s="3">
        <f t="shared" si="8"/>
        <v>48.263882830498908</v>
      </c>
      <c r="D80" t="s">
        <v>60</v>
      </c>
      <c r="E80" s="1">
        <f xml:space="preserve"> MIN(   MAX(0,EXP((1/beta.p)*( E50 - E65 - beta.0 - beta.oil*price.oil.2050 - beta.eua*price.eua.2050 - parameters!$D90 ))), price.ceiling   )</f>
        <v>5.6084587557990551</v>
      </c>
      <c r="F80" s="1">
        <f xml:space="preserve"> MIN(   MAX(0,EXP((1/beta.p)*( F50 - F65 - beta.0 - beta.oil*price.oil.2050 - beta.eua*price.eua.2050 - parameters!$D90 ))), price.ceiling   )</f>
        <v>5.8451595318562681</v>
      </c>
      <c r="G80" s="1">
        <f xml:space="preserve"> MIN(   MAX(0,EXP((1/beta.p)*( G50 - G65 - beta.0 - beta.oil*price.oil.2050 - beta.eua*price.eua.2050 - parameters!$D90 ))), price.ceiling   )</f>
        <v>6.0918500858231734</v>
      </c>
      <c r="H80" s="1">
        <f xml:space="preserve"> MIN(   MAX(0,EXP((1/beta.p)*( H50 - H65 - beta.0 - beta.oil*price.oil.2050 - beta.eua*price.eua.2050 - parameters!$D90 ))), price.ceiling   )</f>
        <v>6.3489520287495811</v>
      </c>
      <c r="I80" s="1">
        <f xml:space="preserve"> MIN(   MAX(0,EXP((1/beta.p)*( I50 - I65 - beta.0 - beta.oil*price.oil.2050 - beta.eua*price.eua.2050 - parameters!$D90 ))), price.ceiling   )</f>
        <v>6.6169047654619924</v>
      </c>
      <c r="J80" s="1">
        <f xml:space="preserve"> MIN(   MAX(0,EXP((1/beta.p)*( J50 - J65 - beta.0 - beta.oil*price.oil.2050 - beta.eua*price.eua.2050 - parameters!$D90 ))), price.ceiling   )</f>
        <v>6.8961662455365476</v>
      </c>
      <c r="K80" s="1">
        <f xml:space="preserve"> MIN(   MAX(0,EXP((1/beta.p)*( K50 - K65 - beta.0 - beta.oil*price.oil.2050 - beta.eua*price.eua.2050 - parameters!$D90 ))), price.ceiling   )</f>
        <v>7.1872137459661927</v>
      </c>
      <c r="L80" s="1">
        <f xml:space="preserve"> MIN(   MAX(0,EXP((1/beta.p)*( L50 - L65 - beta.0 - beta.oil*price.oil.2050 - beta.eua*price.eua.2050 - parameters!$D90 ))), price.ceiling   )</f>
        <v>7.4905446868597574</v>
      </c>
      <c r="M80" s="1">
        <f xml:space="preserve"> MIN(   MAX(0,EXP((1/beta.p)*( M50 - M65 - beta.0 - beta.oil*price.oil.2050 - beta.eua*price.eua.2050 - parameters!$D90 ))), price.ceiling   )</f>
        <v>7.8066774815669833</v>
      </c>
      <c r="N80" s="1">
        <f xml:space="preserve"> MIN(   MAX(0,EXP((1/beta.p)*( N50 - N65 - beta.0 - beta.oil*price.oil.2050 - beta.eua*price.eua.2050 - parameters!$D90 ))), price.ceiling   )</f>
        <v>8.1361524226824233</v>
      </c>
      <c r="O80" s="1">
        <f xml:space="preserve"> MIN(   MAX(0,EXP((1/beta.p)*( O50 - O65 - beta.0 - beta.oil*price.oil.2050 - beta.eua*price.eua.2050 - parameters!$D90 ))), price.ceiling   )</f>
        <v>8.4795326054425182</v>
      </c>
      <c r="P80" s="1">
        <f xml:space="preserve"> MIN(   MAX(0,EXP((1/beta.p)*( P50 - P65 - beta.0 - beta.oil*price.oil.2050 - beta.eua*price.eua.2050 - parameters!$D90 ))), price.ceiling   )</f>
        <v>8.8374048900938718</v>
      </c>
      <c r="Q80" s="1">
        <f xml:space="preserve"> MIN(   MAX(0,EXP((1/beta.p)*( Q50 - Q65 - beta.0 - beta.oil*price.oil.2050 - beta.eua*price.eua.2050 - parameters!$D90 ))), price.ceiling   )</f>
        <v>9.2103809048776402</v>
      </c>
      <c r="R80" s="1">
        <f xml:space="preserve"> MIN(   MAX(0,EXP((1/beta.p)*( R50 - R65 - beta.0 - beta.oil*price.oil.2050 - beta.eua*price.eua.2050 - parameters!$D90 ))), price.ceiling   )</f>
        <v>9.5990980913440485</v>
      </c>
      <c r="S80" s="1">
        <f xml:space="preserve"> MIN(   MAX(0,EXP((1/beta.p)*( S50 - S65 - beta.0 - beta.oil*price.oil.2050 - beta.eua*price.eua.2050 - parameters!$D90 ))), price.ceiling   )</f>
        <v>10.004220793783668</v>
      </c>
      <c r="T80" s="1">
        <f xml:space="preserve"> MIN(   MAX(0,EXP((1/beta.p)*( T50 - T65 - beta.0 - beta.oil*price.oil.2050 - beta.eua*price.eua.2050 - parameters!$D90 ))), price.ceiling   )</f>
        <v>10.42644139463731</v>
      </c>
      <c r="U80" s="1">
        <f xml:space="preserve"> MIN(   MAX(0,EXP((1/beta.p)*( U50 - U65 - beta.0 - beta.oil*price.oil.2050 - beta.eua*price.eua.2050 - parameters!$D90 ))), price.ceiling   )</f>
        <v>10.866481497824999</v>
      </c>
      <c r="V80" s="1">
        <f xml:space="preserve"> MIN(   MAX(0,EXP((1/beta.p)*( V50 - V65 - beta.0 - beta.oil*price.oil.2050 - beta.eua*price.eua.2050 - parameters!$D90 ))), price.ceiling   )</f>
        <v>11.325093162016531</v>
      </c>
      <c r="W80" s="1">
        <f xml:space="preserve"> MIN(   MAX(0,EXP((1/beta.p)*( W50 - W65 - beta.0 - beta.oil*price.oil.2050 - beta.eua*price.eua.2050 - parameters!$D90 ))), price.ceiling   )</f>
        <v>11.803060185951191</v>
      </c>
      <c r="X80" s="1">
        <f xml:space="preserve"> MIN(   MAX(0,EXP((1/beta.p)*( X50 - X65 - beta.0 - beta.oil*price.oil.2050 - beta.eua*price.eua.2050 - parameters!$D90 ))), price.ceiling   )</f>
        <v>12.301199448003523</v>
      </c>
      <c r="Y80" s="1">
        <f xml:space="preserve"> MIN(   MAX(0,EXP((1/beta.p)*( Y50 - Y65 - beta.0 - beta.oil*price.oil.2050 - beta.eua*price.eua.2050 - parameters!$D90 ))), price.ceiling   )</f>
        <v>12.820362302284364</v>
      </c>
      <c r="Z80" s="1">
        <f xml:space="preserve"> MIN(   MAX(0,EXP((1/beta.p)*( Z50 - Z65 - beta.0 - beta.oil*price.oil.2050 - beta.eua*price.eua.2050 - parameters!$D90 ))), price.ceiling   )</f>
        <v>13.36143603366336</v>
      </c>
      <c r="AA80" s="1">
        <f xml:space="preserve"> MIN(   MAX(0,EXP((1/beta.p)*( AA50 - AA65 - beta.0 - beta.oil*price.oil.2050 - beta.eua*price.eua.2050 - parameters!$D90 ))), price.ceiling   )</f>
        <v>13.925345374199535</v>
      </c>
      <c r="AB80" s="1">
        <f xml:space="preserve"> MIN(   MAX(0,EXP((1/beta.p)*( AB50 - AB65 - beta.0 - beta.oil*price.oil.2050 - beta.eua*price.eua.2050 - parameters!$D90 ))), price.ceiling   )</f>
        <v>14.513054083571715</v>
      </c>
      <c r="AC80" s="1">
        <f xml:space="preserve"> MIN(   MAX(0,EXP((1/beta.p)*( AC50 - AC65 - beta.0 - beta.oil*price.oil.2050 - beta.eua*price.eua.2050 - parameters!$D90 ))), price.ceiling   )</f>
        <v>15.12556659620985</v>
      </c>
      <c r="AD80" s="1">
        <f xml:space="preserve"> MIN(   MAX(0,EXP((1/beta.p)*( AD50 - AD65 - beta.0 - beta.oil*price.oil.2050 - beta.eua*price.eua.2050 - parameters!$D90 ))), price.ceiling   )</f>
        <v>15.763929737942156</v>
      </c>
      <c r="AE80" s="1">
        <f xml:space="preserve"> MIN(   MAX(0,EXP((1/beta.p)*( AE50 - AE65 - beta.0 - beta.oil*price.oil.2050 - beta.eua*price.eua.2050 - parameters!$D90 ))), price.ceiling   )</f>
        <v>16.429234515092244</v>
      </c>
      <c r="AF80" s="1">
        <f xml:space="preserve"> MIN(   MAX(0,EXP((1/beta.p)*( AF50 - AF65 - beta.0 - beta.oil*price.oil.2050 - beta.eua*price.eua.2050 - parameters!$D90 ))), price.ceiling   )</f>
        <v>17.122617979083547</v>
      </c>
      <c r="AG80" s="1">
        <f xml:space="preserve"> MIN(   MAX(0,EXP((1/beta.p)*( AG50 - AG65 - beta.0 - beta.oil*price.oil.2050 - beta.eua*price.eua.2050 - parameters!$D90 ))), price.ceiling   )</f>
        <v>17.845265169738131</v>
      </c>
      <c r="AH80" s="1">
        <f xml:space="preserve"> MIN(   MAX(0,EXP((1/beta.p)*( AH50 - AH65 - beta.0 - beta.oil*price.oil.2050 - beta.eua*price.eua.2050 - parameters!$D90 ))), price.ceiling   )</f>
        <v>18.598411140590873</v>
      </c>
      <c r="AI80" s="1">
        <f xml:space="preserve"> MIN(   MAX(0,EXP((1/beta.p)*( AI50 - AI65 - beta.0 - beta.oil*price.oil.2050 - beta.eua*price.eua.2050 - parameters!$D90 ))), price.ceiling   )</f>
        <v>19.383343069680507</v>
      </c>
      <c r="AJ80" s="1">
        <f xml:space="preserve"> MIN(   MAX(0,EXP((1/beta.p)*( AJ50 - AJ65 - beta.0 - beta.oil*price.oil.2050 - beta.eua*price.eua.2050 - parameters!$D90 ))), price.ceiling   )</f>
        <v>20.20140245942509</v>
      </c>
      <c r="AK80" s="1">
        <f xml:space="preserve"> MIN(   MAX(0,EXP((1/beta.p)*( AK50 - AK65 - beta.0 - beta.oil*price.oil.2050 - beta.eua*price.eua.2050 - parameters!$D90 ))), price.ceiling   )</f>
        <v>21.053987429341451</v>
      </c>
      <c r="AL80" s="1">
        <f xml:space="preserve"> MIN(   MAX(0,EXP((1/beta.p)*( AL50 - AL65 - beta.0 - beta.oil*price.oil.2050 - beta.eua*price.eua.2050 - parameters!$D90 ))), price.ceiling   )</f>
        <v>21.942555105527205</v>
      </c>
      <c r="AM80" s="1">
        <f xml:space="preserve"> MIN(   MAX(0,EXP((1/beta.p)*( AM50 - AM65 - beta.0 - beta.oil*price.oil.2050 - beta.eua*price.eua.2050 - parameters!$D90 ))), price.ceiling   )</f>
        <v>22.868624110989028</v>
      </c>
      <c r="AN80" s="1">
        <f xml:space="preserve"> MIN(   MAX(0,EXP((1/beta.p)*( AN50 - AN65 - beta.0 - beta.oil*price.oil.2050 - beta.eua*price.eua.2050 - parameters!$D90 ))), price.ceiling   )</f>
        <v>23.833777161073403</v>
      </c>
      <c r="AO80" s="1">
        <f xml:space="preserve"> MIN(   MAX(0,EXP((1/beta.p)*( AO50 - AO65 - beta.0 - beta.oil*price.oil.2050 - beta.eua*price.eua.2050 - parameters!$D90 ))), price.ceiling   )</f>
        <v>24.839663768435482</v>
      </c>
      <c r="AP80" s="1">
        <f xml:space="preserve"> MIN(   MAX(0,EXP((1/beta.p)*( AP50 - AP65 - beta.0 - beta.oil*price.oil.2050 - beta.eua*price.eua.2050 - parameters!$D90 ))), price.ceiling   )</f>
        <v>25.888003062169179</v>
      </c>
      <c r="AQ80" s="1">
        <f xml:space="preserve"> MIN(   MAX(0,EXP((1/beta.p)*( AQ50 - AQ65 - beta.0 - beta.oil*price.oil.2050 - beta.eua*price.eua.2050 - parameters!$D90 ))), price.ceiling   )</f>
        <v>26.980586725916577</v>
      </c>
      <c r="AR80" s="1">
        <f xml:space="preserve"> MIN(   MAX(0,EXP((1/beta.p)*( AR50 - AR65 - beta.0 - beta.oil*price.oil.2050 - beta.eua*price.eua.2050 - parameters!$D90 ))), price.ceiling   )</f>
        <v>28.119282059977817</v>
      </c>
      <c r="AS80" s="1">
        <f xml:space="preserve"> MIN(   MAX(0,EXP((1/beta.p)*( AS50 - AS65 - beta.0 - beta.oil*price.oil.2050 - beta.eua*price.eua.2050 - parameters!$D90 ))), price.ceiling   )</f>
        <v>29.306035172655456</v>
      </c>
      <c r="AT80" s="1">
        <f xml:space="preserve"> MIN(   MAX(0,EXP((1/beta.p)*( AT50 - AT65 - beta.0 - beta.oil*price.oil.2050 - beta.eua*price.eua.2050 - parameters!$D90 ))), price.ceiling   )</f>
        <v>30.542874306286404</v>
      </c>
      <c r="AU80" s="1">
        <f xml:space="preserve"> MIN(   MAX(0,EXP((1/beta.p)*( AU50 - AU65 - beta.0 - beta.oil*price.oil.2050 - beta.eua*price.eua.2050 - parameters!$D90 ))), price.ceiling   )</f>
        <v>31.831913303647468</v>
      </c>
      <c r="AV80" s="1">
        <f xml:space="preserve"> MIN(   MAX(0,EXP((1/beta.p)*( AV50 - AV65 - beta.0 - beta.oil*price.oil.2050 - beta.eua*price.eua.2050 - parameters!$D90 ))), price.ceiling   )</f>
        <v>33.17535522065694</v>
      </c>
      <c r="AW80" s="1">
        <f xml:space="preserve"> MIN(   MAX(0,EXP((1/beta.p)*( AW50 - AW65 - beta.0 - beta.oil*price.oil.2050 - beta.eua*price.eua.2050 - parameters!$D90 ))), price.ceiling   )</f>
        <v>34.575496091548416</v>
      </c>
      <c r="AX80" s="1">
        <f xml:space="preserve"> MIN(   MAX(0,EXP((1/beta.p)*( AX50 - AX65 - beta.0 - beta.oil*price.oil.2050 - beta.eua*price.eua.2050 - parameters!$D90 ))), price.ceiling   )</f>
        <v>36.034728852950188</v>
      </c>
      <c r="AY80" s="1">
        <f xml:space="preserve"> MIN(   MAX(0,EXP((1/beta.p)*( AY50 - AY65 - beta.0 - beta.oil*price.oil.2050 - beta.eua*price.eua.2050 - parameters!$D90 ))), price.ceiling   )</f>
        <v>37.555547433578155</v>
      </c>
      <c r="AZ80" s="1">
        <f xml:space="preserve"> MIN(   MAX(0,EXP((1/beta.p)*( AZ50 - AZ65 - beta.0 - beta.oil*price.oil.2050 - beta.eua*price.eua.2050 - parameters!$D90 ))), price.ceiling   )</f>
        <v>39.140551016530431</v>
      </c>
      <c r="BA80" s="1">
        <f xml:space="preserve"> MIN(   MAX(0,EXP((1/beta.p)*( BA50 - BA65 - beta.0 - beta.oil*price.oil.2050 - beta.eua*price.eua.2050 - parameters!$D90 ))), price.ceiling   )</f>
        <v>40.792448481469492</v>
      </c>
      <c r="BB80" s="1">
        <f xml:space="preserve"> MIN(   MAX(0,EXP((1/beta.p)*( BB50 - BB65 - beta.0 - beta.oil*price.oil.2050 - beta.eua*price.eua.2050 - parameters!$D90 ))), price.ceiling   )</f>
        <v>42.514063034282977</v>
      </c>
      <c r="BC80" s="1">
        <f xml:space="preserve"> MIN(   MAX(0,EXP((1/beta.p)*( BC50 - BC65 - beta.0 - beta.oil*price.oil.2050 - beta.eua*price.eua.2050 - parameters!$D90 ))), price.ceiling   )</f>
        <v>44.308337032135775</v>
      </c>
      <c r="BD80" s="1">
        <f xml:space="preserve"> MIN(   MAX(0,EXP((1/beta.p)*( BD50 - BD65 - beta.0 - beta.oil*price.oil.2050 - beta.eua*price.eua.2050 - parameters!$D90 ))), price.ceiling   )</f>
        <v>46.178337012160078</v>
      </c>
      <c r="BE80" s="1">
        <f xml:space="preserve"> MIN(   MAX(0,EXP((1/beta.p)*( BE50 - BE65 - beta.0 - beta.oil*price.oil.2050 - beta.eua*price.eua.2050 - parameters!$D90 ))), price.ceiling   )</f>
        <v>48.127258932377082</v>
      </c>
      <c r="BF80" s="1">
        <f xml:space="preserve"> MIN(   MAX(0,EXP((1/beta.p)*( BF50 - BF65 - beta.0 - beta.oil*price.oil.2050 - beta.eua*price.eua.2050 - parameters!$D90 ))), price.ceiling   )</f>
        <v>50.158433633808471</v>
      </c>
      <c r="BG80" s="1">
        <f xml:space="preserve"> MIN(   MAX(0,EXP((1/beta.p)*( BG50 - BG65 - beta.0 - beta.oil*price.oil.2050 - beta.eua*price.eua.2050 - parameters!$D90 ))), price.ceiling   )</f>
        <v>52.275332533111353</v>
      </c>
      <c r="BH80" s="1">
        <f xml:space="preserve"> MIN(   MAX(0,EXP((1/beta.p)*( BH50 - BH65 - beta.0 - beta.oil*price.oil.2050 - beta.eua*price.eua.2050 - parameters!$D90 ))), price.ceiling   )</f>
        <v>54.481573555467548</v>
      </c>
      <c r="BI80" s="1">
        <f xml:space="preserve"> MIN(   MAX(0,EXP((1/beta.p)*( BI50 - BI65 - beta.0 - beta.oil*price.oil.2050 - beta.eua*price.eua.2050 - parameters!$D90 ))), price.ceiling   )</f>
        <v>56.780927317864929</v>
      </c>
      <c r="BJ80" s="1">
        <f xml:space="preserve"> MIN(   MAX(0,EXP((1/beta.p)*( BJ50 - BJ65 - beta.0 - beta.oil*price.oil.2050 - beta.eua*price.eua.2050 - parameters!$D90 ))), price.ceiling   )</f>
        <v>59.177323573340736</v>
      </c>
      <c r="BK80" s="1">
        <f xml:space="preserve"> MIN(   MAX(0,EXP((1/beta.p)*( BK50 - BK65 - beta.0 - beta.oil*price.oil.2050 - beta.eua*price.eua.2050 - parameters!$D90 ))), price.ceiling   )</f>
        <v>61.674857927197777</v>
      </c>
      <c r="BL80" s="1">
        <f xml:space="preserve"> MIN(   MAX(0,EXP((1/beta.p)*( BL50 - BL65 - beta.0 - beta.oil*price.oil.2050 - beta.eua*price.eua.2050 - parameters!$D90 ))), price.ceiling   )</f>
        <v>64.277798836675217</v>
      </c>
      <c r="BM80" s="1">
        <f xml:space="preserve"> MIN(   MAX(0,EXP((1/beta.p)*( BM50 - BM65 - beta.0 - beta.oil*price.oil.2050 - beta.eua*price.eua.2050 - parameters!$D90 ))), price.ceiling   )</f>
        <v>66.990594906033621</v>
      </c>
      <c r="BN80" s="1">
        <f xml:space="preserve"> MIN(   MAX(0,EXP((1/beta.p)*( BN50 - BN65 - beta.0 - beta.oil*price.oil.2050 - beta.eua*price.eua.2050 - parameters!$D90 ))), price.ceiling   )</f>
        <v>69.817882489524806</v>
      </c>
      <c r="BO80" s="1">
        <f xml:space="preserve"> MIN(   MAX(0,EXP((1/beta.p)*( BO50 - BO65 - beta.0 - beta.oil*price.oil.2050 - beta.eua*price.eua.2050 - parameters!$D90 ))), price.ceiling   )</f>
        <v>72.764493615238123</v>
      </c>
      <c r="BP80" s="1">
        <f xml:space="preserve"> MIN(   MAX(0,EXP((1/beta.p)*( BP50 - BP65 - beta.0 - beta.oil*price.oil.2050 - beta.eua*price.eua.2050 - parameters!$D90 ))), price.ceiling   )</f>
        <v>75.835464243368094</v>
      </c>
      <c r="BQ80" s="1">
        <f xml:space="preserve"> MIN(   MAX(0,EXP((1/beta.p)*( BQ50 - BQ65 - beta.0 - beta.oil*price.oil.2050 - beta.eua*price.eua.2050 - parameters!$D90 ))), price.ceiling   )</f>
        <v>79.03604287301458</v>
      </c>
      <c r="BR80" s="1">
        <f xml:space="preserve"> MIN(   MAX(0,EXP((1/beta.p)*( BR50 - BR65 - beta.0 - beta.oil*price.oil.2050 - beta.eua*price.eua.2050 - parameters!$D90 ))), price.ceiling   )</f>
        <v>82.371699512227764</v>
      </c>
      <c r="BS80" s="1">
        <f xml:space="preserve"> MIN(   MAX(0,EXP((1/beta.p)*( BS50 - BS65 - beta.0 - beta.oil*price.oil.2050 - beta.eua*price.eua.2050 - parameters!$D90 ))), price.ceiling   )</f>
        <v>85.848135026625755</v>
      </c>
      <c r="BT80" s="1">
        <f xml:space="preserve"> MIN(   MAX(0,EXP((1/beta.p)*( BT50 - BT65 - beta.0 - beta.oil*price.oil.2050 - beta.eua*price.eua.2050 - parameters!$D90 ))), price.ceiling   )</f>
        <v>89.471290882564986</v>
      </c>
      <c r="BU80" s="1">
        <f xml:space="preserve"> MIN(   MAX(0,EXP((1/beta.p)*( BU50 - BU65 - beta.0 - beta.oil*price.oil.2050 - beta.eua*price.eua.2050 - parameters!$D90 ))), price.ceiling   )</f>
        <v>93.247359301512802</v>
      </c>
      <c r="BV80" s="1">
        <f xml:space="preserve"> MIN(   MAX(0,EXP((1/beta.p)*( BV50 - BV65 - beta.0 - beta.oil*price.oil.2050 - beta.eua*price.eua.2050 - parameters!$D90 ))), price.ceiling   )</f>
        <v>97.182793842977944</v>
      </c>
      <c r="BW80" s="1">
        <f xml:space="preserve"> MIN(   MAX(0,EXP((1/beta.p)*( BW50 - BW65 - beta.0 - beta.oil*price.oil.2050 - beta.eua*price.eua.2050 - parameters!$D90 ))), price.ceiling   )</f>
        <v>101.28432043408569</v>
      </c>
      <c r="BX80" s="1">
        <f xml:space="preserve"> MIN(   MAX(0,EXP((1/beta.p)*( BX50 - BX65 - beta.0 - beta.oil*price.oil.2050 - beta.eua*price.eua.2050 - parameters!$D90 ))), price.ceiling   )</f>
        <v>105.5589488646482</v>
      </c>
      <c r="BY80" s="1">
        <f xml:space="preserve"> MIN(   MAX(0,EXP((1/beta.p)*( BY50 - BY65 - beta.0 - beta.oil*price.oil.2050 - beta.eua*price.eua.2050 - parameters!$D90 ))), price.ceiling   )</f>
        <v>110.01398476737484</v>
      </c>
      <c r="BZ80" s="1">
        <f xml:space="preserve"> MIN(   MAX(0,EXP((1/beta.p)*( BZ50 - BZ65 - beta.0 - beta.oil*price.oil.2050 - beta.eua*price.eua.2050 - parameters!$D90 ))), price.ceiling   )</f>
        <v>114.65704210369893</v>
      </c>
      <c r="CA80" s="1">
        <f xml:space="preserve"> MIN(   MAX(0,EXP((1/beta.p)*( CA50 - CA65 - beta.0 - beta.oil*price.oil.2050 - beta.eua*price.eua.2050 - parameters!$D90 ))), price.ceiling   )</f>
        <v>119.49605617655963</v>
      </c>
      <c r="CB80" s="1">
        <f xml:space="preserve"> MIN(   MAX(0,EXP((1/beta.p)*( CB50 - CB65 - beta.0 - beta.oil*price.oil.2050 - beta.eua*price.eua.2050 - parameters!$D90 ))), price.ceiling   )</f>
        <v>124.53929719237748</v>
      </c>
      <c r="CC80" s="1">
        <f xml:space="preserve"> MIN(   MAX(0,EXP((1/beta.p)*( CC50 - CC65 - beta.0 - beta.oil*price.oil.2050 - beta.eua*price.eua.2050 - parameters!$D90 ))), price.ceiling   )</f>
        <v>129.79538439540374</v>
      </c>
      <c r="CD80" s="1">
        <f xml:space="preserve"> MIN(   MAX(0,EXP((1/beta.p)*( CD50 - CD65 - beta.0 - beta.oil*price.oil.2050 - beta.eua*price.eua.2050 - parameters!$D90 ))), price.ceiling   )</f>
        <v>135.27330079859911</v>
      </c>
      <c r="CE80" s="1">
        <f xml:space="preserve"> MIN(   MAX(0,EXP((1/beta.p)*( CE50 - CE65 - beta.0 - beta.oil*price.oil.2050 - beta.eua*price.eua.2050 - parameters!$D90 ))), price.ceiling   )</f>
        <v>140.98240853621814</v>
      </c>
      <c r="CF80" s="1">
        <f xml:space="preserve"> MIN(   MAX(0,EXP((1/beta.p)*( CF50 - CF65 - beta.0 - beta.oil*price.oil.2050 - beta.eua*price.eua.2050 - parameters!$D90 ))), price.ceiling   )</f>
        <v>146.93246486433748</v>
      </c>
      <c r="CG80" s="1">
        <f xml:space="preserve"> MIN(   MAX(0,EXP((1/beta.p)*( CG50 - CG65 - beta.0 - beta.oil*price.oil.2050 - beta.eua*price.eua.2050 - parameters!$D90 ))), price.ceiling   )</f>
        <v>153.13363883667481</v>
      </c>
      <c r="CH80" s="1">
        <f xml:space="preserve"> MIN(   MAX(0,EXP((1/beta.p)*( CH50 - CH65 - beta.0 - beta.oil*price.oil.2050 - beta.eua*price.eua.2050 - parameters!$D90 ))), price.ceiling   )</f>
        <v>159.59652868419803</v>
      </c>
      <c r="CI80" s="1">
        <f xml:space="preserve"> MIN(   MAX(0,EXP((1/beta.p)*( CI50 - CI65 - beta.0 - beta.oil*price.oil.2050 - beta.eua*price.eua.2050 - parameters!$D90 ))), price.ceiling   )</f>
        <v>166.33217992822782</v>
      </c>
      <c r="CJ80" s="1">
        <f xml:space="preserve"> MIN(   MAX(0,EXP((1/beta.p)*( CJ50 - CJ65 - beta.0 - beta.oil*price.oil.2050 - beta.eua*price.eua.2050 - parameters!$D90 ))), price.ceiling   )</f>
        <v>173.35210425798974</v>
      </c>
      <c r="CK80" s="1">
        <f xml:space="preserve"> MIN(   MAX(0,EXP((1/beta.p)*( CK50 - CK65 - beta.0 - beta.oil*price.oil.2050 - beta.eua*price.eua.2050 - parameters!$D90 ))), price.ceiling   )</f>
        <v>180.66829920487953</v>
      </c>
      <c r="CL80" s="1">
        <f xml:space="preserve"> MIN(   MAX(0,EXP((1/beta.p)*( CL50 - CL65 - beta.0 - beta.oil*price.oil.2050 - beta.eua*price.eua.2050 - parameters!$D90 ))), price.ceiling   )</f>
        <v>188.29326864706627</v>
      </c>
      <c r="CM80" s="1">
        <f xml:space="preserve"> MIN(   MAX(0,EXP((1/beta.p)*( CM50 - CM65 - beta.0 - beta.oil*price.oil.2050 - beta.eua*price.eua.2050 - parameters!$D90 ))), price.ceiling   )</f>
        <v>196.24004417947557</v>
      </c>
      <c r="CN80" s="1">
        <f xml:space="preserve"> MIN(   MAX(0,EXP((1/beta.p)*( CN50 - CN65 - beta.0 - beta.oil*price.oil.2050 - beta.eua*price.eua.2050 - parameters!$D90 ))), price.ceiling   )</f>
        <v>204.52220738567829</v>
      </c>
      <c r="CO80" s="1">
        <f xml:space="preserve"> MIN(   MAX(0,EXP((1/beta.p)*( CO50 - CO65 - beta.0 - beta.oil*price.oil.2050 - beta.eua*price.eua.2050 - parameters!$D90 ))), price.ceiling   )</f>
        <v>213.15391304974656</v>
      </c>
      <c r="CP80" s="1">
        <f xml:space="preserve"> MIN(   MAX(0,EXP((1/beta.p)*( CP50 - CP65 - beta.0 - beta.oil*price.oil.2050 - beta.eua*price.eua.2050 - parameters!$D90 ))), price.ceiling   )</f>
        <v>222.14991334774987</v>
      </c>
      <c r="CQ80" s="1">
        <f xml:space="preserve"> MIN(   MAX(0,EXP((1/beta.p)*( CQ50 - CQ65 - beta.0 - beta.oil*price.oil.2050 - beta.eua*price.eua.2050 - parameters!$D90 ))), price.ceiling   )</f>
        <v>231.52558306023298</v>
      </c>
      <c r="CR80" s="1">
        <f xml:space="preserve"> MIN(   MAX(0,EXP((1/beta.p)*( CR50 - CR65 - beta.0 - beta.oil*price.oil.2050 - beta.eua*price.eua.2050 - parameters!$D90 ))), price.ceiling   )</f>
        <v>241.2969458487693</v>
      </c>
      <c r="CS80" s="1">
        <f xml:space="preserve"> MIN(   MAX(0,EXP((1/beta.p)*( CS50 - CS65 - beta.0 - beta.oil*price.oil.2050 - beta.eua*price.eua.2050 - parameters!$D90 ))), price.ceiling   )</f>
        <v>251.48070164149644</v>
      </c>
      <c r="CT80" s="1">
        <f xml:space="preserve"> MIN(   MAX(0,EXP((1/beta.p)*( CT50 - CT65 - beta.0 - beta.oil*price.oil.2050 - beta.eua*price.eua.2050 - parameters!$D90 ))), price.ceiling   )</f>
        <v>262.09425517443577</v>
      </c>
      <c r="CU80" s="1">
        <f xml:space="preserve"> MIN(   MAX(0,EXP((1/beta.p)*( CU50 - CU65 - beta.0 - beta.oil*price.oil.2050 - beta.eua*price.eua.2050 - parameters!$D90 ))), price.ceiling   )</f>
        <v>273.15574573737894</v>
      </c>
      <c r="CV80" s="1">
        <f xml:space="preserve"> MIN(   MAX(0,EXP((1/beta.p)*( CV50 - CV65 - beta.0 - beta.oil*price.oil.2050 - beta.eua*price.eua.2050 - parameters!$D90 ))), price.ceiling   )</f>
        <v>284.6840781751755</v>
      </c>
      <c r="CW80" s="1">
        <f xml:space="preserve"> MIN(   MAX(0,EXP((1/beta.p)*( CW50 - CW65 - beta.0 - beta.oil*price.oil.2050 - beta.eua*price.eua.2050 - parameters!$D90 ))), price.ceiling   )</f>
        <v>296.69895519740982</v>
      </c>
      <c r="CX80" s="1">
        <f xml:space="preserve"> MIN(   MAX(0,EXP((1/beta.p)*( CX50 - CX65 - beta.0 - beta.oil*price.oil.2050 - beta.eua*price.eua.2050 - parameters!$D90 ))), price.ceiling   )</f>
        <v>309.22091105167647</v>
      </c>
      <c r="CY80" s="1">
        <f xml:space="preserve"> MIN(   MAX(0,EXP((1/beta.p)*( CY50 - CY65 - beta.0 - beta.oil*price.oil.2050 - beta.eua*price.eua.2050 - parameters!$D90 ))), price.ceiling   )</f>
        <v>322.27134661802012</v>
      </c>
      <c r="CZ80" s="1">
        <f xml:space="preserve"> MIN(   MAX(0,EXP((1/beta.p)*( CZ50 - CZ65 - beta.0 - beta.oil*price.oil.2050 - beta.eua*price.eua.2050 - parameters!$D90 ))), price.ceiling   )</f>
        <v>335.87256598450182</v>
      </c>
      <c r="DA80" s="1">
        <f xml:space="preserve"> MIN(   MAX(0,EXP((1/beta.p)*( DA50 - DA65 - beta.0 - beta.oil*price.oil.2050 - beta.eua*price.eua.2050 - parameters!$D90 ))), price.ceiling   )</f>
        <v>350.04781456641524</v>
      </c>
    </row>
    <row r="82" spans="1:105" x14ac:dyDescent="0.25">
      <c r="A82" s="4" t="s">
        <v>18</v>
      </c>
      <c r="D82" s="4" t="s">
        <v>13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5">
      <c r="A83" t="s">
        <v>48</v>
      </c>
      <c r="B83" s="1">
        <f>SUMPRODUCT(E83:DA83,E$5:DA$5)  /  10^6</f>
        <v>655.90994226192595</v>
      </c>
      <c r="D83" t="s">
        <v>48</v>
      </c>
      <c r="E83" s="1">
        <f t="array" ref="E83:E95" xml:space="preserve">   IF(E53:E65&lt;E38:E50,     E68:E80   *   4   *   (E38:E50-E53:E65),   0  )</f>
        <v>32535375.197934754</v>
      </c>
      <c r="F83" s="1">
        <f t="array" ref="F83:F95" xml:space="preserve">   IF(F53:F65&lt;F38:F50,     F68:F80   *   4   *   (F38:F50-F53:F65),   0  )</f>
        <v>34939774.376254313</v>
      </c>
      <c r="G83" s="1">
        <f t="array" ref="G83:G95" xml:space="preserve">   IF(G53:G65&lt;G38:G50,     G68:G80   *   4   *   (G38:G50-G53:G65),   0  )</f>
        <v>37481219.624930546</v>
      </c>
      <c r="H83" s="1">
        <f t="array" ref="H83:H95" xml:space="preserve">   IF(H53:H65&lt;H38:H50,     H68:H80   *   4   *   (H38:H50-H53:H65),   0  )</f>
        <v>40166704.698605306</v>
      </c>
      <c r="I83" s="1">
        <f t="array" ref="I83:I95" xml:space="preserve">   IF(I53:I65&lt;I38:I50,     I68:I80   *   4   *   (I38:I50-I53:I65),   0  )</f>
        <v>43003558.932358451</v>
      </c>
      <c r="J83" s="1">
        <f t="array" ref="J83:J95" xml:space="preserve">   IF(J53:J65&lt;J38:J50,     J68:J80   *   4   *   (J38:J50-J53:J65),   0  )</f>
        <v>45999462.722543597</v>
      </c>
      <c r="K83" s="1">
        <f t="array" ref="K83:K95" xml:space="preserve">   IF(K53:K65&lt;K38:K50,     K68:K80   *   4   *   (K38:K50-K53:K65),   0  )</f>
        <v>49162463.70252908</v>
      </c>
      <c r="L83" s="1">
        <f t="array" ref="L83:L95" xml:space="preserve">   IF(L53:L65&lt;L38:L50,     L68:L80   *   4   *   (L38:L50-L53:L65),   0  )</f>
        <v>52500993.643916264</v>
      </c>
      <c r="M83" s="1">
        <f t="array" ref="M83:M95" xml:space="preserve">   IF(M53:M65&lt;M38:M50,     M68:M80   *   4   *   (M38:M50-M53:M65),   0  )</f>
        <v>56023886.115132257</v>
      </c>
      <c r="N83" s="1">
        <f t="array" ref="N83:N95" xml:space="preserve">   IF(N53:N65&lt;N38:N50,     N68:N80   *   4   *   (N38:N50-N53:N65),   0  )</f>
        <v>59740394.930675432</v>
      </c>
      <c r="O83" s="1">
        <f t="array" ref="O83:O95" xml:space="preserve">   IF(O53:O65&lt;O38:O50,     O68:O80   *   4   *   (O38:O50-O53:O65),   0  )</f>
        <v>63660213.425732665</v>
      </c>
      <c r="P83" s="1">
        <f t="array" ref="P83:P95" xml:space="preserve">   IF(P53:P65&lt;P38:P50,     P68:P80   *   4   *   (P38:P50-P53:P65),   0  )</f>
        <v>67793494.592387855</v>
      </c>
      <c r="Q83" s="1">
        <f t="array" ref="Q83:Q95" xml:space="preserve">   IF(Q53:Q65&lt;Q38:Q50,     Q68:Q80   *   4   *   (Q38:Q50-Q53:Q65),   0  )</f>
        <v>72150872.11520876</v>
      </c>
      <c r="R83" s="1">
        <f t="array" ref="R83:R95" xml:space="preserve">   IF(R53:R65&lt;R38:R50,     R68:R80   *   4   *   (R38:R50-R53:R65),   0  )</f>
        <v>76743482.345632195</v>
      </c>
      <c r="S83" s="1">
        <f t="array" ref="S83:S95" xml:space="preserve">   IF(S53:S65&lt;S38:S50,     S68:S80   *   4   *   (S38:S50-S53:S65),   0  )</f>
        <v>81582987.256268367</v>
      </c>
      <c r="T83" s="1">
        <f t="array" ref="T83:T95" xml:space="preserve">   IF(T53:T65&lt;T38:T50,     T68:T80   *   4   *   (T38:T50-T53:T65),   0  )</f>
        <v>86681598.418023914</v>
      </c>
      <c r="U83" s="1">
        <f t="array" ref="U83:U95" xml:space="preserve">   IF(U53:U65&lt;U38:U50,     U68:U80   *   4   *   (U38:U50-U53:U65),   0  )</f>
        <v>92052102.044790536</v>
      </c>
      <c r="V83" s="1">
        <f t="array" ref="V83:V95" xml:space="preserve">   IF(V53:V65&lt;V38:V50,     V68:V80   *   4   *   (V38:V50-V53:V65),   0  )</f>
        <v>97707885.152380347</v>
      </c>
      <c r="W83" s="1">
        <f t="array" ref="W83:W95" xml:space="preserve">   IF(W53:W65&lt;W38:W50,     W68:W80   *   4   *   (W38:W50-W53:W65),   0  )</f>
        <v>103662962.88039832</v>
      </c>
      <c r="X83" s="1">
        <f t="array" ref="X83:X95" xml:space="preserve">   IF(X53:X65&lt;X38:X50,     X68:X80   *   4   *   (X38:X50-X53:X65),   0  )</f>
        <v>109932007.02784188</v>
      </c>
      <c r="Y83" s="1">
        <f t="array" ref="Y83:Y95" xml:space="preserve">   IF(Y53:Y65&lt;Y38:Y50,     Y68:Y80   *   4   *   (Y38:Y50-Y53:Y65),   0  )</f>
        <v>116530375.85540658</v>
      </c>
      <c r="Z83" s="1">
        <f t="array" ref="Z83:Z95" xml:space="preserve">   IF(Z53:Z65&lt;Z38:Z50,     Z68:Z80   *   4   *   (Z38:Z50-Z53:Z65),   0  )</f>
        <v>123474145.20975477</v>
      </c>
      <c r="AA83" s="1">
        <f t="array" ref="AA83:AA95" xml:space="preserve">   IF(AA53:AA65&lt;AA38:AA50,     AA68:AA80   *   4   *   (AA38:AA50-AA53:AA65),   0  )</f>
        <v>130780141.02738595</v>
      </c>
      <c r="AB83" s="1">
        <f t="array" ref="AB83:AB95" xml:space="preserve">   IF(AB53:AB65&lt;AB38:AB50,     AB68:AB80   *   4   *   (AB38:AB50-AB53:AB65),   0  )</f>
        <v>138465973.27822331</v>
      </c>
      <c r="AC83" s="1">
        <f t="array" ref="AC83:AC95" xml:space="preserve">   IF(AC53:AC65&lt;AC38:AC50,     AC68:AC80   *   4   *   (AC38:AC50-AC53:AC65),   0  )</f>
        <v>146550071.41161895</v>
      </c>
      <c r="AD83" s="1">
        <f t="array" ref="AD83:AD95" xml:space="preserve">   IF(AD53:AD65&lt;AD38:AD50,     AD68:AD80   *   4   *   (AD38:AD50-AD53:AD65),   0  )</f>
        <v>155051721.37017187</v>
      </c>
      <c r="AE83" s="1">
        <f t="array" ref="AE83:AE95" xml:space="preserve">   IF(AE53:AE65&lt;AE38:AE50,     AE68:AE80   *   4   *   (AE38:AE50-AE53:AE65),   0  )</f>
        <v>163991104.23956591</v>
      </c>
      <c r="AF83" s="1">
        <f t="array" ref="AF83:AF95" xml:space="preserve">   IF(AF53:AF65&lt;AF38:AF50,     AF68:AF80   *   4   *   (AF38:AF50-AF53:AF65),   0  )</f>
        <v>173389336.60555932</v>
      </c>
      <c r="AG83" s="1">
        <f t="array" ref="AG83:AG95" xml:space="preserve">   IF(AG53:AG65&lt;AG38:AG50,     AG68:AG80   *   4   *   (AG38:AG50-AG53:AG65),   0  )</f>
        <v>183268512.69231555</v>
      </c>
      <c r="AH83" s="1">
        <f t="array" ref="AH83:AH95" xml:space="preserve">   IF(AH53:AH65&lt;AH38:AH50,     AH68:AH80   *   4   *   (AH38:AH50-AH53:AH65),   0  )</f>
        <v>193651748.35944289</v>
      </c>
      <c r="AI83" s="1">
        <f t="array" ref="AI83:AI95" xml:space="preserve">   IF(AI53:AI65&lt;AI38:AI50,     AI68:AI80   *   4   *   (AI38:AI50-AI53:AI65),   0  )</f>
        <v>204563227.03843433</v>
      </c>
      <c r="AJ83" s="1">
        <f t="array" ref="AJ83:AJ95" xml:space="preserve">   IF(AJ53:AJ65&lt;AJ38:AJ50,     AJ68:AJ80   *   4   *   (AJ38:AJ50-AJ53:AJ65),   0  )</f>
        <v>216028247.69265121</v>
      </c>
      <c r="AK83" s="1">
        <f t="array" ref="AK83:AK95" xml:space="preserve">   IF(AK53:AK65&lt;AK38:AK50,     AK68:AK80   *   4   *   (AK38:AK50-AK53:AK65),   0  )</f>
        <v>228073274.88860762</v>
      </c>
      <c r="AL83" s="1">
        <f t="array" ref="AL83:AL95" xml:space="preserve">   IF(AL53:AL65&lt;AL38:AL50,     AL68:AL80   *   4   *   (AL38:AL50-AL53:AL65),   0  )</f>
        <v>240725991.07006365</v>
      </c>
      <c r="AM83" s="1">
        <f t="array" ref="AM83:AM95" xml:space="preserve">   IF(AM53:AM65&lt;AM38:AM50,     AM68:AM80   *   4   *   (AM38:AM50-AM53:AM65),   0  )</f>
        <v>254015351.13036087</v>
      </c>
      <c r="AN83" s="1">
        <f t="array" ref="AN83:AN95" xml:space="preserve">   IF(AN53:AN65&lt;AN38:AN50,     AN68:AN80   *   4   *   (AN38:AN50-AN53:AN65),   0  )</f>
        <v>267971639.38250944</v>
      </c>
      <c r="AO83" s="1">
        <f t="array" ref="AO83:AO95" xml:space="preserve">   IF(AO53:AO65&lt;AO38:AO50,     AO68:AO80   *   4   *   (AO38:AO50-AO53:AO65),   0  )</f>
        <v>282626529.03080571</v>
      </c>
      <c r="AP83" s="1">
        <f t="array" ref="AP83:AP95" xml:space="preserve">   IF(AP53:AP65&lt;AP38:AP50,     AP68:AP80   *   4   *   (AP38:AP50-AP53:AP65),   0  )</f>
        <v>298013144.25217795</v>
      </c>
      <c r="AQ83" s="1">
        <f t="array" ref="AQ83:AQ95" xml:space="preserve">   IF(AQ53:AQ65&lt;AQ38:AQ50,     AQ68:AQ80   *   4   *   (AQ38:AQ50-AQ53:AQ65),   0  )</f>
        <v>314166125.00010884</v>
      </c>
      <c r="AR83" s="1">
        <f t="array" ref="AR83:AR95" xml:space="preserve">   IF(AR53:AR65&lt;AR38:AR50,     AR68:AR80   *   4   *   (AR38:AR50-AR53:AR65),   0  )</f>
        <v>331121694.64877701</v>
      </c>
      <c r="AS83" s="1">
        <f t="array" ref="AS83:AS95" xml:space="preserve">   IF(AS53:AS65&lt;AS38:AS50,     AS68:AS80   *   4   *   (AS38:AS50-AS53:AS65),   0  )</f>
        <v>348917730.60010844</v>
      </c>
      <c r="AT83" s="1">
        <f t="array" ref="AT83:AT95" xml:space="preserve">   IF(AT53:AT65&lt;AT38:AT50,     AT68:AT80   *   4   *   (AT38:AT50-AT53:AT65),   0  )</f>
        <v>367593837.98165256</v>
      </c>
      <c r="AU83" s="1">
        <f t="array" ref="AU83:AU95" xml:space="preserve">   IF(AU53:AU65&lt;AU38:AU50,     AU68:AU80   *   4   *   (AU38:AU50-AU53:AU65),   0  )</f>
        <v>387191426.56866562</v>
      </c>
      <c r="AV83" s="1">
        <f t="array" ref="AV83:AV95" xml:space="preserve">   IF(AV53:AV65&lt;AV38:AV50,     AV68:AV80   *   4   *   (AV38:AV50-AV53:AV65),   0  )</f>
        <v>407753791.06946564</v>
      </c>
      <c r="AW83" s="1">
        <f t="array" ref="AW83:AW95" xml:space="preserve">   IF(AW53:AW65&lt;AW38:AW50,     AW68:AW80   *   4   *   (AW38:AW50-AW53:AW65),   0  )</f>
        <v>429326194.91906536</v>
      </c>
      <c r="AX83" s="1">
        <f t="array" ref="AX83:AX95" xml:space="preserve">   IF(AX53:AX65&lt;AX38:AX50,     AX68:AX80   *   4   *   (AX38:AX50-AX53:AX65),   0  )</f>
        <v>451955957.73226035</v>
      </c>
      <c r="AY83" s="1">
        <f t="array" ref="AY83:AY95" xml:space="preserve">   IF(AY53:AY65&lt;AY38:AY50,     AY68:AY80   *   4   *   (AY38:AY50-AY53:AY65),   0  )</f>
        <v>475692546.57380098</v>
      </c>
      <c r="AZ83" s="1">
        <f t="array" ref="AZ83:AZ95" xml:space="preserve">   IF(AZ53:AZ65&lt;AZ38:AZ50,     AZ68:AZ80   *   4   *   (AZ38:AZ50-AZ53:AZ65),   0  )</f>
        <v>500587671.20998639</v>
      </c>
      <c r="BA83" s="1">
        <f t="array" ref="BA83:BA95" xml:space="preserve">   IF(BA53:BA65&lt;BA38:BA50,     BA68:BA80   *   4   *   (BA38:BA50-BA53:BA65),   0  )</f>
        <v>526695383.51301771</v>
      </c>
      <c r="BB83" s="1">
        <f t="array" ref="BB83:BB95" xml:space="preserve">   IF(BB53:BB65&lt;BB38:BB50,     BB68:BB80   *   4   *   (BB38:BB50-BB53:BB65),   0  )</f>
        <v>554072181.19674015</v>
      </c>
      <c r="BC83" s="1">
        <f t="array" ref="BC83:BC95" xml:space="preserve">   IF(BC53:BC65&lt;BC38:BC50,     BC68:BC80   *   4   *   (BC38:BC50-BC53:BC65),   0  )</f>
        <v>582777116.0700171</v>
      </c>
      <c r="BD83" s="1">
        <f t="array" ref="BD83:BD95" xml:space="preserve">   IF(BD53:BD65&lt;BD38:BD50,     BD68:BD80   *   4   *   (BD38:BD50-BD53:BD65),   0  )</f>
        <v>612871907.0018748</v>
      </c>
      <c r="BE83" s="1">
        <f t="array" ref="BE83:BE95" xml:space="preserve">   IF(BE53:BE65&lt;BE38:BE50,     BE68:BE80   *   4   *   (BE38:BE50-BE53:BE65),   0  )</f>
        <v>644421057.8008424</v>
      </c>
      <c r="BF83" s="1">
        <f t="array" ref="BF83:BF95" xml:space="preserve">   IF(BF53:BF65&lt;BF38:BF50,     BF68:BF80   *   4   *   (BF38:BF50-BF53:BF65),   0  )</f>
        <v>677491980.21949828</v>
      </c>
      <c r="BG83" s="1">
        <f t="array" ref="BG83:BG95" xml:space="preserve">   IF(BG53:BG65&lt;BG38:BG50,     BG68:BG80   *   4   *   (BG38:BG50-BG53:BG65),   0  )</f>
        <v>712155122.30419421</v>
      </c>
      <c r="BH83" s="1">
        <f t="array" ref="BH83:BH95" xml:space="preserve">   IF(BH53:BH65&lt;BH38:BH50,     BH68:BH80   *   4   *   (BH38:BH50-BH53:BH65),   0  )</f>
        <v>748484102.31930709</v>
      </c>
      <c r="BI83" s="1">
        <f t="array" ref="BI83:BI95" xml:space="preserve">   IF(BI53:BI65&lt;BI38:BI50,     BI68:BI80   *   4   *   (BI38:BI50-BI53:BI65),   0  )</f>
        <v>786555848.48505259</v>
      </c>
      <c r="BJ83" s="1">
        <f t="array" ref="BJ83:BJ95" xml:space="preserve">   IF(BJ53:BJ65&lt;BJ38:BJ50,     BJ68:BJ80   *   4   *   (BJ38:BJ50-BJ53:BJ65),   0  )</f>
        <v>826450744.77809775</v>
      </c>
      <c r="BK83" s="1">
        <f t="array" ref="BK83:BK95" xml:space="preserve">   IF(BK53:BK65&lt;BK38:BK50,     BK68:BK80   *   4   *   (BK38:BK50-BK53:BK65),   0  )</f>
        <v>868252783.05473578</v>
      </c>
      <c r="BL83" s="1">
        <f t="array" ref="BL83:BL95" xml:space="preserve">   IF(BL53:BL65&lt;BL38:BL50,     BL68:BL80   *   4   *   (BL38:BL50-BL53:BL65),   0  )</f>
        <v>912049721.76745844</v>
      </c>
      <c r="BM83" s="1">
        <f t="array" ref="BM83:BM95" xml:space="preserve">   IF(BM53:BM65&lt;BM38:BM50,     BM68:BM80   *   4   *   (BM38:BM50-BM53:BM65),   0  )</f>
        <v>957933251.55718601</v>
      </c>
      <c r="BN83" s="1">
        <f t="array" ref="BN83:BN95" xml:space="preserve">   IF(BN53:BN65&lt;BN38:BN50,     BN68:BN80   *   4   *   (BN38:BN50-BN53:BN65),   0  )</f>
        <v>1005999168.0154347</v>
      </c>
      <c r="BO83" s="1">
        <f t="array" ref="BO83:BO95" xml:space="preserve">   IF(BO53:BO65&lt;BO38:BO50,     BO68:BO80   *   4   *   (BO38:BO50-BO53:BO65),   0  )</f>
        <v>1056347551.9231306</v>
      </c>
      <c r="BP83" s="1">
        <f t="array" ref="BP83:BP95" xml:space="preserve">   IF(BP53:BP65&lt;BP38:BP50,     BP68:BP80   *   4   *   (BP38:BP50-BP53:BP65),   0  )</f>
        <v>1109082957.2858117</v>
      </c>
      <c r="BQ83" s="1">
        <f t="array" ref="BQ83:BQ95" xml:space="preserve">   IF(BQ53:BQ65&lt;BQ38:BQ50,     BQ68:BQ80   *   4   *   (BQ38:BQ50-BQ53:BQ65),   0  )</f>
        <v>1164314607.4984539</v>
      </c>
      <c r="BR83" s="1">
        <f t="array" ref="BR83:BR95" xml:space="preserve">   IF(BR53:BR65&lt;BR38:BR50,     BR68:BR80   *   4   *   (BR38:BR50-BR53:BR65),   0  )</f>
        <v>1222156599.9873109</v>
      </c>
      <c r="BS83" s="1">
        <f t="array" ref="BS83:BS95" xml:space="preserve">   IF(BS53:BS65&lt;BS38:BS50,     BS68:BS80   *   4   *   (BS38:BS50-BS53:BS65),   0  )</f>
        <v>1282728119.690819</v>
      </c>
      <c r="BT83" s="1">
        <f t="array" ref="BT83:BT95" xml:space="preserve">   IF(BT53:BT65&lt;BT38:BT50,     BT68:BT80   *   4   *   (BT38:BT50-BT53:BT65),   0  )</f>
        <v>1346153661.7569821</v>
      </c>
      <c r="BU83" s="1">
        <f t="array" ref="BU83:BU95" xml:space="preserve">   IF(BU53:BU65&lt;BU38:BU50,     BU68:BU80   *   4   *   (BU38:BU50-BU53:BU65),   0  )</f>
        <v>1412563263.8505487</v>
      </c>
      <c r="BV83" s="1">
        <f t="array" ref="BV83:BV95" xml:space="preserve">   IF(BV53:BV65&lt;BV38:BV50,     BV68:BV80   *   4   *   (BV38:BV50-BV53:BV65),   0  )</f>
        <v>1482092748.4800119</v>
      </c>
      <c r="BW83" s="1">
        <f t="array" ref="BW83:BW95" xml:space="preserve">   IF(BW53:BW65&lt;BW38:BW50,     BW68:BW80   *   4   *   (BW38:BW50-BW53:BW65),   0  )</f>
        <v>1554883975.7716811</v>
      </c>
      <c r="BX83" s="1">
        <f t="array" ref="BX83:BX95" xml:space="preserve">   IF(BX53:BX65&lt;BX38:BX50,     BX68:BX80   *   4   *   (BX38:BX50-BX53:BX65),   0  )</f>
        <v>1631085107.1362617</v>
      </c>
      <c r="BY83" s="1">
        <f t="array" ref="BY83:BY95" xml:space="preserve">   IF(BY53:BY65&lt;BY38:BY50,     BY68:BY80   *   4   *   (BY38:BY50-BY53:BY65),   0  )</f>
        <v>1710850880.2920506</v>
      </c>
      <c r="BZ83" s="1">
        <f t="array" ref="BZ83:BZ95" xml:space="preserve">   IF(BZ53:BZ65&lt;BZ38:BZ50,     BZ68:BZ80   *   4   *   (BZ38:BZ50-BZ53:BZ65),   0  )</f>
        <v>1794342896.128603</v>
      </c>
      <c r="CA83" s="1">
        <f t="array" ref="CA83:CA95" xml:space="preserve">   IF(CA53:CA65&lt;CA38:CA50,     CA68:CA80   *   4   *   (CA38:CA50-CA53:CA65),   0  )</f>
        <v>1881729917.9149876</v>
      </c>
      <c r="CB83" s="1">
        <f t="array" ref="CB83:CB95" xml:space="preserve">   IF(CB53:CB65&lt;CB38:CB50,     CB68:CB80   *   4   *   (CB38:CB50-CB53:CB65),   0  )</f>
        <v>1973188183.378207</v>
      </c>
      <c r="CC83" s="1">
        <f t="array" ref="CC83:CC95" xml:space="preserve">   IF(CC53:CC65&lt;CC38:CC50,     CC68:CC80   *   4   *   (CC38:CC50-CC53:CC65),   0  )</f>
        <v>2068901730.1993473</v>
      </c>
      <c r="CD83" s="1">
        <f t="array" ref="CD83:CD95" xml:space="preserve">   IF(CD53:CD65&lt;CD38:CD50,     CD68:CD80   *   4   *   (CD38:CD50-CD53:CD65),   0  )</f>
        <v>2169062735.4982915</v>
      </c>
      <c r="CE83" s="1">
        <f t="array" ref="CE83:CE95" xml:space="preserve">   IF(CE53:CE65&lt;CE38:CE50,     CE68:CE80   *   4   *   (CE38:CE50-CE53:CE65),   0  )</f>
        <v>2273871869.9017229</v>
      </c>
      <c r="CF83" s="1">
        <f t="array" ref="CF83:CF95" xml:space="preserve">   IF(CF53:CF65&lt;CF38:CF50,     CF68:CF80   *   4   *   (CF38:CF50-CF53:CF65),   0  )</f>
        <v>2383538666.8143964</v>
      </c>
      <c r="CG83" s="1">
        <f t="array" ref="CG83:CG95" xml:space="preserve">   IF(CG53:CG65&lt;CG38:CG50,     CG68:CG80   *   4   *   (CG38:CG50-CG53:CG65),   0  )</f>
        <v>2498281907.5396323</v>
      </c>
      <c r="CH83" s="1">
        <f t="array" ref="CH83:CH95" xml:space="preserve">   IF(CH53:CH65&lt;CH38:CH50,     CH68:CH80   *   4   *   (CH38:CH50-CH53:CH65),   0  )</f>
        <v>2618330022.9222836</v>
      </c>
      <c r="CI83" s="1">
        <f t="array" ref="CI83:CI95" xml:space="preserve">   IF(CI53:CI65&lt;CI38:CI50,     CI68:CI80   *   4   *   (CI38:CI50-CI53:CI65),   0  )</f>
        <v>2743921512.215724</v>
      </c>
      <c r="CJ83" s="1">
        <f t="array" ref="CJ83:CJ95" xml:space="preserve">   IF(CJ53:CJ65&lt;CJ38:CJ50,     CJ68:CJ80   *   4   *   (CJ38:CJ50-CJ53:CJ65),   0  )</f>
        <v>2875305379.9040303</v>
      </c>
      <c r="CK83" s="1">
        <f t="array" ref="CK83:CK95" xml:space="preserve">   IF(CK53:CK65&lt;CK38:CK50,     CK68:CK80   *   4   *   (CK38:CK50-CK53:CK65),   0  )</f>
        <v>3012741591.2412057</v>
      </c>
      <c r="CL83" s="1">
        <f t="array" ref="CL83:CL95" xml:space="preserve">   IF(CL53:CL65&lt;CL38:CL50,     CL68:CL80   *   4   *   (CL38:CL50-CL53:CL65),   0  )</f>
        <v>3156501547.3014216</v>
      </c>
      <c r="CM83" s="1">
        <f t="array" ref="CM83:CM95" xml:space="preserve">   IF(CM53:CM65&lt;CM38:CM50,     CM68:CM80   *   4   *   (CM38:CM50-CM53:CM65),   0  )</f>
        <v>3306868580.3675761</v>
      </c>
      <c r="CN83" s="1">
        <f t="array" ref="CN83:CN95" xml:space="preserve">   IF(CN53:CN65&lt;CN38:CN50,     CN68:CN80   *   4   *   (CN38:CN50-CN53:CN65),   0  )</f>
        <v>3464138470.5204067</v>
      </c>
      <c r="CO83" s="1">
        <f t="array" ref="CO83:CO95" xml:space="preserve">   IF(CO53:CO65&lt;CO38:CO50,     CO68:CO80   *   4   *   (CO38:CO50-CO53:CO65),   0  )</f>
        <v>3628619984.3264728</v>
      </c>
      <c r="CP83" s="1">
        <f t="array" ref="CP83:CP95" xml:space="preserve">   IF(CP53:CP65&lt;CP38:CP50,     CP68:CP80   *   4   *   (CP38:CP50-CP53:CP65),   0  )</f>
        <v>3800635436.561202</v>
      </c>
      <c r="CQ83" s="1">
        <f t="array" ref="CQ83:CQ95" xml:space="preserve">   IF(CQ53:CQ65&lt;CQ38:CQ50,     CQ68:CQ80   *   4   *   (CQ38:CQ50-CQ53:CQ65),   0  )</f>
        <v>3980521275.9424367</v>
      </c>
      <c r="CR83" s="1">
        <f t="array" ref="CR83:CR95" xml:space="preserve">   IF(CR53:CR65&lt;CR38:CR50,     CR68:CR80   *   4   *   (CR38:CR50-CR53:CR65),   0  )</f>
        <v>4168628695.8910456</v>
      </c>
      <c r="CS83" s="1">
        <f t="array" ref="CS83:CS95" xml:space="preserve">   IF(CS53:CS65&lt;CS38:CS50,     CS68:CS80   *   4   *   (CS38:CS50-CS53:CS65),   0  )</f>
        <v>4365324271.3776894</v>
      </c>
      <c r="CT83" s="1">
        <f t="array" ref="CT83:CT95" xml:space="preserve">   IF(CT53:CT65&lt;CT38:CT50,     CT68:CT80   *   4   *   (CT38:CT50-CT53:CT65),   0  )</f>
        <v>4570990622.9593878</v>
      </c>
      <c r="CU83" s="1">
        <f t="array" ref="CU83:CU95" xml:space="preserve">   IF(CU53:CU65&lt;CU38:CU50,     CU68:CU80   *   4   *   (CU38:CU50-CU53:CU65),   0  )</f>
        <v>4786027109.1558352</v>
      </c>
      <c r="CV83" s="1">
        <f t="array" ref="CV83:CV95" xml:space="preserve">   IF(CV53:CV65&lt;CV38:CV50,     CV68:CV80   *   4   *   (CV38:CV50-CV53:CV65),   0  )</f>
        <v>5010850548.3636885</v>
      </c>
      <c r="CW83" s="1">
        <f t="array" ref="CW83:CW95" xml:space="preserve">   IF(CW53:CW65&lt;CW38:CW50,     CW68:CW80   *   4   *   (CW38:CW50-CW53:CW65),   0  )</f>
        <v>5245895971.5573387</v>
      </c>
      <c r="CX83" s="1">
        <f t="array" ref="CX83:CX95" xml:space="preserve">   IF(CX53:CX65&lt;CX38:CX50,     CX68:CX80   *   4   *   (CX38:CX50-CX53:CX65),   0  )</f>
        <v>5491617407.07693</v>
      </c>
      <c r="CY83" s="1">
        <f t="array" ref="CY83:CY95" xml:space="preserve">   IF(CY53:CY65&lt;CY38:CY50,     CY68:CY80   *   4   *   (CY38:CY50-CY53:CY65),   0  )</f>
        <v>5748488698.8590736</v>
      </c>
      <c r="CZ83" s="1">
        <f t="array" ref="CZ83:CZ95" xml:space="preserve">   IF(CZ53:CZ65&lt;CZ38:CZ50,     CZ68:CZ80   *   4   *   (CZ38:CZ50-CZ53:CZ65),   0  )</f>
        <v>6017004359.5224552</v>
      </c>
      <c r="DA83" s="1">
        <f t="array" ref="DA83:DA95" xml:space="preserve">   IF(DA53:DA65&lt;DA38:DA50,     DA68:DA80   *   4   *   (DA38:DA50-DA53:DA65),   0  )</f>
        <v>6297680459.7796984</v>
      </c>
    </row>
    <row r="84" spans="1:105" x14ac:dyDescent="0.25">
      <c r="A84" t="s">
        <v>49</v>
      </c>
      <c r="B84" s="1">
        <f t="shared" ref="B84:B95" si="9">SUMPRODUCT(E84:DA84,E$5:DA$5)  /  10^6</f>
        <v>566.83002993360947</v>
      </c>
      <c r="D84" t="s">
        <v>49</v>
      </c>
      <c r="E84" s="1">
        <v>51480061.250905029</v>
      </c>
      <c r="F84" s="1">
        <v>54302130.449476205</v>
      </c>
      <c r="G84" s="1">
        <v>57251858.231133915</v>
      </c>
      <c r="H84" s="1">
        <v>60334517.358114682</v>
      </c>
      <c r="I84" s="1">
        <v>63555587.085379258</v>
      </c>
      <c r="J84" s="1">
        <v>66920760.969141692</v>
      </c>
      <c r="K84" s="1">
        <v>70435954.963450685</v>
      </c>
      <c r="L84" s="1">
        <v>74107315.815254837</v>
      </c>
      <c r="M84" s="1">
        <v>77941229.768755153</v>
      </c>
      <c r="N84" s="1">
        <v>81944331.590235889</v>
      </c>
      <c r="O84" s="1">
        <v>86123513.924960449</v>
      </c>
      <c r="P84" s="1">
        <v>90485936.998135924</v>
      </c>
      <c r="Q84" s="1">
        <v>95039038.672375292</v>
      </c>
      <c r="R84" s="1">
        <v>99790544.874530062</v>
      </c>
      <c r="S84" s="1">
        <v>104748480.40522423</v>
      </c>
      <c r="T84" s="1">
        <v>109921180.14489628</v>
      </c>
      <c r="U84" s="1">
        <v>115317300.67064492</v>
      </c>
      <c r="V84" s="1">
        <v>120945832.29868579</v>
      </c>
      <c r="W84" s="1">
        <v>126816111.56775033</v>
      </c>
      <c r="X84" s="1">
        <v>132937834.17930581</v>
      </c>
      <c r="Y84" s="1">
        <v>139321068.41103625</v>
      </c>
      <c r="Z84" s="1">
        <v>145976269.02061206</v>
      </c>
      <c r="AA84" s="1">
        <v>152914291.65737748</v>
      </c>
      <c r="AB84" s="1">
        <v>160146407.80021358</v>
      </c>
      <c r="AC84" s="1">
        <v>167684320.24047917</v>
      </c>
      <c r="AD84" s="1">
        <v>175540179.12960759</v>
      </c>
      <c r="AE84" s="1">
        <v>183726598.61162496</v>
      </c>
      <c r="AF84" s="1">
        <v>192256674.0615806</v>
      </c>
      <c r="AG84" s="1">
        <v>201143999.95161965</v>
      </c>
      <c r="AH84" s="1">
        <v>210402688.36719966</v>
      </c>
      <c r="AI84" s="1">
        <v>220047388.19674903</v>
      </c>
      <c r="AJ84" s="1">
        <v>230093305.01889175</v>
      </c>
      <c r="AK84" s="1">
        <v>240556221.71221364</v>
      </c>
      <c r="AL84" s="1">
        <v>251452519.81343105</v>
      </c>
      <c r="AM84" s="1">
        <v>262799201.65073979</v>
      </c>
      <c r="AN84" s="1">
        <v>274613913.28005952</v>
      </c>
      <c r="AO84" s="1">
        <v>286914968.25288528</v>
      </c>
      <c r="AP84" s="1">
        <v>299721372.24545044</v>
      </c>
      <c r="AQ84" s="1">
        <v>313052848.57997769</v>
      </c>
      <c r="AR84" s="1">
        <v>326929864.66986072</v>
      </c>
      <c r="AS84" s="1">
        <v>341373659.42175746</v>
      </c>
      <c r="AT84" s="1">
        <v>356406271.62873459</v>
      </c>
      <c r="AU84" s="1">
        <v>372050569.3898046</v>
      </c>
      <c r="AV84" s="1">
        <v>388330280.59244919</v>
      </c>
      <c r="AW84" s="1">
        <v>405270024.49600667</v>
      </c>
      <c r="AX84" s="1">
        <v>422895344.45514178</v>
      </c>
      <c r="AY84" s="1">
        <v>441232741.82399267</v>
      </c>
      <c r="AZ84" s="1">
        <v>460309711.08302319</v>
      </c>
      <c r="BA84" s="1">
        <v>480154776.23208869</v>
      </c>
      <c r="BB84" s="1">
        <v>500797528.49475187</v>
      </c>
      <c r="BC84" s="1">
        <v>522268665.38047248</v>
      </c>
      <c r="BD84" s="1">
        <v>544600031.15293944</v>
      </c>
      <c r="BE84" s="1">
        <v>567824658.75449598</v>
      </c>
      <c r="BF84" s="1">
        <v>591976813.23838878</v>
      </c>
      <c r="BG84" s="1">
        <v>617092036.76236212</v>
      </c>
      <c r="BH84" s="1">
        <v>643207195.19903362</v>
      </c>
      <c r="BI84" s="1">
        <v>670360526.42038643</v>
      </c>
      <c r="BJ84" s="1">
        <v>698591690.31579244</v>
      </c>
      <c r="BK84" s="1">
        <v>727941820.60498965</v>
      </c>
      <c r="BL84" s="1">
        <v>758453578.50967181</v>
      </c>
      <c r="BM84" s="1">
        <v>790171208.34950817</v>
      </c>
      <c r="BN84" s="1">
        <v>823140595.13078892</v>
      </c>
      <c r="BO84" s="1">
        <v>857409324.19821382</v>
      </c>
      <c r="BP84" s="1">
        <v>893026743.02288985</v>
      </c>
      <c r="BQ84" s="1">
        <v>930044025.20207918</v>
      </c>
      <c r="BR84" s="1">
        <v>968514236.74898386</v>
      </c>
      <c r="BS84" s="1">
        <v>1008492404.753484</v>
      </c>
      <c r="BT84" s="1">
        <v>1050035588.4977014</v>
      </c>
      <c r="BU84" s="1">
        <v>1093202953.1130753</v>
      </c>
      <c r="BV84" s="1">
        <v>1138055845.8687823</v>
      </c>
      <c r="BW84" s="1">
        <v>1184657875.1843896</v>
      </c>
      <c r="BX84" s="1">
        <v>1233074992.4629331</v>
      </c>
      <c r="BY84" s="1">
        <v>1283375576.8439507</v>
      </c>
      <c r="BZ84" s="1">
        <v>1335630522.9794953</v>
      </c>
      <c r="CA84" s="1">
        <v>1389913331.9397388</v>
      </c>
      <c r="CB84" s="1">
        <v>1446300205.3585253</v>
      </c>
      <c r="CC84" s="1">
        <v>1504870142.9330587</v>
      </c>
      <c r="CD84" s="1">
        <v>1565705043.395927</v>
      </c>
      <c r="CE84" s="1">
        <v>1628889809.0817792</v>
      </c>
      <c r="CF84" s="1">
        <v>1694512454.2152381</v>
      </c>
      <c r="CG84" s="1">
        <v>1762664217.0510449</v>
      </c>
      <c r="CH84" s="1">
        <v>1833439676.0020573</v>
      </c>
      <c r="CI84" s="1">
        <v>1906936869.8953276</v>
      </c>
      <c r="CJ84" s="1">
        <v>1983257422.5015559</v>
      </c>
      <c r="CK84" s="1">
        <v>2062506671.4881065</v>
      </c>
      <c r="CL84" s="1">
        <v>2144793801.9511275</v>
      </c>
      <c r="CM84" s="1">
        <v>2230231984.687686</v>
      </c>
      <c r="CN84" s="1">
        <v>2318938519.3744431</v>
      </c>
      <c r="CO84" s="1">
        <v>2411034982.8252053</v>
      </c>
      <c r="CP84" s="1">
        <v>2506647382.5056763</v>
      </c>
      <c r="CQ84" s="1">
        <v>2605906315.4899511</v>
      </c>
      <c r="CR84" s="1">
        <v>2708947133.0497217</v>
      </c>
      <c r="CS84" s="1">
        <v>2815910111.0737844</v>
      </c>
      <c r="CT84" s="1">
        <v>2926940626.5223866</v>
      </c>
      <c r="CU84" s="1">
        <v>3042189340.1279058</v>
      </c>
      <c r="CV84" s="1">
        <v>3161812385.5609756</v>
      </c>
      <c r="CW84" s="1">
        <v>3285971565.2884493</v>
      </c>
      <c r="CX84" s="1">
        <v>3414834553.3577995</v>
      </c>
      <c r="CY84" s="1">
        <v>3548575105.3504601</v>
      </c>
      <c r="CZ84" s="1">
        <v>3687373275.755157</v>
      </c>
      <c r="DA84" s="1">
        <v>3831415643.0209861</v>
      </c>
    </row>
    <row r="85" spans="1:105" x14ac:dyDescent="0.25">
      <c r="A85" t="s">
        <v>50</v>
      </c>
      <c r="B85" s="1">
        <f t="shared" si="9"/>
        <v>554.55184263157184</v>
      </c>
      <c r="D85" t="s">
        <v>50</v>
      </c>
      <c r="E85" s="1">
        <v>30634832.938186273</v>
      </c>
      <c r="F85" s="1">
        <v>32805232.217871241</v>
      </c>
      <c r="G85" s="1">
        <v>35094396.591667034</v>
      </c>
      <c r="H85" s="1">
        <v>37508146.907851569</v>
      </c>
      <c r="I85" s="1">
        <v>40052572.298095055</v>
      </c>
      <c r="J85" s="1">
        <v>42734042.066509716</v>
      </c>
      <c r="K85" s="1">
        <v>45559218.091388144</v>
      </c>
      <c r="L85" s="1">
        <v>48535067.761299513</v>
      </c>
      <c r="M85" s="1">
        <v>51668877.468114801</v>
      </c>
      <c r="N85" s="1">
        <v>54968266.680471711</v>
      </c>
      <c r="O85" s="1">
        <v>58441202.622167498</v>
      </c>
      <c r="P85" s="1">
        <v>62096015.580984466</v>
      </c>
      <c r="Q85" s="1">
        <v>65941414.874514371</v>
      </c>
      <c r="R85" s="1">
        <v>69986505.500649989</v>
      </c>
      <c r="S85" s="1">
        <v>74240805.501559764</v>
      </c>
      <c r="T85" s="1">
        <v>78714264.071158856</v>
      </c>
      <c r="U85" s="1">
        <v>83417280.437331766</v>
      </c>
      <c r="V85" s="1">
        <v>88360723.551460132</v>
      </c>
      <c r="W85" s="1">
        <v>93555952.61915496</v>
      </c>
      <c r="X85" s="1">
        <v>99014838.507498965</v>
      </c>
      <c r="Y85" s="1">
        <v>104749786.06556353</v>
      </c>
      <c r="Z85" s="1">
        <v>110773757.39648841</v>
      </c>
      <c r="AA85" s="1">
        <v>117100296.12099379</v>
      </c>
      <c r="AB85" s="1">
        <v>123743552.67384259</v>
      </c>
      <c r="AC85" s="1">
        <v>130718310.67648832</v>
      </c>
      <c r="AD85" s="1">
        <v>138040014.43092638</v>
      </c>
      <c r="AE85" s="1">
        <v>145724797.58162835</v>
      </c>
      <c r="AF85" s="1">
        <v>153789512.9943715</v>
      </c>
      <c r="AG85" s="1">
        <v>162251763.90278912</v>
      </c>
      <c r="AH85" s="1">
        <v>171129936.37556532</v>
      </c>
      <c r="AI85" s="1">
        <v>180443233.15937564</v>
      </c>
      <c r="AJ85" s="1">
        <v>190211708.95494872</v>
      </c>
      <c r="AK85" s="1">
        <v>200456307.18598431</v>
      </c>
      <c r="AL85" s="1">
        <v>211198898.32312319</v>
      </c>
      <c r="AM85" s="1">
        <v>222462319.82772547</v>
      </c>
      <c r="AN85" s="1">
        <v>234270417.7828722</v>
      </c>
      <c r="AO85" s="1">
        <v>246648090.28178719</v>
      </c>
      <c r="AP85" s="1">
        <v>259621332.64674526</v>
      </c>
      <c r="AQ85" s="1">
        <v>273217284.55455792</v>
      </c>
      <c r="AR85" s="1">
        <v>287464279.1478253</v>
      </c>
      <c r="AS85" s="1">
        <v>302391894.21441925</v>
      </c>
      <c r="AT85" s="1">
        <v>318031005.52103162</v>
      </c>
      <c r="AU85" s="1">
        <v>334413842.39014769</v>
      </c>
      <c r="AV85" s="1">
        <v>351574045.61346972</v>
      </c>
      <c r="AW85" s="1">
        <v>369546727.79862863</v>
      </c>
      <c r="AX85" s="1">
        <v>388368536.24998856</v>
      </c>
      <c r="AY85" s="1">
        <v>408077718.48848349</v>
      </c>
      <c r="AZ85" s="1">
        <v>428714190.51971507</v>
      </c>
      <c r="BA85" s="1">
        <v>450319607.96401811</v>
      </c>
      <c r="BB85" s="1">
        <v>472937440.16684741</v>
      </c>
      <c r="BC85" s="1">
        <v>496613047.41269118</v>
      </c>
      <c r="BD85" s="1">
        <v>521393761.37074095</v>
      </c>
      <c r="BE85" s="1">
        <v>547328968.90579867</v>
      </c>
      <c r="BF85" s="1">
        <v>574470199.39335668</v>
      </c>
      <c r="BG85" s="1">
        <v>602871215.68344724</v>
      </c>
      <c r="BH85" s="1">
        <v>632588108.86379886</v>
      </c>
      <c r="BI85" s="1">
        <v>663679396.97892606</v>
      </c>
      <c r="BJ85" s="1">
        <v>696206127.86822844</v>
      </c>
      <c r="BK85" s="1">
        <v>730231986.29278219</v>
      </c>
      <c r="BL85" s="1">
        <v>765823405.52746749</v>
      </c>
      <c r="BM85" s="1">
        <v>803049683.60223019</v>
      </c>
      <c r="BN85" s="1">
        <v>841983104.38381279</v>
      </c>
      <c r="BO85" s="1">
        <v>882699063.69704676</v>
      </c>
      <c r="BP85" s="1">
        <v>925276200.69294596</v>
      </c>
      <c r="BQ85" s="1">
        <v>969796534.67923069</v>
      </c>
      <c r="BR85" s="1">
        <v>1016345607.6377348</v>
      </c>
      <c r="BS85" s="1">
        <v>1065012632.6622458</v>
      </c>
      <c r="BT85" s="1">
        <v>1115890648.5598629</v>
      </c>
      <c r="BU85" s="1">
        <v>1169076680.8687918</v>
      </c>
      <c r="BV85" s="1">
        <v>1224671909.5558431</v>
      </c>
      <c r="BW85" s="1">
        <v>1282781843.667532</v>
      </c>
      <c r="BX85" s="1">
        <v>1343516503.2198582</v>
      </c>
      <c r="BY85" s="1">
        <v>1406990608.6233857</v>
      </c>
      <c r="BZ85" s="1">
        <v>1473323777.9523227</v>
      </c>
      <c r="CA85" s="1">
        <v>1542640732.3787739</v>
      </c>
      <c r="CB85" s="1">
        <v>1615071510.1064601</v>
      </c>
      <c r="CC85" s="1">
        <v>1690751689.1516323</v>
      </c>
      <c r="CD85" s="1">
        <v>1769822619.3331716</v>
      </c>
      <c r="CE85" s="1">
        <v>1852431663.8483679</v>
      </c>
      <c r="CF85" s="1">
        <v>1938732450.8262887</v>
      </c>
      <c r="CG85" s="1">
        <v>2028885135.2664006</v>
      </c>
      <c r="CH85" s="1">
        <v>2123056671.7867084</v>
      </c>
      <c r="CI85" s="1">
        <v>2221421098.6228004</v>
      </c>
      <c r="CJ85" s="1">
        <v>2324159833.3371015</v>
      </c>
      <c r="CK85" s="1">
        <v>2431461980.7162042</v>
      </c>
      <c r="CL85" s="1">
        <v>2543524653.3534403</v>
      </c>
      <c r="CM85" s="1">
        <v>2660553305.4340615</v>
      </c>
      <c r="CN85" s="1">
        <v>2782762080.2612414</v>
      </c>
      <c r="CO85" s="1">
        <v>2910374172.0828991</v>
      </c>
      <c r="CP85" s="1">
        <v>3043622202.8019691</v>
      </c>
      <c r="CQ85" s="1">
        <v>3182748614.1762624</v>
      </c>
      <c r="CR85" s="1">
        <v>3328006076.1386423</v>
      </c>
      <c r="CS85" s="1">
        <v>3479657911.8935804</v>
      </c>
      <c r="CT85" s="1">
        <v>3637978540.4727144</v>
      </c>
      <c r="CU85" s="1">
        <v>3803253937.4596109</v>
      </c>
      <c r="CV85" s="1">
        <v>3975782114.6224899</v>
      </c>
      <c r="CW85" s="1">
        <v>4155873619.2236352</v>
      </c>
      <c r="CX85" s="1">
        <v>4343852053.8050337</v>
      </c>
      <c r="CY85" s="1">
        <v>4540054617.2821274</v>
      </c>
      <c r="CZ85" s="1">
        <v>4744832668.211174</v>
      </c>
      <c r="DA85" s="1">
        <v>4958552311.1303339</v>
      </c>
    </row>
    <row r="86" spans="1:105" x14ac:dyDescent="0.25">
      <c r="A86" t="s">
        <v>51</v>
      </c>
      <c r="B86" s="1">
        <f t="shared" si="9"/>
        <v>531.88574653532805</v>
      </c>
      <c r="D86" t="s">
        <v>51</v>
      </c>
      <c r="E86" s="1">
        <v>7113923.1620155806</v>
      </c>
      <c r="F86" s="1">
        <v>8290527.0484432923</v>
      </c>
      <c r="G86" s="1">
        <v>9559859.2886079364</v>
      </c>
      <c r="H86" s="1">
        <v>10927939.94640136</v>
      </c>
      <c r="I86" s="1">
        <v>12401145.749608008</v>
      </c>
      <c r="J86" s="1">
        <v>13986230.120362841</v>
      </c>
      <c r="K86" s="1">
        <v>15690344.291697109</v>
      </c>
      <c r="L86" s="1">
        <v>17521059.567616113</v>
      </c>
      <c r="M86" s="1">
        <v>19486390.787134945</v>
      </c>
      <c r="N86" s="1">
        <v>21594821.055834033</v>
      </c>
      <c r="O86" s="1">
        <v>23855327.811791275</v>
      </c>
      <c r="P86" s="1">
        <v>26277410.296211731</v>
      </c>
      <c r="Q86" s="1">
        <v>28871118.502716985</v>
      </c>
      <c r="R86" s="1">
        <v>31647083.683083031</v>
      </c>
      <c r="S86" s="1">
        <v>34616550.491237618</v>
      </c>
      <c r="T86" s="1">
        <v>37791410.851556167</v>
      </c>
      <c r="U86" s="1">
        <v>41184239.641937427</v>
      </c>
      <c r="V86" s="1">
        <v>44808332.286810279</v>
      </c>
      <c r="W86" s="1">
        <v>48677744.360129952</v>
      </c>
      <c r="X86" s="1">
        <v>52807333.303579137</v>
      </c>
      <c r="Y86" s="1">
        <v>57212802.370609313</v>
      </c>
      <c r="Z86" s="1">
        <v>61910746.912652202</v>
      </c>
      <c r="AA86" s="1">
        <v>66918703.129816443</v>
      </c>
      <c r="AB86" s="1">
        <v>72255199.414673388</v>
      </c>
      <c r="AC86" s="1">
        <v>77939810.424343467</v>
      </c>
      <c r="AD86" s="1">
        <v>83993214.023039162</v>
      </c>
      <c r="AE86" s="1">
        <v>90437251.244515225</v>
      </c>
      <c r="AF86" s="1">
        <v>97294989.431544289</v>
      </c>
      <c r="AG86" s="1">
        <v>104590788.71758859</v>
      </c>
      <c r="AH86" s="1">
        <v>112350372.02430269</v>
      </c>
      <c r="AI86" s="1">
        <v>120600898.75739211</v>
      </c>
      <c r="AJ86" s="1">
        <v>129371042.39269492</v>
      </c>
      <c r="AK86" s="1">
        <v>138691072.15416607</v>
      </c>
      <c r="AL86" s="1">
        <v>148592938.99575499</v>
      </c>
      <c r="AM86" s="1">
        <v>159110366.10999811</v>
      </c>
      <c r="AN86" s="1">
        <v>170278944.19752747</v>
      </c>
      <c r="AO86" s="1">
        <v>182136231.7436474</v>
      </c>
      <c r="AP86" s="1">
        <v>194721860.56069189</v>
      </c>
      <c r="AQ86" s="1">
        <v>208077646.86806193</v>
      </c>
      <c r="AR86" s="1">
        <v>222247708.19570005</v>
      </c>
      <c r="AS86" s="1">
        <v>237278586.41131419</v>
      </c>
      <c r="AT86" s="1">
        <v>253219377.18694851</v>
      </c>
      <c r="AU86" s="1">
        <v>270121866.23656034</v>
      </c>
      <c r="AV86" s="1">
        <v>288040672.67312711</v>
      </c>
      <c r="AW86" s="1">
        <v>307033399.85152292</v>
      </c>
      <c r="AX86" s="1">
        <v>327160794.08201379</v>
      </c>
      <c r="AY86" s="1">
        <v>348486911.61876172</v>
      </c>
      <c r="AZ86" s="1">
        <v>371079294.34825563</v>
      </c>
      <c r="BA86" s="1">
        <v>395009154.6241436</v>
      </c>
      <c r="BB86" s="1">
        <v>420351569.71758103</v>
      </c>
      <c r="BC86" s="1">
        <v>447185686.37598854</v>
      </c>
      <c r="BD86" s="1">
        <v>475594936.00808364</v>
      </c>
      <c r="BE86" s="1">
        <v>505667261.03927386</v>
      </c>
      <c r="BF86" s="1">
        <v>537495353.00904191</v>
      </c>
      <c r="BG86" s="1">
        <v>571176903.01086915</v>
      </c>
      <c r="BH86" s="1">
        <v>606814865.10561955</v>
      </c>
      <c r="BI86" s="1">
        <v>644517733.37119484</v>
      </c>
      <c r="BJ86" s="1">
        <v>684399833.28476095</v>
      </c>
      <c r="BK86" s="1">
        <v>726581628.16902351</v>
      </c>
      <c r="BL86" s="1">
        <v>771190041.47092319</v>
      </c>
      <c r="BM86" s="1">
        <v>818358795.67996013</v>
      </c>
      <c r="BN86" s="1">
        <v>868228768.73397779</v>
      </c>
      <c r="BO86" s="1">
        <v>920948368.80309951</v>
      </c>
      <c r="BP86" s="1">
        <v>976673928.38727307</v>
      </c>
      <c r="BQ86" s="1">
        <v>1035570118.710121</v>
      </c>
      <c r="BR86" s="1">
        <v>1097810385.4412074</v>
      </c>
      <c r="BS86" s="1">
        <v>1163577406.8307848</v>
      </c>
      <c r="BT86" s="1">
        <v>1233063575.3956988</v>
      </c>
      <c r="BU86" s="1">
        <v>1306471504.3522892</v>
      </c>
      <c r="BV86" s="1">
        <v>1384014560.0523772</v>
      </c>
      <c r="BW86" s="1">
        <v>1465917421.7414148</v>
      </c>
      <c r="BX86" s="1">
        <v>1552416670.024281</v>
      </c>
      <c r="BY86" s="1">
        <v>1643761405.4936543</v>
      </c>
      <c r="BZ86" s="1">
        <v>1740213899.0490346</v>
      </c>
      <c r="CA86" s="1">
        <v>1842050275.5110824</v>
      </c>
      <c r="CB86" s="1">
        <v>1949561232.2164834</v>
      </c>
      <c r="CC86" s="1">
        <v>2063052794.3630295</v>
      </c>
      <c r="CD86" s="1">
        <v>2182847108.9633088</v>
      </c>
      <c r="CE86" s="1">
        <v>2309283279.3584976</v>
      </c>
      <c r="CF86" s="1">
        <v>2442718242.3415546</v>
      </c>
      <c r="CG86" s="1">
        <v>2583527690.0415783</v>
      </c>
      <c r="CH86" s="1">
        <v>2732107038.8289971</v>
      </c>
      <c r="CI86" s="1">
        <v>2888872447.6141052</v>
      </c>
      <c r="CJ86" s="1">
        <v>3054261888.0302467</v>
      </c>
      <c r="CK86" s="1">
        <v>3228736269.1175036</v>
      </c>
      <c r="CL86" s="1">
        <v>3412780619.2533998</v>
      </c>
      <c r="CM86" s="1">
        <v>3606905328.2144527</v>
      </c>
      <c r="CN86" s="1">
        <v>3811647452.3963804</v>
      </c>
      <c r="CO86" s="1">
        <v>4027572086.3719692</v>
      </c>
      <c r="CP86" s="1">
        <v>4255273804.1242599</v>
      </c>
      <c r="CQ86" s="1">
        <v>4495378173.4592695</v>
      </c>
      <c r="CR86" s="1">
        <v>4748543347.2772198</v>
      </c>
      <c r="CS86" s="1">
        <v>5015461735.5647068</v>
      </c>
      <c r="CT86" s="1">
        <v>5296861762.1627798</v>
      </c>
      <c r="CU86" s="1">
        <v>5593509710.5678692</v>
      </c>
      <c r="CV86" s="1">
        <v>5906211663.2347889</v>
      </c>
      <c r="CW86" s="1">
        <v>6235815539.0732098</v>
      </c>
      <c r="CX86" s="1">
        <v>6583213234.0629635</v>
      </c>
      <c r="CY86" s="1">
        <v>6949342870.1583986</v>
      </c>
      <c r="CZ86" s="1">
        <v>7335191157.9091825</v>
      </c>
      <c r="DA86" s="1">
        <v>7741795878.495265</v>
      </c>
    </row>
    <row r="87" spans="1:105" x14ac:dyDescent="0.25">
      <c r="A87" t="s">
        <v>52</v>
      </c>
      <c r="B87" s="1">
        <f t="shared" si="9"/>
        <v>383.14513574470675</v>
      </c>
      <c r="D87" t="s">
        <v>52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477013.54049076157</v>
      </c>
      <c r="K87" s="1">
        <v>1428629.0010026845</v>
      </c>
      <c r="L87" s="1">
        <v>2467893.0330815352</v>
      </c>
      <c r="M87" s="1">
        <v>3600907.7080945829</v>
      </c>
      <c r="N87" s="1">
        <v>4834153.4630286712</v>
      </c>
      <c r="O87" s="1">
        <v>6174511.112532164</v>
      </c>
      <c r="P87" s="1">
        <v>7629285.0908066677</v>
      </c>
      <c r="Q87" s="1">
        <v>9206227.9901687577</v>
      </c>
      <c r="R87" s="1">
        <v>10913566.466658685</v>
      </c>
      <c r="S87" s="1">
        <v>12760028.58681657</v>
      </c>
      <c r="T87" s="1">
        <v>14754872.693685602</v>
      </c>
      <c r="U87" s="1">
        <v>16907917.874247506</v>
      </c>
      <c r="V87" s="1">
        <v>19229576.114857823</v>
      </c>
      <c r="W87" s="1">
        <v>21730886.235838939</v>
      </c>
      <c r="X87" s="1">
        <v>24423549.701218989</v>
      </c>
      <c r="Y87" s="1">
        <v>27319968.404687468</v>
      </c>
      <c r="Z87" s="1">
        <v>30433284.538185678</v>
      </c>
      <c r="AA87" s="1">
        <v>33777422.655177213</v>
      </c>
      <c r="AB87" s="1">
        <v>37367134.046563253</v>
      </c>
      <c r="AC87" s="1">
        <v>41218043.553436004</v>
      </c>
      <c r="AD87" s="1">
        <v>45346698.947416291</v>
      </c>
      <c r="AE87" s="1">
        <v>49770623.016214378</v>
      </c>
      <c r="AF87" s="1">
        <v>54508368.499306895</v>
      </c>
      <c r="AG87" s="1">
        <v>59579576.02624952</v>
      </c>
      <c r="AH87" s="1">
        <v>65005035.218173303</v>
      </c>
      <c r="AI87" s="1">
        <v>70806749.121453315</v>
      </c>
      <c r="AJ87" s="1">
        <v>77008002.151418775</v>
      </c>
      <c r="AK87" s="1">
        <v>83633431.73331663</v>
      </c>
      <c r="AL87" s="1">
        <v>90709103.837564304</v>
      </c>
      <c r="AM87" s="1">
        <v>98262592.616664097</v>
      </c>
      <c r="AN87" s="1">
        <v>106323064.36201936</v>
      </c>
      <c r="AO87" s="1">
        <v>114921366.01032896</v>
      </c>
      <c r="AP87" s="1">
        <v>124090118.44125722</v>
      </c>
      <c r="AQ87" s="1">
        <v>133863814.82072681</v>
      </c>
      <c r="AR87" s="1">
        <v>144278924.25747862</v>
      </c>
      <c r="AS87" s="1">
        <v>155374001.05453351</v>
      </c>
      <c r="AT87" s="1">
        <v>167189799.85189888</v>
      </c>
      <c r="AU87" s="1">
        <v>179769396.97233155</v>
      </c>
      <c r="AV87" s="1">
        <v>193158318.29823956</v>
      </c>
      <c r="AW87" s="1">
        <v>207404674.02490583</v>
      </c>
      <c r="AX87" s="1">
        <v>222559300.65321314</v>
      </c>
      <c r="AY87" s="1">
        <v>238675910.60395658</v>
      </c>
      <c r="AZ87" s="1">
        <v>255811249.8557255</v>
      </c>
      <c r="BA87" s="1">
        <v>274025264.02924818</v>
      </c>
      <c r="BB87" s="1">
        <v>293381273.36308086</v>
      </c>
      <c r="BC87" s="1">
        <v>313946157.04864699</v>
      </c>
      <c r="BD87" s="1">
        <v>335790547.41693592</v>
      </c>
      <c r="BE87" s="1">
        <v>358989034.49473846</v>
      </c>
      <c r="BF87" s="1">
        <v>383620381.47515851</v>
      </c>
      <c r="BG87" s="1">
        <v>409767751.67539698</v>
      </c>
      <c r="BH87" s="1">
        <v>437518947.58450878</v>
      </c>
      <c r="BI87" s="1">
        <v>466966662.63505119</v>
      </c>
      <c r="BJ87" s="1">
        <v>498208746.36537331</v>
      </c>
      <c r="BK87" s="1">
        <v>531348483.67381459</v>
      </c>
      <c r="BL87" s="1">
        <v>566494888.90233493</v>
      </c>
      <c r="BM87" s="1">
        <v>603763015.52526999</v>
      </c>
      <c r="BN87" s="1">
        <v>643274282.25895894</v>
      </c>
      <c r="BO87" s="1">
        <v>685156816.45015812</v>
      </c>
      <c r="BP87" s="1">
        <v>729545815.64544773</v>
      </c>
      <c r="BQ87" s="1">
        <v>776583928.29037952</v>
      </c>
      <c r="BR87" s="1">
        <v>826421654.55609345</v>
      </c>
      <c r="BS87" s="1">
        <v>879217768.34254968</v>
      </c>
      <c r="BT87" s="1">
        <v>935139761.56158412</v>
      </c>
      <c r="BU87" s="1">
        <v>994364311.85987341</v>
      </c>
      <c r="BV87" s="1">
        <v>1057077775.0015891</v>
      </c>
      <c r="BW87" s="1">
        <v>1123476703.1932995</v>
      </c>
      <c r="BX87" s="1">
        <v>1193768390.6997247</v>
      </c>
      <c r="BY87" s="1">
        <v>1268171448.1681941</v>
      </c>
      <c r="BZ87" s="1">
        <v>1346916407.152663</v>
      </c>
      <c r="CA87" s="1">
        <v>1430246356.4046476</v>
      </c>
      <c r="CB87" s="1">
        <v>1518417611.5789602</v>
      </c>
      <c r="CC87" s="1">
        <v>1611700420.0867774</v>
      </c>
      <c r="CD87" s="1">
        <v>1710379702.9174089</v>
      </c>
      <c r="CE87" s="1">
        <v>1814755835.3435938</v>
      </c>
      <c r="CF87" s="1">
        <v>1925145468.523339</v>
      </c>
      <c r="CG87" s="1">
        <v>2041882394.1144867</v>
      </c>
      <c r="CH87" s="1">
        <v>2165318454.1265783</v>
      </c>
      <c r="CI87" s="1">
        <v>2295824498.3485723</v>
      </c>
      <c r="CJ87" s="1">
        <v>2433791391.8106437</v>
      </c>
      <c r="CK87" s="1">
        <v>2579631074.8640494</v>
      </c>
      <c r="CL87" s="1">
        <v>2733777678.5953522</v>
      </c>
      <c r="CM87" s="1">
        <v>2896688698.4300017</v>
      </c>
      <c r="CN87" s="1">
        <v>3068846228.9263706</v>
      </c>
      <c r="CO87" s="1">
        <v>3250758262.9145498</v>
      </c>
      <c r="CP87" s="1">
        <v>3442960058.2953677</v>
      </c>
      <c r="CQ87" s="1">
        <v>3646015575.9844122</v>
      </c>
      <c r="CR87" s="1">
        <v>3860518992.6635532</v>
      </c>
      <c r="CS87" s="1">
        <v>4087096292.1894569</v>
      </c>
      <c r="CT87" s="1">
        <v>4326406939.7048054</v>
      </c>
      <c r="CU87" s="1">
        <v>4579145642.7042379</v>
      </c>
      <c r="CV87" s="1">
        <v>4846044203.5236673</v>
      </c>
      <c r="CW87" s="1">
        <v>5127873467.9493809</v>
      </c>
      <c r="CX87" s="1">
        <v>5425445374.8823347</v>
      </c>
      <c r="CY87" s="1">
        <v>5739615112.2444744</v>
      </c>
      <c r="CZ87" s="1">
        <v>6071283384.577775</v>
      </c>
      <c r="DA87" s="1">
        <v>6421398798.063962</v>
      </c>
    </row>
    <row r="88" spans="1:105" x14ac:dyDescent="0.25">
      <c r="A88" t="s">
        <v>53</v>
      </c>
      <c r="B88" s="1">
        <f t="shared" si="9"/>
        <v>310.21502394597212</v>
      </c>
      <c r="D88" t="s">
        <v>53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1059034.8729916867</v>
      </c>
      <c r="Q88" s="1">
        <v>2330023.6313033118</v>
      </c>
      <c r="R88" s="1">
        <v>3711789.7984712627</v>
      </c>
      <c r="S88" s="1">
        <v>5211664.8917715745</v>
      </c>
      <c r="T88" s="1">
        <v>6837413.0877154609</v>
      </c>
      <c r="U88" s="1">
        <v>8597255.1892472599</v>
      </c>
      <c r="V88" s="1">
        <v>10499893.868307823</v>
      </c>
      <c r="W88" s="1">
        <v>12554540.249767775</v>
      </c>
      <c r="X88" s="1">
        <v>14770941.906082578</v>
      </c>
      <c r="Y88" s="1">
        <v>17159412.33553515</v>
      </c>
      <c r="Z88" s="1">
        <v>19730862.000621289</v>
      </c>
      <c r="AA88" s="1">
        <v>22496831.007006753</v>
      </c>
      <c r="AB88" s="1">
        <v>25469523.507551041</v>
      </c>
      <c r="AC88" s="1">
        <v>28661843.920162436</v>
      </c>
      <c r="AD88" s="1">
        <v>32087435.052729562</v>
      </c>
      <c r="AE88" s="1">
        <v>35760718.233080477</v>
      </c>
      <c r="AF88" s="1">
        <v>39696935.546857394</v>
      </c>
      <c r="AG88" s="1">
        <v>43912194.291380368</v>
      </c>
      <c r="AH88" s="1">
        <v>48423513.759013437</v>
      </c>
      <c r="AI88" s="1">
        <v>53248874.469259448</v>
      </c>
      <c r="AJ88" s="1">
        <v>58407269.974803805</v>
      </c>
      <c r="AK88" s="1">
        <v>63918761.373020448</v>
      </c>
      <c r="AL88" s="1">
        <v>69804534.661056519</v>
      </c>
      <c r="AM88" s="1">
        <v>76086961.079544947</v>
      </c>
      <c r="AN88" s="1">
        <v>82789660.597267702</v>
      </c>
      <c r="AO88" s="1">
        <v>89937568.696727395</v>
      </c>
      <c r="AP88" s="1">
        <v>97557006.628597423</v>
      </c>
      <c r="AQ88" s="1">
        <v>105675755.31142916</v>
      </c>
      <c r="AR88" s="1">
        <v>114323133.0618187</v>
      </c>
      <c r="AS88" s="1">
        <v>123530077.34949605</v>
      </c>
      <c r="AT88" s="1">
        <v>133329230.78151613</v>
      </c>
      <c r="AU88" s="1">
        <v>143755031.52992678</v>
      </c>
      <c r="AV88" s="1">
        <v>154843808.42799175</v>
      </c>
      <c r="AW88" s="1">
        <v>166633880.97126922</v>
      </c>
      <c r="AX88" s="1">
        <v>179165664.47163013</v>
      </c>
      <c r="AY88" s="1">
        <v>192481780.62465975</v>
      </c>
      <c r="AZ88" s="1">
        <v>206627173.76385558</v>
      </c>
      <c r="BA88" s="1">
        <v>221649233.08864093</v>
      </c>
      <c r="BB88" s="1">
        <v>237597921.16749218</v>
      </c>
      <c r="BC88" s="1">
        <v>254525909.03245491</v>
      </c>
      <c r="BD88" s="1">
        <v>272488718.19703829</v>
      </c>
      <c r="BE88" s="1">
        <v>291544869.94596672</v>
      </c>
      <c r="BF88" s="1">
        <v>311756042.26256078</v>
      </c>
      <c r="BG88" s="1">
        <v>333187234.77766663</v>
      </c>
      <c r="BH88" s="1">
        <v>355906942.14308792</v>
      </c>
      <c r="BI88" s="1">
        <v>379987336.25244552</v>
      </c>
      <c r="BJ88" s="1">
        <v>405504457.75333303</v>
      </c>
      <c r="BK88" s="1">
        <v>432538417.31661516</v>
      </c>
      <c r="BL88" s="1">
        <v>461173607.15176815</v>
      </c>
      <c r="BM88" s="1">
        <v>491498923.28133106</v>
      </c>
      <c r="BN88" s="1">
        <v>523607999.11291218</v>
      </c>
      <c r="BO88" s="1">
        <v>557599450.87379241</v>
      </c>
      <c r="BP88" s="1">
        <v>593577135.50106132</v>
      </c>
      <c r="BQ88" s="1">
        <v>631650421.60951447</v>
      </c>
      <c r="BR88" s="1">
        <v>671934474.19020998</v>
      </c>
      <c r="BS88" s="1">
        <v>714550553.72480047</v>
      </c>
      <c r="BT88" s="1">
        <v>759626330.43452704</v>
      </c>
      <c r="BU88" s="1">
        <v>807296214.41815543</v>
      </c>
      <c r="BV88" s="1">
        <v>857701702.47031236</v>
      </c>
      <c r="BW88" s="1">
        <v>910991742.41061485</v>
      </c>
      <c r="BX88" s="1">
        <v>967323115.79485476</v>
      </c>
      <c r="BY88" s="1">
        <v>1026860839.9223386</v>
      </c>
      <c r="BZ88" s="1">
        <v>1089778590.0984282</v>
      </c>
      <c r="CA88" s="1">
        <v>1156259143.1584373</v>
      </c>
      <c r="CB88" s="1">
        <v>1226494843.3084686</v>
      </c>
      <c r="CC88" s="1">
        <v>1300688091.3905973</v>
      </c>
      <c r="CD88" s="1">
        <v>1379051858.7341373</v>
      </c>
      <c r="CE88" s="1">
        <v>1461810226.8117297</v>
      </c>
      <c r="CF88" s="1">
        <v>1549198953.9787247</v>
      </c>
      <c r="CG88" s="1">
        <v>1641466070.6370189</v>
      </c>
      <c r="CH88" s="1">
        <v>1738872504.2301779</v>
      </c>
      <c r="CI88" s="1">
        <v>1841692735.5455911</v>
      </c>
      <c r="CJ88" s="1">
        <v>1950215487.8716588</v>
      </c>
      <c r="CK88" s="1">
        <v>2064744450.6336808</v>
      </c>
      <c r="CL88" s="1">
        <v>2185599039.2116442</v>
      </c>
      <c r="CM88" s="1">
        <v>2313115192.7262707</v>
      </c>
      <c r="CN88" s="1">
        <v>2447646211.6670647</v>
      </c>
      <c r="CO88" s="1">
        <v>2589563637.3276191</v>
      </c>
      <c r="CP88" s="1">
        <v>2739258175.1093626</v>
      </c>
      <c r="CQ88" s="1">
        <v>2897140663.8556285</v>
      </c>
      <c r="CR88" s="1">
        <v>3063643093.4833612</v>
      </c>
      <c r="CS88" s="1">
        <v>3239219673.2903852</v>
      </c>
      <c r="CT88" s="1">
        <v>3424347953.432127</v>
      </c>
      <c r="CU88" s="1">
        <v>3619530002.1832304</v>
      </c>
      <c r="CV88" s="1">
        <v>3825293641.7269034</v>
      </c>
      <c r="CW88" s="1">
        <v>4042193745.3485041</v>
      </c>
      <c r="CX88" s="1">
        <v>4270813599.0498137</v>
      </c>
      <c r="CY88" s="1">
        <v>4511766330.7474613</v>
      </c>
      <c r="CZ88" s="1">
        <v>4765696410.3725748</v>
      </c>
      <c r="DA88" s="1">
        <v>5033281224.3503408</v>
      </c>
    </row>
    <row r="89" spans="1:105" x14ac:dyDescent="0.25">
      <c r="A89" t="s">
        <v>54</v>
      </c>
      <c r="B89" s="1">
        <f t="shared" si="9"/>
        <v>289.15000710142522</v>
      </c>
      <c r="D89" t="s">
        <v>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1010568.8466509187</v>
      </c>
      <c r="T89" s="1">
        <v>2453478.5937561882</v>
      </c>
      <c r="U89" s="1">
        <v>4022588.376270426</v>
      </c>
      <c r="V89" s="1">
        <v>5726263.0107428906</v>
      </c>
      <c r="W89" s="1">
        <v>7573361.4458313789</v>
      </c>
      <c r="X89" s="1">
        <v>9573264.1565940287</v>
      </c>
      <c r="Y89" s="1">
        <v>11735901.997523038</v>
      </c>
      <c r="Z89" s="1">
        <v>14071786.589863259</v>
      </c>
      <c r="AA89" s="1">
        <v>16592042.322591661</v>
      </c>
      <c r="AB89" s="1">
        <v>19308440.050458033</v>
      </c>
      <c r="AC89" s="1">
        <v>22233432.576712817</v>
      </c>
      <c r="AD89" s="1">
        <v>25380192.012583937</v>
      </c>
      <c r="AE89" s="1">
        <v>28762649.110222131</v>
      </c>
      <c r="AF89" s="1">
        <v>32395534.670723643</v>
      </c>
      <c r="AG89" s="1">
        <v>36294423.133972265</v>
      </c>
      <c r="AH89" s="1">
        <v>40475778.462431468</v>
      </c>
      <c r="AI89" s="1">
        <v>44957002.436673708</v>
      </c>
      <c r="AJ89" s="1">
        <v>49756485.486372508</v>
      </c>
      <c r="AK89" s="1">
        <v>54893660.186715625</v>
      </c>
      <c r="AL89" s="1">
        <v>60389057.556740619</v>
      </c>
      <c r="AM89" s="1">
        <v>66264366.302961811</v>
      </c>
      <c r="AN89" s="1">
        <v>72542495.158865556</v>
      </c>
      <c r="AO89" s="1">
        <v>79247638.478417531</v>
      </c>
      <c r="AP89" s="1">
        <v>86405345.249665618</v>
      </c>
      <c r="AQ89" s="1">
        <v>94042591.702857301</v>
      </c>
      <c r="AR89" s="1">
        <v>102187857.69623694</v>
      </c>
      <c r="AS89" s="1">
        <v>110871207.07186905</v>
      </c>
      <c r="AT89" s="1">
        <v>120124372.18346676</v>
      </c>
      <c r="AU89" s="1">
        <v>129980842.8083171</v>
      </c>
      <c r="AV89" s="1">
        <v>140475959.66600254</v>
      </c>
      <c r="AW89" s="1">
        <v>151647012.77775571</v>
      </c>
      <c r="AX89" s="1">
        <v>163533344.9119651</v>
      </c>
      <c r="AY89" s="1">
        <v>176176460.37361386</v>
      </c>
      <c r="AZ89" s="1">
        <v>189620139.40829542</v>
      </c>
      <c r="BA89" s="1">
        <v>203910558.50495461</v>
      </c>
      <c r="BB89" s="1">
        <v>219096416.89566332</v>
      </c>
      <c r="BC89" s="1">
        <v>235229069.56560731</v>
      </c>
      <c r="BD89" s="1">
        <v>252362667.10205168</v>
      </c>
      <c r="BE89" s="1">
        <v>270554302.72741866</v>
      </c>
      <c r="BF89" s="1">
        <v>289864166.87877619</v>
      </c>
      <c r="BG89" s="1">
        <v>310355709.71404922</v>
      </c>
      <c r="BH89" s="1">
        <v>332095811.94416142</v>
      </c>
      <c r="BI89" s="1">
        <v>355154964.41014057</v>
      </c>
      <c r="BJ89" s="1">
        <v>379607456.84501976</v>
      </c>
      <c r="BK89" s="1">
        <v>405531576.28218853</v>
      </c>
      <c r="BL89" s="1">
        <v>433009815.59473449</v>
      </c>
      <c r="BM89" s="1">
        <v>462129092.67433172</v>
      </c>
      <c r="BN89" s="1">
        <v>492980980.78342521</v>
      </c>
      <c r="BO89" s="1">
        <v>525661950.64087963</v>
      </c>
      <c r="BP89" s="1">
        <v>560273624.82898593</v>
      </c>
      <c r="BQ89" s="1">
        <v>596923045.13879192</v>
      </c>
      <c r="BR89" s="1">
        <v>635722953.50122952</v>
      </c>
      <c r="BS89" s="1">
        <v>676792087.18348885</v>
      </c>
      <c r="BT89" s="1">
        <v>720255488.96367133</v>
      </c>
      <c r="BU89" s="1">
        <v>766244833.03191948</v>
      </c>
      <c r="BV89" s="1">
        <v>814898767.40317094</v>
      </c>
      <c r="BW89" s="1">
        <v>866363273.6653831</v>
      </c>
      <c r="BX89" s="1">
        <v>920792044.92768693</v>
      </c>
      <c r="BY89" s="1">
        <v>978346882.8755492</v>
      </c>
      <c r="BZ89" s="1">
        <v>1039198114.884647</v>
      </c>
      <c r="CA89" s="1">
        <v>1103525032.1920698</v>
      </c>
      <c r="CB89" s="1">
        <v>1171516350.1725383</v>
      </c>
      <c r="CC89" s="1">
        <v>1243370691.8189125</v>
      </c>
      <c r="CD89" s="1">
        <v>1319297095.5802777</v>
      </c>
      <c r="CE89" s="1">
        <v>1399515548.7675567</v>
      </c>
      <c r="CF89" s="1">
        <v>1484257547.7960796</v>
      </c>
      <c r="CG89" s="1">
        <v>1573766686.5967982</v>
      </c>
      <c r="CH89" s="1">
        <v>1668299274.5932689</v>
      </c>
      <c r="CI89" s="1">
        <v>1768124985.7099812</v>
      </c>
      <c r="CJ89" s="1">
        <v>1873527539.9495578</v>
      </c>
      <c r="CK89" s="1">
        <v>1984805419.1516623</v>
      </c>
      <c r="CL89" s="1">
        <v>2102272618.6254706</v>
      </c>
      <c r="CM89" s="1">
        <v>2226259436.43049</v>
      </c>
      <c r="CN89" s="1">
        <v>2357113302.1672831</v>
      </c>
      <c r="CO89" s="1">
        <v>2495199647.2308922</v>
      </c>
      <c r="CP89" s="1">
        <v>2640902818.5751328</v>
      </c>
      <c r="CQ89" s="1">
        <v>2794627038.1362295</v>
      </c>
      <c r="CR89" s="1">
        <v>2956797410.1691647</v>
      </c>
      <c r="CS89" s="1">
        <v>3127860978.8602343</v>
      </c>
      <c r="CT89" s="1">
        <v>3308287838.6948485</v>
      </c>
      <c r="CU89" s="1">
        <v>3498572300.1804509</v>
      </c>
      <c r="CV89" s="1">
        <v>3699234113.6515136</v>
      </c>
      <c r="CW89" s="1">
        <v>3910819754.0164614</v>
      </c>
      <c r="CX89" s="1">
        <v>4133903769.4459429</v>
      </c>
      <c r="CY89" s="1">
        <v>4369090197.1479883</v>
      </c>
      <c r="CZ89" s="1">
        <v>4617014049.5290003</v>
      </c>
      <c r="DA89" s="1">
        <v>4878342874.2001333</v>
      </c>
    </row>
    <row r="90" spans="1:105" x14ac:dyDescent="0.25">
      <c r="A90" t="s">
        <v>55</v>
      </c>
      <c r="B90" s="1">
        <f t="shared" si="9"/>
        <v>268.01288779781549</v>
      </c>
      <c r="D90" t="s">
        <v>55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588362.2526932857</v>
      </c>
      <c r="W90" s="1">
        <v>2078011.3418460737</v>
      </c>
      <c r="X90" s="1">
        <v>3706220.9030313147</v>
      </c>
      <c r="Y90" s="1">
        <v>5482717.1581071382</v>
      </c>
      <c r="Z90" s="1">
        <v>7417834.1464730157</v>
      </c>
      <c r="AA90" s="1">
        <v>9522549.3574661966</v>
      </c>
      <c r="AB90" s="1">
        <v>11808521.368726125</v>
      </c>
      <c r="AC90" s="1">
        <v>14288129.600338114</v>
      </c>
      <c r="AD90" s="1">
        <v>16974516.300456554</v>
      </c>
      <c r="AE90" s="1">
        <v>19881630.884308241</v>
      </c>
      <c r="AF90" s="1">
        <v>23024276.755003989</v>
      </c>
      <c r="AG90" s="1">
        <v>26418160.741457861</v>
      </c>
      <c r="AH90" s="1">
        <v>30079945.295947406</v>
      </c>
      <c r="AI90" s="1">
        <v>34027303.601462997</v>
      </c>
      <c r="AJ90" s="1">
        <v>38278977.747009322</v>
      </c>
      <c r="AK90" s="1">
        <v>42854840.137460321</v>
      </c>
      <c r="AL90" s="1">
        <v>47775958.31344837</v>
      </c>
      <c r="AM90" s="1">
        <v>53064663.366117269</v>
      </c>
      <c r="AN90" s="1">
        <v>58744622.14140562</v>
      </c>
      <c r="AO90" s="1">
        <v>64840913.438883245</v>
      </c>
      <c r="AP90" s="1">
        <v>71380108.421059906</v>
      </c>
      <c r="AQ90" s="1">
        <v>78390355.460555732</v>
      </c>
      <c r="AR90" s="1">
        <v>85901469.664593175</v>
      </c>
      <c r="AS90" s="1">
        <v>93945027.328971162</v>
      </c>
      <c r="AT90" s="1">
        <v>102554465.58705221</v>
      </c>
      <c r="AU90" s="1">
        <v>111765187.5333564</v>
      </c>
      <c r="AV90" s="1">
        <v>121614673.11616206</v>
      </c>
      <c r="AW90" s="1">
        <v>132142596.10908519</v>
      </c>
      <c r="AX90" s="1">
        <v>143390947.48800129</v>
      </c>
      <c r="AY90" s="1">
        <v>155404165.55691794</v>
      </c>
      <c r="AZ90" s="1">
        <v>168229273.18455064</v>
      </c>
      <c r="BA90" s="1">
        <v>181916022.53244576</v>
      </c>
      <c r="BB90" s="1">
        <v>196517047.6755811</v>
      </c>
      <c r="BC90" s="1">
        <v>212088025.53750926</v>
      </c>
      <c r="BD90" s="1">
        <v>228687845.58433801</v>
      </c>
      <c r="BE90" s="1">
        <v>246378788.74523932</v>
      </c>
      <c r="BF90" s="1">
        <v>265226716.05178025</v>
      </c>
      <c r="BG90" s="1">
        <v>285301267.51426262</v>
      </c>
      <c r="BH90" s="1">
        <v>306676071.78048503</v>
      </c>
      <c r="BI90" s="1">
        <v>329428967.15099663</v>
      </c>
      <c r="BJ90" s="1">
        <v>353642234.55504328</v>
      </c>
      <c r="BK90" s="1">
        <v>379402843.12310487</v>
      </c>
      <c r="BL90" s="1">
        <v>406802709.02527642</v>
      </c>
      <c r="BM90" s="1">
        <v>435938968.27981275</v>
      </c>
      <c r="BN90" s="1">
        <v>466914264.27304554</v>
      </c>
      <c r="BO90" s="1">
        <v>499837050.77070516</v>
      </c>
      <c r="BP90" s="1">
        <v>534821911.24146569</v>
      </c>
      <c r="BQ90" s="1">
        <v>571989895.35647869</v>
      </c>
      <c r="BR90" s="1">
        <v>611468873.57381344</v>
      </c>
      <c r="BS90" s="1">
        <v>653393910.76418042</v>
      </c>
      <c r="BT90" s="1">
        <v>697907659.88428259</v>
      </c>
      <c r="BU90" s="1">
        <v>745160776.75664508</v>
      </c>
      <c r="BV90" s="1">
        <v>795312357.06999671</v>
      </c>
      <c r="BW90" s="1">
        <v>848530396.77240121</v>
      </c>
      <c r="BX90" s="1">
        <v>904992277.09036231</v>
      </c>
      <c r="BY90" s="1">
        <v>964885275.47142005</v>
      </c>
      <c r="BZ90" s="1">
        <v>1028407103.8152709</v>
      </c>
      <c r="CA90" s="1">
        <v>1095766475.4294732</v>
      </c>
      <c r="CB90" s="1">
        <v>1167183702.2205372</v>
      </c>
      <c r="CC90" s="1">
        <v>1242891323.7096655</v>
      </c>
      <c r="CD90" s="1">
        <v>1323134769.5450697</v>
      </c>
      <c r="CE90" s="1">
        <v>1408173057.2695844</v>
      </c>
      <c r="CF90" s="1">
        <v>1498279527.1935961</v>
      </c>
      <c r="CG90" s="1">
        <v>1593742616.3193679</v>
      </c>
      <c r="CH90" s="1">
        <v>1694866673.3636894</v>
      </c>
      <c r="CI90" s="1">
        <v>1801972817.0319746</v>
      </c>
      <c r="CJ90" s="1">
        <v>1915399839.8085256</v>
      </c>
      <c r="CK90" s="1">
        <v>2035505159.6448798</v>
      </c>
      <c r="CL90" s="1">
        <v>2162665822.0516648</v>
      </c>
      <c r="CM90" s="1">
        <v>2297279555.2288828</v>
      </c>
      <c r="CN90" s="1">
        <v>2439765881.005949</v>
      </c>
      <c r="CO90" s="1">
        <v>2590567284.5061727</v>
      </c>
      <c r="CP90" s="1">
        <v>2750150445.600841</v>
      </c>
      <c r="CQ90" s="1">
        <v>2919007535.3766952</v>
      </c>
      <c r="CR90" s="1">
        <v>3097657581.0068483</v>
      </c>
      <c r="CS90" s="1">
        <v>3286647902.5903635</v>
      </c>
      <c r="CT90" s="1">
        <v>3486555625.7096596</v>
      </c>
      <c r="CU90" s="1">
        <v>3697989273.6482711</v>
      </c>
      <c r="CV90" s="1">
        <v>3921590443.4148364</v>
      </c>
      <c r="CW90" s="1">
        <v>4158035569.932869</v>
      </c>
      <c r="CX90" s="1">
        <v>4408037782.9804192</v>
      </c>
      <c r="CY90" s="1">
        <v>4672348861.6999903</v>
      </c>
      <c r="CZ90" s="1">
        <v>4951761291.747097</v>
      </c>
      <c r="DA90" s="1">
        <v>5247110430.4067078</v>
      </c>
    </row>
    <row r="91" spans="1:105" x14ac:dyDescent="0.25">
      <c r="A91" t="s">
        <v>56</v>
      </c>
      <c r="B91" s="1">
        <f t="shared" si="9"/>
        <v>323.0306533096728</v>
      </c>
      <c r="D91" t="s">
        <v>56</v>
      </c>
      <c r="E91" s="1">
        <v>0</v>
      </c>
      <c r="F91" s="1">
        <v>0</v>
      </c>
      <c r="G91" s="1">
        <v>0</v>
      </c>
      <c r="H91" s="1">
        <v>808661.00009840343</v>
      </c>
      <c r="I91" s="1">
        <v>1869438.1858913726</v>
      </c>
      <c r="J91" s="1">
        <v>3010524.7831056705</v>
      </c>
      <c r="K91" s="1">
        <v>4236525.686860742</v>
      </c>
      <c r="L91" s="1">
        <v>5552281.0775862383</v>
      </c>
      <c r="M91" s="1">
        <v>6962877.7026766604</v>
      </c>
      <c r="N91" s="1">
        <v>8473660.6777093187</v>
      </c>
      <c r="O91" s="1">
        <v>10090245.830495222</v>
      </c>
      <c r="P91" s="1">
        <v>11818532.612254076</v>
      </c>
      <c r="Q91" s="1">
        <v>13664717.601269262</v>
      </c>
      <c r="R91" s="1">
        <v>15635308.625490529</v>
      </c>
      <c r="S91" s="1">
        <v>17737139.531710614</v>
      </c>
      <c r="T91" s="1">
        <v>19977385.630151682</v>
      </c>
      <c r="U91" s="1">
        <v>22363579.844558623</v>
      </c>
      <c r="V91" s="1">
        <v>24903629.599211771</v>
      </c>
      <c r="W91" s="1">
        <v>27605834.475644082</v>
      </c>
      <c r="X91" s="1">
        <v>30478904.673279326</v>
      </c>
      <c r="Y91" s="1">
        <v>33531980.309700474</v>
      </c>
      <c r="Z91" s="1">
        <v>36774651.597814962</v>
      </c>
      <c r="AA91" s="1">
        <v>40216979.938807771</v>
      </c>
      <c r="AB91" s="1">
        <v>43869519.971466839</v>
      </c>
      <c r="AC91" s="1">
        <v>47743342.620232254</v>
      </c>
      <c r="AD91" s="1">
        <v>51850059.186163418</v>
      </c>
      <c r="AE91" s="1">
        <v>56201846.526939437</v>
      </c>
      <c r="AF91" s="1">
        <v>60811473.374012694</v>
      </c>
      <c r="AG91" s="1">
        <v>65692327.837124765</v>
      </c>
      <c r="AH91" s="1">
        <v>70858446.148574218</v>
      </c>
      <c r="AI91" s="1">
        <v>76324542.701897964</v>
      </c>
      <c r="AJ91" s="1">
        <v>82106041.441998065</v>
      </c>
      <c r="AK91" s="1">
        <v>88219108.666218653</v>
      </c>
      <c r="AL91" s="1">
        <v>94680687.29845278</v>
      </c>
      <c r="AM91" s="1">
        <v>101508532.70104887</v>
      </c>
      <c r="AN91" s="1">
        <v>108721250.0920874</v>
      </c>
      <c r="AO91" s="1">
        <v>116338333.6385214</v>
      </c>
      <c r="AP91" s="1">
        <v>124380207.2987202</v>
      </c>
      <c r="AQ91" s="1">
        <v>132868267.49113515</v>
      </c>
      <c r="AR91" s="1">
        <v>141824927.66911551</v>
      </c>
      <c r="AS91" s="1">
        <v>151273664.88535938</v>
      </c>
      <c r="AT91" s="1">
        <v>161239068.43308407</v>
      </c>
      <c r="AU91" s="1">
        <v>171746890.65475577</v>
      </c>
      <c r="AV91" s="1">
        <v>182824100.01313245</v>
      </c>
      <c r="AW91" s="1">
        <v>194498936.52345482</v>
      </c>
      <c r="AX91" s="1">
        <v>206800969.64987853</v>
      </c>
      <c r="AY91" s="1">
        <v>219761158.77366889</v>
      </c>
      <c r="AZ91" s="1">
        <v>233411916.34531638</v>
      </c>
      <c r="BA91" s="1">
        <v>247787173.83753923</v>
      </c>
      <c r="BB91" s="1">
        <v>262922450.62117714</v>
      </c>
      <c r="BC91" s="1">
        <v>278854925.89121264</v>
      </c>
      <c r="BD91" s="1">
        <v>295623513.77562237</v>
      </c>
      <c r="BE91" s="1">
        <v>313268941.76545513</v>
      </c>
      <c r="BF91" s="1">
        <v>331833832.61046779</v>
      </c>
      <c r="BG91" s="1">
        <v>351362789.8308385</v>
      </c>
      <c r="BH91" s="1">
        <v>371902487.00193089</v>
      </c>
      <c r="BI91" s="1">
        <v>393501760.97579992</v>
      </c>
      <c r="BJ91" s="1">
        <v>416211709.21014017</v>
      </c>
      <c r="BK91" s="1">
        <v>440085791.38269615</v>
      </c>
      <c r="BL91" s="1">
        <v>465179935.476744</v>
      </c>
      <c r="BM91" s="1">
        <v>491552648.53121394</v>
      </c>
      <c r="BN91" s="1">
        <v>519265132.2572878</v>
      </c>
      <c r="BO91" s="1">
        <v>548381403.73192763</v>
      </c>
      <c r="BP91" s="1">
        <v>578968421.38778079</v>
      </c>
      <c r="BQ91" s="1">
        <v>611096216.52827442</v>
      </c>
      <c r="BR91" s="1">
        <v>644838030.60648334</v>
      </c>
      <c r="BS91" s="1">
        <v>680270458.51651585</v>
      </c>
      <c r="BT91" s="1">
        <v>717473598.15678728</v>
      </c>
      <c r="BU91" s="1">
        <v>756531206.53558481</v>
      </c>
      <c r="BV91" s="1">
        <v>797530862.70087636</v>
      </c>
      <c r="BW91" s="1">
        <v>840564137.78827965</v>
      </c>
      <c r="BX91" s="1">
        <v>885726772.49366772</v>
      </c>
      <c r="BY91" s="1">
        <v>933118862.28989983</v>
      </c>
      <c r="BZ91" s="1">
        <v>982845050.72075939</v>
      </c>
      <c r="CA91" s="1">
        <v>1035014731.1193422</v>
      </c>
      <c r="CB91" s="1">
        <v>1089742257.1129253</v>
      </c>
      <c r="CC91" s="1">
        <v>1147147162.2916765</v>
      </c>
      <c r="CD91" s="1">
        <v>1207354389.4346507</v>
      </c>
      <c r="CE91" s="1">
        <v>1270494529.7031577</v>
      </c>
      <c r="CF91" s="1">
        <v>1336704072.2290785</v>
      </c>
      <c r="CG91" s="1">
        <v>1406125664.5437434</v>
      </c>
      <c r="CH91" s="1">
        <v>1478908384.3119802</v>
      </c>
      <c r="CI91" s="1">
        <v>1555208022.8555505</v>
      </c>
      <c r="CJ91" s="1">
        <v>1635187380.9708068</v>
      </c>
      <c r="CK91" s="1">
        <v>1719016577.5667064</v>
      </c>
      <c r="CL91" s="1">
        <v>1806873371.671613</v>
      </c>
      <c r="CM91" s="1">
        <v>1898943498.3806374</v>
      </c>
      <c r="CN91" s="1">
        <v>1995421019.3392758</v>
      </c>
      <c r="CO91" s="1">
        <v>2096508688.3844883</v>
      </c>
      <c r="CP91" s="1">
        <v>2202418332.990541</v>
      </c>
      <c r="CQ91" s="1">
        <v>2313371252.1942992</v>
      </c>
      <c r="CR91" s="1">
        <v>2429598631.7031908</v>
      </c>
      <c r="CS91" s="1">
        <v>2551341976.9188061</v>
      </c>
      <c r="CT91" s="1">
        <v>2678853564.6399279</v>
      </c>
      <c r="CU91" s="1">
        <v>2812396914.2412739</v>
      </c>
      <c r="CV91" s="1">
        <v>2952247279.1575022</v>
      </c>
      <c r="CW91" s="1">
        <v>3098692159.5373893</v>
      </c>
      <c r="CX91" s="1">
        <v>3252031836.9692817</v>
      </c>
      <c r="CY91" s="1">
        <v>3412579932.217093</v>
      </c>
      <c r="CZ91" s="1">
        <v>3580663986.9456687</v>
      </c>
      <c r="DA91" s="1">
        <v>3756626070.4555044</v>
      </c>
    </row>
    <row r="92" spans="1:105" x14ac:dyDescent="0.25">
      <c r="A92" t="s">
        <v>57</v>
      </c>
      <c r="B92" s="1">
        <f t="shared" si="9"/>
        <v>365.40317935229217</v>
      </c>
      <c r="D92" t="s">
        <v>57</v>
      </c>
      <c r="E92" s="1">
        <v>32660586.260084864</v>
      </c>
      <c r="F92" s="1">
        <v>34716856.613894254</v>
      </c>
      <c r="G92" s="1">
        <v>36860494.530641206</v>
      </c>
      <c r="H92" s="1">
        <v>39094722.590241306</v>
      </c>
      <c r="I92" s="1">
        <v>41422873.802624658</v>
      </c>
      <c r="J92" s="1">
        <v>43848395.224449366</v>
      </c>
      <c r="K92" s="1">
        <v>46374851.690688998</v>
      </c>
      <c r="L92" s="1">
        <v>49005929.66466175</v>
      </c>
      <c r="M92" s="1">
        <v>51745441.210180327</v>
      </c>
      <c r="N92" s="1">
        <v>54597328.089610897</v>
      </c>
      <c r="O92" s="1">
        <v>57565665.991747856</v>
      </c>
      <c r="P92" s="1">
        <v>60654668.893528745</v>
      </c>
      <c r="Q92" s="1">
        <v>63868693.559737064</v>
      </c>
      <c r="R92" s="1">
        <v>67212244.184966654</v>
      </c>
      <c r="S92" s="1">
        <v>70689977.182252705</v>
      </c>
      <c r="T92" s="1">
        <v>74306706.12290673</v>
      </c>
      <c r="U92" s="1">
        <v>78067406.83223328</v>
      </c>
      <c r="V92" s="1">
        <v>81977222.645947009</v>
      </c>
      <c r="W92" s="1">
        <v>86041469.83225587</v>
      </c>
      <c r="X92" s="1">
        <v>90265643.184726954</v>
      </c>
      <c r="Y92" s="1">
        <v>94655421.791208327</v>
      </c>
      <c r="Z92" s="1">
        <v>99216674.984238818</v>
      </c>
      <c r="AA92" s="1">
        <v>103955468.47854327</v>
      </c>
      <c r="AB92" s="1">
        <v>108878070.7013827</v>
      </c>
      <c r="AC92" s="1">
        <v>113990959.32170056</v>
      </c>
      <c r="AD92" s="1">
        <v>119300827.98418933</v>
      </c>
      <c r="AE92" s="1">
        <v>124814593.25458805</v>
      </c>
      <c r="AF92" s="1">
        <v>130539401.78270853</v>
      </c>
      <c r="AG92" s="1">
        <v>136482637.68989164</v>
      </c>
      <c r="AH92" s="1">
        <v>142651930.1877912</v>
      </c>
      <c r="AI92" s="1">
        <v>149055161.43559858</v>
      </c>
      <c r="AJ92" s="1">
        <v>155700474.64303127</v>
      </c>
      <c r="AK92" s="1">
        <v>162596282.42663342</v>
      </c>
      <c r="AL92" s="1">
        <v>169751275.42716515</v>
      </c>
      <c r="AM92" s="1">
        <v>177174431.19608989</v>
      </c>
      <c r="AN92" s="1">
        <v>184875023.3594147</v>
      </c>
      <c r="AO92" s="1">
        <v>192862631.06738731</v>
      </c>
      <c r="AP92" s="1">
        <v>201147148.7388072</v>
      </c>
      <c r="AQ92" s="1">
        <v>209738796.10898015</v>
      </c>
      <c r="AR92" s="1">
        <v>218648128.59060985</v>
      </c>
      <c r="AS92" s="1">
        <v>227886047.95720768</v>
      </c>
      <c r="AT92" s="1">
        <v>237463813.35888889</v>
      </c>
      <c r="AU92" s="1">
        <v>247393052.68071759</v>
      </c>
      <c r="AV92" s="1">
        <v>257685774.25407827</v>
      </c>
      <c r="AW92" s="1">
        <v>268354378.93185684</v>
      </c>
      <c r="AX92" s="1">
        <v>279411672.53855002</v>
      </c>
      <c r="AY92" s="1">
        <v>290870878.70674729</v>
      </c>
      <c r="AZ92" s="1">
        <v>302745652.11178446</v>
      </c>
      <c r="BA92" s="1">
        <v>315050092.11671299</v>
      </c>
      <c r="BB92" s="1">
        <v>327798756.8401044</v>
      </c>
      <c r="BC92" s="1">
        <v>341006677.65958083</v>
      </c>
      <c r="BD92" s="1">
        <v>354689374.16435087</v>
      </c>
      <c r="BE92" s="1">
        <v>368862869.57043117</v>
      </c>
      <c r="BF92" s="1">
        <v>383543706.61264747</v>
      </c>
      <c r="BG92" s="1">
        <v>398748963.92792803</v>
      </c>
      <c r="BH92" s="1">
        <v>414496272.94484025</v>
      </c>
      <c r="BI92" s="1">
        <v>430803835.29477632</v>
      </c>
      <c r="BJ92" s="1">
        <v>447690440.76064903</v>
      </c>
      <c r="BK92" s="1">
        <v>465175485.77943468</v>
      </c>
      <c r="BL92" s="1">
        <v>483278992.51540381</v>
      </c>
      <c r="BM92" s="1">
        <v>502021628.52136934</v>
      </c>
      <c r="BN92" s="1">
        <v>521424727.00581098</v>
      </c>
      <c r="BO92" s="1">
        <v>541510307.72426569</v>
      </c>
      <c r="BP92" s="1">
        <v>562301098.51394236</v>
      </c>
      <c r="BQ92" s="1">
        <v>583820557.49105382</v>
      </c>
      <c r="BR92" s="1">
        <v>606092895.93097961</v>
      </c>
      <c r="BS92" s="1">
        <v>629143101.85195696</v>
      </c>
      <c r="BT92" s="1">
        <v>652996964.32361054</v>
      </c>
      <c r="BU92" s="1">
        <v>677681098.5222981</v>
      </c>
      <c r="BV92" s="1">
        <v>703222971.55587578</v>
      </c>
      <c r="BW92" s="1">
        <v>729650929.0811789</v>
      </c>
      <c r="BX92" s="1">
        <v>756994222.73821807</v>
      </c>
      <c r="BY92" s="1">
        <v>785283038.42579091</v>
      </c>
      <c r="BZ92" s="1">
        <v>814548525.4439646</v>
      </c>
      <c r="CA92" s="1">
        <v>844822826.52963269</v>
      </c>
      <c r="CB92" s="1">
        <v>876139108.81215167</v>
      </c>
      <c r="CC92" s="1">
        <v>908531595.71684515</v>
      </c>
      <c r="CD92" s="1">
        <v>942035599.845011</v>
      </c>
      <c r="CE92" s="1">
        <v>976687556.85992765</v>
      </c>
      <c r="CF92" s="1">
        <v>1012525060.4092151</v>
      </c>
      <c r="CG92" s="1">
        <v>1049586898.1148257</v>
      </c>
      <c r="CH92" s="1">
        <v>1087913088.6628962</v>
      </c>
      <c r="CI92" s="1">
        <v>1127544920.0265787</v>
      </c>
      <c r="CJ92" s="1">
        <v>1168524988.8560894</v>
      </c>
      <c r="CK92" s="1">
        <v>1210897241.0710664</v>
      </c>
      <c r="CL92" s="1">
        <v>1254707013.6915236</v>
      </c>
      <c r="CM92" s="1">
        <v>1300001077.9447052</v>
      </c>
      <c r="CN92" s="1">
        <v>1346827683.6862233</v>
      </c>
      <c r="CO92" s="1">
        <v>1395236605.1750762</v>
      </c>
      <c r="CP92" s="1">
        <v>1445279188.243295</v>
      </c>
      <c r="CQ92" s="1">
        <v>1497008398.9021513</v>
      </c>
      <c r="CR92" s="1">
        <v>1550478873.4281468</v>
      </c>
      <c r="CS92" s="1">
        <v>1605746969.9732928</v>
      </c>
      <c r="CT92" s="1">
        <v>1662870821.745465</v>
      </c>
      <c r="CU92" s="1">
        <v>1721910391.8060586</v>
      </c>
      <c r="CV92" s="1">
        <v>1782927529.533464</v>
      </c>
      <c r="CW92" s="1">
        <v>1845986028.8024938</v>
      </c>
      <c r="CX92" s="1">
        <v>1911151687.9311676</v>
      </c>
      <c r="CY92" s="1">
        <v>1978492371.4479914</v>
      </c>
      <c r="CZ92" s="1">
        <v>2048078073.7343032</v>
      </c>
      <c r="DA92" s="1">
        <v>2119980984.5979846</v>
      </c>
    </row>
    <row r="93" spans="1:105" x14ac:dyDescent="0.25">
      <c r="A93" t="s">
        <v>58</v>
      </c>
      <c r="B93" s="1">
        <f t="shared" si="9"/>
        <v>511.17146536467658</v>
      </c>
      <c r="D93" t="s">
        <v>58</v>
      </c>
      <c r="E93" s="1">
        <v>23110938.746941168</v>
      </c>
      <c r="F93" s="1">
        <v>25076388.219131481</v>
      </c>
      <c r="G93" s="1">
        <v>27153570.389088497</v>
      </c>
      <c r="H93" s="1">
        <v>29347989.004192576</v>
      </c>
      <c r="I93" s="1">
        <v>31665399.500530794</v>
      </c>
      <c r="J93" s="1">
        <v>34111819.999733783</v>
      </c>
      <c r="K93" s="1">
        <v>36693542.77168899</v>
      </c>
      <c r="L93" s="1">
        <v>39417146.182432123</v>
      </c>
      <c r="M93" s="1">
        <v>42289507.147305086</v>
      </c>
      <c r="N93" s="1">
        <v>45317814.110285915</v>
      </c>
      <c r="O93" s="1">
        <v>48509580.571248695</v>
      </c>
      <c r="P93" s="1">
        <v>51872659.183793664</v>
      </c>
      <c r="Q93" s="1">
        <v>55415256.447211862</v>
      </c>
      <c r="R93" s="1">
        <v>59145948.017102517</v>
      </c>
      <c r="S93" s="1">
        <v>63073694.66016008</v>
      </c>
      <c r="T93" s="1">
        <v>67207858.879682183</v>
      </c>
      <c r="U93" s="1">
        <v>71558222.239427596</v>
      </c>
      <c r="V93" s="1">
        <v>76135003.414573848</v>
      </c>
      <c r="W93" s="1">
        <v>80948876.999689385</v>
      </c>
      <c r="X93" s="1">
        <v>86010993.104847923</v>
      </c>
      <c r="Y93" s="1">
        <v>91332997.772272542</v>
      </c>
      <c r="Z93" s="1">
        <v>96927054.247207984</v>
      </c>
      <c r="AA93" s="1">
        <v>102805865.13808516</v>
      </c>
      <c r="AB93" s="1">
        <v>108982695.50245626</v>
      </c>
      <c r="AC93" s="1">
        <v>115471396.89665815</v>
      </c>
      <c r="AD93" s="1">
        <v>122286432.42869088</v>
      </c>
      <c r="AE93" s="1">
        <v>129442902.85539676</v>
      </c>
      <c r="AF93" s="1">
        <v>136956573.76668218</v>
      </c>
      <c r="AG93" s="1">
        <v>144843903.90124911</v>
      </c>
      <c r="AH93" s="1">
        <v>153122074.6400975</v>
      </c>
      <c r="AI93" s="1">
        <v>161809020.7259258</v>
      </c>
      <c r="AJ93" s="1">
        <v>170923462.25849336</v>
      </c>
      <c r="AK93" s="1">
        <v>180484938.01802999</v>
      </c>
      <c r="AL93" s="1">
        <v>190513840.17087001</v>
      </c>
      <c r="AM93" s="1">
        <v>201031450.41367295</v>
      </c>
      <c r="AN93" s="1">
        <v>212059977.61485913</v>
      </c>
      <c r="AO93" s="1">
        <v>223622597.01424611</v>
      </c>
      <c r="AP93" s="1">
        <v>235743491.04432234</v>
      </c>
      <c r="AQ93" s="1">
        <v>248447891.83914843</v>
      </c>
      <c r="AR93" s="1">
        <v>261762125.49951962</v>
      </c>
      <c r="AS93" s="1">
        <v>275713658.18578529</v>
      </c>
      <c r="AT93" s="1">
        <v>290331144.11258477</v>
      </c>
      <c r="AU93" s="1">
        <v>305644475.52273643</v>
      </c>
      <c r="AV93" s="1">
        <v>321684834.72061515</v>
      </c>
      <c r="AW93" s="1">
        <v>338484748.24857795</v>
      </c>
      <c r="AX93" s="1">
        <v>356078143.293338</v>
      </c>
      <c r="AY93" s="1">
        <v>374500406.41267729</v>
      </c>
      <c r="AZ93" s="1">
        <v>393788444.67649984</v>
      </c>
      <c r="BA93" s="1">
        <v>413980749.31999481</v>
      </c>
      <c r="BB93" s="1">
        <v>435117462.01059026</v>
      </c>
      <c r="BC93" s="1">
        <v>457240443.83444613</v>
      </c>
      <c r="BD93" s="1">
        <v>480393347.11245185</v>
      </c>
      <c r="BE93" s="1">
        <v>504621690.16011775</v>
      </c>
      <c r="BF93" s="1">
        <v>529972935.11027724</v>
      </c>
      <c r="BG93" s="1">
        <v>556496568.92231369</v>
      </c>
      <c r="BH93" s="1">
        <v>584244187.70651841</v>
      </c>
      <c r="BI93" s="1">
        <v>613269584.49736083</v>
      </c>
      <c r="BJ93" s="1">
        <v>643628840.61476016</v>
      </c>
      <c r="BK93" s="1">
        <v>675380420.75800133</v>
      </c>
      <c r="BL93" s="1">
        <v>708585271.98272645</v>
      </c>
      <c r="BM93" s="1">
        <v>743306926.71738148</v>
      </c>
      <c r="BN93" s="1">
        <v>779611609.98179305</v>
      </c>
      <c r="BO93" s="1">
        <v>817568350.97695601</v>
      </c>
      <c r="BP93" s="1">
        <v>857249099.22191048</v>
      </c>
      <c r="BQ93" s="1">
        <v>898728845.42054784</v>
      </c>
      <c r="BR93" s="1">
        <v>942085747.24845123</v>
      </c>
      <c r="BS93" s="1">
        <v>987401260.25750434</v>
      </c>
      <c r="BT93" s="1">
        <v>1034760274.103752</v>
      </c>
      <c r="BU93" s="1">
        <v>1084251254.3122876</v>
      </c>
      <c r="BV93" s="1">
        <v>1135966389.801327</v>
      </c>
      <c r="BW93" s="1">
        <v>1190001746.3965502</v>
      </c>
      <c r="BX93" s="1">
        <v>1246457426.5758646</v>
      </c>
      <c r="BY93" s="1">
        <v>1305437735.694391</v>
      </c>
      <c r="BZ93" s="1">
        <v>1367051354.949291</v>
      </c>
      <c r="CA93" s="1">
        <v>1431411521.3543849</v>
      </c>
      <c r="CB93" s="1">
        <v>1498636215.0052669</v>
      </c>
      <c r="CC93" s="1">
        <v>1568848353.9266489</v>
      </c>
      <c r="CD93" s="1">
        <v>1642175996.8053367</v>
      </c>
      <c r="CE93" s="1">
        <v>1718752553.924166</v>
      </c>
      <c r="CF93" s="1">
        <v>1798717006.6248188</v>
      </c>
      <c r="CG93" s="1">
        <v>1882214135.6402938</v>
      </c>
      <c r="CH93" s="1">
        <v>1969394758.6514471</v>
      </c>
      <c r="CI93" s="1">
        <v>2060415977.4359198</v>
      </c>
      <c r="CJ93" s="1">
        <v>2155441434.9923954</v>
      </c>
      <c r="CK93" s="1">
        <v>2254641583.0382829</v>
      </c>
      <c r="CL93" s="1">
        <v>2358193960.2946186</v>
      </c>
      <c r="CM93" s="1">
        <v>2466283481.9884262</v>
      </c>
      <c r="CN93" s="1">
        <v>2579102741.0196056</v>
      </c>
      <c r="CO93" s="1">
        <v>2696852321.2573256</v>
      </c>
      <c r="CP93" s="1">
        <v>2819741123.4490061</v>
      </c>
      <c r="CQ93" s="1">
        <v>2947986704.2442303</v>
      </c>
      <c r="CR93" s="1">
        <v>3081815628.8556881</v>
      </c>
      <c r="CS93" s="1">
        <v>3221463837.8998423</v>
      </c>
      <c r="CT93" s="1">
        <v>3367177028.9814029</v>
      </c>
      <c r="CU93" s="1">
        <v>3519211053.6080594</v>
      </c>
      <c r="CV93" s="1">
        <v>3677832330.0448594</v>
      </c>
      <c r="CW93" s="1">
        <v>3843318272.7417893</v>
      </c>
      <c r="CX93" s="1">
        <v>4015957738.99301</v>
      </c>
      <c r="CY93" s="1">
        <v>4196051493.5121608</v>
      </c>
      <c r="CZ93" s="1">
        <v>4383912691.6350851</v>
      </c>
      <c r="DA93" s="1">
        <v>4579867381.8893652</v>
      </c>
    </row>
    <row r="94" spans="1:105" x14ac:dyDescent="0.25">
      <c r="A94" t="s">
        <v>59</v>
      </c>
      <c r="B94" s="1">
        <f t="shared" si="9"/>
        <v>667.77618440815604</v>
      </c>
      <c r="D94" t="s">
        <v>59</v>
      </c>
      <c r="E94" s="1">
        <v>20219429.155762836</v>
      </c>
      <c r="F94" s="1">
        <v>22190657.076947741</v>
      </c>
      <c r="G94" s="1">
        <v>24291752.432904422</v>
      </c>
      <c r="H94" s="1">
        <v>26530144.800903607</v>
      </c>
      <c r="I94" s="1">
        <v>28913658.670887843</v>
      </c>
      <c r="J94" s="1">
        <v>31450533.508766659</v>
      </c>
      <c r="K94" s="1">
        <v>34149444.808251396</v>
      </c>
      <c r="L94" s="1">
        <v>37019526.178869687</v>
      </c>
      <c r="M94" s="1">
        <v>40070392.52005595</v>
      </c>
      <c r="N94" s="1">
        <v>43312164.333578877</v>
      </c>
      <c r="O94" s="1">
        <v>46755493.229039125</v>
      </c>
      <c r="P94" s="1">
        <v>50411588.679761551</v>
      </c>
      <c r="Q94" s="1">
        <v>54292246.089114606</v>
      </c>
      <c r="R94" s="1">
        <v>58409876.230127946</v>
      </c>
      <c r="S94" s="1">
        <v>62777536.124247804</v>
      </c>
      <c r="T94" s="1">
        <v>67408961.428177103</v>
      </c>
      <c r="U94" s="1">
        <v>72318600.40100053</v>
      </c>
      <c r="V94" s="1">
        <v>77521649.527198166</v>
      </c>
      <c r="W94" s="1">
        <v>83034090.874714717</v>
      </c>
      <c r="X94" s="1">
        <v>88872731.270979449</v>
      </c>
      <c r="Y94" s="1">
        <v>95055243.383674204</v>
      </c>
      <c r="Z94" s="1">
        <v>101600208.79713097</v>
      </c>
      <c r="AA94" s="1">
        <v>108527163.17951281</v>
      </c>
      <c r="AB94" s="1">
        <v>115856643.64040613</v>
      </c>
      <c r="AC94" s="1">
        <v>123610238.38313016</v>
      </c>
      <c r="AD94" s="1">
        <v>131810638.76096867</v>
      </c>
      <c r="AE94" s="1">
        <v>140481693.85165191</v>
      </c>
      <c r="AF94" s="1">
        <v>149648467.6697813</v>
      </c>
      <c r="AG94" s="1">
        <v>159337299.14249882</v>
      </c>
      <c r="AH94" s="1">
        <v>169575864.97957593</v>
      </c>
      <c r="AI94" s="1">
        <v>180393245.57523888</v>
      </c>
      <c r="AJ94" s="1">
        <v>191819994.08547789</v>
      </c>
      <c r="AK94" s="1">
        <v>203888208.83131099</v>
      </c>
      <c r="AL94" s="1">
        <v>216631609.18551272</v>
      </c>
      <c r="AM94" s="1">
        <v>230085615.1076802</v>
      </c>
      <c r="AN94" s="1">
        <v>244287430.50021139</v>
      </c>
      <c r="AO94" s="1">
        <v>259276130.56583357</v>
      </c>
      <c r="AP94" s="1">
        <v>275092753.35574901</v>
      </c>
      <c r="AQ94" s="1">
        <v>291780395.70628899</v>
      </c>
      <c r="AR94" s="1">
        <v>309384313.77119559</v>
      </c>
      <c r="AS94" s="1">
        <v>327952028.36630827</v>
      </c>
      <c r="AT94" s="1">
        <v>347533435.35353261</v>
      </c>
      <c r="AU94" s="1">
        <v>368180921.30153364</v>
      </c>
      <c r="AV94" s="1">
        <v>389949484.67165941</v>
      </c>
      <c r="AW94" s="1">
        <v>412896862.78914964</v>
      </c>
      <c r="AX94" s="1">
        <v>437083664.87180567</v>
      </c>
      <c r="AY94" s="1">
        <v>462573511.40092355</v>
      </c>
      <c r="AZ94" s="1">
        <v>489433180.13255811</v>
      </c>
      <c r="BA94" s="1">
        <v>517732759.06101412</v>
      </c>
      <c r="BB94" s="1">
        <v>547545806.66095471</v>
      </c>
      <c r="BC94" s="1">
        <v>578949519.74966562</v>
      </c>
      <c r="BD94" s="1">
        <v>612024909.32686329</v>
      </c>
      <c r="BE94" s="1">
        <v>646856984.76601005</v>
      </c>
      <c r="BF94" s="1">
        <v>683534946.74843955</v>
      </c>
      <c r="BG94" s="1">
        <v>722152389.34973586</v>
      </c>
      <c r="BH94" s="1">
        <v>762807511.70676029</v>
      </c>
      <c r="BI94" s="1">
        <v>805603339.71359956</v>
      </c>
      <c r="BJ94" s="1">
        <v>850647958.21539545</v>
      </c>
      <c r="BK94" s="1">
        <v>898054754.19080234</v>
      </c>
      <c r="BL94" s="1">
        <v>947942671.43642139</v>
      </c>
      <c r="BM94" s="1">
        <v>1000436477.290399</v>
      </c>
      <c r="BN94" s="1">
        <v>1055667041.9571133</v>
      </c>
      <c r="BO94" s="1">
        <v>1113771631.0209162</v>
      </c>
      <c r="BP94" s="1">
        <v>1174894211.7639844</v>
      </c>
      <c r="BQ94" s="1">
        <v>1239185773.9318051</v>
      </c>
      <c r="BR94" s="1">
        <v>1306804665.6194274</v>
      </c>
      <c r="BS94" s="1">
        <v>1377916944.9828005</v>
      </c>
      <c r="BT94" s="1">
        <v>1452696748.511838</v>
      </c>
      <c r="BU94" s="1">
        <v>1531326676.6359775</v>
      </c>
      <c r="BV94" s="1">
        <v>1613998197.4683907</v>
      </c>
      <c r="BW94" s="1">
        <v>1700912069.5322375</v>
      </c>
      <c r="BX94" s="1">
        <v>1792278784.3511438</v>
      </c>
      <c r="BY94" s="1">
        <v>1888319029.8267176</v>
      </c>
      <c r="BZ94" s="1">
        <v>1989264175.368391</v>
      </c>
      <c r="CA94" s="1">
        <v>2095356779.7853026</v>
      </c>
      <c r="CB94" s="1">
        <v>2206851122.9963231</v>
      </c>
      <c r="CC94" s="1">
        <v>2324013762.662961</v>
      </c>
      <c r="CD94" s="1">
        <v>2447124116.9005885</v>
      </c>
      <c r="CE94" s="1">
        <v>2576475074.2765546</v>
      </c>
      <c r="CF94" s="1">
        <v>2712373632.3592892</v>
      </c>
      <c r="CG94" s="1">
        <v>2855141566.1404691</v>
      </c>
      <c r="CH94" s="1">
        <v>3005116127.7130799</v>
      </c>
      <c r="CI94" s="1">
        <v>3162650778.6516461</v>
      </c>
      <c r="CJ94" s="1">
        <v>3328115956.6071882</v>
      </c>
      <c r="CK94" s="1">
        <v>3501899877.6989336</v>
      </c>
      <c r="CL94" s="1">
        <v>3684409376.3572326</v>
      </c>
      <c r="CM94" s="1">
        <v>3876070784.348011</v>
      </c>
      <c r="CN94" s="1">
        <v>4077330850.7883906</v>
      </c>
      <c r="CO94" s="1">
        <v>4288657705.0458846</v>
      </c>
      <c r="CP94" s="1">
        <v>4510541864.5003872</v>
      </c>
      <c r="CQ94" s="1">
        <v>4743497289.2386103</v>
      </c>
      <c r="CR94" s="1">
        <v>4988062485.8454399</v>
      </c>
      <c r="CS94" s="1">
        <v>5244801662.5556574</v>
      </c>
      <c r="CT94" s="1">
        <v>5514305938.1329708</v>
      </c>
      <c r="CU94" s="1">
        <v>5797194606.9515915</v>
      </c>
      <c r="CV94" s="1">
        <v>6094116462.8685942</v>
      </c>
      <c r="CW94" s="1">
        <v>6405751184.5936985</v>
      </c>
      <c r="CX94" s="1">
        <v>6732810785.3866596</v>
      </c>
      <c r="CY94" s="1">
        <v>7076041130.041707</v>
      </c>
      <c r="CZ94" s="1">
        <v>7436223522.2537241</v>
      </c>
      <c r="DA94" s="1">
        <v>7814176365.6017179</v>
      </c>
    </row>
    <row r="95" spans="1:105" x14ac:dyDescent="0.25">
      <c r="A95" t="s">
        <v>60</v>
      </c>
      <c r="B95" s="1">
        <f t="shared" si="9"/>
        <v>705.74636600029794</v>
      </c>
      <c r="D95" t="s">
        <v>60</v>
      </c>
      <c r="E95" s="1">
        <v>22497473.338076159</v>
      </c>
      <c r="F95" s="1">
        <v>24592660.087234635</v>
      </c>
      <c r="G95" s="1">
        <v>26824625.928519201</v>
      </c>
      <c r="H95" s="1">
        <v>29201184.235641554</v>
      </c>
      <c r="I95" s="1">
        <v>31730564.266710684</v>
      </c>
      <c r="J95" s="1">
        <v>34421432.351239257</v>
      </c>
      <c r="K95" s="1">
        <v>37282914.124740399</v>
      </c>
      <c r="L95" s="1">
        <v>40324617.861602716</v>
      </c>
      <c r="M95" s="1">
        <v>43556658.959342837</v>
      </c>
      <c r="N95" s="1">
        <v>46989685.629861124</v>
      </c>
      <c r="O95" s="1">
        <v>50634905.855971031</v>
      </c>
      <c r="P95" s="1">
        <v>54504115.67423971</v>
      </c>
      <c r="Q95" s="1">
        <v>58609728.848078199</v>
      </c>
      <c r="R95" s="1">
        <v>62964807.998051442</v>
      </c>
      <c r="S95" s="1">
        <v>67583097.259557113</v>
      </c>
      <c r="T95" s="1">
        <v>72479056.54134658</v>
      </c>
      <c r="U95" s="1">
        <v>77667897.461842507</v>
      </c>
      <c r="V95" s="1">
        <v>83165621.04385303</v>
      </c>
      <c r="W95" s="1">
        <v>88989057.252095208</v>
      </c>
      <c r="X95" s="1">
        <v>95155906.461936161</v>
      </c>
      <c r="Y95" s="1">
        <v>101684782.95193739</v>
      </c>
      <c r="Z95" s="1">
        <v>108595260.51716584</v>
      </c>
      <c r="AA95" s="1">
        <v>115907920.30481216</v>
      </c>
      <c r="AB95" s="1">
        <v>123644400.97845268</v>
      </c>
      <c r="AC95" s="1">
        <v>131827451.3223073</v>
      </c>
      <c r="AD95" s="1">
        <v>140480985.40209571</v>
      </c>
      <c r="AE95" s="1">
        <v>149630140.40459538</v>
      </c>
      <c r="AF95" s="1">
        <v>159301337.28374961</v>
      </c>
      <c r="AG95" s="1">
        <v>169522344.34720269</v>
      </c>
      <c r="AH95" s="1">
        <v>180322343.92343348</v>
      </c>
      <c r="AI95" s="1">
        <v>191732002.25625736</v>
      </c>
      <c r="AJ95" s="1">
        <v>203783542.78036636</v>
      </c>
      <c r="AK95" s="1">
        <v>216510822.93879911</v>
      </c>
      <c r="AL95" s="1">
        <v>229949414.71079171</v>
      </c>
      <c r="AM95" s="1">
        <v>244136689.02637058</v>
      </c>
      <c r="AN95" s="1">
        <v>259111904.2523244</v>
      </c>
      <c r="AO95" s="1">
        <v>274916298.942855</v>
      </c>
      <c r="AP95" s="1">
        <v>291593189.05727148</v>
      </c>
      <c r="AQ95" s="1">
        <v>309188069.85657823</v>
      </c>
      <c r="AR95" s="1">
        <v>327748722.70072645</v>
      </c>
      <c r="AS95" s="1">
        <v>347325326.97869718</v>
      </c>
      <c r="AT95" s="1">
        <v>367970577.41442996</v>
      </c>
      <c r="AU95" s="1">
        <v>389739807.00301385</v>
      </c>
      <c r="AV95" s="1">
        <v>412691115.84341401</v>
      </c>
      <c r="AW95" s="1">
        <v>436885506.1465016</v>
      </c>
      <c r="AX95" s="1">
        <v>462387023.71013695</v>
      </c>
      <c r="AY95" s="1">
        <v>489262906.16672385</v>
      </c>
      <c r="AZ95" s="1">
        <v>517583738.32287395</v>
      </c>
      <c r="BA95" s="1">
        <v>547423614.9257766</v>
      </c>
      <c r="BB95" s="1">
        <v>578860311.20644653</v>
      </c>
      <c r="BC95" s="1">
        <v>611975461.56636882</v>
      </c>
      <c r="BD95" s="1">
        <v>646854746.79114628</v>
      </c>
      <c r="BE95" s="1">
        <v>683588090.19261384</v>
      </c>
      <c r="BF95" s="1">
        <v>722269863.09961021</v>
      </c>
      <c r="BG95" s="1">
        <v>762999100.13712144</v>
      </c>
      <c r="BH95" s="1">
        <v>805879724.75402737</v>
      </c>
      <c r="BI95" s="1">
        <v>851020785.48103201</v>
      </c>
      <c r="BJ95" s="1">
        <v>898536703.4228251</v>
      </c>
      <c r="BK95" s="1">
        <v>948547531.51187098</v>
      </c>
      <c r="BL95" s="1">
        <v>1001179226.0758266</v>
      </c>
      <c r="BM95" s="1">
        <v>1056563931.2961292</v>
      </c>
      <c r="BN95" s="1">
        <v>1114840277.1622045</v>
      </c>
      <c r="BO95" s="1">
        <v>1176153691.5537276</v>
      </c>
      <c r="BP95" s="1">
        <v>1240656727.1127889</v>
      </c>
      <c r="BQ95" s="1">
        <v>1308509403.5984304</v>
      </c>
      <c r="BR95" s="1">
        <v>1379879566.4482207</v>
      </c>
      <c r="BS95" s="1">
        <v>1454943262.3050313</v>
      </c>
      <c r="BT95" s="1">
        <v>1533885132.3023994</v>
      </c>
      <c r="BU95" s="1">
        <v>1616898823.9385252</v>
      </c>
      <c r="BV95" s="1">
        <v>1704187422.4074457</v>
      </c>
      <c r="BW95" s="1">
        <v>1795963902.2960989</v>
      </c>
      <c r="BX95" s="1">
        <v>1892451600.598053</v>
      </c>
      <c r="BY95" s="1">
        <v>1993884712.0386271</v>
      </c>
      <c r="BZ95" s="1">
        <v>2100508807.7521689</v>
      </c>
      <c r="CA95" s="1">
        <v>2212581378.4003282</v>
      </c>
      <c r="CB95" s="1">
        <v>2330372402.8704648</v>
      </c>
      <c r="CC95" s="1">
        <v>2454164943.7460084</v>
      </c>
      <c r="CD95" s="1">
        <v>2584255770.7955551</v>
      </c>
      <c r="CE95" s="1">
        <v>2720956013.78509</v>
      </c>
      <c r="CF95" s="1">
        <v>2864591845.9778733</v>
      </c>
      <c r="CG95" s="1">
        <v>3015505199.7495341</v>
      </c>
      <c r="CH95" s="1">
        <v>3174054515.8116875</v>
      </c>
      <c r="CI95" s="1">
        <v>3340615527.6062975</v>
      </c>
      <c r="CJ95" s="1">
        <v>3515582082.5049486</v>
      </c>
      <c r="CK95" s="1">
        <v>3699367001.5225363</v>
      </c>
      <c r="CL95" s="1">
        <v>3892402979.3335962</v>
      </c>
      <c r="CM95" s="1">
        <v>4095143526.4618077</v>
      </c>
      <c r="CN95" s="1">
        <v>4308063955.599391</v>
      </c>
      <c r="CO95" s="1">
        <v>4531662414.1030645</v>
      </c>
      <c r="CP95" s="1">
        <v>4766460964.807456</v>
      </c>
      <c r="CQ95" s="1">
        <v>5013006717.3952494</v>
      </c>
      <c r="CR95" s="1">
        <v>5271873012.6663904</v>
      </c>
      <c r="CS95" s="1">
        <v>5543660662.1562834</v>
      </c>
      <c r="CT95" s="1">
        <v>5828999245.6654091</v>
      </c>
      <c r="CU95" s="1">
        <v>6128548469.3806915</v>
      </c>
      <c r="CV95" s="1">
        <v>6442999587.3918085</v>
      </c>
      <c r="CW95" s="1">
        <v>6773076889.534564</v>
      </c>
      <c r="CX95" s="1">
        <v>7119539258.6276226</v>
      </c>
      <c r="CY95" s="1">
        <v>7483181800.3102722</v>
      </c>
      <c r="CZ95" s="1">
        <v>7864837548.8351564</v>
      </c>
      <c r="DA95" s="1">
        <v>8265379252.3245249</v>
      </c>
    </row>
    <row r="97" spans="1:105" x14ac:dyDescent="0.25">
      <c r="A97" s="4" t="s">
        <v>10</v>
      </c>
      <c r="D97" s="4" t="s">
        <v>27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5">
      <c r="A98" t="s">
        <v>48</v>
      </c>
      <c r="B98" s="3">
        <f>SUMPRODUCT(E98:DA98,E$5:DA$5)</f>
        <v>43.961855022393891</v>
      </c>
      <c r="D98" t="s">
        <v>48</v>
      </c>
      <c r="E98" s="1">
        <f t="shared" ref="E98:AJ98" si="10">IF( E53&lt;E38,  MAX(price.feed.2050,E68), price.feed.2050)</f>
        <v>6.1721645518709458</v>
      </c>
      <c r="F98" s="1">
        <f t="shared" si="10"/>
        <v>6.4101492507055555</v>
      </c>
      <c r="G98" s="1">
        <f t="shared" si="10"/>
        <v>6.6573101010188598</v>
      </c>
      <c r="H98" s="1">
        <f t="shared" si="10"/>
        <v>6.9140009144482111</v>
      </c>
      <c r="I98" s="1">
        <f t="shared" si="10"/>
        <v>7.1805891448071053</v>
      </c>
      <c r="J98" s="1">
        <f t="shared" si="10"/>
        <v>7.45745641409661</v>
      </c>
      <c r="K98" s="1">
        <f t="shared" si="10"/>
        <v>7.7449990587986246</v>
      </c>
      <c r="L98" s="1">
        <f t="shared" si="10"/>
        <v>8.0436286972329718</v>
      </c>
      <c r="M98" s="1">
        <f t="shared" si="10"/>
        <v>8.3537728187904836</v>
      </c>
      <c r="N98" s="1">
        <f t="shared" si="10"/>
        <v>8.6758753958855692</v>
      </c>
      <c r="O98" s="1">
        <f t="shared" si="10"/>
        <v>9.0103975195043464</v>
      </c>
      <c r="P98" s="1">
        <f t="shared" si="10"/>
        <v>9.3578180592579994</v>
      </c>
      <c r="Q98" s="1">
        <f t="shared" si="10"/>
        <v>9.7186343488863294</v>
      </c>
      <c r="R98" s="1">
        <f t="shared" si="10"/>
        <v>10.093362898192799</v>
      </c>
      <c r="S98" s="1">
        <f t="shared" si="10"/>
        <v>10.482540132430129</v>
      </c>
      <c r="T98" s="1">
        <f t="shared" si="10"/>
        <v>10.886723160194984</v>
      </c>
      <c r="U98" s="1">
        <f t="shared" si="10"/>
        <v>11.306490570930887</v>
      </c>
      <c r="V98" s="1">
        <f t="shared" si="10"/>
        <v>11.742443263181077</v>
      </c>
      <c r="W98" s="1">
        <f t="shared" si="10"/>
        <v>12.195205304776932</v>
      </c>
      <c r="X98" s="1">
        <f t="shared" si="10"/>
        <v>12.665424826193256</v>
      </c>
      <c r="Y98" s="1">
        <f t="shared" si="10"/>
        <v>13.153774948349401</v>
      </c>
      <c r="Z98" s="1">
        <f t="shared" si="10"/>
        <v>13.66095474618422</v>
      </c>
      <c r="AA98" s="1">
        <f t="shared" si="10"/>
        <v>14.187690249384376</v>
      </c>
      <c r="AB98" s="1">
        <f t="shared" si="10"/>
        <v>14.734735481698371</v>
      </c>
      <c r="AC98" s="1">
        <f t="shared" si="10"/>
        <v>15.302873540324285</v>
      </c>
      <c r="AD98" s="1">
        <f t="shared" si="10"/>
        <v>15.892917716916147</v>
      </c>
      <c r="AE98" s="1">
        <f t="shared" si="10"/>
        <v>16.505712661813888</v>
      </c>
      <c r="AF98" s="1">
        <f t="shared" si="10"/>
        <v>17.142135593163253</v>
      </c>
      <c r="AG98" s="1">
        <f t="shared" si="10"/>
        <v>17.803097552656769</v>
      </c>
      <c r="AH98" s="1">
        <f t="shared" si="10"/>
        <v>18.489544709693089</v>
      </c>
      <c r="AI98" s="1">
        <f t="shared" si="10"/>
        <v>19.202459715821945</v>
      </c>
      <c r="AJ98" s="1">
        <f t="shared" si="10"/>
        <v>19.94286311141326</v>
      </c>
      <c r="AK98" s="1">
        <f t="shared" ref="AK98:BP98" si="11">IF( AK53&lt;AK38,  MAX(price.feed.2050,AK68), price.feed.2050)</f>
        <v>20.711814786564386</v>
      </c>
      <c r="AL98" s="1">
        <f t="shared" si="11"/>
        <v>21.510415498336492</v>
      </c>
      <c r="AM98" s="1">
        <f t="shared" si="11"/>
        <v>22.339808446492302</v>
      </c>
      <c r="AN98" s="1">
        <f t="shared" si="11"/>
        <v>23.201180909990487</v>
      </c>
      <c r="AO98" s="1">
        <f t="shared" si="11"/>
        <v>24.095765946579931</v>
      </c>
      <c r="AP98" s="1">
        <f t="shared" si="11"/>
        <v>25.024844157926015</v>
      </c>
      <c r="AQ98" s="1">
        <f t="shared" si="11"/>
        <v>25.989745522796749</v>
      </c>
      <c r="AR98" s="1">
        <f t="shared" si="11"/>
        <v>26.99185130093192</v>
      </c>
      <c r="AS98" s="1">
        <f t="shared" si="11"/>
        <v>28.032596010321399</v>
      </c>
      <c r="AT98" s="1">
        <f t="shared" si="11"/>
        <v>29.113469480722678</v>
      </c>
      <c r="AU98" s="1">
        <f t="shared" si="11"/>
        <v>30.236018986357635</v>
      </c>
      <c r="AV98" s="1">
        <f t="shared" si="11"/>
        <v>31.401851460840938</v>
      </c>
      <c r="AW98" s="1">
        <f t="shared" si="11"/>
        <v>32.612635797511302</v>
      </c>
      <c r="AX98" s="1">
        <f t="shared" si="11"/>
        <v>33.87010523845823</v>
      </c>
      <c r="AY98" s="1">
        <f t="shared" si="11"/>
        <v>35.176059855664214</v>
      </c>
      <c r="AZ98" s="1">
        <f t="shared" si="11"/>
        <v>36.532369127814263</v>
      </c>
      <c r="BA98" s="1">
        <f t="shared" si="11"/>
        <v>37.940974616461268</v>
      </c>
      <c r="BB98" s="1">
        <f t="shared" si="11"/>
        <v>39.403892745378123</v>
      </c>
      <c r="BC98" s="1">
        <f t="shared" si="11"/>
        <v>40.923217687075834</v>
      </c>
      <c r="BD98" s="1">
        <f t="shared" si="11"/>
        <v>42.501124360618697</v>
      </c>
      <c r="BE98" s="1">
        <f t="shared" si="11"/>
        <v>44.139871545028733</v>
      </c>
      <c r="BF98" s="1">
        <f t="shared" si="11"/>
        <v>45.841805112736047</v>
      </c>
      <c r="BG98" s="1">
        <f t="shared" si="11"/>
        <v>47.609361387703196</v>
      </c>
      <c r="BH98" s="1">
        <f t="shared" si="11"/>
        <v>49.44507063303206</v>
      </c>
      <c r="BI98" s="1">
        <f t="shared" si="11"/>
        <v>51.351560673044197</v>
      </c>
      <c r="BJ98" s="1">
        <f t="shared" si="11"/>
        <v>53.331560655020937</v>
      </c>
      <c r="BK98" s="1">
        <f t="shared" si="11"/>
        <v>55.38790495598704</v>
      </c>
      <c r="BL98" s="1">
        <f t="shared" si="11"/>
        <v>57.523537240131965</v>
      </c>
      <c r="BM98" s="1">
        <f t="shared" si="11"/>
        <v>59.741514672675372</v>
      </c>
      <c r="BN98" s="1">
        <f t="shared" si="11"/>
        <v>62.045012296210153</v>
      </c>
      <c r="BO98" s="1">
        <f t="shared" si="11"/>
        <v>64.437327575786952</v>
      </c>
      <c r="BP98" s="1">
        <f t="shared" si="11"/>
        <v>66.921885119247477</v>
      </c>
      <c r="BQ98" s="1">
        <f t="shared" ref="BQ98:DA98" si="12">IF( BQ53&lt;BQ38,  MAX(price.feed.2050,BQ68), price.feed.2050)</f>
        <v>69.502241579562636</v>
      </c>
      <c r="BR98" s="1">
        <f t="shared" si="12"/>
        <v>72.182090746193964</v>
      </c>
      <c r="BS98" s="1">
        <f t="shared" si="12"/>
        <v>74.965268832766228</v>
      </c>
      <c r="BT98" s="1">
        <f t="shared" si="12"/>
        <v>77.855759968621271</v>
      </c>
      <c r="BU98" s="1">
        <f t="shared" si="12"/>
        <v>80.857701902112822</v>
      </c>
      <c r="BV98" s="1">
        <f t="shared" si="12"/>
        <v>83.975391923808743</v>
      </c>
      <c r="BW98" s="1">
        <f t="shared" si="12"/>
        <v>87.213293018076854</v>
      </c>
      <c r="BX98" s="1">
        <f t="shared" si="12"/>
        <v>90.576040251863816</v>
      </c>
      <c r="BY98" s="1">
        <f t="shared" si="12"/>
        <v>94.068447409809167</v>
      </c>
      <c r="BZ98" s="1">
        <f t="shared" si="12"/>
        <v>97.695513885196178</v>
      </c>
      <c r="CA98" s="1">
        <f t="shared" si="12"/>
        <v>101.46243183659995</v>
      </c>
      <c r="CB98" s="1">
        <f t="shared" si="12"/>
        <v>105.37459362048196</v>
      </c>
      <c r="CC98" s="1">
        <f t="shared" si="12"/>
        <v>109.43759951036664</v>
      </c>
      <c r="CD98" s="1">
        <f t="shared" si="12"/>
        <v>113.65726571365393</v>
      </c>
      <c r="CE98" s="1">
        <f t="shared" si="12"/>
        <v>118.03963269753974</v>
      </c>
      <c r="CF98" s="1">
        <f t="shared" si="12"/>
        <v>122.59097383596685</v>
      </c>
      <c r="CG98" s="1">
        <f t="shared" si="12"/>
        <v>127.31780438998207</v>
      </c>
      <c r="CH98" s="1">
        <f t="shared" si="12"/>
        <v>132.22689083435588</v>
      </c>
      <c r="CI98" s="1">
        <f t="shared" si="12"/>
        <v>137.32526054381424</v>
      </c>
      <c r="CJ98" s="1">
        <f t="shared" si="12"/>
        <v>142.62021185275128</v>
      </c>
      <c r="CK98" s="1">
        <f t="shared" si="12"/>
        <v>148.1193245028208</v>
      </c>
      <c r="CL98" s="1">
        <f t="shared" si="12"/>
        <v>153.83047049336395</v>
      </c>
      <c r="CM98" s="1">
        <f t="shared" si="12"/>
        <v>159.76182535020308</v>
      </c>
      <c r="CN98" s="1">
        <f t="shared" si="12"/>
        <v>165.92187982893702</v>
      </c>
      <c r="CO98" s="1">
        <f t="shared" si="12"/>
        <v>172.31945206948771</v>
      </c>
      <c r="CP98" s="1">
        <f t="shared" si="12"/>
        <v>178.96370021929957</v>
      </c>
      <c r="CQ98" s="1">
        <f t="shared" si="12"/>
        <v>185.86413554325861</v>
      </c>
      <c r="CR98" s="1">
        <f t="shared" si="12"/>
        <v>193.03063603910314</v>
      </c>
      <c r="CS98" s="1">
        <f t="shared" si="12"/>
        <v>200.4734605778126</v>
      </c>
      <c r="CT98" s="1">
        <f t="shared" si="12"/>
        <v>208.20326358921812</v>
      </c>
      <c r="CU98" s="1">
        <f t="shared" si="12"/>
        <v>216.23111031385611</v>
      </c>
      <c r="CV98" s="1">
        <f t="shared" si="12"/>
        <v>224.56849264289934</v>
      </c>
      <c r="CW98" s="1">
        <f t="shared" si="12"/>
        <v>233.2273455688412</v>
      </c>
      <c r="CX98" s="1">
        <f t="shared" si="12"/>
        <v>242.22006427047901</v>
      </c>
      <c r="CY98" s="1">
        <f t="shared" si="12"/>
        <v>251.55952185665691</v>
      </c>
      <c r="CZ98" s="1">
        <f t="shared" si="12"/>
        <v>261.25908779416699</v>
      </c>
      <c r="DA98" s="1">
        <f t="shared" si="12"/>
        <v>271.33264704618858</v>
      </c>
    </row>
    <row r="99" spans="1:105" x14ac:dyDescent="0.25">
      <c r="A99" t="s">
        <v>49</v>
      </c>
      <c r="B99" s="3">
        <f t="shared" ref="B99:B110" si="13">SUMPRODUCT(E99:DA99,E$5:DA$5)</f>
        <v>38.78240817311633</v>
      </c>
      <c r="D99" t="s">
        <v>49</v>
      </c>
      <c r="E99" s="1">
        <f t="shared" ref="E99:AJ99" si="14">IF( E54&lt;E39,  MAX(price.feed.2050,E69), price.feed.2050)</f>
        <v>7.6798218597358279</v>
      </c>
      <c r="F99" s="1">
        <f t="shared" si="14"/>
        <v>7.9247990428755273</v>
      </c>
      <c r="G99" s="1">
        <f t="shared" si="14"/>
        <v>8.1775907067877185</v>
      </c>
      <c r="H99" s="1">
        <f t="shared" si="14"/>
        <v>8.4384461241146962</v>
      </c>
      <c r="I99" s="1">
        <f t="shared" si="14"/>
        <v>8.7076225189995711</v>
      </c>
      <c r="J99" s="1">
        <f t="shared" si="14"/>
        <v>8.9853853207296766</v>
      </c>
      <c r="K99" s="1">
        <f t="shared" si="14"/>
        <v>9.2720084254709167</v>
      </c>
      <c r="L99" s="1">
        <f t="shared" si="14"/>
        <v>9.5677744663511408</v>
      </c>
      <c r="M99" s="1">
        <f t="shared" si="14"/>
        <v>9.8729750921587858</v>
      </c>
      <c r="N99" s="1">
        <f t="shared" si="14"/>
        <v>10.187911254931795</v>
      </c>
      <c r="O99" s="1">
        <f t="shared" si="14"/>
        <v>10.512893506720157</v>
      </c>
      <c r="P99" s="1">
        <f t="shared" si="14"/>
        <v>10.848242305814898</v>
      </c>
      <c r="Q99" s="1">
        <f t="shared" si="14"/>
        <v>11.19428833274538</v>
      </c>
      <c r="R99" s="1">
        <f t="shared" si="14"/>
        <v>11.55137281635656</v>
      </c>
      <c r="S99" s="1">
        <f t="shared" si="14"/>
        <v>11.919847870287676</v>
      </c>
      <c r="T99" s="1">
        <f t="shared" si="14"/>
        <v>12.300076840184287</v>
      </c>
      <c r="U99" s="1">
        <f t="shared" si="14"/>
        <v>12.69243466198588</v>
      </c>
      <c r="V99" s="1">
        <f t="shared" si="14"/>
        <v>13.097308231642479</v>
      </c>
      <c r="W99" s="1">
        <f t="shared" si="14"/>
        <v>13.515096786624735</v>
      </c>
      <c r="X99" s="1">
        <f t="shared" si="14"/>
        <v>13.946212299603786</v>
      </c>
      <c r="Y99" s="1">
        <f t="shared" si="14"/>
        <v>14.391079884688981</v>
      </c>
      <c r="Z99" s="1">
        <f t="shared" si="14"/>
        <v>14.850138216624147</v>
      </c>
      <c r="AA99" s="1">
        <f t="shared" si="14"/>
        <v>15.32383996335567</v>
      </c>
      <c r="AB99" s="1">
        <f t="shared" si="14"/>
        <v>15.812652232399058</v>
      </c>
      <c r="AC99" s="1">
        <f t="shared" si="14"/>
        <v>16.317057031443973</v>
      </c>
      <c r="AD99" s="1">
        <f t="shared" si="14"/>
        <v>16.837551743652114</v>
      </c>
      <c r="AE99" s="1">
        <f t="shared" si="14"/>
        <v>17.374649618116447</v>
      </c>
      <c r="AF99" s="1">
        <f t="shared" si="14"/>
        <v>17.928880275965565</v>
      </c>
      <c r="AG99" s="1">
        <f t="shared" si="14"/>
        <v>18.500790232612143</v>
      </c>
      <c r="AH99" s="1">
        <f t="shared" si="14"/>
        <v>19.09094343666052</v>
      </c>
      <c r="AI99" s="1">
        <f t="shared" si="14"/>
        <v>19.69992182600474</v>
      </c>
      <c r="AJ99" s="1">
        <f t="shared" si="14"/>
        <v>20.328325901665544</v>
      </c>
      <c r="AK99" s="1">
        <f t="shared" ref="AK99:BP99" si="15">IF( AK54&lt;AK39,  MAX(price.feed.2050,AK69), price.feed.2050)</f>
        <v>20.976775319932024</v>
      </c>
      <c r="AL99" s="1">
        <f t="shared" si="15"/>
        <v>21.645909503391838</v>
      </c>
      <c r="AM99" s="1">
        <f t="shared" si="15"/>
        <v>22.336388271452787</v>
      </c>
      <c r="AN99" s="1">
        <f t="shared" si="15"/>
        <v>23.048892490976868</v>
      </c>
      <c r="AO99" s="1">
        <f t="shared" si="15"/>
        <v>23.784124747669303</v>
      </c>
      <c r="AP99" s="1">
        <f t="shared" si="15"/>
        <v>24.542810038883552</v>
      </c>
      <c r="AQ99" s="1">
        <f t="shared" si="15"/>
        <v>25.325696488526443</v>
      </c>
      <c r="AR99" s="1">
        <f t="shared" si="15"/>
        <v>26.133556084767601</v>
      </c>
      <c r="AS99" s="1">
        <f t="shared" si="15"/>
        <v>26.967185441281078</v>
      </c>
      <c r="AT99" s="1">
        <f t="shared" si="15"/>
        <v>27.827406582769665</v>
      </c>
      <c r="AU99" s="1">
        <f t="shared" si="15"/>
        <v>28.715067755546471</v>
      </c>
      <c r="AV99" s="1">
        <f t="shared" si="15"/>
        <v>29.631044263973124</v>
      </c>
      <c r="AW99" s="1">
        <f t="shared" si="15"/>
        <v>30.576239333579281</v>
      </c>
      <c r="AX99" s="1">
        <f t="shared" si="15"/>
        <v>31.551585001714766</v>
      </c>
      <c r="AY99" s="1">
        <f t="shared" si="15"/>
        <v>32.558043036612304</v>
      </c>
      <c r="AZ99" s="1">
        <f t="shared" si="15"/>
        <v>33.596605885767346</v>
      </c>
      <c r="BA99" s="1">
        <f t="shared" si="15"/>
        <v>34.668297654570047</v>
      </c>
      <c r="BB99" s="1">
        <f t="shared" si="15"/>
        <v>35.774175116154503</v>
      </c>
      <c r="BC99" s="1">
        <f t="shared" si="15"/>
        <v>36.915328753460777</v>
      </c>
      <c r="BD99" s="1">
        <f t="shared" si="15"/>
        <v>38.092883834537872</v>
      </c>
      <c r="BE99" s="1">
        <f t="shared" si="15"/>
        <v>39.308001522147073</v>
      </c>
      <c r="BF99" s="1">
        <f t="shared" si="15"/>
        <v>40.56188001876081</v>
      </c>
      <c r="BG99" s="1">
        <f t="shared" si="15"/>
        <v>41.855755748085087</v>
      </c>
      <c r="BH99" s="1">
        <f t="shared" si="15"/>
        <v>43.190904574271819</v>
      </c>
      <c r="BI99" s="1">
        <f t="shared" si="15"/>
        <v>44.568643060021586</v>
      </c>
      <c r="BJ99" s="1">
        <f t="shared" si="15"/>
        <v>45.990329764819535</v>
      </c>
      <c r="BK99" s="1">
        <f t="shared" si="15"/>
        <v>47.457366584582275</v>
      </c>
      <c r="BL99" s="1">
        <f t="shared" si="15"/>
        <v>48.971200134039023</v>
      </c>
      <c r="BM99" s="1">
        <f t="shared" si="15"/>
        <v>50.533323173208025</v>
      </c>
      <c r="BN99" s="1">
        <f t="shared" si="15"/>
        <v>52.14527607937697</v>
      </c>
      <c r="BO99" s="1">
        <f t="shared" si="15"/>
        <v>53.808648366036593</v>
      </c>
      <c r="BP99" s="1">
        <f t="shared" si="15"/>
        <v>55.525080250267862</v>
      </c>
      <c r="BQ99" s="1">
        <f t="shared" ref="BQ99:DA99" si="16">IF( BQ54&lt;BQ39,  MAX(price.feed.2050,BQ69), price.feed.2050)</f>
        <v>57.296264270125306</v>
      </c>
      <c r="BR99" s="1">
        <f t="shared" si="16"/>
        <v>59.123946953614841</v>
      </c>
      <c r="BS99" s="1">
        <f t="shared" si="16"/>
        <v>61.009930540908023</v>
      </c>
      <c r="BT99" s="1">
        <f t="shared" si="16"/>
        <v>62.95607476149479</v>
      </c>
      <c r="BU99" s="1">
        <f t="shared" si="16"/>
        <v>64.964298668023517</v>
      </c>
      <c r="BV99" s="1">
        <f t="shared" si="16"/>
        <v>67.036582528639784</v>
      </c>
      <c r="BW99" s="1">
        <f t="shared" si="16"/>
        <v>69.1749697796877</v>
      </c>
      <c r="BX99" s="1">
        <f t="shared" si="16"/>
        <v>71.381569040700327</v>
      </c>
      <c r="BY99" s="1">
        <f t="shared" si="16"/>
        <v>73.658556193665916</v>
      </c>
      <c r="BZ99" s="1">
        <f t="shared" si="16"/>
        <v>76.008176528620183</v>
      </c>
      <c r="CA99" s="1">
        <f t="shared" si="16"/>
        <v>78.432746957680479</v>
      </c>
      <c r="CB99" s="1">
        <f t="shared" si="16"/>
        <v>80.934658299705077</v>
      </c>
      <c r="CC99" s="1">
        <f t="shared" si="16"/>
        <v>83.516377637830246</v>
      </c>
      <c r="CD99" s="1">
        <f t="shared" si="16"/>
        <v>86.180450752209865</v>
      </c>
      <c r="CE99" s="1">
        <f t="shared" si="16"/>
        <v>88.929504630357002</v>
      </c>
      <c r="CF99" s="1">
        <f t="shared" si="16"/>
        <v>91.766250057561976</v>
      </c>
      <c r="CG99" s="1">
        <f t="shared" si="16"/>
        <v>94.693484289941352</v>
      </c>
      <c r="CH99" s="1">
        <f t="shared" si="16"/>
        <v>97.714093812755451</v>
      </c>
      <c r="CI99" s="1">
        <f t="shared" si="16"/>
        <v>100.83105718671067</v>
      </c>
      <c r="CJ99" s="1">
        <f t="shared" si="16"/>
        <v>104.04744798505766</v>
      </c>
      <c r="CK99" s="1">
        <f t="shared" si="16"/>
        <v>107.36643782437805</v>
      </c>
      <c r="CL99" s="1">
        <f t="shared" si="16"/>
        <v>110.7912994920502</v>
      </c>
      <c r="CM99" s="1">
        <f t="shared" si="16"/>
        <v>114.32541017347725</v>
      </c>
      <c r="CN99" s="1">
        <f t="shared" si="16"/>
        <v>117.97225478225997</v>
      </c>
      <c r="CO99" s="1">
        <f t="shared" si="16"/>
        <v>121.73542939659811</v>
      </c>
      <c r="CP99" s="1">
        <f t="shared" si="16"/>
        <v>125.61864480530893</v>
      </c>
      <c r="CQ99" s="1">
        <f t="shared" si="16"/>
        <v>129.62573016695944</v>
      </c>
      <c r="CR99" s="1">
        <f t="shared" si="16"/>
        <v>133.76063678572075</v>
      </c>
      <c r="CS99" s="1">
        <f t="shared" si="16"/>
        <v>138.02744200766696</v>
      </c>
      <c r="CT99" s="1">
        <f t="shared" si="16"/>
        <v>142.43035324136329</v>
      </c>
      <c r="CU99" s="1">
        <f t="shared" si="16"/>
        <v>146.973712106703</v>
      </c>
      <c r="CV99" s="1">
        <f t="shared" si="16"/>
        <v>151.66199871609109</v>
      </c>
      <c r="CW99" s="1">
        <f t="shared" si="16"/>
        <v>156.49983609218913</v>
      </c>
      <c r="CX99" s="1">
        <f t="shared" si="16"/>
        <v>161.49199472658327</v>
      </c>
      <c r="CY99" s="1">
        <f t="shared" si="16"/>
        <v>166.64339728386742</v>
      </c>
      <c r="CZ99" s="1">
        <f t="shared" si="16"/>
        <v>171.95912345578097</v>
      </c>
      <c r="DA99" s="1">
        <f t="shared" si="16"/>
        <v>177.44441497018835</v>
      </c>
    </row>
    <row r="100" spans="1:105" x14ac:dyDescent="0.25">
      <c r="A100" t="s">
        <v>50</v>
      </c>
      <c r="B100" s="3">
        <f t="shared" si="13"/>
        <v>38.130116888095081</v>
      </c>
      <c r="D100" t="s">
        <v>50</v>
      </c>
      <c r="E100" s="1">
        <f t="shared" ref="E100:AJ100" si="17">IF( E55&lt;E40,  MAX(price.feed.2050,E70), price.feed.2050)</f>
        <v>5.7891882366588536</v>
      </c>
      <c r="F100" s="1">
        <f t="shared" si="17"/>
        <v>6.003652555070917</v>
      </c>
      <c r="G100" s="1">
        <f t="shared" si="17"/>
        <v>6.2260618464207562</v>
      </c>
      <c r="H100" s="1">
        <f t="shared" si="17"/>
        <v>6.4567104375010471</v>
      </c>
      <c r="I100" s="1">
        <f t="shared" si="17"/>
        <v>6.6959035586357452</v>
      </c>
      <c r="J100" s="1">
        <f t="shared" si="17"/>
        <v>6.9439577476086196</v>
      </c>
      <c r="K100" s="1">
        <f t="shared" si="17"/>
        <v>7.2012012685556117</v>
      </c>
      <c r="L100" s="1">
        <f t="shared" si="17"/>
        <v>7.4679745463753333</v>
      </c>
      <c r="M100" s="1">
        <f t="shared" si="17"/>
        <v>7.7446306172325796</v>
      </c>
      <c r="N100" s="1">
        <f t="shared" si="17"/>
        <v>8.0315355957510413</v>
      </c>
      <c r="O100" s="1">
        <f t="shared" si="17"/>
        <v>8.3290691595135247</v>
      </c>
      <c r="P100" s="1">
        <f t="shared" si="17"/>
        <v>8.6376250515107316</v>
      </c>
      <c r="Q100" s="1">
        <f t="shared" si="17"/>
        <v>8.9576116012036344</v>
      </c>
      <c r="R100" s="1">
        <f t="shared" si="17"/>
        <v>9.2894522648889577</v>
      </c>
      <c r="S100" s="1">
        <f t="shared" si="17"/>
        <v>9.6335861860828178</v>
      </c>
      <c r="T100" s="1">
        <f t="shared" si="17"/>
        <v>9.9904687766642084</v>
      </c>
      <c r="U100" s="1">
        <f t="shared" si="17"/>
        <v>10.36057231954725</v>
      </c>
      <c r="V100" s="1">
        <f t="shared" si="17"/>
        <v>10.744386593679916</v>
      </c>
      <c r="W100" s="1">
        <f t="shared" si="17"/>
        <v>11.142419522196183</v>
      </c>
      <c r="X100" s="1">
        <f t="shared" si="17"/>
        <v>11.555197844579467</v>
      </c>
      <c r="Y100" s="1">
        <f t="shared" si="17"/>
        <v>11.983267813726735</v>
      </c>
      <c r="Z100" s="1">
        <f t="shared" si="17"/>
        <v>12.427195918835876</v>
      </c>
      <c r="AA100" s="1">
        <f t="shared" si="17"/>
        <v>12.887569635072902</v>
      </c>
      <c r="AB100" s="1">
        <f t="shared" si="17"/>
        <v>13.364998201011025</v>
      </c>
      <c r="AC100" s="1">
        <f t="shared" si="17"/>
        <v>13.860113424870551</v>
      </c>
      <c r="AD100" s="1">
        <f t="shared" si="17"/>
        <v>14.373570520626396</v>
      </c>
      <c r="AE100" s="1">
        <f t="shared" si="17"/>
        <v>14.906048975089801</v>
      </c>
      <c r="AF100" s="1">
        <f t="shared" si="17"/>
        <v>15.458253447111678</v>
      </c>
      <c r="AG100" s="1">
        <f t="shared" si="17"/>
        <v>16.030914700097476</v>
      </c>
      <c r="AH100" s="1">
        <f t="shared" si="17"/>
        <v>16.624790569067763</v>
      </c>
      <c r="AI100" s="1">
        <f t="shared" si="17"/>
        <v>17.240666963544118</v>
      </c>
      <c r="AJ100" s="1">
        <f t="shared" si="17"/>
        <v>17.879358907587697</v>
      </c>
      <c r="AK100" s="1">
        <f t="shared" ref="AK100:BP100" si="18">IF( AK55&lt;AK40,  MAX(price.feed.2050,AK70), price.feed.2050)</f>
        <v>18.541711618366623</v>
      </c>
      <c r="AL100" s="1">
        <f t="shared" si="18"/>
        <v>19.228601624679666</v>
      </c>
      <c r="AM100" s="1">
        <f t="shared" si="18"/>
        <v>19.940937926916416</v>
      </c>
      <c r="AN100" s="1">
        <f t="shared" si="18"/>
        <v>20.679663199988809</v>
      </c>
      <c r="AO100" s="1">
        <f t="shared" si="18"/>
        <v>21.445755040826302</v>
      </c>
      <c r="AP100" s="1">
        <f t="shared" si="18"/>
        <v>22.240227262084947</v>
      </c>
      <c r="AQ100" s="1">
        <f t="shared" si="18"/>
        <v>23.064131233783261</v>
      </c>
      <c r="AR100" s="1">
        <f t="shared" si="18"/>
        <v>23.918557274639472</v>
      </c>
      <c r="AS100" s="1">
        <f t="shared" si="18"/>
        <v>24.804636094951935</v>
      </c>
      <c r="AT100" s="1">
        <f t="shared" si="18"/>
        <v>25.723540292932075</v>
      </c>
      <c r="AU100" s="1">
        <f t="shared" si="18"/>
        <v>26.676485906469896</v>
      </c>
      <c r="AV100" s="1">
        <f t="shared" si="18"/>
        <v>27.664734022385694</v>
      </c>
      <c r="AW100" s="1">
        <f t="shared" si="18"/>
        <v>28.689592445297549</v>
      </c>
      <c r="AX100" s="1">
        <f t="shared" si="18"/>
        <v>29.752417428313073</v>
      </c>
      <c r="AY100" s="1">
        <f t="shared" si="18"/>
        <v>30.854615467835949</v>
      </c>
      <c r="AZ100" s="1">
        <f t="shared" si="18"/>
        <v>31.99764516486211</v>
      </c>
      <c r="BA100" s="1">
        <f t="shared" si="18"/>
        <v>33.18301915522899</v>
      </c>
      <c r="BB100" s="1">
        <f t="shared" si="18"/>
        <v>34.41230611137189</v>
      </c>
      <c r="BC100" s="1">
        <f t="shared" si="18"/>
        <v>35.687132818237089</v>
      </c>
      <c r="BD100" s="1">
        <f t="shared" si="18"/>
        <v>37.009186326098337</v>
      </c>
      <c r="BE100" s="1">
        <f t="shared" si="18"/>
        <v>38.380216183125818</v>
      </c>
      <c r="BF100" s="1">
        <f t="shared" si="18"/>
        <v>39.802036750662339</v>
      </c>
      <c r="BG100" s="1">
        <f t="shared" si="18"/>
        <v>41.276529604269911</v>
      </c>
      <c r="BH100" s="1">
        <f t="shared" si="18"/>
        <v>42.805646023725636</v>
      </c>
      <c r="BI100" s="1">
        <f t="shared" si="18"/>
        <v>44.391409575260198</v>
      </c>
      <c r="BJ100" s="1">
        <f t="shared" si="18"/>
        <v>46.035918789457682</v>
      </c>
      <c r="BK100" s="1">
        <f t="shared" si="18"/>
        <v>47.741349938359505</v>
      </c>
      <c r="BL100" s="1">
        <f t="shared" si="18"/>
        <v>49.509959915448633</v>
      </c>
      <c r="BM100" s="1">
        <f t="shared" si="18"/>
        <v>51.344089222324172</v>
      </c>
      <c r="BN100" s="1">
        <f t="shared" si="18"/>
        <v>53.246165066019543</v>
      </c>
      <c r="BO100" s="1">
        <f t="shared" si="18"/>
        <v>55.218704571062574</v>
      </c>
      <c r="BP100" s="1">
        <f t="shared" si="18"/>
        <v>57.264318110529132</v>
      </c>
      <c r="BQ100" s="1">
        <f t="shared" ref="BQ100:DA100" si="19">IF( BQ55&lt;BQ40,  MAX(price.feed.2050,BQ70), price.feed.2050)</f>
        <v>59.385712760497185</v>
      </c>
      <c r="BR100" s="1">
        <f t="shared" si="19"/>
        <v>61.585695882473757</v>
      </c>
      <c r="BS100" s="1">
        <f t="shared" si="19"/>
        <v>63.867178838534961</v>
      </c>
      <c r="BT100" s="1">
        <f t="shared" si="19"/>
        <v>66.233180844096466</v>
      </c>
      <c r="BU100" s="1">
        <f t="shared" si="19"/>
        <v>68.686832963411547</v>
      </c>
      <c r="BV100" s="1">
        <f t="shared" si="19"/>
        <v>71.231382253085854</v>
      </c>
      <c r="BW100" s="1">
        <f t="shared" si="19"/>
        <v>73.870196059090844</v>
      </c>
      <c r="BX100" s="1">
        <f t="shared" si="19"/>
        <v>76.606766472963216</v>
      </c>
      <c r="BY100" s="1">
        <f t="shared" si="19"/>
        <v>79.444714953086915</v>
      </c>
      <c r="BZ100" s="1">
        <f t="shared" si="19"/>
        <v>82.387797117174216</v>
      </c>
      <c r="CA100" s="1">
        <f t="shared" si="19"/>
        <v>85.439907712286427</v>
      </c>
      <c r="CB100" s="1">
        <f t="shared" si="19"/>
        <v>88.605085768973822</v>
      </c>
      <c r="CC100" s="1">
        <f t="shared" si="19"/>
        <v>91.887519946352072</v>
      </c>
      <c r="CD100" s="1">
        <f t="shared" si="19"/>
        <v>95.291554075192721</v>
      </c>
      <c r="CE100" s="1">
        <f t="shared" si="19"/>
        <v>98.821692906359303</v>
      </c>
      <c r="CF100" s="1">
        <f t="shared" si="19"/>
        <v>102.48260807219955</v>
      </c>
      <c r="CG100" s="1">
        <f t="shared" si="19"/>
        <v>106.27914426878027</v>
      </c>
      <c r="CH100" s="1">
        <f t="shared" si="19"/>
        <v>110.21632566714786</v>
      </c>
      <c r="CI100" s="1">
        <f t="shared" si="19"/>
        <v>114.2993625620976</v>
      </c>
      <c r="CJ100" s="1">
        <f t="shared" si="19"/>
        <v>118.53365826725161</v>
      </c>
      <c r="CK100" s="1">
        <f t="shared" si="19"/>
        <v>122.92481626556983</v>
      </c>
      <c r="CL100" s="1">
        <f t="shared" si="19"/>
        <v>127.47864762475515</v>
      </c>
      <c r="CM100" s="1">
        <f t="shared" si="19"/>
        <v>132.20117868736813</v>
      </c>
      <c r="CN100" s="1">
        <f t="shared" si="19"/>
        <v>137.09865904582693</v>
      </c>
      <c r="CO100" s="1">
        <f t="shared" si="19"/>
        <v>142.17756981284657</v>
      </c>
      <c r="CP100" s="1">
        <f t="shared" si="19"/>
        <v>147.44463219826216</v>
      </c>
      <c r="CQ100" s="1">
        <f t="shared" si="19"/>
        <v>152.90681640358486</v>
      </c>
      <c r="CR100" s="1">
        <f t="shared" si="19"/>
        <v>158.57135084606466</v>
      </c>
      <c r="CS100" s="1">
        <f t="shared" si="19"/>
        <v>164.44573172446363</v>
      </c>
      <c r="CT100" s="1">
        <f t="shared" si="19"/>
        <v>170.53773293919926</v>
      </c>
      <c r="CU100" s="1">
        <f t="shared" si="19"/>
        <v>176.85541637998725</v>
      </c>
      <c r="CV100" s="1">
        <f t="shared" si="19"/>
        <v>183.40714259459477</v>
      </c>
      <c r="CW100" s="1">
        <f t="shared" si="19"/>
        <v>190.20158185282739</v>
      </c>
      <c r="CX100" s="1">
        <f t="shared" si="19"/>
        <v>197.24772562038706</v>
      </c>
      <c r="CY100" s="1">
        <f t="shared" si="19"/>
        <v>204.55489845778624</v>
      </c>
      <c r="CZ100" s="1">
        <f t="shared" si="19"/>
        <v>212.13277036006804</v>
      </c>
      <c r="DA100" s="1">
        <f t="shared" si="19"/>
        <v>219.99136955365566</v>
      </c>
    </row>
    <row r="101" spans="1:105" x14ac:dyDescent="0.25">
      <c r="A101" t="s">
        <v>51</v>
      </c>
      <c r="B101" s="3">
        <f t="shared" si="13"/>
        <v>39.688798341055126</v>
      </c>
      <c r="D101" t="s">
        <v>51</v>
      </c>
      <c r="E101" s="1">
        <f t="shared" ref="E101:AJ101" si="20">IF( E56&lt;E41,  MAX(price.feed.2050,E71), price.feed.2050)</f>
        <v>3.8399839179771509</v>
      </c>
      <c r="F101" s="1">
        <f t="shared" si="20"/>
        <v>4.0155706681537948</v>
      </c>
      <c r="G101" s="1">
        <f t="shared" si="20"/>
        <v>4.1991862818611612</v>
      </c>
      <c r="H101" s="1">
        <f t="shared" si="20"/>
        <v>4.3911978861719323</v>
      </c>
      <c r="I101" s="1">
        <f t="shared" si="20"/>
        <v>4.5919893953774329</v>
      </c>
      <c r="J101" s="1">
        <f t="shared" si="20"/>
        <v>4.8019622785984355</v>
      </c>
      <c r="K101" s="1">
        <f t="shared" si="20"/>
        <v>5.0215363624956675</v>
      </c>
      <c r="L101" s="1">
        <f t="shared" si="20"/>
        <v>5.2511506706849955</v>
      </c>
      <c r="M101" s="1">
        <f t="shared" si="20"/>
        <v>5.491264301535618</v>
      </c>
      <c r="N101" s="1">
        <f t="shared" si="20"/>
        <v>5.7423573461063846</v>
      </c>
      <c r="O101" s="1">
        <f t="shared" si="20"/>
        <v>6.0049318480555902</v>
      </c>
      <c r="P101" s="1">
        <f t="shared" si="20"/>
        <v>6.2795128074435036</v>
      </c>
      <c r="Q101" s="1">
        <f t="shared" si="20"/>
        <v>6.5666492304346873</v>
      </c>
      <c r="R101" s="1">
        <f t="shared" si="20"/>
        <v>6.8669152269989135</v>
      </c>
      <c r="S101" s="1">
        <f t="shared" si="20"/>
        <v>7.1809111588054293</v>
      </c>
      <c r="T101" s="1">
        <f t="shared" si="20"/>
        <v>7.5092648396057564</v>
      </c>
      <c r="U101" s="1">
        <f t="shared" si="20"/>
        <v>7.8526327905050683</v>
      </c>
      <c r="V101" s="1">
        <f t="shared" si="20"/>
        <v>8.2117015526319914</v>
      </c>
      <c r="W101" s="1">
        <f t="shared" si="20"/>
        <v>8.5871890598314327</v>
      </c>
      <c r="X101" s="1">
        <f t="shared" si="20"/>
        <v>8.9798460741250068</v>
      </c>
      <c r="Y101" s="1">
        <f t="shared" si="20"/>
        <v>9.3904576868092402</v>
      </c>
      <c r="Z101" s="1">
        <f t="shared" si="20"/>
        <v>9.8198448881928151</v>
      </c>
      <c r="AA101" s="1">
        <f t="shared" si="20"/>
        <v>10.268866209111478</v>
      </c>
      <c r="AB101" s="1">
        <f t="shared" si="20"/>
        <v>10.738419437502733</v>
      </c>
      <c r="AC101" s="1">
        <f t="shared" si="20"/>
        <v>11.229443413472429</v>
      </c>
      <c r="AD101" s="1">
        <f t="shared" si="20"/>
        <v>11.742919906442449</v>
      </c>
      <c r="AE101" s="1">
        <f t="shared" si="20"/>
        <v>12.27987557813262</v>
      </c>
      <c r="AF101" s="1">
        <f t="shared" si="20"/>
        <v>12.841384035301813</v>
      </c>
      <c r="AG101" s="1">
        <f t="shared" si="20"/>
        <v>13.428567976352456</v>
      </c>
      <c r="AH101" s="1">
        <f t="shared" si="20"/>
        <v>14.042601436090491</v>
      </c>
      <c r="AI101" s="1">
        <f t="shared" si="20"/>
        <v>14.684712133129022</v>
      </c>
      <c r="AJ101" s="1">
        <f t="shared" si="20"/>
        <v>15.35618392462912</v>
      </c>
      <c r="AK101" s="1">
        <f t="shared" ref="AK101:BP101" si="21">IF( AK56&lt;AK41,  MAX(price.feed.2050,AK71), price.feed.2050)</f>
        <v>16.058359373285914</v>
      </c>
      <c r="AL101" s="1">
        <f t="shared" si="21"/>
        <v>16.792642431692393</v>
      </c>
      <c r="AM101" s="1">
        <f t="shared" si="21"/>
        <v>17.560501249448215</v>
      </c>
      <c r="AN101" s="1">
        <f t="shared" si="21"/>
        <v>18.363471108626133</v>
      </c>
      <c r="AO101" s="1">
        <f t="shared" si="21"/>
        <v>19.203157493465199</v>
      </c>
      <c r="AP101" s="1">
        <f t="shared" si="21"/>
        <v>20.081239300428621</v>
      </c>
      <c r="AQ101" s="1">
        <f t="shared" si="21"/>
        <v>20.999472195044298</v>
      </c>
      <c r="AR101" s="1">
        <f t="shared" si="21"/>
        <v>21.959692122239993</v>
      </c>
      <c r="AS101" s="1">
        <f t="shared" si="21"/>
        <v>22.963818977191782</v>
      </c>
      <c r="AT101" s="1">
        <f t="shared" si="21"/>
        <v>24.013860444025322</v>
      </c>
      <c r="AU101" s="1">
        <f t="shared" si="21"/>
        <v>25.111916010045274</v>
      </c>
      <c r="AV101" s="1">
        <f t="shared" si="21"/>
        <v>26.260181163519018</v>
      </c>
      <c r="AW101" s="1">
        <f t="shared" si="21"/>
        <v>27.460951783407772</v>
      </c>
      <c r="AX101" s="1">
        <f t="shared" si="21"/>
        <v>28.716628729822222</v>
      </c>
      <c r="AY101" s="1">
        <f t="shared" si="21"/>
        <v>30.029722644380858</v>
      </c>
      <c r="AZ101" s="1">
        <f t="shared" si="21"/>
        <v>31.402858970069044</v>
      </c>
      <c r="BA101" s="1">
        <f t="shared" si="21"/>
        <v>32.838783200635774</v>
      </c>
      <c r="BB101" s="1">
        <f t="shared" si="21"/>
        <v>34.340366370023773</v>
      </c>
      <c r="BC101" s="1">
        <f t="shared" si="21"/>
        <v>35.910610792808811</v>
      </c>
      <c r="BD101" s="1">
        <f t="shared" si="21"/>
        <v>37.552656067125831</v>
      </c>
      <c r="BE101" s="1">
        <f t="shared" si="21"/>
        <v>39.269785352084249</v>
      </c>
      <c r="BF101" s="1">
        <f t="shared" si="21"/>
        <v>41.065431932223895</v>
      </c>
      <c r="BG101" s="1">
        <f t="shared" si="21"/>
        <v>42.943186082136549</v>
      </c>
      <c r="BH101" s="1">
        <f t="shared" si="21"/>
        <v>44.906802244978564</v>
      </c>
      <c r="BI101" s="1">
        <f t="shared" si="21"/>
        <v>46.960206539227507</v>
      </c>
      <c r="BJ101" s="1">
        <f t="shared" si="21"/>
        <v>49.107504608691954</v>
      </c>
      <c r="BK101" s="1">
        <f t="shared" si="21"/>
        <v>51.352989831470531</v>
      </c>
      <c r="BL101" s="1">
        <f t="shared" si="21"/>
        <v>53.701151904272137</v>
      </c>
      <c r="BM101" s="1">
        <f t="shared" si="21"/>
        <v>56.156685819263373</v>
      </c>
      <c r="BN101" s="1">
        <f t="shared" si="21"/>
        <v>58.724501251388801</v>
      </c>
      <c r="BO101" s="1">
        <f t="shared" si="21"/>
        <v>61.409732374936773</v>
      </c>
      <c r="BP101" s="1">
        <f t="shared" si="21"/>
        <v>64.217748128974918</v>
      </c>
      <c r="BQ101" s="1">
        <f t="shared" ref="BQ101:DA101" si="22">IF( BQ56&lt;BQ41,  MAX(price.feed.2050,BQ71), price.feed.2050)</f>
        <v>67.154162952183015</v>
      </c>
      <c r="BR101" s="1">
        <f t="shared" si="22"/>
        <v>70.22484800854609</v>
      </c>
      <c r="BS101" s="1">
        <f t="shared" si="22"/>
        <v>73.435942926351061</v>
      </c>
      <c r="BT101" s="1">
        <f t="shared" si="22"/>
        <v>76.793868073961704</v>
      </c>
      <c r="BU101" s="1">
        <f t="shared" si="22"/>
        <v>80.305337396912392</v>
      </c>
      <c r="BV101" s="1">
        <f t="shared" si="22"/>
        <v>83.977371841991825</v>
      </c>
      <c r="BW101" s="1">
        <f t="shared" si="22"/>
        <v>87.817313395152993</v>
      </c>
      <c r="BX101" s="1">
        <f t="shared" si="22"/>
        <v>91.832839761321239</v>
      </c>
      <c r="BY101" s="1">
        <f t="shared" si="22"/>
        <v>96.031979715448259</v>
      </c>
      <c r="BZ101" s="1">
        <f t="shared" si="22"/>
        <v>100.42312915550835</v>
      </c>
      <c r="CA101" s="1">
        <f t="shared" si="22"/>
        <v>105.01506788953151</v>
      </c>
      <c r="CB101" s="1">
        <f t="shared" si="22"/>
        <v>109.81697719023926</v>
      </c>
      <c r="CC101" s="1">
        <f t="shared" si="22"/>
        <v>114.8384581523821</v>
      </c>
      <c r="CD101" s="1">
        <f t="shared" si="22"/>
        <v>120.08955088948296</v>
      </c>
      <c r="CE101" s="1">
        <f t="shared" si="22"/>
        <v>125.58075460836851</v>
      </c>
      <c r="CF101" s="1">
        <f t="shared" si="22"/>
        <v>131.32304860162839</v>
      </c>
      <c r="CG101" s="1">
        <f t="shared" si="22"/>
        <v>137.32791419997093</v>
      </c>
      <c r="CH101" s="1">
        <f t="shared" si="22"/>
        <v>143.60735772837313</v>
      </c>
      <c r="CI101" s="1">
        <f t="shared" si="22"/>
        <v>150.17393451191961</v>
      </c>
      <c r="CJ101" s="1">
        <f t="shared" si="22"/>
        <v>157.04077397933045</v>
      </c>
      <c r="CK101" s="1">
        <f t="shared" si="22"/>
        <v>164.22160591437188</v>
      </c>
      <c r="CL101" s="1">
        <f t="shared" si="22"/>
        <v>171.73078790763509</v>
      </c>
      <c r="CM101" s="1">
        <f t="shared" si="22"/>
        <v>179.58333406357343</v>
      </c>
      <c r="CN101" s="1">
        <f t="shared" si="22"/>
        <v>187.79494502019446</v>
      </c>
      <c r="CO101" s="1">
        <f t="shared" si="22"/>
        <v>196.38203934143013</v>
      </c>
      <c r="CP101" s="1">
        <f t="shared" si="22"/>
        <v>205.36178634495107</v>
      </c>
      <c r="CQ101" s="1">
        <f t="shared" si="22"/>
        <v>214.75214043106294</v>
      </c>
      <c r="CR101" s="1">
        <f t="shared" si="22"/>
        <v>224.57187698132248</v>
      </c>
      <c r="CS101" s="1">
        <f t="shared" si="22"/>
        <v>234.84062989865032</v>
      </c>
      <c r="CT101" s="1">
        <f t="shared" si="22"/>
        <v>245.578930864</v>
      </c>
      <c r="CU101" s="1">
        <f t="shared" si="22"/>
        <v>256.80825038807222</v>
      </c>
      <c r="CV101" s="1">
        <f t="shared" si="22"/>
        <v>268.55104074015935</v>
      </c>
      <c r="CW101" s="1">
        <f t="shared" si="22"/>
        <v>280.83078083994621</v>
      </c>
      <c r="CX101" s="1">
        <f t="shared" si="22"/>
        <v>293.67202320203165</v>
      </c>
      <c r="CY101" s="1">
        <f t="shared" si="22"/>
        <v>307.10044302703187</v>
      </c>
      <c r="CZ101" s="1">
        <f t="shared" si="22"/>
        <v>321.14288953741448</v>
      </c>
      <c r="DA101" s="1">
        <f t="shared" si="22"/>
        <v>335.82743966071729</v>
      </c>
    </row>
    <row r="102" spans="1:105" x14ac:dyDescent="0.25">
      <c r="A102" t="s">
        <v>52</v>
      </c>
      <c r="B102" s="3">
        <f t="shared" si="13"/>
        <v>35.417175563039933</v>
      </c>
      <c r="D102" t="s">
        <v>52</v>
      </c>
      <c r="E102" s="1">
        <f t="shared" ref="E102:AJ102" si="23">IF( E57&lt;E42,  MAX(price.feed.2050,E72), price.feed.2050)</f>
        <v>0</v>
      </c>
      <c r="F102" s="1">
        <f t="shared" si="23"/>
        <v>0</v>
      </c>
      <c r="G102" s="1">
        <f t="shared" si="23"/>
        <v>0</v>
      </c>
      <c r="H102" s="1">
        <f t="shared" si="23"/>
        <v>0</v>
      </c>
      <c r="I102" s="1">
        <f t="shared" si="23"/>
        <v>0</v>
      </c>
      <c r="J102" s="1">
        <f t="shared" si="23"/>
        <v>4.1121115879827181</v>
      </c>
      <c r="K102" s="1">
        <f t="shared" si="23"/>
        <v>4.3037224359961277</v>
      </c>
      <c r="L102" s="1">
        <f t="shared" si="23"/>
        <v>4.5042617180490501</v>
      </c>
      <c r="M102" s="1">
        <f t="shared" si="23"/>
        <v>4.7141454697429364</v>
      </c>
      <c r="N102" s="1">
        <f t="shared" si="23"/>
        <v>4.9338091125671673</v>
      </c>
      <c r="O102" s="1">
        <f t="shared" si="23"/>
        <v>5.1637083572175442</v>
      </c>
      <c r="P102" s="1">
        <f t="shared" si="23"/>
        <v>5.4043201490064359</v>
      </c>
      <c r="Q102" s="1">
        <f t="shared" si="23"/>
        <v>5.6561436573259378</v>
      </c>
      <c r="R102" s="1">
        <f t="shared" si="23"/>
        <v>5.9197013112167394</v>
      </c>
      <c r="S102" s="1">
        <f t="shared" si="23"/>
        <v>6.1955398831910919</v>
      </c>
      <c r="T102" s="1">
        <f t="shared" si="23"/>
        <v>6.4842316235583635</v>
      </c>
      <c r="U102" s="1">
        <f t="shared" si="23"/>
        <v>6.7863754476064138</v>
      </c>
      <c r="V102" s="1">
        <f t="shared" si="23"/>
        <v>7.1025981781017107</v>
      </c>
      <c r="W102" s="1">
        <f t="shared" si="23"/>
        <v>7.433555845685877</v>
      </c>
      <c r="X102" s="1">
        <f t="shared" si="23"/>
        <v>7.7799350498663875</v>
      </c>
      <c r="Y102" s="1">
        <f t="shared" si="23"/>
        <v>8.1424543834250045</v>
      </c>
      <c r="Z102" s="1">
        <f t="shared" si="23"/>
        <v>8.5218659231988969</v>
      </c>
      <c r="AA102" s="1">
        <f t="shared" si="23"/>
        <v>8.9189567903272806</v>
      </c>
      <c r="AB102" s="1">
        <f t="shared" si="23"/>
        <v>9.334550783200406</v>
      </c>
      <c r="AC102" s="1">
        <f t="shared" si="23"/>
        <v>9.7695100864985687</v>
      </c>
      <c r="AD102" s="1">
        <f t="shared" si="23"/>
        <v>10.224737059866744</v>
      </c>
      <c r="AE102" s="1">
        <f t="shared" si="23"/>
        <v>10.701176109935497</v>
      </c>
      <c r="AF102" s="1">
        <f t="shared" si="23"/>
        <v>11.199815649571994</v>
      </c>
      <c r="AG102" s="1">
        <f t="shared" si="23"/>
        <v>11.721690148425546</v>
      </c>
      <c r="AH102" s="1">
        <f t="shared" si="23"/>
        <v>12.267882279021903</v>
      </c>
      <c r="AI102" s="1">
        <f t="shared" si="23"/>
        <v>12.839525162858441</v>
      </c>
      <c r="AJ102" s="1">
        <f t="shared" si="23"/>
        <v>13.437804721159957</v>
      </c>
      <c r="AK102" s="1">
        <f t="shared" ref="AK102:BP102" si="24">IF( AK57&lt;AK42,  MAX(price.feed.2050,AK72), price.feed.2050)</f>
        <v>14.06396213517197</v>
      </c>
      <c r="AL102" s="1">
        <f t="shared" si="24"/>
        <v>14.719296421095562</v>
      </c>
      <c r="AM102" s="1">
        <f t="shared" si="24"/>
        <v>15.405167125005736</v>
      </c>
      <c r="AN102" s="1">
        <f t="shared" si="24"/>
        <v>16.122997143344008</v>
      </c>
      <c r="AO102" s="1">
        <f t="shared" si="24"/>
        <v>16.874275674836753</v>
      </c>
      <c r="AP102" s="1">
        <f t="shared" si="24"/>
        <v>17.660561309963128</v>
      </c>
      <c r="AQ102" s="1">
        <f t="shared" si="24"/>
        <v>18.483485264382114</v>
      </c>
      <c r="AR102" s="1">
        <f t="shared" si="24"/>
        <v>19.344754763026504</v>
      </c>
      <c r="AS102" s="1">
        <f t="shared" si="24"/>
        <v>20.246156581884581</v>
      </c>
      <c r="AT102" s="1">
        <f t="shared" si="24"/>
        <v>21.189560754817137</v>
      </c>
      <c r="AU102" s="1">
        <f t="shared" si="24"/>
        <v>22.176924453099936</v>
      </c>
      <c r="AV102" s="1">
        <f t="shared" si="24"/>
        <v>23.210296045740119</v>
      </c>
      <c r="AW102" s="1">
        <f t="shared" si="24"/>
        <v>24.291819348989844</v>
      </c>
      <c r="AX102" s="1">
        <f t="shared" si="24"/>
        <v>25.423738073873452</v>
      </c>
      <c r="AY102" s="1">
        <f t="shared" si="24"/>
        <v>26.608400480954565</v>
      </c>
      <c r="AZ102" s="1">
        <f t="shared" si="24"/>
        <v>27.848264252000071</v>
      </c>
      <c r="BA102" s="1">
        <f t="shared" si="24"/>
        <v>29.145901588647593</v>
      </c>
      <c r="BB102" s="1">
        <f t="shared" si="24"/>
        <v>30.504004548654041</v>
      </c>
      <c r="BC102" s="1">
        <f t="shared" si="24"/>
        <v>31.925390630795821</v>
      </c>
      <c r="BD102" s="1">
        <f t="shared" si="24"/>
        <v>33.413008620006835</v>
      </c>
      <c r="BE102" s="1">
        <f t="shared" si="24"/>
        <v>34.969944704880845</v>
      </c>
      <c r="BF102" s="1">
        <f t="shared" si="24"/>
        <v>36.59942888022919</v>
      </c>
      <c r="BG102" s="1">
        <f t="shared" si="24"/>
        <v>38.304841647976453</v>
      </c>
      <c r="BH102" s="1">
        <f t="shared" si="24"/>
        <v>40.089721030296118</v>
      </c>
      <c r="BI102" s="1">
        <f t="shared" si="24"/>
        <v>41.957769909534974</v>
      </c>
      <c r="BJ102" s="1">
        <f t="shared" si="24"/>
        <v>43.912863710153701</v>
      </c>
      <c r="BK102" s="1">
        <f t="shared" si="24"/>
        <v>45.959058438621113</v>
      </c>
      <c r="BL102" s="1">
        <f t="shared" si="24"/>
        <v>48.100599097940169</v>
      </c>
      <c r="BM102" s="1">
        <f t="shared" si="24"/>
        <v>50.341928494263961</v>
      </c>
      <c r="BN102" s="1">
        <f t="shared" si="24"/>
        <v>52.68769645387048</v>
      </c>
      <c r="BO102" s="1">
        <f t="shared" si="24"/>
        <v>55.142769469618017</v>
      </c>
      <c r="BP102" s="1">
        <f t="shared" si="24"/>
        <v>57.712240796894193</v>
      </c>
      <c r="BQ102" s="1">
        <f t="shared" ref="BQ102:DA102" si="25">IF( BQ57&lt;BQ42,  MAX(price.feed.2050,BQ72), price.feed.2050)</f>
        <v>60.401441020001968</v>
      </c>
      <c r="BR102" s="1">
        <f t="shared" si="25"/>
        <v>63.2159491109052</v>
      </c>
      <c r="BS102" s="1">
        <f t="shared" si="25"/>
        <v>66.161604003275372</v>
      </c>
      <c r="BT102" s="1">
        <f t="shared" si="25"/>
        <v>69.244516705849747</v>
      </c>
      <c r="BU102" s="1">
        <f t="shared" si="25"/>
        <v>72.471082980233177</v>
      </c>
      <c r="BV102" s="1">
        <f t="shared" si="25"/>
        <v>75.847996609443598</v>
      </c>
      <c r="BW102" s="1">
        <f t="shared" si="25"/>
        <v>79.382263284726847</v>
      </c>
      <c r="BX102" s="1">
        <f t="shared" si="25"/>
        <v>83.081215139453249</v>
      </c>
      <c r="BY102" s="1">
        <f t="shared" si="25"/>
        <v>86.952525960243733</v>
      </c>
      <c r="BZ102" s="1">
        <f t="shared" si="25"/>
        <v>91.004227106885878</v>
      </c>
      <c r="CA102" s="1">
        <f t="shared" si="25"/>
        <v>95.244724174065396</v>
      </c>
      <c r="CB102" s="1">
        <f t="shared" si="25"/>
        <v>99.682814429478242</v>
      </c>
      <c r="CC102" s="1">
        <f t="shared" si="25"/>
        <v>104.32770506450251</v>
      </c>
      <c r="CD102" s="1">
        <f t="shared" si="25"/>
        <v>109.18903229529123</v>
      </c>
      <c r="CE102" s="1">
        <f t="shared" si="25"/>
        <v>114.2768813539128</v>
      </c>
      <c r="CF102" s="1">
        <f t="shared" si="25"/>
        <v>119.60180741101256</v>
      </c>
      <c r="CG102" s="1">
        <f t="shared" si="25"/>
        <v>125.1748574734024</v>
      </c>
      <c r="CH102" s="1">
        <f t="shared" si="25"/>
        <v>131.00759330200452</v>
      </c>
      <c r="CI102" s="1">
        <f t="shared" si="25"/>
        <v>137.11211539769673</v>
      </c>
      <c r="CJ102" s="1">
        <f t="shared" si="25"/>
        <v>143.5010881048197</v>
      </c>
      <c r="CK102" s="1">
        <f t="shared" si="25"/>
        <v>150.18776588442259</v>
      </c>
      <c r="CL102" s="1">
        <f t="shared" si="25"/>
        <v>157.18602081175825</v>
      </c>
      <c r="CM102" s="1">
        <f t="shared" si="25"/>
        <v>164.51037135506871</v>
      </c>
      <c r="CN102" s="1">
        <f t="shared" si="25"/>
        <v>172.17601249536895</v>
      </c>
      <c r="CO102" s="1">
        <f t="shared" si="25"/>
        <v>180.19884724971229</v>
      </c>
      <c r="CP102" s="1">
        <f t="shared" si="25"/>
        <v>188.59551966333586</v>
      </c>
      <c r="CQ102" s="1">
        <f t="shared" si="25"/>
        <v>197.38344933913271</v>
      </c>
      <c r="CR102" s="1">
        <f t="shared" si="25"/>
        <v>206.58086757608208</v>
      </c>
      <c r="CS102" s="1">
        <f t="shared" si="25"/>
        <v>216.20685519161208</v>
      </c>
      <c r="CT102" s="1">
        <f t="shared" si="25"/>
        <v>226.28138210635964</v>
      </c>
      <c r="CU102" s="1">
        <f t="shared" si="25"/>
        <v>236.82534877345026</v>
      </c>
      <c r="CV102" s="1">
        <f t="shared" si="25"/>
        <v>247.86062953824427</v>
      </c>
      <c r="CW102" s="1">
        <f t="shared" si="25"/>
        <v>259.41011801850681</v>
      </c>
      <c r="CX102" s="1">
        <f t="shared" si="25"/>
        <v>271.49777459914185</v>
      </c>
      <c r="CY102" s="1">
        <f t="shared" si="25"/>
        <v>284.14867614002526</v>
      </c>
      <c r="CZ102" s="1">
        <f t="shared" si="25"/>
        <v>297.38906800005952</v>
      </c>
      <c r="DA102" s="1">
        <f t="shared" si="25"/>
        <v>311.24641848537601</v>
      </c>
    </row>
    <row r="103" spans="1:105" x14ac:dyDescent="0.25">
      <c r="A103" t="s">
        <v>53</v>
      </c>
      <c r="B103" s="3">
        <f t="shared" si="13"/>
        <v>34.031935721171642</v>
      </c>
      <c r="D103" t="s">
        <v>53</v>
      </c>
      <c r="E103" s="1">
        <f t="shared" ref="E103:AJ103" si="26">IF( E58&lt;E43,  MAX(price.feed.2050,E73), price.feed.2050)</f>
        <v>0</v>
      </c>
      <c r="F103" s="1">
        <f t="shared" si="26"/>
        <v>0</v>
      </c>
      <c r="G103" s="1">
        <f t="shared" si="26"/>
        <v>0</v>
      </c>
      <c r="H103" s="1">
        <f t="shared" si="26"/>
        <v>0</v>
      </c>
      <c r="I103" s="1">
        <f t="shared" si="26"/>
        <v>0</v>
      </c>
      <c r="J103" s="1">
        <f t="shared" si="26"/>
        <v>0</v>
      </c>
      <c r="K103" s="1">
        <f t="shared" si="26"/>
        <v>0</v>
      </c>
      <c r="L103" s="1">
        <f t="shared" si="26"/>
        <v>0</v>
      </c>
      <c r="M103" s="1">
        <f t="shared" si="26"/>
        <v>0</v>
      </c>
      <c r="N103" s="1">
        <f t="shared" si="26"/>
        <v>0</v>
      </c>
      <c r="O103" s="1">
        <f t="shared" si="26"/>
        <v>0</v>
      </c>
      <c r="P103" s="1">
        <f t="shared" si="26"/>
        <v>5.6892767594478446</v>
      </c>
      <c r="Q103" s="1">
        <f t="shared" si="26"/>
        <v>5.941883776068571</v>
      </c>
      <c r="R103" s="1">
        <f t="shared" si="26"/>
        <v>6.2057066831344345</v>
      </c>
      <c r="S103" s="1">
        <f t="shared" si="26"/>
        <v>6.4812434723487504</v>
      </c>
      <c r="T103" s="1">
        <f t="shared" si="26"/>
        <v>6.7690142465203129</v>
      </c>
      <c r="U103" s="1">
        <f t="shared" si="26"/>
        <v>7.069562201308619</v>
      </c>
      <c r="V103" s="1">
        <f t="shared" si="26"/>
        <v>7.3834546505591545</v>
      </c>
      <c r="W103" s="1">
        <f t="shared" si="26"/>
        <v>7.7112840971641026</v>
      </c>
      <c r="X103" s="1">
        <f t="shared" si="26"/>
        <v>8.0536693514698765</v>
      </c>
      <c r="Y103" s="1">
        <f t="shared" si="26"/>
        <v>8.4112566993425482</v>
      </c>
      <c r="Z103" s="1">
        <f t="shared" si="26"/>
        <v>8.7847211220960357</v>
      </c>
      <c r="AA103" s="1">
        <f t="shared" si="26"/>
        <v>9.1747675705857645</v>
      </c>
      <c r="AB103" s="1">
        <f t="shared" si="26"/>
        <v>9.582132295872773</v>
      </c>
      <c r="AC103" s="1">
        <f t="shared" si="26"/>
        <v>10.007584238970102</v>
      </c>
      <c r="AD103" s="1">
        <f t="shared" si="26"/>
        <v>10.451926482294574</v>
      </c>
      <c r="AE103" s="1">
        <f t="shared" si="26"/>
        <v>10.915997765563951</v>
      </c>
      <c r="AF103" s="1">
        <f t="shared" si="26"/>
        <v>11.40067406900067</v>
      </c>
      <c r="AG103" s="1">
        <f t="shared" si="26"/>
        <v>11.906870266830751</v>
      </c>
      <c r="AH103" s="1">
        <f t="shared" si="26"/>
        <v>12.435541854198926</v>
      </c>
      <c r="AI103" s="1">
        <f t="shared" si="26"/>
        <v>12.987686750759778</v>
      </c>
      <c r="AJ103" s="1">
        <f t="shared" si="26"/>
        <v>13.564347184349291</v>
      </c>
      <c r="AK103" s="1">
        <f t="shared" ref="AK103:BP103" si="27">IF( AK58&lt;AK43,  MAX(price.feed.2050,AK73), price.feed.2050)</f>
        <v>14.166611658292508</v>
      </c>
      <c r="AL103" s="1">
        <f t="shared" si="27"/>
        <v>14.795617006060652</v>
      </c>
      <c r="AM103" s="1">
        <f t="shared" si="27"/>
        <v>15.452550537156194</v>
      </c>
      <c r="AN103" s="1">
        <f t="shared" si="27"/>
        <v>16.138652278276425</v>
      </c>
      <c r="AO103" s="1">
        <f t="shared" si="27"/>
        <v>16.855217313985875</v>
      </c>
      <c r="AP103" s="1">
        <f t="shared" si="27"/>
        <v>17.603598231315903</v>
      </c>
      <c r="AQ103" s="1">
        <f t="shared" si="27"/>
        <v>18.385207672905842</v>
      </c>
      <c r="AR103" s="1">
        <f t="shared" si="27"/>
        <v>19.201521003504997</v>
      </c>
      <c r="AS103" s="1">
        <f t="shared" si="27"/>
        <v>20.05407909486885</v>
      </c>
      <c r="AT103" s="1">
        <f t="shared" si="27"/>
        <v>20.944491234306163</v>
      </c>
      <c r="AU103" s="1">
        <f t="shared" si="27"/>
        <v>21.874438162367106</v>
      </c>
      <c r="AV103" s="1">
        <f t="shared" si="27"/>
        <v>22.845675245406532</v>
      </c>
      <c r="AW103" s="1">
        <f t="shared" si="27"/>
        <v>23.860035789010709</v>
      </c>
      <c r="AX103" s="1">
        <f t="shared" si="27"/>
        <v>24.919434498542063</v>
      </c>
      <c r="AY103" s="1">
        <f t="shared" si="27"/>
        <v>26.02587109333399</v>
      </c>
      <c r="AZ103" s="1">
        <f t="shared" si="27"/>
        <v>27.181434081357928</v>
      </c>
      <c r="BA103" s="1">
        <f t="shared" si="27"/>
        <v>28.388304701487709</v>
      </c>
      <c r="BB103" s="1">
        <f t="shared" si="27"/>
        <v>29.648761040802604</v>
      </c>
      <c r="BC103" s="1">
        <f t="shared" si="27"/>
        <v>30.965182334700927</v>
      </c>
      <c r="BD103" s="1">
        <f t="shared" si="27"/>
        <v>32.340053457940982</v>
      </c>
      <c r="BE103" s="1">
        <f t="shared" si="27"/>
        <v>33.775969615086787</v>
      </c>
      <c r="BF103" s="1">
        <f t="shared" si="27"/>
        <v>35.275641239212071</v>
      </c>
      <c r="BG103" s="1">
        <f t="shared" si="27"/>
        <v>36.841899108109516</v>
      </c>
      <c r="BH103" s="1">
        <f t="shared" si="27"/>
        <v>38.477699687662366</v>
      </c>
      <c r="BI103" s="1">
        <f t="shared" si="27"/>
        <v>40.186130712464866</v>
      </c>
      <c r="BJ103" s="1">
        <f t="shared" si="27"/>
        <v>41.97041701422522</v>
      </c>
      <c r="BK103" s="1">
        <f t="shared" si="27"/>
        <v>43.833926608952694</v>
      </c>
      <c r="BL103" s="1">
        <f t="shared" si="27"/>
        <v>45.780177054419539</v>
      </c>
      <c r="BM103" s="1">
        <f t="shared" si="27"/>
        <v>47.812842089897295</v>
      </c>
      <c r="BN103" s="1">
        <f t="shared" si="27"/>
        <v>49.935758570701246</v>
      </c>
      <c r="BO103" s="1">
        <f t="shared" si="27"/>
        <v>52.15293371063273</v>
      </c>
      <c r="BP103" s="1">
        <f t="shared" si="27"/>
        <v>54.468552645989263</v>
      </c>
      <c r="BQ103" s="1">
        <f t="shared" ref="BQ103:DA103" si="28">IF( BQ58&lt;BQ43,  MAX(price.feed.2050,BQ73), price.feed.2050)</f>
        <v>56.886986335421469</v>
      </c>
      <c r="BR103" s="1">
        <f t="shared" si="28"/>
        <v>59.412799810547597</v>
      </c>
      <c r="BS103" s="1">
        <f t="shared" si="28"/>
        <v>62.05076079289983</v>
      </c>
      <c r="BT103" s="1">
        <f t="shared" si="28"/>
        <v>64.805848693468377</v>
      </c>
      <c r="BU103" s="1">
        <f t="shared" si="28"/>
        <v>67.683264011829493</v>
      </c>
      <c r="BV103" s="1">
        <f t="shared" si="28"/>
        <v>70.688438152600369</v>
      </c>
      <c r="BW103" s="1">
        <f t="shared" si="28"/>
        <v>73.827043677749813</v>
      </c>
      <c r="BX103" s="1">
        <f t="shared" si="28"/>
        <v>77.105005014117381</v>
      </c>
      <c r="BY103" s="1">
        <f t="shared" si="28"/>
        <v>80.528509636352084</v>
      </c>
      <c r="BZ103" s="1">
        <f t="shared" si="28"/>
        <v>84.104019746379905</v>
      </c>
      <c r="CA103" s="1">
        <f t="shared" si="28"/>
        <v>87.838284471445917</v>
      </c>
      <c r="CB103" s="1">
        <f t="shared" si="28"/>
        <v>91.738352603755985</v>
      </c>
      <c r="CC103" s="1">
        <f t="shared" si="28"/>
        <v>95.811585905766137</v>
      </c>
      <c r="CD103" s="1">
        <f t="shared" si="28"/>
        <v>100.06567300623348</v>
      </c>
      <c r="CE103" s="1">
        <f t="shared" si="28"/>
        <v>104.50864391326012</v>
      </c>
      <c r="CF103" s="1">
        <f t="shared" si="28"/>
        <v>109.14888517172341</v>
      </c>
      <c r="CG103" s="1">
        <f t="shared" si="28"/>
        <v>113.9951556937051</v>
      </c>
      <c r="CH103" s="1">
        <f t="shared" si="28"/>
        <v>119.05660329179975</v>
      </c>
      <c r="CI103" s="1">
        <f t="shared" si="28"/>
        <v>124.3427819465111</v>
      </c>
      <c r="CJ103" s="1">
        <f t="shared" si="28"/>
        <v>129.86366984033151</v>
      </c>
      <c r="CK103" s="1">
        <f t="shared" si="28"/>
        <v>135.62968819254269</v>
      </c>
      <c r="CL103" s="1">
        <f t="shared" si="28"/>
        <v>141.65172093029318</v>
      </c>
      <c r="CM103" s="1">
        <f t="shared" si="28"/>
        <v>147.94113523308178</v>
      </c>
      <c r="CN103" s="1">
        <f t="shared" si="28"/>
        <v>154.50980298942747</v>
      </c>
      <c r="CO103" s="1">
        <f t="shared" si="28"/>
        <v>161.37012320622827</v>
      </c>
      <c r="CP103" s="1">
        <f t="shared" si="28"/>
        <v>168.5350454131065</v>
      </c>
      <c r="CQ103" s="1">
        <f t="shared" si="28"/>
        <v>176.01809410592045</v>
      </c>
      <c r="CR103" s="1">
        <f t="shared" si="28"/>
        <v>183.83339427558184</v>
      </c>
      <c r="CS103" s="1">
        <f t="shared" si="28"/>
        <v>191.99569807036573</v>
      </c>
      <c r="CT103" s="1">
        <f t="shared" si="28"/>
        <v>200.52041264204274</v>
      </c>
      <c r="CU103" s="1">
        <f t="shared" si="28"/>
        <v>209.42362922839473</v>
      </c>
      <c r="CV103" s="1">
        <f t="shared" si="28"/>
        <v>218.72215352700937</v>
      </c>
      <c r="CW103" s="1">
        <f t="shared" si="28"/>
        <v>228.43353741768905</v>
      </c>
      <c r="CX103" s="1">
        <f t="shared" si="28"/>
        <v>238.57611209334979</v>
      </c>
      <c r="CY103" s="1">
        <f t="shared" si="28"/>
        <v>249.16902266195456</v>
      </c>
      <c r="CZ103" s="1">
        <f t="shared" si="28"/>
        <v>260.23226428478745</v>
      </c>
      <c r="DA103" s="1">
        <f t="shared" si="28"/>
        <v>271.78671991928809</v>
      </c>
    </row>
    <row r="104" spans="1:105" x14ac:dyDescent="0.25">
      <c r="A104" t="s">
        <v>54</v>
      </c>
      <c r="B104" s="3">
        <f t="shared" si="13"/>
        <v>34.132486450344423</v>
      </c>
      <c r="D104" t="s">
        <v>54</v>
      </c>
      <c r="E104" s="1">
        <f t="shared" ref="E104:AJ104" si="29">IF( E59&lt;E44,  MAX(price.feed.2050,E74), price.feed.2050)</f>
        <v>0</v>
      </c>
      <c r="F104" s="1">
        <f t="shared" si="29"/>
        <v>0</v>
      </c>
      <c r="G104" s="1">
        <f t="shared" si="29"/>
        <v>0</v>
      </c>
      <c r="H104" s="1">
        <f t="shared" si="29"/>
        <v>0</v>
      </c>
      <c r="I104" s="1">
        <f t="shared" si="29"/>
        <v>0</v>
      </c>
      <c r="J104" s="1">
        <f t="shared" si="29"/>
        <v>0</v>
      </c>
      <c r="K104" s="1">
        <f t="shared" si="29"/>
        <v>0</v>
      </c>
      <c r="L104" s="1">
        <f t="shared" si="29"/>
        <v>0</v>
      </c>
      <c r="M104" s="1">
        <f t="shared" si="29"/>
        <v>0</v>
      </c>
      <c r="N104" s="1">
        <f t="shared" si="29"/>
        <v>0</v>
      </c>
      <c r="O104" s="1">
        <f t="shared" si="29"/>
        <v>0</v>
      </c>
      <c r="P104" s="1">
        <f t="shared" si="29"/>
        <v>0</v>
      </c>
      <c r="Q104" s="1">
        <f t="shared" si="29"/>
        <v>0</v>
      </c>
      <c r="R104" s="1">
        <f t="shared" si="29"/>
        <v>0</v>
      </c>
      <c r="S104" s="1">
        <f t="shared" si="29"/>
        <v>6.4950840893410868</v>
      </c>
      <c r="T104" s="1">
        <f t="shared" si="29"/>
        <v>6.7836094849938835</v>
      </c>
      <c r="U104" s="1">
        <f t="shared" si="29"/>
        <v>7.0849517899878869</v>
      </c>
      <c r="V104" s="1">
        <f t="shared" si="29"/>
        <v>7.3996803585897784</v>
      </c>
      <c r="W104" s="1">
        <f t="shared" si="29"/>
        <v>7.7283898369889927</v>
      </c>
      <c r="X104" s="1">
        <f t="shared" si="29"/>
        <v>8.0717012868185094</v>
      </c>
      <c r="Y104" s="1">
        <f t="shared" si="29"/>
        <v>8.4302633585848135</v>
      </c>
      <c r="Z104" s="1">
        <f t="shared" si="29"/>
        <v>8.8047535172241158</v>
      </c>
      <c r="AA104" s="1">
        <f t="shared" si="29"/>
        <v>9.1958793221003639</v>
      </c>
      <c r="AB104" s="1">
        <f t="shared" si="29"/>
        <v>9.6043797638634718</v>
      </c>
      <c r="AC104" s="1">
        <f t="shared" si="29"/>
        <v>10.031026660693646</v>
      </c>
      <c r="AD104" s="1">
        <f t="shared" si="29"/>
        <v>10.47662611656982</v>
      </c>
      <c r="AE104" s="1">
        <f t="shared" si="29"/>
        <v>10.942020044317472</v>
      </c>
      <c r="AF104" s="1">
        <f t="shared" si="29"/>
        <v>11.428087756313458</v>
      </c>
      <c r="AG104" s="1">
        <f t="shared" si="29"/>
        <v>11.935747625853303</v>
      </c>
      <c r="AH104" s="1">
        <f t="shared" si="29"/>
        <v>12.465958822319985</v>
      </c>
      <c r="AI104" s="1">
        <f t="shared" si="29"/>
        <v>13.019723123432556</v>
      </c>
      <c r="AJ104" s="1">
        <f t="shared" si="29"/>
        <v>13.598086807998698</v>
      </c>
      <c r="AK104" s="1">
        <f t="shared" ref="AK104:BP104" si="30">IF( AK59&lt;AK44,  MAX(price.feed.2050,AK74), price.feed.2050)</f>
        <v>14.202142632747368</v>
      </c>
      <c r="AL104" s="1">
        <f t="shared" si="30"/>
        <v>14.83303189697652</v>
      </c>
      <c r="AM104" s="1">
        <f t="shared" si="30"/>
        <v>15.491946598916877</v>
      </c>
      <c r="AN104" s="1">
        <f t="shared" si="30"/>
        <v>16.180131687885901</v>
      </c>
      <c r="AO104" s="1">
        <f t="shared" si="30"/>
        <v>16.898887416487288</v>
      </c>
      <c r="AP104" s="1">
        <f t="shared" si="30"/>
        <v>17.649571797300084</v>
      </c>
      <c r="AQ104" s="1">
        <f t="shared" si="30"/>
        <v>18.433603168699165</v>
      </c>
      <c r="AR104" s="1">
        <f t="shared" si="30"/>
        <v>19.252462874654888</v>
      </c>
      <c r="AS104" s="1">
        <f t="shared" si="30"/>
        <v>20.107698063575146</v>
      </c>
      <c r="AT104" s="1">
        <f t="shared" si="30"/>
        <v>21.00092461147786</v>
      </c>
      <c r="AU104" s="1">
        <f t="shared" si="30"/>
        <v>21.933830175017064</v>
      </c>
      <c r="AV104" s="1">
        <f t="shared" si="30"/>
        <v>22.908177380130777</v>
      </c>
      <c r="AW104" s="1">
        <f t="shared" si="30"/>
        <v>23.925807152335498</v>
      </c>
      <c r="AX104" s="1">
        <f t="shared" si="30"/>
        <v>24.988642194959301</v>
      </c>
      <c r="AY104" s="1">
        <f t="shared" si="30"/>
        <v>26.098690621885552</v>
      </c>
      <c r="AZ104" s="1">
        <f t="shared" si="30"/>
        <v>27.25804975167064</v>
      </c>
      <c r="BA104" s="1">
        <f t="shared" si="30"/>
        <v>28.468910070204608</v>
      </c>
      <c r="BB104" s="1">
        <f t="shared" si="30"/>
        <v>29.733559369401434</v>
      </c>
      <c r="BC104" s="1">
        <f t="shared" si="30"/>
        <v>31.054387069738837</v>
      </c>
      <c r="BD104" s="1">
        <f t="shared" si="30"/>
        <v>32.433888734814346</v>
      </c>
      <c r="BE104" s="1">
        <f t="shared" si="30"/>
        <v>33.87467078644756</v>
      </c>
      <c r="BF104" s="1">
        <f t="shared" si="30"/>
        <v>35.379455429237225</v>
      </c>
      <c r="BG104" s="1">
        <f t="shared" si="30"/>
        <v>36.951085793877617</v>
      </c>
      <c r="BH104" s="1">
        <f t="shared" si="30"/>
        <v>38.592531308951855</v>
      </c>
      <c r="BI104" s="1">
        <f t="shared" si="30"/>
        <v>40.306893311351736</v>
      </c>
      <c r="BJ104" s="1">
        <f t="shared" si="30"/>
        <v>42.097410905924185</v>
      </c>
      <c r="BK104" s="1">
        <f t="shared" si="30"/>
        <v>43.967467085415819</v>
      </c>
      <c r="BL104" s="1">
        <f t="shared" si="30"/>
        <v>45.920595122278215</v>
      </c>
      <c r="BM104" s="1">
        <f t="shared" si="30"/>
        <v>47.960485244410762</v>
      </c>
      <c r="BN104" s="1">
        <f t="shared" si="30"/>
        <v>50.090991607454249</v>
      </c>
      <c r="BO104" s="1">
        <f t="shared" si="30"/>
        <v>52.316139576808382</v>
      </c>
      <c r="BP104" s="1">
        <f t="shared" si="30"/>
        <v>54.64013333313202</v>
      </c>
      <c r="BQ104" s="1">
        <f t="shared" ref="BQ104:DA104" si="31">IF( BQ59&lt;BQ44,  MAX(price.feed.2050,BQ74), price.feed.2050)</f>
        <v>57.067363815695742</v>
      </c>
      <c r="BR104" s="1">
        <f t="shared" si="31"/>
        <v>59.602417018595261</v>
      </c>
      <c r="BS104" s="1">
        <f t="shared" si="31"/>
        <v>62.250082655499675</v>
      </c>
      <c r="BT104" s="1">
        <f t="shared" si="31"/>
        <v>65.015363209306884</v>
      </c>
      <c r="BU104" s="1">
        <f t="shared" si="31"/>
        <v>67.903483383803149</v>
      </c>
      <c r="BV104" s="1">
        <f t="shared" si="31"/>
        <v>70.919899975185913</v>
      </c>
      <c r="BW104" s="1">
        <f t="shared" si="31"/>
        <v>74.070312182100594</v>
      </c>
      <c r="BX104" s="1">
        <f t="shared" si="31"/>
        <v>77.360672373670411</v>
      </c>
      <c r="BY104" s="1">
        <f t="shared" si="31"/>
        <v>80.797197335865974</v>
      </c>
      <c r="BZ104" s="1">
        <f t="shared" si="31"/>
        <v>84.386380017461164</v>
      </c>
      <c r="CA104" s="1">
        <f t="shared" si="31"/>
        <v>88.135001797770627</v>
      </c>
      <c r="CB104" s="1">
        <f t="shared" si="31"/>
        <v>92.050145299344862</v>
      </c>
      <c r="CC104" s="1">
        <f t="shared" si="31"/>
        <v>96.139207769833206</v>
      </c>
      <c r="CD104" s="1">
        <f t="shared" si="31"/>
        <v>100.40991505829756</v>
      </c>
      <c r="CE104" s="1">
        <f t="shared" si="31"/>
        <v>104.87033621238267</v>
      </c>
      <c r="CF104" s="1">
        <f t="shared" si="31"/>
        <v>109.52889872392505</v>
      </c>
      <c r="CG104" s="1">
        <f t="shared" si="31"/>
        <v>114.39440445180257</v>
      </c>
      <c r="CH104" s="1">
        <f t="shared" si="31"/>
        <v>119.47604625211235</v>
      </c>
      <c r="CI104" s="1">
        <f t="shared" si="31"/>
        <v>124.78342534709493</v>
      </c>
      <c r="CJ104" s="1">
        <f t="shared" si="31"/>
        <v>130.32656946562378</v>
      </c>
      <c r="CK104" s="1">
        <f t="shared" si="31"/>
        <v>136.11595178953391</v>
      </c>
      <c r="CL104" s="1">
        <f t="shared" si="31"/>
        <v>142.16251074158527</v>
      </c>
      <c r="CM104" s="1">
        <f t="shared" si="31"/>
        <v>148.47767065245139</v>
      </c>
      <c r="CN104" s="1">
        <f t="shared" si="31"/>
        <v>155.07336334577718</v>
      </c>
      <c r="CO104" s="1">
        <f t="shared" si="31"/>
        <v>161.96205068209306</v>
      </c>
      <c r="CP104" s="1">
        <f t="shared" si="31"/>
        <v>169.15674810417514</v>
      </c>
      <c r="CQ104" s="1">
        <f t="shared" si="31"/>
        <v>176.6710492283423</v>
      </c>
      <c r="CR104" s="1">
        <f t="shared" si="31"/>
        <v>184.51915152815008</v>
      </c>
      <c r="CS104" s="1">
        <f t="shared" si="31"/>
        <v>192.71588315900692</v>
      </c>
      <c r="CT104" s="1">
        <f t="shared" si="31"/>
        <v>201.27673097440018</v>
      </c>
      <c r="CU104" s="1">
        <f t="shared" si="31"/>
        <v>210.21786978665878</v>
      </c>
      <c r="CV104" s="1">
        <f t="shared" si="31"/>
        <v>219.55619292754324</v>
      </c>
      <c r="CW104" s="1">
        <f t="shared" si="31"/>
        <v>229.30934416640068</v>
      </c>
      <c r="CX104" s="1">
        <f t="shared" si="31"/>
        <v>239.49575104619294</v>
      </c>
      <c r="CY104" s="1">
        <f t="shared" si="31"/>
        <v>250.13465970038033</v>
      </c>
      <c r="CZ104" s="1">
        <f t="shared" si="31"/>
        <v>261.2461712164461</v>
      </c>
      <c r="DA104" s="1">
        <f t="shared" si="31"/>
        <v>272.85127961476564</v>
      </c>
    </row>
    <row r="105" spans="1:105" x14ac:dyDescent="0.25">
      <c r="A105" t="s">
        <v>55</v>
      </c>
      <c r="B105" s="3">
        <f t="shared" si="13"/>
        <v>32.411687146337243</v>
      </c>
      <c r="D105" t="s">
        <v>55</v>
      </c>
      <c r="E105" s="1">
        <f t="shared" ref="E105:AJ105" si="32">IF( E60&lt;E45,  MAX(price.feed.2050,E75), price.feed.2050)</f>
        <v>0</v>
      </c>
      <c r="F105" s="1">
        <f t="shared" si="32"/>
        <v>0</v>
      </c>
      <c r="G105" s="1">
        <f t="shared" si="32"/>
        <v>0</v>
      </c>
      <c r="H105" s="1">
        <f t="shared" si="32"/>
        <v>0</v>
      </c>
      <c r="I105" s="1">
        <f t="shared" si="32"/>
        <v>0</v>
      </c>
      <c r="J105" s="1">
        <f t="shared" si="32"/>
        <v>0</v>
      </c>
      <c r="K105" s="1">
        <f t="shared" si="32"/>
        <v>0</v>
      </c>
      <c r="L105" s="1">
        <f t="shared" si="32"/>
        <v>0</v>
      </c>
      <c r="M105" s="1">
        <f t="shared" si="32"/>
        <v>0</v>
      </c>
      <c r="N105" s="1">
        <f t="shared" si="32"/>
        <v>0</v>
      </c>
      <c r="O105" s="1">
        <f t="shared" si="32"/>
        <v>0</v>
      </c>
      <c r="P105" s="1">
        <f t="shared" si="32"/>
        <v>0</v>
      </c>
      <c r="Q105" s="1">
        <f t="shared" si="32"/>
        <v>0</v>
      </c>
      <c r="R105" s="1">
        <f t="shared" si="32"/>
        <v>0</v>
      </c>
      <c r="S105" s="1">
        <f t="shared" si="32"/>
        <v>0</v>
      </c>
      <c r="T105" s="1">
        <f t="shared" si="32"/>
        <v>0</v>
      </c>
      <c r="U105" s="1">
        <f t="shared" si="32"/>
        <v>0</v>
      </c>
      <c r="V105" s="1">
        <f t="shared" si="32"/>
        <v>6.4200375429258996</v>
      </c>
      <c r="W105" s="1">
        <f t="shared" si="32"/>
        <v>6.721412968628484</v>
      </c>
      <c r="X105" s="1">
        <f t="shared" si="32"/>
        <v>7.0369358423187318</v>
      </c>
      <c r="Y105" s="1">
        <f t="shared" si="32"/>
        <v>7.3672702867734072</v>
      </c>
      <c r="Z105" s="1">
        <f t="shared" si="32"/>
        <v>7.7131116006437344</v>
      </c>
      <c r="AA105" s="1">
        <f t="shared" si="32"/>
        <v>8.0751877219425747</v>
      </c>
      <c r="AB105" s="1">
        <f t="shared" si="32"/>
        <v>8.4542607602319428</v>
      </c>
      <c r="AC105" s="1">
        <f t="shared" si="32"/>
        <v>8.8511286007359296</v>
      </c>
      <c r="AD105" s="1">
        <f t="shared" si="32"/>
        <v>9.2666265837554196</v>
      </c>
      <c r="AE105" s="1">
        <f t="shared" si="32"/>
        <v>9.7016292629194076</v>
      </c>
      <c r="AF105" s="1">
        <f t="shared" si="32"/>
        <v>10.157052245973874</v>
      </c>
      <c r="AG105" s="1">
        <f t="shared" si="32"/>
        <v>10.633854121982639</v>
      </c>
      <c r="AH105" s="1">
        <f t="shared" si="32"/>
        <v>11.13303847899671</v>
      </c>
      <c r="AI105" s="1">
        <f t="shared" si="32"/>
        <v>11.655656016438986</v>
      </c>
      <c r="AJ105" s="1">
        <f t="shared" si="32"/>
        <v>12.202806756650427</v>
      </c>
      <c r="AK105" s="1">
        <f t="shared" ref="AK105:BP105" si="33">IF( AK60&lt;AK45,  MAX(price.feed.2050,AK75), price.feed.2050)</f>
        <v>12.775642360252807</v>
      </c>
      <c r="AL105" s="1">
        <f t="shared" si="33"/>
        <v>13.375368550201282</v>
      </c>
      <c r="AM105" s="1">
        <f t="shared" si="33"/>
        <v>14.00324764962922</v>
      </c>
      <c r="AN105" s="1">
        <f t="shared" si="33"/>
        <v>14.660601238826827</v>
      </c>
      <c r="AO105" s="1">
        <f t="shared" si="33"/>
        <v>15.348812936946215</v>
      </c>
      <c r="AP105" s="1">
        <f t="shared" si="33"/>
        <v>16.069331314287876</v>
      </c>
      <c r="AQ105" s="1">
        <f t="shared" si="33"/>
        <v>16.823672941298394</v>
      </c>
      <c r="AR105" s="1">
        <f t="shared" si="33"/>
        <v>17.61342558069715</v>
      </c>
      <c r="AS105" s="1">
        <f t="shared" si="33"/>
        <v>18.440251529450737</v>
      </c>
      <c r="AT105" s="1">
        <f t="shared" si="33"/>
        <v>19.305891117629557</v>
      </c>
      <c r="AU105" s="1">
        <f t="shared" si="33"/>
        <v>20.212166371510957</v>
      </c>
      <c r="AV105" s="1">
        <f t="shared" si="33"/>
        <v>21.160984848639266</v>
      </c>
      <c r="AW105" s="1">
        <f t="shared" si="33"/>
        <v>22.154343652914751</v>
      </c>
      <c r="AX105" s="1">
        <f t="shared" si="33"/>
        <v>23.194333638162661</v>
      </c>
      <c r="AY105" s="1">
        <f t="shared" si="33"/>
        <v>24.283143809030168</v>
      </c>
      <c r="AZ105" s="1">
        <f t="shared" si="33"/>
        <v>25.423065928474376</v>
      </c>
      <c r="BA105" s="1">
        <f t="shared" si="33"/>
        <v>26.616499341539274</v>
      </c>
      <c r="BB105" s="1">
        <f t="shared" si="33"/>
        <v>27.86595602557497</v>
      </c>
      <c r="BC105" s="1">
        <f t="shared" si="33"/>
        <v>29.174065877529163</v>
      </c>
      <c r="BD105" s="1">
        <f t="shared" si="33"/>
        <v>30.543582249439428</v>
      </c>
      <c r="BE105" s="1">
        <f t="shared" si="33"/>
        <v>31.977387743777946</v>
      </c>
      <c r="BF105" s="1">
        <f t="shared" si="33"/>
        <v>33.47850028084661</v>
      </c>
      <c r="BG105" s="1">
        <f t="shared" si="33"/>
        <v>35.050079450993636</v>
      </c>
      <c r="BH105" s="1">
        <f t="shared" si="33"/>
        <v>36.695433165021683</v>
      </c>
      <c r="BI105" s="1">
        <f t="shared" si="33"/>
        <v>38.418024616785807</v>
      </c>
      <c r="BJ105" s="1">
        <f t="shared" si="33"/>
        <v>40.221479572636341</v>
      </c>
      <c r="BK105" s="1">
        <f t="shared" si="33"/>
        <v>42.10959400304926</v>
      </c>
      <c r="BL105" s="1">
        <f t="shared" si="33"/>
        <v>44.086342072508046</v>
      </c>
      <c r="BM105" s="1">
        <f t="shared" si="33"/>
        <v>46.155884504454143</v>
      </c>
      <c r="BN105" s="1">
        <f t="shared" si="33"/>
        <v>48.322577338912147</v>
      </c>
      <c r="BO105" s="1">
        <f t="shared" si="33"/>
        <v>50.590981101224621</v>
      </c>
      <c r="BP105" s="1">
        <f t="shared" si="33"/>
        <v>52.965870401193506</v>
      </c>
      <c r="BQ105" s="1">
        <f t="shared" ref="BQ105:DA105" si="34">IF( BQ60&lt;BQ45,  MAX(price.feed.2050,BQ75), price.feed.2050)</f>
        <v>55.45224398283343</v>
      </c>
      <c r="BR105" s="1">
        <f t="shared" si="34"/>
        <v>58.055335245890689</v>
      </c>
      <c r="BS105" s="1">
        <f t="shared" si="34"/>
        <v>60.780623261272389</v>
      </c>
      <c r="BT105" s="1">
        <f t="shared" si="34"/>
        <v>63.63384430357268</v>
      </c>
      <c r="BU105" s="1">
        <f t="shared" si="34"/>
        <v>66.621003924969756</v>
      </c>
      <c r="BV105" s="1">
        <f t="shared" si="34"/>
        <v>69.748389595906275</v>
      </c>
      <c r="BW105" s="1">
        <f t="shared" si="34"/>
        <v>73.022583939161777</v>
      </c>
      <c r="BX105" s="1">
        <f t="shared" si="34"/>
        <v>76.450478585170018</v>
      </c>
      <c r="BY105" s="1">
        <f t="shared" si="34"/>
        <v>80.039288677746356</v>
      </c>
      <c r="BZ105" s="1">
        <f t="shared" si="34"/>
        <v>83.796568060756769</v>
      </c>
      <c r="CA105" s="1">
        <f t="shared" si="34"/>
        <v>87.730225177692589</v>
      </c>
      <c r="CB105" s="1">
        <f t="shared" si="34"/>
        <v>91.848539717619857</v>
      </c>
      <c r="CC105" s="1">
        <f t="shared" si="34"/>
        <v>96.160180042536552</v>
      </c>
      <c r="CD105" s="1">
        <f t="shared" si="34"/>
        <v>100.67422143282232</v>
      </c>
      <c r="CE105" s="1">
        <f t="shared" si="34"/>
        <v>105.40016518918328</v>
      </c>
      <c r="CF105" s="1">
        <f t="shared" si="34"/>
        <v>110.34795863129693</v>
      </c>
      <c r="CG105" s="1">
        <f t="shared" si="34"/>
        <v>115.52801603525431</v>
      </c>
      <c r="CH105" s="1">
        <f t="shared" si="34"/>
        <v>120.95124055386556</v>
      </c>
      <c r="CI105" s="1">
        <f t="shared" si="34"/>
        <v>126.62904716596887</v>
      </c>
      <c r="CJ105" s="1">
        <f t="shared" si="34"/>
        <v>132.57338670304964</v>
      </c>
      <c r="CK105" s="1">
        <f t="shared" si="34"/>
        <v>138.79677100373632</v>
      </c>
      <c r="CL105" s="1">
        <f t="shared" si="34"/>
        <v>145.31229924912574</v>
      </c>
      <c r="CM105" s="1">
        <f t="shared" si="34"/>
        <v>152.13368553436371</v>
      </c>
      <c r="CN105" s="1">
        <f t="shared" si="34"/>
        <v>159.27528773451618</v>
      </c>
      <c r="CO105" s="1">
        <f t="shared" si="34"/>
        <v>166.75213772549236</v>
      </c>
      <c r="CP105" s="1">
        <f t="shared" si="34"/>
        <v>174.57997302362239</v>
      </c>
      <c r="CQ105" s="1">
        <f t="shared" si="34"/>
        <v>182.7752699104939</v>
      </c>
      <c r="CR105" s="1">
        <f t="shared" si="34"/>
        <v>191.35527811276302</v>
      </c>
      <c r="CS105" s="1">
        <f t="shared" si="34"/>
        <v>200.33805710993809</v>
      </c>
      <c r="CT105" s="1">
        <f t="shared" si="34"/>
        <v>209.74251414655845</v>
      </c>
      <c r="CU105" s="1">
        <f t="shared" si="34"/>
        <v>219.58844402877548</v>
      </c>
      <c r="CV105" s="1">
        <f t="shared" si="34"/>
        <v>229.89657078910255</v>
      </c>
      <c r="CW105" s="1">
        <f t="shared" si="34"/>
        <v>240.68859130703146</v>
      </c>
      <c r="CX105" s="1">
        <f t="shared" si="34"/>
        <v>251.9872209773267</v>
      </c>
      <c r="CY105" s="1">
        <f t="shared" si="34"/>
        <v>263.81624152212572</v>
      </c>
      <c r="CZ105" s="1">
        <f t="shared" si="34"/>
        <v>276.20055104747956</v>
      </c>
      <c r="DA105" s="1">
        <f t="shared" si="34"/>
        <v>289.16621644969251</v>
      </c>
    </row>
    <row r="106" spans="1:105" x14ac:dyDescent="0.25">
      <c r="A106" t="s">
        <v>56</v>
      </c>
      <c r="B106" s="3">
        <f t="shared" si="13"/>
        <v>35.031653023190366</v>
      </c>
      <c r="D106" t="s">
        <v>56</v>
      </c>
      <c r="E106" s="1">
        <f t="shared" ref="E106:AJ106" si="35">IF( E61&lt;E46,  MAX(price.feed.2050,E76), price.feed.2050)</f>
        <v>0</v>
      </c>
      <c r="F106" s="1">
        <f t="shared" si="35"/>
        <v>0</v>
      </c>
      <c r="G106" s="1">
        <f t="shared" si="35"/>
        <v>0</v>
      </c>
      <c r="H106" s="1">
        <f t="shared" si="35"/>
        <v>5.5476843721126778</v>
      </c>
      <c r="I106" s="1">
        <f t="shared" si="35"/>
        <v>5.7608074252577781</v>
      </c>
      <c r="J106" s="1">
        <f t="shared" si="35"/>
        <v>5.9821179369414734</v>
      </c>
      <c r="K106" s="1">
        <f t="shared" si="35"/>
        <v>6.2119304413088585</v>
      </c>
      <c r="L106" s="1">
        <f t="shared" si="35"/>
        <v>6.4505715558307655</v>
      </c>
      <c r="M106" s="1">
        <f t="shared" si="35"/>
        <v>6.6983804455037825</v>
      </c>
      <c r="N106" s="1">
        <f t="shared" si="35"/>
        <v>6.9557093048832765</v>
      </c>
      <c r="O106" s="1">
        <f t="shared" si="35"/>
        <v>7.2229238586344575</v>
      </c>
      <c r="P106" s="1">
        <f t="shared" si="35"/>
        <v>7.500403881312919</v>
      </c>
      <c r="Q106" s="1">
        <f t="shared" si="35"/>
        <v>7.7885437371133346</v>
      </c>
      <c r="R106" s="1">
        <f t="shared" si="35"/>
        <v>8.0877529403534982</v>
      </c>
      <c r="S106" s="1">
        <f t="shared" si="35"/>
        <v>8.3984567374902088</v>
      </c>
      <c r="T106" s="1">
        <f t="shared" si="35"/>
        <v>8.7210967114942299</v>
      </c>
      <c r="U106" s="1">
        <f t="shared" si="35"/>
        <v>9.0561314094432639</v>
      </c>
      <c r="V106" s="1">
        <f t="shared" si="35"/>
        <v>9.4040369942249011</v>
      </c>
      <c r="W106" s="1">
        <f t="shared" si="35"/>
        <v>9.7653079212757543</v>
      </c>
      <c r="X106" s="1">
        <f t="shared" si="35"/>
        <v>10.140457641318632</v>
      </c>
      <c r="Y106" s="1">
        <f t="shared" si="35"/>
        <v>10.530019330096424</v>
      </c>
      <c r="Z106" s="1">
        <f t="shared" si="35"/>
        <v>10.9345466461399</v>
      </c>
      <c r="AA106" s="1">
        <f t="shared" si="35"/>
        <v>11.354614517646329</v>
      </c>
      <c r="AB106" s="1">
        <f t="shared" si="35"/>
        <v>11.79081995958731</v>
      </c>
      <c r="AC106" s="1">
        <f t="shared" si="35"/>
        <v>12.243782922207059</v>
      </c>
      <c r="AD106" s="1">
        <f t="shared" si="35"/>
        <v>12.71414717211713</v>
      </c>
      <c r="AE106" s="1">
        <f t="shared" si="35"/>
        <v>13.202581207239753</v>
      </c>
      <c r="AF106" s="1">
        <f t="shared" si="35"/>
        <v>13.709779206900196</v>
      </c>
      <c r="AG106" s="1">
        <f t="shared" si="35"/>
        <v>14.236462018418377</v>
      </c>
      <c r="AH106" s="1">
        <f t="shared" si="35"/>
        <v>14.783378181601995</v>
      </c>
      <c r="AI106" s="1">
        <f t="shared" si="35"/>
        <v>15.351304992597168</v>
      </c>
      <c r="AJ106" s="1">
        <f t="shared" si="35"/>
        <v>15.941049608608548</v>
      </c>
      <c r="AK106" s="1">
        <f t="shared" ref="AK106:BP106" si="36">IF( AK61&lt;AK46,  MAX(price.feed.2050,AK76), price.feed.2050)</f>
        <v>16.55345019505906</v>
      </c>
      <c r="AL106" s="1">
        <f t="shared" si="36"/>
        <v>17.189377116819543</v>
      </c>
      <c r="AM106" s="1">
        <f t="shared" si="36"/>
        <v>17.849734175201359</v>
      </c>
      <c r="AN106" s="1">
        <f t="shared" si="36"/>
        <v>18.535459892470062</v>
      </c>
      <c r="AO106" s="1">
        <f t="shared" si="36"/>
        <v>19.24752884570567</v>
      </c>
      <c r="AP106" s="1">
        <f t="shared" si="36"/>
        <v>19.986953051905239</v>
      </c>
      <c r="AQ106" s="1">
        <f t="shared" si="36"/>
        <v>20.754783406296443</v>
      </c>
      <c r="AR106" s="1">
        <f t="shared" si="36"/>
        <v>21.552111175906138</v>
      </c>
      <c r="AS106" s="1">
        <f t="shared" si="36"/>
        <v>22.380069550506771</v>
      </c>
      <c r="AT106" s="1">
        <f t="shared" si="36"/>
        <v>23.23983525314484</v>
      </c>
      <c r="AU106" s="1">
        <f t="shared" si="36"/>
        <v>24.132630212540334</v>
      </c>
      <c r="AV106" s="1">
        <f t="shared" si="36"/>
        <v>25.059723299734063</v>
      </c>
      <c r="AW106" s="1">
        <f t="shared" si="36"/>
        <v>26.022432131450955</v>
      </c>
      <c r="AX106" s="1">
        <f t="shared" si="36"/>
        <v>27.0221249427426</v>
      </c>
      <c r="AY106" s="1">
        <f t="shared" si="36"/>
        <v>28.060222531569995</v>
      </c>
      <c r="AZ106" s="1">
        <f t="shared" si="36"/>
        <v>29.138200278090878</v>
      </c>
      <c r="BA106" s="1">
        <f t="shared" si="36"/>
        <v>30.25759024152083</v>
      </c>
      <c r="BB106" s="1">
        <f t="shared" si="36"/>
        <v>31.419983337548846</v>
      </c>
      <c r="BC106" s="1">
        <f t="shared" si="36"/>
        <v>32.627031599401654</v>
      </c>
      <c r="BD106" s="1">
        <f t="shared" si="36"/>
        <v>33.880450525770399</v>
      </c>
      <c r="BE106" s="1">
        <f t="shared" si="36"/>
        <v>35.182021518936665</v>
      </c>
      <c r="BF106" s="1">
        <f t="shared" si="36"/>
        <v>36.53359441656297</v>
      </c>
      <c r="BG106" s="1">
        <f t="shared" si="36"/>
        <v>37.937090120745843</v>
      </c>
      <c r="BH106" s="1">
        <f t="shared" si="36"/>
        <v>39.394503328068417</v>
      </c>
      <c r="BI106" s="1">
        <f t="shared" si="36"/>
        <v>40.907905364532091</v>
      </c>
      <c r="BJ106" s="1">
        <f t="shared" si="36"/>
        <v>42.479447129396348</v>
      </c>
      <c r="BK106" s="1">
        <f t="shared" si="36"/>
        <v>44.111362152111489</v>
      </c>
      <c r="BL106" s="1">
        <f t="shared" si="36"/>
        <v>45.805969766687653</v>
      </c>
      <c r="BM106" s="1">
        <f t="shared" si="36"/>
        <v>47.56567840801236</v>
      </c>
      <c r="BN106" s="1">
        <f t="shared" si="36"/>
        <v>49.392989034801488</v>
      </c>
      <c r="BO106" s="1">
        <f t="shared" si="36"/>
        <v>51.290498684048238</v>
      </c>
      <c r="BP106" s="1">
        <f t="shared" si="36"/>
        <v>53.260904162021816</v>
      </c>
      <c r="BQ106" s="1">
        <f t="shared" ref="BQ106:DA106" si="37">IF( BQ61&lt;BQ46,  MAX(price.feed.2050,BQ76), price.feed.2050)</f>
        <v>55.307005877061506</v>
      </c>
      <c r="BR106" s="1">
        <f t="shared" si="37"/>
        <v>57.431711819613987</v>
      </c>
      <c r="BS106" s="1">
        <f t="shared" si="37"/>
        <v>59.63804169516969</v>
      </c>
      <c r="BT106" s="1">
        <f t="shared" si="37"/>
        <v>61.929131215972639</v>
      </c>
      <c r="BU106" s="1">
        <f t="shared" si="37"/>
        <v>64.308236557602768</v>
      </c>
      <c r="BV106" s="1">
        <f t="shared" si="37"/>
        <v>66.778738986765717</v>
      </c>
      <c r="BW106" s="1">
        <f t="shared" si="37"/>
        <v>69.34414966686532</v>
      </c>
      <c r="BX106" s="1">
        <f t="shared" si="37"/>
        <v>72.008114648190499</v>
      </c>
      <c r="BY106" s="1">
        <f t="shared" si="37"/>
        <v>74.774420049808015</v>
      </c>
      <c r="BZ106" s="1">
        <f t="shared" si="37"/>
        <v>77.64699744052588</v>
      </c>
      <c r="CA106" s="1">
        <f t="shared" si="37"/>
        <v>80.62992942657408</v>
      </c>
      <c r="CB106" s="1">
        <f t="shared" si="37"/>
        <v>83.727455453946348</v>
      </c>
      <c r="CC106" s="1">
        <f t="shared" si="37"/>
        <v>86.943977833646812</v>
      </c>
      <c r="CD106" s="1">
        <f t="shared" si="37"/>
        <v>90.284067998406968</v>
      </c>
      <c r="CE106" s="1">
        <f t="shared" si="37"/>
        <v>93.752472999763</v>
      </c>
      <c r="CF106" s="1">
        <f t="shared" si="37"/>
        <v>97.354122254730243</v>
      </c>
      <c r="CG106" s="1">
        <f t="shared" si="37"/>
        <v>101.09413455166045</v>
      </c>
      <c r="CH106" s="1">
        <f t="shared" si="37"/>
        <v>104.97782532524117</v>
      </c>
      <c r="CI106" s="1">
        <f t="shared" si="37"/>
        <v>109.01071421097427</v>
      </c>
      <c r="CJ106" s="1">
        <f t="shared" si="37"/>
        <v>113.19853288987339</v>
      </c>
      <c r="CK106" s="1">
        <f t="shared" si="37"/>
        <v>117.54723323452721</v>
      </c>
      <c r="CL106" s="1">
        <f t="shared" si="37"/>
        <v>122.06299576810491</v>
      </c>
      <c r="CM106" s="1">
        <f t="shared" si="37"/>
        <v>126.75223844833135</v>
      </c>
      <c r="CN106" s="1">
        <f t="shared" si="37"/>
        <v>131.62162578890877</v>
      </c>
      <c r="CO106" s="1">
        <f t="shared" si="37"/>
        <v>136.67807833135424</v>
      </c>
      <c r="CP106" s="1">
        <f t="shared" si="37"/>
        <v>141.92878248071261</v>
      </c>
      <c r="CQ106" s="1">
        <f t="shared" si="37"/>
        <v>147.38120071912388</v>
      </c>
      <c r="CR106" s="1">
        <f t="shared" si="37"/>
        <v>153.0430822117597</v>
      </c>
      <c r="CS106" s="1">
        <f t="shared" si="37"/>
        <v>158.92247382020608</v>
      </c>
      <c r="CT106" s="1">
        <f t="shared" si="37"/>
        <v>165.02773153893878</v>
      </c>
      <c r="CU106" s="1">
        <f t="shared" si="37"/>
        <v>171.36753237115423</v>
      </c>
      <c r="CV106" s="1">
        <f t="shared" si="37"/>
        <v>177.95088666082387</v>
      </c>
      <c r="CW106" s="1">
        <f t="shared" si="37"/>
        <v>184.78715089850789</v>
      </c>
      <c r="CX106" s="1">
        <f t="shared" si="37"/>
        <v>191.88604101912188</v>
      </c>
      <c r="CY106" s="1">
        <f t="shared" si="37"/>
        <v>199.25764621055913</v>
      </c>
      <c r="CZ106" s="1">
        <f t="shared" si="37"/>
        <v>206.91244325279396</v>
      </c>
      <c r="DA106" s="1">
        <f t="shared" si="37"/>
        <v>214.86131140784263</v>
      </c>
    </row>
    <row r="107" spans="1:105" x14ac:dyDescent="0.25">
      <c r="A107" t="s">
        <v>57</v>
      </c>
      <c r="B107" s="3">
        <f t="shared" si="13"/>
        <v>35.510407394727096</v>
      </c>
      <c r="D107" t="s">
        <v>57</v>
      </c>
      <c r="E107" s="1">
        <f t="shared" ref="E107:AJ107" si="38">IF( E62&lt;E47,  MAX(price.feed.2050,E77), price.feed.2050)</f>
        <v>9.017651533298304</v>
      </c>
      <c r="F107" s="1">
        <f t="shared" si="38"/>
        <v>9.2616604031449103</v>
      </c>
      <c r="G107" s="1">
        <f t="shared" si="38"/>
        <v>9.5122719154138817</v>
      </c>
      <c r="H107" s="1">
        <f t="shared" si="38"/>
        <v>9.7696647311800486</v>
      </c>
      <c r="I107" s="1">
        <f t="shared" si="38"/>
        <v>10.03402234591298</v>
      </c>
      <c r="J107" s="1">
        <f t="shared" si="38"/>
        <v>10.305533220290966</v>
      </c>
      <c r="K107" s="1">
        <f t="shared" si="38"/>
        <v>10.584390914554762</v>
      </c>
      <c r="L107" s="1">
        <f t="shared" si="38"/>
        <v>10.870794226496729</v>
      </c>
      <c r="M107" s="1">
        <f t="shared" si="38"/>
        <v>11.164947333183949</v>
      </c>
      <c r="N107" s="1">
        <f t="shared" si="38"/>
        <v>11.467059936516122</v>
      </c>
      <c r="O107" s="1">
        <f t="shared" si="38"/>
        <v>11.777347412722159</v>
      </c>
      <c r="P107" s="1">
        <f t="shared" si="38"/>
        <v>12.096030965902006</v>
      </c>
      <c r="Q107" s="1">
        <f t="shared" si="38"/>
        <v>12.423337785723174</v>
      </c>
      <c r="R107" s="1">
        <f t="shared" si="38"/>
        <v>12.759501209384343</v>
      </c>
      <c r="S107" s="1">
        <f t="shared" si="38"/>
        <v>13.104760887961607</v>
      </c>
      <c r="T107" s="1">
        <f t="shared" si="38"/>
        <v>13.459362957255804</v>
      </c>
      <c r="U107" s="1">
        <f t="shared" si="38"/>
        <v>13.823560213262883</v>
      </c>
      <c r="V107" s="1">
        <f t="shared" si="38"/>
        <v>14.197612292392298</v>
      </c>
      <c r="W107" s="1">
        <f t="shared" si="38"/>
        <v>14.581785856561932</v>
      </c>
      <c r="X107" s="1">
        <f t="shared" si="38"/>
        <v>14.976354783301504</v>
      </c>
      <c r="Y107" s="1">
        <f t="shared" si="38"/>
        <v>15.381600361000002</v>
      </c>
      <c r="Z107" s="1">
        <f t="shared" si="38"/>
        <v>15.797811489436349</v>
      </c>
      <c r="AA107" s="1">
        <f t="shared" si="38"/>
        <v>16.225284885736144</v>
      </c>
      <c r="AB107" s="1">
        <f t="shared" si="38"/>
        <v>16.66432529590152</v>
      </c>
      <c r="AC107" s="1">
        <f t="shared" si="38"/>
        <v>17.115245712064684</v>
      </c>
      <c r="AD107" s="1">
        <f t="shared" si="38"/>
        <v>17.578367595620144</v>
      </c>
      <c r="AE107" s="1">
        <f t="shared" si="38"/>
        <v>18.054021106394771</v>
      </c>
      <c r="AF107" s="1">
        <f t="shared" si="38"/>
        <v>18.54254533801884</v>
      </c>
      <c r="AG107" s="1">
        <f t="shared" si="38"/>
        <v>19.044288559666107</v>
      </c>
      <c r="AH107" s="1">
        <f t="shared" si="38"/>
        <v>19.559608464335032</v>
      </c>
      <c r="AI107" s="1">
        <f t="shared" si="38"/>
        <v>20.088872423848319</v>
      </c>
      <c r="AJ107" s="1">
        <f t="shared" si="38"/>
        <v>20.632457750752501</v>
      </c>
      <c r="AK107" s="1">
        <f t="shared" ref="AK107:BP107" si="39">IF( AK62&lt;AK47,  MAX(price.feed.2050,AK77), price.feed.2050)</f>
        <v>21.190751967304195</v>
      </c>
      <c r="AL107" s="1">
        <f t="shared" si="39"/>
        <v>21.764153081734982</v>
      </c>
      <c r="AM107" s="1">
        <f t="shared" si="39"/>
        <v>22.353069871991607</v>
      </c>
      <c r="AN107" s="1">
        <f t="shared" si="39"/>
        <v>22.957922177154025</v>
      </c>
      <c r="AO107" s="1">
        <f t="shared" si="39"/>
        <v>23.57914119673892</v>
      </c>
      <c r="AP107" s="1">
        <f t="shared" si="39"/>
        <v>24.217169798101985</v>
      </c>
      <c r="AQ107" s="1">
        <f t="shared" si="39"/>
        <v>24.872462832158377</v>
      </c>
      <c r="AR107" s="1">
        <f t="shared" si="39"/>
        <v>25.54548745764609</v>
      </c>
      <c r="AS107" s="1">
        <f t="shared" si="39"/>
        <v>26.236723474163682</v>
      </c>
      <c r="AT107" s="1">
        <f t="shared" si="39"/>
        <v>26.946663664219699</v>
      </c>
      <c r="AU107" s="1">
        <f t="shared" si="39"/>
        <v>27.675814144537483</v>
      </c>
      <c r="AV107" s="1">
        <f t="shared" si="39"/>
        <v>28.42469472686615</v>
      </c>
      <c r="AW107" s="1">
        <f t="shared" si="39"/>
        <v>29.193839288554543</v>
      </c>
      <c r="AX107" s="1">
        <f t="shared" si="39"/>
        <v>29.983796153152774</v>
      </c>
      <c r="AY107" s="1">
        <f t="shared" si="39"/>
        <v>30.795128481312254</v>
      </c>
      <c r="AZ107" s="1">
        <f t="shared" si="39"/>
        <v>31.628414672263322</v>
      </c>
      <c r="BA107" s="1">
        <f t="shared" si="39"/>
        <v>32.484248776156235</v>
      </c>
      <c r="BB107" s="1">
        <f t="shared" si="39"/>
        <v>33.363240917559899</v>
      </c>
      <c r="BC107" s="1">
        <f t="shared" si="39"/>
        <v>34.266017730419975</v>
      </c>
      <c r="BD107" s="1">
        <f t="shared" si="39"/>
        <v>35.193222804786551</v>
      </c>
      <c r="BE107" s="1">
        <f t="shared" si="39"/>
        <v>36.145517145629739</v>
      </c>
      <c r="BF107" s="1">
        <f t="shared" si="39"/>
        <v>37.123579644070539</v>
      </c>
      <c r="BG107" s="1">
        <f t="shared" si="39"/>
        <v>38.128107561362668</v>
      </c>
      <c r="BH107" s="1">
        <f t="shared" si="39"/>
        <v>39.159817025970376</v>
      </c>
      <c r="BI107" s="1">
        <f t="shared" si="39"/>
        <v>40.219443544096855</v>
      </c>
      <c r="BJ107" s="1">
        <f t="shared" si="39"/>
        <v>41.307742524027077</v>
      </c>
      <c r="BK107" s="1">
        <f t="shared" si="39"/>
        <v>42.425489814658519</v>
      </c>
      <c r="BL107" s="1">
        <f t="shared" si="39"/>
        <v>43.573482258604393</v>
      </c>
      <c r="BM107" s="1">
        <f t="shared" si="39"/>
        <v>44.752538260263186</v>
      </c>
      <c r="BN107" s="1">
        <f t="shared" si="39"/>
        <v>45.963498369259582</v>
      </c>
      <c r="BO107" s="1">
        <f t="shared" si="39"/>
        <v>47.207225879672393</v>
      </c>
      <c r="BP107" s="1">
        <f t="shared" si="39"/>
        <v>48.484607445477842</v>
      </c>
      <c r="BQ107" s="1">
        <f t="shared" ref="BQ107:DA107" si="40">IF( BQ62&lt;BQ47,  MAX(price.feed.2050,BQ77), price.feed.2050)</f>
        <v>49.796553712645299</v>
      </c>
      <c r="BR107" s="1">
        <f t="shared" si="40"/>
        <v>51.143999968337319</v>
      </c>
      <c r="BS107" s="1">
        <f t="shared" si="40"/>
        <v>52.52790680767653</v>
      </c>
      <c r="BT107" s="1">
        <f t="shared" si="40"/>
        <v>53.949260818554038</v>
      </c>
      <c r="BU107" s="1">
        <f t="shared" si="40"/>
        <v>55.409075284968672</v>
      </c>
      <c r="BV107" s="1">
        <f t="shared" si="40"/>
        <v>56.908390909397767</v>
      </c>
      <c r="BW107" s="1">
        <f t="shared" si="40"/>
        <v>58.44827655471412</v>
      </c>
      <c r="BX107" s="1">
        <f t="shared" si="40"/>
        <v>60.029830006179246</v>
      </c>
      <c r="BY107" s="1">
        <f t="shared" si="40"/>
        <v>61.654178754054854</v>
      </c>
      <c r="BZ107" s="1">
        <f t="shared" si="40"/>
        <v>63.322480797391357</v>
      </c>
      <c r="CA107" s="1">
        <f t="shared" si="40"/>
        <v>65.035925469565711</v>
      </c>
      <c r="CB107" s="1">
        <f t="shared" si="40"/>
        <v>66.795734286158165</v>
      </c>
      <c r="CC107" s="1">
        <f t="shared" si="40"/>
        <v>68.603161815771159</v>
      </c>
      <c r="CD107" s="1">
        <f t="shared" si="40"/>
        <v>70.459496574411745</v>
      </c>
      <c r="CE107" s="1">
        <f t="shared" si="40"/>
        <v>72.366061944075639</v>
      </c>
      <c r="CF107" s="1">
        <f t="shared" si="40"/>
        <v>74.324217116186773</v>
      </c>
      <c r="CG107" s="1">
        <f t="shared" si="40"/>
        <v>76.335358060565284</v>
      </c>
      <c r="CH107" s="1">
        <f t="shared" si="40"/>
        <v>78.400918520615917</v>
      </c>
      <c r="CI107" s="1">
        <f t="shared" si="40"/>
        <v>80.522371035443072</v>
      </c>
      <c r="CJ107" s="1">
        <f t="shared" si="40"/>
        <v>82.701227989626247</v>
      </c>
      <c r="CK107" s="1">
        <f t="shared" si="40"/>
        <v>84.939042691398782</v>
      </c>
      <c r="CL107" s="1">
        <f t="shared" si="40"/>
        <v>87.237410480001884</v>
      </c>
      <c r="CM107" s="1">
        <f t="shared" si="40"/>
        <v>89.597969863003883</v>
      </c>
      <c r="CN107" s="1">
        <f t="shared" si="40"/>
        <v>92.022403684392202</v>
      </c>
      <c r="CO107" s="1">
        <f t="shared" si="40"/>
        <v>94.51244032427374</v>
      </c>
      <c r="CP107" s="1">
        <f t="shared" si="40"/>
        <v>97.069854931038407</v>
      </c>
      <c r="CQ107" s="1">
        <f t="shared" si="40"/>
        <v>99.696470686863037</v>
      </c>
      <c r="CR107" s="1">
        <f t="shared" si="40"/>
        <v>102.39416010745867</v>
      </c>
      <c r="CS107" s="1">
        <f t="shared" si="40"/>
        <v>105.16484637698841</v>
      </c>
      <c r="CT107" s="1">
        <f t="shared" si="40"/>
        <v>108.01050471910602</v>
      </c>
      <c r="CU107" s="1">
        <f t="shared" si="40"/>
        <v>110.93316380509452</v>
      </c>
      <c r="CV107" s="1">
        <f t="shared" si="40"/>
        <v>113.93490720010549</v>
      </c>
      <c r="CW107" s="1">
        <f t="shared" si="40"/>
        <v>117.0178748485357</v>
      </c>
      <c r="CX107" s="1">
        <f t="shared" si="40"/>
        <v>120.18426459959309</v>
      </c>
      <c r="CY107" s="1">
        <f t="shared" si="40"/>
        <v>123.43633377414534</v>
      </c>
      <c r="CZ107" s="1">
        <f t="shared" si="40"/>
        <v>126.77640077396443</v>
      </c>
      <c r="DA107" s="1">
        <f t="shared" si="40"/>
        <v>130.20684673451717</v>
      </c>
    </row>
    <row r="108" spans="1:105" x14ac:dyDescent="0.25">
      <c r="A108" t="s">
        <v>58</v>
      </c>
      <c r="B108" s="3">
        <f t="shared" si="13"/>
        <v>40.71850057453446</v>
      </c>
      <c r="D108" t="s">
        <v>58</v>
      </c>
      <c r="E108" s="1">
        <f t="shared" ref="E108:AJ108" si="41">IF( E63&lt;E48,  MAX(price.feed.2050,E78), price.feed.2050)</f>
        <v>6.5000249404980366</v>
      </c>
      <c r="F108" s="1">
        <f t="shared" si="41"/>
        <v>6.7345197271338151</v>
      </c>
      <c r="G108" s="1">
        <f t="shared" si="41"/>
        <v>6.9774741436114356</v>
      </c>
      <c r="H108" s="1">
        <f t="shared" si="41"/>
        <v>7.2291933793898542</v>
      </c>
      <c r="I108" s="1">
        <f t="shared" si="41"/>
        <v>7.4899936339376332</v>
      </c>
      <c r="J108" s="1">
        <f t="shared" si="41"/>
        <v>7.7602025139298636</v>
      </c>
      <c r="K108" s="1">
        <f t="shared" si="41"/>
        <v>8.0401594447743445</v>
      </c>
      <c r="L108" s="1">
        <f t="shared" si="41"/>
        <v>8.3302160969839782</v>
      </c>
      <c r="M108" s="1">
        <f t="shared" si="41"/>
        <v>8.6307368279309795</v>
      </c>
      <c r="N108" s="1">
        <f t="shared" si="41"/>
        <v>8.9420991395377598</v>
      </c>
      <c r="O108" s="1">
        <f t="shared" si="41"/>
        <v>9.2646941524795476</v>
      </c>
      <c r="P108" s="1">
        <f t="shared" si="41"/>
        <v>9.5989270974942116</v>
      </c>
      <c r="Q108" s="1">
        <f t="shared" si="41"/>
        <v>9.9452178244166873</v>
      </c>
      <c r="R108" s="1">
        <f t="shared" si="41"/>
        <v>10.304001329577249</v>
      </c>
      <c r="S108" s="1">
        <f t="shared" si="41"/>
        <v>10.675728302226199</v>
      </c>
      <c r="T108" s="1">
        <f t="shared" si="41"/>
        <v>11.060865690671397</v>
      </c>
      <c r="U108" s="1">
        <f t="shared" si="41"/>
        <v>11.459897288839734</v>
      </c>
      <c r="V108" s="1">
        <f t="shared" si="41"/>
        <v>11.873324343999391</v>
      </c>
      <c r="W108" s="1">
        <f t="shared" si="41"/>
        <v>12.301666186406258</v>
      </c>
      <c r="X108" s="1">
        <f t="shared" si="41"/>
        <v>12.745460881665515</v>
      </c>
      <c r="Y108" s="1">
        <f t="shared" si="41"/>
        <v>13.20526590662775</v>
      </c>
      <c r="Z108" s="1">
        <f t="shared" si="41"/>
        <v>13.68165884966869</v>
      </c>
      <c r="AA108" s="1">
        <f t="shared" si="41"/>
        <v>14.175238136232286</v>
      </c>
      <c r="AB108" s="1">
        <f t="shared" si="41"/>
        <v>14.686623780548357</v>
      </c>
      <c r="AC108" s="1">
        <f t="shared" si="41"/>
        <v>15.216458164469319</v>
      </c>
      <c r="AD108" s="1">
        <f t="shared" si="41"/>
        <v>15.765406844404096</v>
      </c>
      <c r="AE108" s="1">
        <f t="shared" si="41"/>
        <v>16.33415938736303</v>
      </c>
      <c r="AF108" s="1">
        <f t="shared" si="41"/>
        <v>16.923430237163956</v>
      </c>
      <c r="AG108" s="1">
        <f t="shared" si="41"/>
        <v>17.533959611887433</v>
      </c>
      <c r="AH108" s="1">
        <f t="shared" si="41"/>
        <v>18.166514433708599</v>
      </c>
      <c r="AI108" s="1">
        <f t="shared" si="41"/>
        <v>18.821889292273671</v>
      </c>
      <c r="AJ108" s="1">
        <f t="shared" si="41"/>
        <v>19.500907442831068</v>
      </c>
      <c r="AK108" s="1">
        <f t="shared" ref="AK108:BP108" si="42">IF( AK63&lt;AK48,  MAX(price.feed.2050,AK78), price.feed.2050)</f>
        <v>20.204421840371261</v>
      </c>
      <c r="AL108" s="1">
        <f t="shared" si="42"/>
        <v>20.933316211074114</v>
      </c>
      <c r="AM108" s="1">
        <f t="shared" si="42"/>
        <v>21.688506162409752</v>
      </c>
      <c r="AN108" s="1">
        <f t="shared" si="42"/>
        <v>22.470940333287462</v>
      </c>
      <c r="AO108" s="1">
        <f t="shared" si="42"/>
        <v>23.281601585697345</v>
      </c>
      <c r="AP108" s="1">
        <f t="shared" si="42"/>
        <v>24.121508239341502</v>
      </c>
      <c r="AQ108" s="1">
        <f t="shared" si="42"/>
        <v>24.991715350805929</v>
      </c>
      <c r="AR108" s="1">
        <f t="shared" si="42"/>
        <v>25.893316038879654</v>
      </c>
      <c r="AS108" s="1">
        <f t="shared" si="42"/>
        <v>26.827442857686076</v>
      </c>
      <c r="AT108" s="1">
        <f t="shared" si="42"/>
        <v>27.795269219351482</v>
      </c>
      <c r="AU108" s="1">
        <f t="shared" si="42"/>
        <v>28.798010867997604</v>
      </c>
      <c r="AV108" s="1">
        <f t="shared" si="42"/>
        <v>29.836927406909911</v>
      </c>
      <c r="AW108" s="1">
        <f t="shared" si="42"/>
        <v>30.913323880800135</v>
      </c>
      <c r="AX108" s="1">
        <f t="shared" si="42"/>
        <v>32.028552415150266</v>
      </c>
      <c r="AY108" s="1">
        <f t="shared" si="42"/>
        <v>33.18401391469768</v>
      </c>
      <c r="AZ108" s="1">
        <f t="shared" si="42"/>
        <v>34.3811598231947</v>
      </c>
      <c r="BA108" s="1">
        <f t="shared" si="42"/>
        <v>35.621493946653153</v>
      </c>
      <c r="BB108" s="1">
        <f t="shared" si="42"/>
        <v>36.906574342364351</v>
      </c>
      <c r="BC108" s="1">
        <f t="shared" si="42"/>
        <v>38.238015276067507</v>
      </c>
      <c r="BD108" s="1">
        <f t="shared" si="42"/>
        <v>39.617489249724279</v>
      </c>
      <c r="BE108" s="1">
        <f t="shared" si="42"/>
        <v>41.046729102448246</v>
      </c>
      <c r="BF108" s="1">
        <f t="shared" si="42"/>
        <v>42.527530187226475</v>
      </c>
      <c r="BG108" s="1">
        <f t="shared" si="42"/>
        <v>44.061752626169344</v>
      </c>
      <c r="BH108" s="1">
        <f t="shared" si="42"/>
        <v>45.651323647119973</v>
      </c>
      <c r="BI108" s="1">
        <f t="shared" si="42"/>
        <v>47.298240004559645</v>
      </c>
      <c r="BJ108" s="1">
        <f t="shared" si="42"/>
        <v>49.004570487849684</v>
      </c>
      <c r="BK108" s="1">
        <f t="shared" si="42"/>
        <v>50.772458519960153</v>
      </c>
      <c r="BL108" s="1">
        <f t="shared" si="42"/>
        <v>52.604124849951212</v>
      </c>
      <c r="BM108" s="1">
        <f t="shared" si="42"/>
        <v>54.501870342587097</v>
      </c>
      <c r="BN108" s="1">
        <f t="shared" si="42"/>
        <v>56.468078868589565</v>
      </c>
      <c r="BO108" s="1">
        <f t="shared" si="42"/>
        <v>58.505220299158843</v>
      </c>
      <c r="BP108" s="1">
        <f t="shared" si="42"/>
        <v>60.615853608525633</v>
      </c>
      <c r="BQ108" s="1">
        <f t="shared" ref="BQ108:DA108" si="43">IF( BQ63&lt;BQ48,  MAX(price.feed.2050,BQ78), price.feed.2050)</f>
        <v>62.802630088430703</v>
      </c>
      <c r="BR108" s="1">
        <f t="shared" si="43"/>
        <v>65.06829667856897</v>
      </c>
      <c r="BS108" s="1">
        <f t="shared" si="43"/>
        <v>67.415699417184584</v>
      </c>
      <c r="BT108" s="1">
        <f t="shared" si="43"/>
        <v>69.847787016147407</v>
      </c>
      <c r="BU108" s="1">
        <f t="shared" si="43"/>
        <v>72.367614565005738</v>
      </c>
      <c r="BV108" s="1">
        <f t="shared" si="43"/>
        <v>74.97834736866487</v>
      </c>
      <c r="BW108" s="1">
        <f t="shared" si="43"/>
        <v>77.683264923515296</v>
      </c>
      <c r="BX108" s="1">
        <f t="shared" si="43"/>
        <v>80.485765037001713</v>
      </c>
      <c r="BY108" s="1">
        <f t="shared" si="43"/>
        <v>83.389368095811278</v>
      </c>
      <c r="BZ108" s="1">
        <f t="shared" si="43"/>
        <v>86.397721488040233</v>
      </c>
      <c r="CA108" s="1">
        <f t="shared" si="43"/>
        <v>89.514604184893855</v>
      </c>
      <c r="CB108" s="1">
        <f t="shared" si="43"/>
        <v>92.743931487677244</v>
      </c>
      <c r="CC108" s="1">
        <f t="shared" si="43"/>
        <v>96.089759946036935</v>
      </c>
      <c r="CD108" s="1">
        <f t="shared" si="43"/>
        <v>99.556292453634228</v>
      </c>
      <c r="CE108" s="1">
        <f t="shared" si="43"/>
        <v>103.14788352764857</v>
      </c>
      <c r="CF108" s="1">
        <f t="shared" si="43"/>
        <v>106.86904477874607</v>
      </c>
      <c r="CG108" s="1">
        <f t="shared" si="43"/>
        <v>110.72445057838011</v>
      </c>
      <c r="CH108" s="1">
        <f t="shared" si="43"/>
        <v>114.7189439305474</v>
      </c>
      <c r="CI108" s="1">
        <f t="shared" si="43"/>
        <v>118.8575425553727</v>
      </c>
      <c r="CJ108" s="1">
        <f t="shared" si="43"/>
        <v>123.14544519216466</v>
      </c>
      <c r="CK108" s="1">
        <f t="shared" si="43"/>
        <v>127.58803812986078</v>
      </c>
      <c r="CL108" s="1">
        <f t="shared" si="43"/>
        <v>132.19090197306411</v>
      </c>
      <c r="CM108" s="1">
        <f t="shared" si="43"/>
        <v>136.95981865217311</v>
      </c>
      <c r="CN108" s="1">
        <f t="shared" si="43"/>
        <v>141.90077868640572</v>
      </c>
      <c r="CO108" s="1">
        <f t="shared" si="43"/>
        <v>147.01998870884756</v>
      </c>
      <c r="CP108" s="1">
        <f t="shared" si="43"/>
        <v>152.32387926297133</v>
      </c>
      <c r="CQ108" s="1">
        <f t="shared" si="43"/>
        <v>157.8191128804238</v>
      </c>
      <c r="CR108" s="1">
        <f t="shared" si="43"/>
        <v>163.51259245022777</v>
      </c>
      <c r="CS108" s="1">
        <f t="shared" si="43"/>
        <v>169.41146988991065</v>
      </c>
      <c r="CT108" s="1">
        <f t="shared" si="43"/>
        <v>175.52315512945131</v>
      </c>
      <c r="CU108" s="1">
        <f t="shared" si="43"/>
        <v>181.85532541933415</v>
      </c>
      <c r="CV108" s="1">
        <f t="shared" si="43"/>
        <v>188.41593497439831</v>
      </c>
      <c r="CW108" s="1">
        <f t="shared" si="43"/>
        <v>195.21322496559898</v>
      </c>
      <c r="CX108" s="1">
        <f t="shared" si="43"/>
        <v>202.25573387223136</v>
      </c>
      <c r="CY108" s="1">
        <f t="shared" si="43"/>
        <v>209.55230820762117</v>
      </c>
      <c r="CZ108" s="1">
        <f t="shared" si="43"/>
        <v>217.11211363175477</v>
      </c>
      <c r="DA108" s="1">
        <f t="shared" si="43"/>
        <v>224.94464646480881</v>
      </c>
    </row>
    <row r="109" spans="1:105" x14ac:dyDescent="0.25">
      <c r="A109" t="s">
        <v>59</v>
      </c>
      <c r="B109" s="3">
        <f t="shared" si="13"/>
        <v>46.989504967103734</v>
      </c>
      <c r="D109" t="s">
        <v>59</v>
      </c>
      <c r="E109" s="1">
        <f t="shared" ref="E109:AJ109" si="44">IF( E64&lt;E49,  MAX(price.feed.2050,E79), price.feed.2050)</f>
        <v>5.5248209549494307</v>
      </c>
      <c r="F109" s="1">
        <f t="shared" si="44"/>
        <v>5.756743711974198</v>
      </c>
      <c r="G109" s="1">
        <f t="shared" si="44"/>
        <v>5.9984021990189182</v>
      </c>
      <c r="H109" s="1">
        <f t="shared" si="44"/>
        <v>6.2502051057707861</v>
      </c>
      <c r="I109" s="1">
        <f t="shared" si="44"/>
        <v>6.512578278027533</v>
      </c>
      <c r="J109" s="1">
        <f t="shared" si="44"/>
        <v>6.7859654378823073</v>
      </c>
      <c r="K109" s="1">
        <f t="shared" si="44"/>
        <v>7.0708289341406845</v>
      </c>
      <c r="L109" s="1">
        <f t="shared" si="44"/>
        <v>7.367650524238968</v>
      </c>
      <c r="M109" s="1">
        <f t="shared" si="44"/>
        <v>7.6769321889860764</v>
      </c>
      <c r="N109" s="1">
        <f t="shared" si="44"/>
        <v>7.9991969815069668</v>
      </c>
      <c r="O109" s="1">
        <f t="shared" si="44"/>
        <v>8.3349899118232518</v>
      </c>
      <c r="P109" s="1">
        <f t="shared" si="44"/>
        <v>8.6848788685670737</v>
      </c>
      <c r="Q109" s="1">
        <f t="shared" si="44"/>
        <v>9.049455579386958</v>
      </c>
      <c r="R109" s="1">
        <f t="shared" si="44"/>
        <v>9.4293366116698962</v>
      </c>
      <c r="S109" s="1">
        <f t="shared" si="44"/>
        <v>9.825164415272102</v>
      </c>
      <c r="T109" s="1">
        <f t="shared" si="44"/>
        <v>10.237608409021831</v>
      </c>
      <c r="U109" s="1">
        <f t="shared" si="44"/>
        <v>10.667366112831806</v>
      </c>
      <c r="V109" s="1">
        <f t="shared" si="44"/>
        <v>11.115164327335789</v>
      </c>
      <c r="W109" s="1">
        <f t="shared" si="44"/>
        <v>11.581760363044365</v>
      </c>
      <c r="X109" s="1">
        <f t="shared" si="44"/>
        <v>12.067943321098619</v>
      </c>
      <c r="Y109" s="1">
        <f t="shared" si="44"/>
        <v>12.5745354277877</v>
      </c>
      <c r="Z109" s="1">
        <f t="shared" si="44"/>
        <v>13.102393425087243</v>
      </c>
      <c r="AA109" s="1">
        <f t="shared" si="44"/>
        <v>13.652410019570214</v>
      </c>
      <c r="AB109" s="1">
        <f t="shared" si="44"/>
        <v>14.225515392140659</v>
      </c>
      <c r="AC109" s="1">
        <f t="shared" si="44"/>
        <v>14.822678771143538</v>
      </c>
      <c r="AD109" s="1">
        <f t="shared" si="44"/>
        <v>15.444910071511098</v>
      </c>
      <c r="AE109" s="1">
        <f t="shared" si="44"/>
        <v>16.093261602717824</v>
      </c>
      <c r="AF109" s="1">
        <f t="shared" si="44"/>
        <v>16.768829848432556</v>
      </c>
      <c r="AG109" s="1">
        <f t="shared" si="44"/>
        <v>17.472757320877367</v>
      </c>
      <c r="AH109" s="1">
        <f t="shared" si="44"/>
        <v>18.206234493029399</v>
      </c>
      <c r="AI109" s="1">
        <f t="shared" si="44"/>
        <v>18.970501811933214</v>
      </c>
      <c r="AJ109" s="1">
        <f t="shared" si="44"/>
        <v>19.766851796528723</v>
      </c>
      <c r="AK109" s="1">
        <f t="shared" ref="AK109:BP109" si="45">IF( AK64&lt;AK49,  MAX(price.feed.2050,AK79), price.feed.2050)</f>
        <v>20.596631223542374</v>
      </c>
      <c r="AL109" s="1">
        <f t="shared" si="45"/>
        <v>21.461243405138411</v>
      </c>
      <c r="AM109" s="1">
        <f t="shared" si="45"/>
        <v>22.362150562182183</v>
      </c>
      <c r="AN109" s="1">
        <f t="shared" si="45"/>
        <v>23.300876297128966</v>
      </c>
      <c r="AO109" s="1">
        <f t="shared" si="45"/>
        <v>24.27900817072064</v>
      </c>
      <c r="AP109" s="1">
        <f t="shared" si="45"/>
        <v>25.298200386847743</v>
      </c>
      <c r="AQ109" s="1">
        <f t="shared" si="45"/>
        <v>26.360176590117575</v>
      </c>
      <c r="AR109" s="1">
        <f t="shared" si="45"/>
        <v>27.46673278085947</v>
      </c>
      <c r="AS109" s="1">
        <f t="shared" si="45"/>
        <v>28.619740352497196</v>
      </c>
      <c r="AT109" s="1">
        <f t="shared" si="45"/>
        <v>29.821149256425198</v>
      </c>
      <c r="AU109" s="1">
        <f t="shared" si="45"/>
        <v>31.072991299740867</v>
      </c>
      <c r="AV109" s="1">
        <f t="shared" si="45"/>
        <v>32.377383581410506</v>
      </c>
      <c r="AW109" s="1">
        <f t="shared" si="45"/>
        <v>33.736532072679175</v>
      </c>
      <c r="AX109" s="1">
        <f t="shared" si="45"/>
        <v>35.152735347780947</v>
      </c>
      <c r="AY109" s="1">
        <f t="shared" si="45"/>
        <v>36.628388471257409</v>
      </c>
      <c r="AZ109" s="1">
        <f t="shared" si="45"/>
        <v>38.165987048459812</v>
      </c>
      <c r="BA109" s="1">
        <f t="shared" si="45"/>
        <v>39.768131446084269</v>
      </c>
      <c r="BB109" s="1">
        <f t="shared" si="45"/>
        <v>41.437531189878086</v>
      </c>
      <c r="BC109" s="1">
        <f t="shared" si="45"/>
        <v>43.177009546954423</v>
      </c>
      <c r="BD109" s="1">
        <f t="shared" si="45"/>
        <v>44.989508300464891</v>
      </c>
      <c r="BE109" s="1">
        <f t="shared" si="45"/>
        <v>46.878092724704942</v>
      </c>
      <c r="BF109" s="1">
        <f t="shared" si="45"/>
        <v>48.845956769065744</v>
      </c>
      <c r="BG109" s="1">
        <f t="shared" si="45"/>
        <v>50.896428459600074</v>
      </c>
      <c r="BH109" s="1">
        <f t="shared" si="45"/>
        <v>53.032975527336163</v>
      </c>
      <c r="BI109" s="1">
        <f t="shared" si="45"/>
        <v>55.259211272859929</v>
      </c>
      <c r="BJ109" s="1">
        <f t="shared" si="45"/>
        <v>57.57890067708113</v>
      </c>
      <c r="BK109" s="1">
        <f t="shared" si="45"/>
        <v>59.995966768520901</v>
      </c>
      <c r="BL109" s="1">
        <f t="shared" si="45"/>
        <v>62.514497257885687</v>
      </c>
      <c r="BM109" s="1">
        <f t="shared" si="45"/>
        <v>65.138751451151052</v>
      </c>
      <c r="BN109" s="1">
        <f t="shared" si="45"/>
        <v>67.873167452843944</v>
      </c>
      <c r="BO109" s="1">
        <f t="shared" si="45"/>
        <v>70.722369671707824</v>
      </c>
      <c r="BP109" s="1">
        <f t="shared" si="45"/>
        <v>73.691176641441913</v>
      </c>
      <c r="BQ109" s="1">
        <f t="shared" ref="BQ109:DA109" si="46">IF( BQ64&lt;BQ49,  MAX(price.feed.2050,BQ79), price.feed.2050)</f>
        <v>76.784609169743547</v>
      </c>
      <c r="BR109" s="1">
        <f t="shared" si="46"/>
        <v>80.007898829431468</v>
      </c>
      <c r="BS109" s="1">
        <f t="shared" si="46"/>
        <v>83.366496806015235</v>
      </c>
      <c r="BT109" s="1">
        <f t="shared" si="46"/>
        <v>86.866083116667795</v>
      </c>
      <c r="BU109" s="1">
        <f t="shared" si="46"/>
        <v>90.512576216197573</v>
      </c>
      <c r="BV109" s="1">
        <f t="shared" si="46"/>
        <v>94.312143006261522</v>
      </c>
      <c r="BW109" s="1">
        <f t="shared" si="46"/>
        <v>98.271209264749245</v>
      </c>
      <c r="BX109" s="1">
        <f t="shared" si="46"/>
        <v>102.39647051297499</v>
      </c>
      <c r="BY109" s="1">
        <f t="shared" si="46"/>
        <v>106.694903339056</v>
      </c>
      <c r="BZ109" s="1">
        <f t="shared" si="46"/>
        <v>111.17377719662726</v>
      </c>
      <c r="CA109" s="1">
        <f t="shared" si="46"/>
        <v>115.84066669884741</v>
      </c>
      <c r="CB109" s="1">
        <f t="shared" si="46"/>
        <v>120.70346442848528</v>
      </c>
      <c r="CC109" s="1">
        <f t="shared" si="46"/>
        <v>125.77039428575362</v>
      </c>
      <c r="CD109" s="1">
        <f t="shared" si="46"/>
        <v>131.05002539646199</v>
      </c>
      <c r="CE109" s="1">
        <f t="shared" si="46"/>
        <v>136.55128660401027</v>
      </c>
      <c r="CF109" s="1">
        <f t="shared" si="46"/>
        <v>142.28348156973311</v>
      </c>
      <c r="CG109" s="1">
        <f t="shared" si="46"/>
        <v>148.25630450713049</v>
      </c>
      <c r="CH109" s="1">
        <f t="shared" si="46"/>
        <v>154.47985657659513</v>
      </c>
      <c r="CI109" s="1">
        <f t="shared" si="46"/>
        <v>160.96466296836408</v>
      </c>
      <c r="CJ109" s="1">
        <f t="shared" si="46"/>
        <v>167.72169070258269</v>
      </c>
      <c r="CK109" s="1">
        <f t="shared" si="46"/>
        <v>174.76236717658693</v>
      </c>
      <c r="CL109" s="1">
        <f t="shared" si="46"/>
        <v>182.09859949076886</v>
      </c>
      <c r="CM109" s="1">
        <f t="shared" si="46"/>
        <v>189.74279458570916</v>
      </c>
      <c r="CN109" s="1">
        <f t="shared" si="46"/>
        <v>197.70788022463469</v>
      </c>
      <c r="CO109" s="1">
        <f t="shared" si="46"/>
        <v>206.00732685668203</v>
      </c>
      <c r="CP109" s="1">
        <f t="shared" si="46"/>
        <v>214.65517039794682</v>
      </c>
      <c r="CQ109" s="1">
        <f t="shared" si="46"/>
        <v>223.66603596884178</v>
      </c>
      <c r="CR109" s="1">
        <f t="shared" si="46"/>
        <v>233.05516262790999</v>
      </c>
      <c r="CS109" s="1">
        <f t="shared" si="46"/>
        <v>242.83842914392258</v>
      </c>
      <c r="CT109" s="1">
        <f t="shared" si="46"/>
        <v>253.03238084984486</v>
      </c>
      <c r="CU109" s="1">
        <f t="shared" si="46"/>
        <v>263.65425762408938</v>
      </c>
      <c r="CV109" s="1">
        <f t="shared" si="46"/>
        <v>274.7220230463729</v>
      </c>
      <c r="CW109" s="1">
        <f t="shared" si="46"/>
        <v>286.25439477748893</v>
      </c>
      <c r="CX109" s="1">
        <f t="shared" si="46"/>
        <v>298.27087621437204</v>
      </c>
      <c r="CY109" s="1">
        <f t="shared" si="46"/>
        <v>310.79178947398765</v>
      </c>
      <c r="CZ109" s="1">
        <f t="shared" si="46"/>
        <v>323.83830976183458</v>
      </c>
      <c r="DA109" s="1">
        <f t="shared" si="46"/>
        <v>337.43250118317314</v>
      </c>
    </row>
    <row r="110" spans="1:105" x14ac:dyDescent="0.25">
      <c r="A110" t="s">
        <v>60</v>
      </c>
      <c r="B110" s="3">
        <f t="shared" si="13"/>
        <v>48.263882830498908</v>
      </c>
      <c r="D110" t="s">
        <v>60</v>
      </c>
      <c r="E110" s="1">
        <f t="shared" ref="E110:AJ110" si="47">IF( E65&lt;E50,  MAX(price.feed.2050,E80), price.feed.2050)</f>
        <v>5.6084587557990551</v>
      </c>
      <c r="F110" s="1">
        <f t="shared" si="47"/>
        <v>5.8451595318562681</v>
      </c>
      <c r="G110" s="1">
        <f t="shared" si="47"/>
        <v>6.0918500858231734</v>
      </c>
      <c r="H110" s="1">
        <f t="shared" si="47"/>
        <v>6.3489520287495811</v>
      </c>
      <c r="I110" s="1">
        <f t="shared" si="47"/>
        <v>6.6169047654619924</v>
      </c>
      <c r="J110" s="1">
        <f t="shared" si="47"/>
        <v>6.8961662455365476</v>
      </c>
      <c r="K110" s="1">
        <f t="shared" si="47"/>
        <v>7.1872137459661927</v>
      </c>
      <c r="L110" s="1">
        <f t="shared" si="47"/>
        <v>7.4905446868597574</v>
      </c>
      <c r="M110" s="1">
        <f t="shared" si="47"/>
        <v>7.8066774815669833</v>
      </c>
      <c r="N110" s="1">
        <f t="shared" si="47"/>
        <v>8.1361524226824233</v>
      </c>
      <c r="O110" s="1">
        <f t="shared" si="47"/>
        <v>8.4795326054425182</v>
      </c>
      <c r="P110" s="1">
        <f t="shared" si="47"/>
        <v>8.8374048900938718</v>
      </c>
      <c r="Q110" s="1">
        <f t="shared" si="47"/>
        <v>9.2103809048776402</v>
      </c>
      <c r="R110" s="1">
        <f t="shared" si="47"/>
        <v>9.5990980913440485</v>
      </c>
      <c r="S110" s="1">
        <f t="shared" si="47"/>
        <v>10.004220793783668</v>
      </c>
      <c r="T110" s="1">
        <f t="shared" si="47"/>
        <v>10.42644139463731</v>
      </c>
      <c r="U110" s="1">
        <f t="shared" si="47"/>
        <v>10.866481497824999</v>
      </c>
      <c r="V110" s="1">
        <f t="shared" si="47"/>
        <v>11.325093162016531</v>
      </c>
      <c r="W110" s="1">
        <f t="shared" si="47"/>
        <v>11.803060185951191</v>
      </c>
      <c r="X110" s="1">
        <f t="shared" si="47"/>
        <v>12.301199448003523</v>
      </c>
      <c r="Y110" s="1">
        <f t="shared" si="47"/>
        <v>12.820362302284364</v>
      </c>
      <c r="Z110" s="1">
        <f t="shared" si="47"/>
        <v>13.36143603366336</v>
      </c>
      <c r="AA110" s="1">
        <f t="shared" si="47"/>
        <v>13.925345374199535</v>
      </c>
      <c r="AB110" s="1">
        <f t="shared" si="47"/>
        <v>14.513054083571715</v>
      </c>
      <c r="AC110" s="1">
        <f t="shared" si="47"/>
        <v>15.12556659620985</v>
      </c>
      <c r="AD110" s="1">
        <f t="shared" si="47"/>
        <v>15.763929737942156</v>
      </c>
      <c r="AE110" s="1">
        <f t="shared" si="47"/>
        <v>16.429234515092244</v>
      </c>
      <c r="AF110" s="1">
        <f t="shared" si="47"/>
        <v>17.122617979083547</v>
      </c>
      <c r="AG110" s="1">
        <f t="shared" si="47"/>
        <v>17.845265169738131</v>
      </c>
      <c r="AH110" s="1">
        <f t="shared" si="47"/>
        <v>18.598411140590873</v>
      </c>
      <c r="AI110" s="1">
        <f t="shared" si="47"/>
        <v>19.383343069680507</v>
      </c>
      <c r="AJ110" s="1">
        <f t="shared" si="47"/>
        <v>20.20140245942509</v>
      </c>
      <c r="AK110" s="1">
        <f t="shared" ref="AK110:BP110" si="48">IF( AK65&lt;AK50,  MAX(price.feed.2050,AK80), price.feed.2050)</f>
        <v>21.053987429341451</v>
      </c>
      <c r="AL110" s="1">
        <f t="shared" si="48"/>
        <v>21.942555105527205</v>
      </c>
      <c r="AM110" s="1">
        <f t="shared" si="48"/>
        <v>22.868624110989028</v>
      </c>
      <c r="AN110" s="1">
        <f t="shared" si="48"/>
        <v>23.833777161073403</v>
      </c>
      <c r="AO110" s="1">
        <f t="shared" si="48"/>
        <v>24.839663768435482</v>
      </c>
      <c r="AP110" s="1">
        <f t="shared" si="48"/>
        <v>25.888003062169179</v>
      </c>
      <c r="AQ110" s="1">
        <f t="shared" si="48"/>
        <v>26.980586725916577</v>
      </c>
      <c r="AR110" s="1">
        <f t="shared" si="48"/>
        <v>28.119282059977817</v>
      </c>
      <c r="AS110" s="1">
        <f t="shared" si="48"/>
        <v>29.306035172655456</v>
      </c>
      <c r="AT110" s="1">
        <f t="shared" si="48"/>
        <v>30.542874306286404</v>
      </c>
      <c r="AU110" s="1">
        <f t="shared" si="48"/>
        <v>31.831913303647468</v>
      </c>
      <c r="AV110" s="1">
        <f t="shared" si="48"/>
        <v>33.17535522065694</v>
      </c>
      <c r="AW110" s="1">
        <f t="shared" si="48"/>
        <v>34.575496091548416</v>
      </c>
      <c r="AX110" s="1">
        <f t="shared" si="48"/>
        <v>36.034728852950188</v>
      </c>
      <c r="AY110" s="1">
        <f t="shared" si="48"/>
        <v>37.555547433578155</v>
      </c>
      <c r="AZ110" s="1">
        <f t="shared" si="48"/>
        <v>39.140551016530431</v>
      </c>
      <c r="BA110" s="1">
        <f t="shared" si="48"/>
        <v>40.792448481469492</v>
      </c>
      <c r="BB110" s="1">
        <f t="shared" si="48"/>
        <v>42.514063034282977</v>
      </c>
      <c r="BC110" s="1">
        <f t="shared" si="48"/>
        <v>44.308337032135775</v>
      </c>
      <c r="BD110" s="1">
        <f t="shared" si="48"/>
        <v>46.178337012160078</v>
      </c>
      <c r="BE110" s="1">
        <f t="shared" si="48"/>
        <v>48.127258932377082</v>
      </c>
      <c r="BF110" s="1">
        <f t="shared" si="48"/>
        <v>50.158433633808471</v>
      </c>
      <c r="BG110" s="1">
        <f t="shared" si="48"/>
        <v>52.275332533111353</v>
      </c>
      <c r="BH110" s="1">
        <f t="shared" si="48"/>
        <v>54.481573555467548</v>
      </c>
      <c r="BI110" s="1">
        <f t="shared" si="48"/>
        <v>56.780927317864929</v>
      </c>
      <c r="BJ110" s="1">
        <f t="shared" si="48"/>
        <v>59.177323573340736</v>
      </c>
      <c r="BK110" s="1">
        <f t="shared" si="48"/>
        <v>61.674857927197777</v>
      </c>
      <c r="BL110" s="1">
        <f t="shared" si="48"/>
        <v>64.277798836675217</v>
      </c>
      <c r="BM110" s="1">
        <f t="shared" si="48"/>
        <v>66.990594906033621</v>
      </c>
      <c r="BN110" s="1">
        <f t="shared" si="48"/>
        <v>69.817882489524806</v>
      </c>
      <c r="BO110" s="1">
        <f t="shared" si="48"/>
        <v>72.764493615238123</v>
      </c>
      <c r="BP110" s="1">
        <f t="shared" si="48"/>
        <v>75.835464243368094</v>
      </c>
      <c r="BQ110" s="1">
        <f t="shared" ref="BQ110:DA110" si="49">IF( BQ65&lt;BQ50,  MAX(price.feed.2050,BQ80), price.feed.2050)</f>
        <v>79.03604287301458</v>
      </c>
      <c r="BR110" s="1">
        <f t="shared" si="49"/>
        <v>82.371699512227764</v>
      </c>
      <c r="BS110" s="1">
        <f t="shared" si="49"/>
        <v>85.848135026625755</v>
      </c>
      <c r="BT110" s="1">
        <f t="shared" si="49"/>
        <v>89.471290882564986</v>
      </c>
      <c r="BU110" s="1">
        <f t="shared" si="49"/>
        <v>93.247359301512802</v>
      </c>
      <c r="BV110" s="1">
        <f t="shared" si="49"/>
        <v>97.182793842977944</v>
      </c>
      <c r="BW110" s="1">
        <f t="shared" si="49"/>
        <v>101.28432043408569</v>
      </c>
      <c r="BX110" s="1">
        <f t="shared" si="49"/>
        <v>105.5589488646482</v>
      </c>
      <c r="BY110" s="1">
        <f t="shared" si="49"/>
        <v>110.01398476737484</v>
      </c>
      <c r="BZ110" s="1">
        <f t="shared" si="49"/>
        <v>114.65704210369893</v>
      </c>
      <c r="CA110" s="1">
        <f t="shared" si="49"/>
        <v>119.49605617655963</v>
      </c>
      <c r="CB110" s="1">
        <f t="shared" si="49"/>
        <v>124.53929719237748</v>
      </c>
      <c r="CC110" s="1">
        <f t="shared" si="49"/>
        <v>129.79538439540374</v>
      </c>
      <c r="CD110" s="1">
        <f t="shared" si="49"/>
        <v>135.27330079859911</v>
      </c>
      <c r="CE110" s="1">
        <f t="shared" si="49"/>
        <v>140.98240853621814</v>
      </c>
      <c r="CF110" s="1">
        <f t="shared" si="49"/>
        <v>146.93246486433748</v>
      </c>
      <c r="CG110" s="1">
        <f t="shared" si="49"/>
        <v>153.13363883667481</v>
      </c>
      <c r="CH110" s="1">
        <f t="shared" si="49"/>
        <v>159.59652868419803</v>
      </c>
      <c r="CI110" s="1">
        <f t="shared" si="49"/>
        <v>166.33217992822782</v>
      </c>
      <c r="CJ110" s="1">
        <f t="shared" si="49"/>
        <v>173.35210425798974</v>
      </c>
      <c r="CK110" s="1">
        <f t="shared" si="49"/>
        <v>180.66829920487953</v>
      </c>
      <c r="CL110" s="1">
        <f t="shared" si="49"/>
        <v>188.29326864706627</v>
      </c>
      <c r="CM110" s="1">
        <f t="shared" si="49"/>
        <v>196.24004417947557</v>
      </c>
      <c r="CN110" s="1">
        <f t="shared" si="49"/>
        <v>204.52220738567829</v>
      </c>
      <c r="CO110" s="1">
        <f t="shared" si="49"/>
        <v>213.15391304974656</v>
      </c>
      <c r="CP110" s="1">
        <f t="shared" si="49"/>
        <v>222.14991334774987</v>
      </c>
      <c r="CQ110" s="1">
        <f t="shared" si="49"/>
        <v>231.52558306023298</v>
      </c>
      <c r="CR110" s="1">
        <f t="shared" si="49"/>
        <v>241.2969458487693</v>
      </c>
      <c r="CS110" s="1">
        <f t="shared" si="49"/>
        <v>251.48070164149644</v>
      </c>
      <c r="CT110" s="1">
        <f t="shared" si="49"/>
        <v>262.09425517443577</v>
      </c>
      <c r="CU110" s="1">
        <f t="shared" si="49"/>
        <v>273.15574573737894</v>
      </c>
      <c r="CV110" s="1">
        <f t="shared" si="49"/>
        <v>284.6840781751755</v>
      </c>
      <c r="CW110" s="1">
        <f t="shared" si="49"/>
        <v>296.69895519740982</v>
      </c>
      <c r="CX110" s="1">
        <f t="shared" si="49"/>
        <v>309.22091105167647</v>
      </c>
      <c r="CY110" s="1">
        <f t="shared" si="49"/>
        <v>322.27134661802012</v>
      </c>
      <c r="CZ110" s="1">
        <f t="shared" si="49"/>
        <v>335.87256598450182</v>
      </c>
      <c r="DA110" s="1">
        <f t="shared" si="49"/>
        <v>350.04781456641524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3"/>
  <sheetViews>
    <sheetView topLeftCell="C4" zoomScale="90" zoomScaleNormal="90" zoomScalePageLayoutView="125" workbookViewId="0">
      <selection activeCell="C6" sqref="C6"/>
    </sheetView>
  </sheetViews>
  <sheetFormatPr defaultColWidth="8.85546875" defaultRowHeight="15" x14ac:dyDescent="0.25"/>
  <cols>
    <col min="2" max="2" width="46" customWidth="1"/>
    <col min="3" max="3" width="25.140625" customWidth="1"/>
  </cols>
  <sheetData>
    <row r="2" spans="2:12" x14ac:dyDescent="0.25">
      <c r="B2" s="4" t="s">
        <v>76</v>
      </c>
    </row>
    <row r="5" spans="2:12" x14ac:dyDescent="0.25">
      <c r="B5" s="4" t="s">
        <v>77</v>
      </c>
      <c r="C5" s="4" t="s">
        <v>75</v>
      </c>
      <c r="D5" t="s">
        <v>104</v>
      </c>
      <c r="J5" s="4" t="s">
        <v>74</v>
      </c>
    </row>
    <row r="6" spans="2:12" x14ac:dyDescent="0.25">
      <c r="B6" t="s">
        <v>78</v>
      </c>
      <c r="C6" s="21" t="s">
        <v>79</v>
      </c>
      <c r="D6">
        <f>MATCH(C6,J6:M6,0)</f>
        <v>2</v>
      </c>
      <c r="J6" s="25" t="s">
        <v>86</v>
      </c>
      <c r="K6" s="25" t="s">
        <v>79</v>
      </c>
      <c r="L6" s="25" t="s">
        <v>85</v>
      </c>
    </row>
    <row r="7" spans="2:12" x14ac:dyDescent="0.25">
      <c r="B7" t="s">
        <v>71</v>
      </c>
      <c r="C7" s="21" t="s">
        <v>109</v>
      </c>
      <c r="D7">
        <f>MATCH(C7,J7:M7,0)</f>
        <v>3</v>
      </c>
      <c r="J7" s="25" t="s">
        <v>110</v>
      </c>
      <c r="K7" s="25" t="s">
        <v>111</v>
      </c>
      <c r="L7" s="25" t="s">
        <v>109</v>
      </c>
    </row>
    <row r="8" spans="2:12" x14ac:dyDescent="0.25">
      <c r="B8" t="s">
        <v>80</v>
      </c>
      <c r="C8" s="21" t="s">
        <v>107</v>
      </c>
      <c r="D8">
        <f>MATCH(C8,J8:M8,0)</f>
        <v>3</v>
      </c>
      <c r="J8" s="25" t="s">
        <v>105</v>
      </c>
      <c r="K8" s="25" t="s">
        <v>106</v>
      </c>
      <c r="L8" s="25" t="s">
        <v>107</v>
      </c>
    </row>
    <row r="13" spans="2:12" x14ac:dyDescent="0.25">
      <c r="B13" s="9" t="s">
        <v>34</v>
      </c>
      <c r="C13" s="9" t="s">
        <v>42</v>
      </c>
      <c r="D13" s="9" t="s">
        <v>35</v>
      </c>
      <c r="E13" s="9" t="s">
        <v>36</v>
      </c>
      <c r="F13" s="9" t="s">
        <v>37</v>
      </c>
      <c r="G13" s="9" t="s">
        <v>38</v>
      </c>
      <c r="H13" s="9" t="s">
        <v>39</v>
      </c>
      <c r="I13" s="9" t="s">
        <v>40</v>
      </c>
      <c r="J13" s="9" t="s">
        <v>41</v>
      </c>
    </row>
    <row r="14" spans="2:12" x14ac:dyDescent="0.25">
      <c r="B14" s="8" t="s">
        <v>43</v>
      </c>
      <c r="C14" s="10">
        <f>results!C83</f>
        <v>-6144</v>
      </c>
      <c r="D14" s="10">
        <f>results!D83</f>
        <v>-230.63040000000004</v>
      </c>
      <c r="E14" s="10">
        <f>results!E83</f>
        <v>-576.57600000000014</v>
      </c>
      <c r="F14" s="10">
        <f>results!F83</f>
        <v>-576.57600000000014</v>
      </c>
      <c r="G14" s="10">
        <f>results!G83</f>
        <v>-576.57600000000014</v>
      </c>
      <c r="H14" s="10">
        <f>results!H83</f>
        <v>-576.57600000000014</v>
      </c>
      <c r="I14" s="10">
        <f>results!I83</f>
        <v>-576.57600000000014</v>
      </c>
      <c r="J14" s="10">
        <f>results!J83</f>
        <v>-576.57600000000014</v>
      </c>
    </row>
    <row r="15" spans="2:12" x14ac:dyDescent="0.25">
      <c r="B15" s="8" t="s">
        <v>44</v>
      </c>
      <c r="C15" s="10">
        <f>results!C84</f>
        <v>0</v>
      </c>
      <c r="D15" s="10">
        <f>results!D84</f>
        <v>860.06369866144439</v>
      </c>
      <c r="E15" s="10">
        <f>results!E84</f>
        <v>1444.6205054759332</v>
      </c>
      <c r="F15" s="10">
        <f>results!F84</f>
        <v>1487.3084769743487</v>
      </c>
      <c r="G15" s="10">
        <f>results!G84</f>
        <v>1859.3601497556176</v>
      </c>
      <c r="H15" s="10">
        <f>results!H84</f>
        <v>1859.3601497556176</v>
      </c>
      <c r="I15" s="10">
        <f>results!I84</f>
        <v>1859.3601497556176</v>
      </c>
      <c r="J15" s="10">
        <f>results!J84</f>
        <v>1859.3601497556176</v>
      </c>
    </row>
    <row r="16" spans="2:12" x14ac:dyDescent="0.25">
      <c r="B16" s="8" t="s">
        <v>45</v>
      </c>
      <c r="C16" s="10">
        <f>results!C85</f>
        <v>-6144</v>
      </c>
      <c r="D16" s="10">
        <f>results!D85</f>
        <v>629.43329866144438</v>
      </c>
      <c r="E16" s="10">
        <f>results!E85</f>
        <v>868.04450547593308</v>
      </c>
      <c r="F16" s="10">
        <f>results!F85</f>
        <v>910.73247697434851</v>
      </c>
      <c r="G16" s="10">
        <f>results!G85</f>
        <v>1282.7841497556174</v>
      </c>
      <c r="H16" s="10">
        <f>results!H85</f>
        <v>1282.7841497556174</v>
      </c>
      <c r="I16" s="10">
        <f>results!I85</f>
        <v>1282.7841497556174</v>
      </c>
      <c r="J16" s="10">
        <f>results!J85</f>
        <v>1282.7841497556174</v>
      </c>
    </row>
    <row r="17" spans="2:10" x14ac:dyDescent="0.25">
      <c r="B17" s="8" t="s">
        <v>46</v>
      </c>
      <c r="C17" s="10">
        <f>results!C86</f>
        <v>-6144</v>
      </c>
      <c r="D17" s="10">
        <f>results!D86</f>
        <v>-5514.5667013385555</v>
      </c>
      <c r="E17" s="10">
        <f>results!E86</f>
        <v>-4646.5221958626225</v>
      </c>
      <c r="F17" s="10">
        <f>results!F86</f>
        <v>-3735.7897188882739</v>
      </c>
      <c r="G17" s="10">
        <f>results!G86</f>
        <v>-2453.0055691326565</v>
      </c>
      <c r="H17" s="10">
        <f>results!H86</f>
        <v>-1170.2214193770392</v>
      </c>
      <c r="I17" s="10">
        <f>results!I86</f>
        <v>112.56273037857818</v>
      </c>
      <c r="J17" s="10">
        <f>results!J86</f>
        <v>1395.3468801341955</v>
      </c>
    </row>
    <row r="18" spans="2:10" x14ac:dyDescent="0.25">
      <c r="B18" s="8"/>
      <c r="C18" s="8"/>
      <c r="D18" s="8"/>
      <c r="E18" s="8"/>
      <c r="F18" s="8"/>
      <c r="G18" s="8"/>
      <c r="H18" s="8"/>
      <c r="I18" s="8"/>
      <c r="J18" s="8"/>
    </row>
    <row r="19" spans="2:10" x14ac:dyDescent="0.25">
      <c r="B19" s="9" t="s">
        <v>61</v>
      </c>
      <c r="C19" s="9" t="s">
        <v>42</v>
      </c>
      <c r="D19" s="9" t="s">
        <v>35</v>
      </c>
      <c r="E19" s="9" t="s">
        <v>36</v>
      </c>
      <c r="F19" s="9" t="s">
        <v>37</v>
      </c>
      <c r="G19" s="9" t="s">
        <v>38</v>
      </c>
      <c r="H19" s="9" t="s">
        <v>39</v>
      </c>
      <c r="I19" s="9" t="s">
        <v>40</v>
      </c>
      <c r="J19" s="9" t="s">
        <v>41</v>
      </c>
    </row>
    <row r="20" spans="2:10" x14ac:dyDescent="0.25">
      <c r="B20" s="8" t="s">
        <v>43</v>
      </c>
      <c r="C20" s="10">
        <f>results!C89</f>
        <v>-6144</v>
      </c>
      <c r="D20" s="10">
        <f>results!D89</f>
        <v>-189.56137740275199</v>
      </c>
      <c r="E20" s="10">
        <f>results!E89</f>
        <v>-389.51408620490366</v>
      </c>
      <c r="F20" s="10">
        <f>results!F89</f>
        <v>-320.15218591640917</v>
      </c>
      <c r="G20" s="10">
        <f>results!G89</f>
        <v>-263.1417598929562</v>
      </c>
      <c r="H20" s="10">
        <f>results!H89</f>
        <v>-216.28334537638148</v>
      </c>
      <c r="I20" s="10">
        <f>results!I89</f>
        <v>-177.76914430544284</v>
      </c>
      <c r="J20" s="10">
        <f>results!J89</f>
        <v>-146.11327845005826</v>
      </c>
    </row>
    <row r="21" spans="2:10" x14ac:dyDescent="0.25">
      <c r="B21" s="8" t="s">
        <v>44</v>
      </c>
      <c r="C21" s="10">
        <f>results!C90</f>
        <v>0</v>
      </c>
      <c r="D21" s="10">
        <f>results!D90</f>
        <v>706.9096674695478</v>
      </c>
      <c r="E21" s="10">
        <f>results!E90</f>
        <v>975.9338510505537</v>
      </c>
      <c r="F21" s="10">
        <f>results!F90</f>
        <v>825.84960184839974</v>
      </c>
      <c r="G21" s="10">
        <f>results!G90</f>
        <v>848.58770063534337</v>
      </c>
      <c r="H21" s="10">
        <f>results!H90</f>
        <v>697.47723361477847</v>
      </c>
      <c r="I21" s="10">
        <f>results!I90</f>
        <v>573.27544465551136</v>
      </c>
      <c r="J21" s="10">
        <f>results!J90</f>
        <v>471.19062760188518</v>
      </c>
    </row>
    <row r="22" spans="2:10" x14ac:dyDescent="0.25">
      <c r="B22" s="8" t="s">
        <v>45</v>
      </c>
      <c r="C22" s="10">
        <f>results!C91</f>
        <v>-6144</v>
      </c>
      <c r="D22" s="10">
        <f>results!D91</f>
        <v>517.34829006679581</v>
      </c>
      <c r="E22" s="10">
        <f>results!E91</f>
        <v>586.41976484564998</v>
      </c>
      <c r="F22" s="10">
        <f>results!F91</f>
        <v>505.69741593199058</v>
      </c>
      <c r="G22" s="10">
        <f>results!G91</f>
        <v>585.44594074238717</v>
      </c>
      <c r="H22" s="10">
        <f>results!H91</f>
        <v>481.19388823839699</v>
      </c>
      <c r="I22" s="10">
        <f>results!I91</f>
        <v>395.5063003500685</v>
      </c>
      <c r="J22" s="10">
        <f>results!J91</f>
        <v>325.07734915182692</v>
      </c>
    </row>
    <row r="23" spans="2:10" x14ac:dyDescent="0.25">
      <c r="B23" s="8" t="s">
        <v>46</v>
      </c>
      <c r="C23" s="10">
        <f>results!C92</f>
        <v>-6144</v>
      </c>
      <c r="D23" s="10">
        <f>results!D92</f>
        <v>-5626.6517099332041</v>
      </c>
      <c r="E23" s="10">
        <f>results!E92</f>
        <v>-5040.2319450875539</v>
      </c>
      <c r="F23" s="10">
        <f>results!F92</f>
        <v>-4534.5345291555632</v>
      </c>
      <c r="G23" s="10">
        <f>results!G92</f>
        <v>-3949.0885884131758</v>
      </c>
      <c r="H23" s="10">
        <f>results!H92</f>
        <v>-3467.8947001747788</v>
      </c>
      <c r="I23" s="10">
        <f>results!I92</f>
        <v>-3072.3883998247102</v>
      </c>
      <c r="J23" s="10">
        <f>results!J92</f>
        <v>-2747.3110506728831</v>
      </c>
    </row>
  </sheetData>
  <dataValidations count="3">
    <dataValidation type="list" allowBlank="1" showInputMessage="1" showErrorMessage="1" sqref="C6">
      <formula1>$J$6:$L$6</formula1>
    </dataValidation>
    <dataValidation type="list" allowBlank="1" showInputMessage="1" showErrorMessage="1" sqref="C7">
      <formula1>$J$7:$L$7</formula1>
    </dataValidation>
    <dataValidation type="list" allowBlank="1" showInputMessage="1" showErrorMessage="1" sqref="C8">
      <formula1>$J$8:$L$8</formula1>
    </dataValidation>
  </dataValidations>
  <pageMargins left="0.7" right="0.7" top="0.75" bottom="0.75" header="0.3" footer="0.3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92"/>
  <sheetViews>
    <sheetView topLeftCell="B83" zoomScaleNormal="100" zoomScalePageLayoutView="160" workbookViewId="0">
      <selection activeCell="C65" sqref="C65"/>
    </sheetView>
  </sheetViews>
  <sheetFormatPr defaultColWidth="8.85546875" defaultRowHeight="15" x14ac:dyDescent="0.25"/>
  <cols>
    <col min="1" max="1" width="8.85546875" style="8"/>
    <col min="2" max="2" width="36" style="8" customWidth="1"/>
    <col min="3" max="16384" width="8.85546875" style="8"/>
  </cols>
  <sheetData>
    <row r="2" spans="2:10" x14ac:dyDescent="0.25">
      <c r="C2" s="9">
        <v>2015</v>
      </c>
      <c r="D2" s="9">
        <v>2020</v>
      </c>
      <c r="E2" s="9">
        <v>2025</v>
      </c>
      <c r="F2" s="9">
        <v>2030</v>
      </c>
      <c r="G2" s="9">
        <v>2035</v>
      </c>
      <c r="H2" s="9">
        <v>2040</v>
      </c>
      <c r="I2" s="9">
        <v>2045</v>
      </c>
      <c r="J2" s="9">
        <v>2050</v>
      </c>
    </row>
    <row r="4" spans="2:10" x14ac:dyDescent="0.25">
      <c r="B4" s="9" t="s">
        <v>14</v>
      </c>
    </row>
    <row r="5" spans="2:10" x14ac:dyDescent="0.25">
      <c r="B5" s="8" t="s">
        <v>63</v>
      </c>
      <c r="C5" s="15">
        <f>scenarios!C25</f>
        <v>80</v>
      </c>
      <c r="D5" s="15">
        <f>scenarios!D25</f>
        <v>80</v>
      </c>
      <c r="E5" s="15">
        <f>scenarios!E25</f>
        <v>80</v>
      </c>
      <c r="F5" s="15">
        <f>scenarios!F25</f>
        <v>80</v>
      </c>
      <c r="G5" s="15">
        <f>scenarios!G25</f>
        <v>80</v>
      </c>
      <c r="H5" s="15">
        <f>scenarios!H25</f>
        <v>80</v>
      </c>
      <c r="I5" s="15">
        <f>scenarios!I25</f>
        <v>80</v>
      </c>
      <c r="J5" s="15">
        <f>scenarios!J25</f>
        <v>80</v>
      </c>
    </row>
    <row r="6" spans="2:10" x14ac:dyDescent="0.25">
      <c r="B6" s="8" t="s">
        <v>64</v>
      </c>
      <c r="C6" s="15"/>
      <c r="D6" s="15"/>
      <c r="E6" s="15"/>
      <c r="F6" s="15"/>
      <c r="G6" s="15"/>
      <c r="H6" s="15"/>
      <c r="I6" s="15"/>
      <c r="J6" s="15"/>
    </row>
    <row r="7" spans="2:10" x14ac:dyDescent="0.25">
      <c r="B7" s="8" t="s">
        <v>65</v>
      </c>
      <c r="C7" s="15"/>
      <c r="D7" s="15"/>
      <c r="E7" s="15"/>
      <c r="F7" s="15"/>
      <c r="G7" s="15"/>
      <c r="H7" s="15"/>
      <c r="I7" s="15"/>
      <c r="J7" s="15"/>
    </row>
    <row r="8" spans="2:10" x14ac:dyDescent="0.25">
      <c r="B8" s="26" t="s">
        <v>66</v>
      </c>
      <c r="C8" s="27"/>
      <c r="D8" s="27">
        <f>0.4*1100</f>
        <v>440</v>
      </c>
      <c r="E8" s="27">
        <v>1100</v>
      </c>
      <c r="F8" s="27">
        <v>1100</v>
      </c>
      <c r="G8" s="27">
        <v>1100</v>
      </c>
      <c r="H8" s="27">
        <v>1100</v>
      </c>
      <c r="I8" s="27">
        <v>1100</v>
      </c>
      <c r="J8" s="27">
        <v>1100</v>
      </c>
    </row>
    <row r="9" spans="2:10" x14ac:dyDescent="0.25">
      <c r="B9" s="8" t="s">
        <v>67</v>
      </c>
      <c r="C9" s="15">
        <f>scenarios!C26</f>
        <v>1860.730593607306</v>
      </c>
      <c r="D9" s="15">
        <f>scenarios!D26</f>
        <v>3105.022831050228</v>
      </c>
      <c r="E9" s="15">
        <f>scenarios!E26</f>
        <v>5251.1415525114135</v>
      </c>
      <c r="F9" s="15">
        <f>scenarios!F26</f>
        <v>5045.6621004566223</v>
      </c>
      <c r="G9" s="15">
        <f>scenarios!G26</f>
        <v>3470.3196347031953</v>
      </c>
      <c r="H9" s="15">
        <f>scenarios!H26</f>
        <v>3470.3196347031953</v>
      </c>
      <c r="I9" s="15">
        <f>scenarios!I26</f>
        <v>3470.3196347031953</v>
      </c>
      <c r="J9" s="15">
        <f>scenarios!J26</f>
        <v>3470.3196347031953</v>
      </c>
    </row>
    <row r="10" spans="2:10" x14ac:dyDescent="0.25">
      <c r="B10" s="26" t="s">
        <v>68</v>
      </c>
      <c r="C10" s="27">
        <v>12</v>
      </c>
      <c r="D10" s="27">
        <v>12</v>
      </c>
      <c r="E10" s="27">
        <v>12</v>
      </c>
      <c r="F10" s="27">
        <v>12</v>
      </c>
      <c r="G10" s="27">
        <v>12</v>
      </c>
      <c r="H10" s="27">
        <v>12</v>
      </c>
      <c r="I10" s="27">
        <v>12</v>
      </c>
      <c r="J10" s="27">
        <v>12</v>
      </c>
    </row>
    <row r="11" spans="2:10" x14ac:dyDescent="0.25">
      <c r="B11" s="26" t="s">
        <v>69</v>
      </c>
      <c r="C11" s="28">
        <v>0.04</v>
      </c>
      <c r="D11" s="28">
        <v>0.04</v>
      </c>
      <c r="E11" s="28">
        <v>0.04</v>
      </c>
      <c r="F11" s="28">
        <v>0.04</v>
      </c>
      <c r="G11" s="28">
        <v>0.04</v>
      </c>
      <c r="H11" s="28">
        <v>0.04</v>
      </c>
      <c r="I11" s="28">
        <v>0.04</v>
      </c>
      <c r="J11" s="28">
        <v>0.04</v>
      </c>
    </row>
    <row r="12" spans="2:10" x14ac:dyDescent="0.25">
      <c r="B12" s="26" t="s">
        <v>70</v>
      </c>
      <c r="C12" s="27">
        <v>6144</v>
      </c>
      <c r="D12" s="15"/>
      <c r="E12" s="15"/>
      <c r="F12" s="15"/>
      <c r="G12" s="15"/>
      <c r="H12" s="15"/>
      <c r="I12" s="15"/>
      <c r="J12" s="15"/>
    </row>
    <row r="14" spans="2:10" x14ac:dyDescent="0.25">
      <c r="B14" s="9" t="s">
        <v>19</v>
      </c>
    </row>
    <row r="16" spans="2:10" x14ac:dyDescent="0.25">
      <c r="B16" s="9" t="s">
        <v>29</v>
      </c>
    </row>
    <row r="17" spans="2:11" x14ac:dyDescent="0.25">
      <c r="B17" s="8" t="s">
        <v>48</v>
      </c>
      <c r="C17" s="11">
        <f>calculations.2015!$B68</f>
        <v>64.54334221970467</v>
      </c>
      <c r="D17" s="11">
        <f>calculations.2020!$B68</f>
        <v>50.837374937216694</v>
      </c>
      <c r="E17" s="11">
        <f>calculations.2025!$B68</f>
        <v>34.155941888104586</v>
      </c>
      <c r="F17" s="11">
        <f>calculations.2030!$B68</f>
        <v>35.165236625576561</v>
      </c>
      <c r="G17" s="11">
        <f>calculations.2035!$B68</f>
        <v>43.961855022393891</v>
      </c>
      <c r="H17" s="11">
        <f>calculations.2040!$B68</f>
        <v>43.961855022393891</v>
      </c>
      <c r="I17" s="11">
        <f>calculations.2045!$B68</f>
        <v>43.961855022393891</v>
      </c>
      <c r="J17" s="11">
        <f>calculations.2050!$B68</f>
        <v>43.961855022393891</v>
      </c>
    </row>
    <row r="18" spans="2:11" x14ac:dyDescent="0.25">
      <c r="B18" s="8" t="s">
        <v>49</v>
      </c>
      <c r="C18" s="11">
        <f>calculations.2015!$B69</f>
        <v>56.939049581657372</v>
      </c>
      <c r="D18" s="11">
        <f>calculations.2020!$B69</f>
        <v>44.847876056653512</v>
      </c>
      <c r="E18" s="11">
        <f>calculations.2025!$B69</f>
        <v>30.131796739854295</v>
      </c>
      <c r="F18" s="11">
        <f>calculations.2030!$B69</f>
        <v>31.022179560499065</v>
      </c>
      <c r="G18" s="11">
        <f>calculations.2035!$B69</f>
        <v>38.78240817311633</v>
      </c>
      <c r="H18" s="11">
        <f>calculations.2040!$B69</f>
        <v>38.78240817311633</v>
      </c>
      <c r="I18" s="11">
        <f>calculations.2045!$B69</f>
        <v>38.78240817311633</v>
      </c>
      <c r="J18" s="11">
        <f>calculations.2050!$B69</f>
        <v>38.78240817311633</v>
      </c>
    </row>
    <row r="19" spans="2:11" x14ac:dyDescent="0.25">
      <c r="B19" s="8" t="s">
        <v>50</v>
      </c>
      <c r="C19" s="11">
        <f>calculations.2015!$B70</f>
        <v>55.981377080926627</v>
      </c>
      <c r="D19" s="11">
        <f>calculations.2020!$B70</f>
        <v>44.093568109274734</v>
      </c>
      <c r="E19" s="11">
        <f>calculations.2025!$B70</f>
        <v>29.625002310593871</v>
      </c>
      <c r="F19" s="11">
        <f>calculations.2030!$B70</f>
        <v>30.500409553867399</v>
      </c>
      <c r="G19" s="11">
        <f>calculations.2035!$B70</f>
        <v>38.130116888095081</v>
      </c>
      <c r="H19" s="11">
        <f>calculations.2040!$B70</f>
        <v>38.130116888095081</v>
      </c>
      <c r="I19" s="11">
        <f>calculations.2045!$B70</f>
        <v>38.130116888095081</v>
      </c>
      <c r="J19" s="11">
        <f>calculations.2050!$B70</f>
        <v>38.130116888095081</v>
      </c>
    </row>
    <row r="20" spans="2:11" x14ac:dyDescent="0.25">
      <c r="B20" s="8" t="s">
        <v>51</v>
      </c>
      <c r="C20" s="11">
        <f>calculations.2015!$B71</f>
        <v>58.269781662095042</v>
      </c>
      <c r="D20" s="11">
        <f>calculations.2020!$B71</f>
        <v>45.896023292102058</v>
      </c>
      <c r="E20" s="11">
        <f>calculations.2025!$B71</f>
        <v>30.836012016673156</v>
      </c>
      <c r="F20" s="11">
        <f>calculations.2030!$B71</f>
        <v>31.747204123598756</v>
      </c>
      <c r="G20" s="11">
        <f>calculations.2035!$B71</f>
        <v>39.688798341055126</v>
      </c>
      <c r="H20" s="11">
        <f>calculations.2040!$B71</f>
        <v>39.688798341055126</v>
      </c>
      <c r="I20" s="11">
        <f>calculations.2045!$B71</f>
        <v>39.688798341055126</v>
      </c>
      <c r="J20" s="11">
        <f>calculations.2050!$B71</f>
        <v>39.688798341055126</v>
      </c>
    </row>
    <row r="21" spans="2:11" x14ac:dyDescent="0.25">
      <c r="B21" s="8" t="s">
        <v>52</v>
      </c>
      <c r="C21" s="11">
        <f>calculations.2015!$B72</f>
        <v>51.99833982094254</v>
      </c>
      <c r="D21" s="11">
        <f>calculations.2020!$B72</f>
        <v>40.956340447815073</v>
      </c>
      <c r="E21" s="11">
        <f>calculations.2025!$B72</f>
        <v>27.517203357030553</v>
      </c>
      <c r="F21" s="11">
        <f>calculations.2030!$B72</f>
        <v>28.330325964780052</v>
      </c>
      <c r="G21" s="11">
        <f>calculations.2035!$B72</f>
        <v>35.417184762947784</v>
      </c>
      <c r="H21" s="11">
        <f>calculations.2040!$B72</f>
        <v>35.417184762947784</v>
      </c>
      <c r="I21" s="11">
        <f>calculations.2045!$B72</f>
        <v>35.417184762947784</v>
      </c>
      <c r="J21" s="11">
        <f>calculations.2050!$B72</f>
        <v>35.417184762947784</v>
      </c>
    </row>
    <row r="22" spans="2:11" x14ac:dyDescent="0.25">
      <c r="B22" s="8" t="s">
        <v>53</v>
      </c>
      <c r="C22" s="11">
        <f>calculations.2015!$B73</f>
        <v>49.964851976523015</v>
      </c>
      <c r="D22" s="11">
        <f>calculations.2020!$B73</f>
        <v>39.354669687953695</v>
      </c>
      <c r="E22" s="11">
        <f>calculations.2025!$B73</f>
        <v>26.441094028701475</v>
      </c>
      <c r="F22" s="11">
        <f>calculations.2030!$B73</f>
        <v>27.222418026253518</v>
      </c>
      <c r="G22" s="11">
        <f>calculations.2035!$B73</f>
        <v>34.032132568069649</v>
      </c>
      <c r="H22" s="11">
        <f>calculations.2040!$B73</f>
        <v>34.032132568069649</v>
      </c>
      <c r="I22" s="11">
        <f>calculations.2045!$B73</f>
        <v>34.032132568069649</v>
      </c>
      <c r="J22" s="11">
        <f>calculations.2050!$B73</f>
        <v>34.032132568069649</v>
      </c>
    </row>
    <row r="23" spans="2:11" x14ac:dyDescent="0.25">
      <c r="B23" s="8" t="s">
        <v>54</v>
      </c>
      <c r="C23" s="11">
        <f>calculations.2015!$B74</f>
        <v>50.113291618143528</v>
      </c>
      <c r="D23" s="11">
        <f>calculations.2020!$B74</f>
        <v>39.471587738012516</v>
      </c>
      <c r="E23" s="11">
        <f>calculations.2025!$B74</f>
        <v>26.519647379035003</v>
      </c>
      <c r="F23" s="11">
        <f>calculations.2030!$B74</f>
        <v>27.303292597397252</v>
      </c>
      <c r="G23" s="11">
        <f>calculations.2035!$B74</f>
        <v>34.133237992425933</v>
      </c>
      <c r="H23" s="11">
        <f>calculations.2040!$B74</f>
        <v>34.133237992425933</v>
      </c>
      <c r="I23" s="11">
        <f>calculations.2045!$B74</f>
        <v>34.133237992425933</v>
      </c>
      <c r="J23" s="11">
        <f>calculations.2050!$B74</f>
        <v>34.133237992425933</v>
      </c>
    </row>
    <row r="24" spans="2:11" x14ac:dyDescent="0.25">
      <c r="B24" s="8" t="s">
        <v>55</v>
      </c>
      <c r="C24" s="11">
        <f>calculations.2015!$B75</f>
        <v>47.589085284317441</v>
      </c>
      <c r="D24" s="11">
        <f>calculations.2020!$B75</f>
        <v>37.483403993594671</v>
      </c>
      <c r="E24" s="11">
        <f>calculations.2025!$B75</f>
        <v>25.183852827859319</v>
      </c>
      <c r="F24" s="11">
        <f>calculations.2030!$B75</f>
        <v>25.928025839152504</v>
      </c>
      <c r="G24" s="11">
        <f>calculations.2035!$B75</f>
        <v>32.413946907118735</v>
      </c>
      <c r="H24" s="11">
        <f>calculations.2040!$B75</f>
        <v>32.413946907118735</v>
      </c>
      <c r="I24" s="11">
        <f>calculations.2045!$B75</f>
        <v>32.413946907118735</v>
      </c>
      <c r="J24" s="11">
        <f>calculations.2050!$B75</f>
        <v>32.413946907118735</v>
      </c>
    </row>
    <row r="25" spans="2:11" x14ac:dyDescent="0.25">
      <c r="B25" s="8" t="s">
        <v>56</v>
      </c>
      <c r="C25" s="11">
        <f>calculations.2015!$B76</f>
        <v>51.432320953746853</v>
      </c>
      <c r="D25" s="11">
        <f>calculations.2020!$B76</f>
        <v>40.510517340681652</v>
      </c>
      <c r="E25" s="11">
        <f>calculations.2025!$B76</f>
        <v>27.217669634873793</v>
      </c>
      <c r="F25" s="11">
        <f>calculations.2030!$B76</f>
        <v>28.0219411381666</v>
      </c>
      <c r="G25" s="11">
        <f>calculations.2035!$B76</f>
        <v>35.031657169801221</v>
      </c>
      <c r="H25" s="11">
        <f>calculations.2040!$B76</f>
        <v>35.031657169801221</v>
      </c>
      <c r="I25" s="11">
        <f>calculations.2045!$B76</f>
        <v>35.031657169801221</v>
      </c>
      <c r="J25" s="11">
        <f>calculations.2050!$B76</f>
        <v>35.031657169801221</v>
      </c>
    </row>
    <row r="26" spans="2:11" x14ac:dyDescent="0.25">
      <c r="B26" s="8" t="s">
        <v>57</v>
      </c>
      <c r="C26" s="11">
        <f>calculations.2015!$B77</f>
        <v>52.13520620709685</v>
      </c>
      <c r="D26" s="11">
        <f>calculations.2020!$B77</f>
        <v>41.064142857016989</v>
      </c>
      <c r="E26" s="11">
        <f>calculations.2025!$B77</f>
        <v>27.589632211365494</v>
      </c>
      <c r="F26" s="11">
        <f>calculations.2030!$B77</f>
        <v>28.404895063461396</v>
      </c>
      <c r="G26" s="11">
        <f>calculations.2035!$B77</f>
        <v>35.510407394727096</v>
      </c>
      <c r="H26" s="11">
        <f>calculations.2040!$B77</f>
        <v>35.510407394727096</v>
      </c>
      <c r="I26" s="11">
        <f>calculations.2045!$B77</f>
        <v>35.510407394727096</v>
      </c>
      <c r="J26" s="11">
        <f>calculations.2050!$B77</f>
        <v>35.510407394727096</v>
      </c>
    </row>
    <row r="27" spans="2:11" x14ac:dyDescent="0.25">
      <c r="B27" s="8" t="s">
        <v>58</v>
      </c>
      <c r="C27" s="11">
        <f>calculations.2015!$B78</f>
        <v>59.781556440616001</v>
      </c>
      <c r="D27" s="11">
        <f>calculations.2020!$B78</f>
        <v>47.086768279783136</v>
      </c>
      <c r="E27" s="11">
        <f>calculations.2025!$B78</f>
        <v>31.636033981871332</v>
      </c>
      <c r="F27" s="11">
        <f>calculations.2030!$B78</f>
        <v>32.570866425286013</v>
      </c>
      <c r="G27" s="11">
        <f>calculations.2035!$B78</f>
        <v>40.71850057453446</v>
      </c>
      <c r="H27" s="11">
        <f>calculations.2040!$B78</f>
        <v>40.71850057453446</v>
      </c>
      <c r="I27" s="11">
        <f>calculations.2045!$B78</f>
        <v>40.71850057453446</v>
      </c>
      <c r="J27" s="11">
        <f>calculations.2050!$B78</f>
        <v>40.71850057453446</v>
      </c>
    </row>
    <row r="28" spans="2:11" x14ac:dyDescent="0.25">
      <c r="B28" s="8" t="s">
        <v>59</v>
      </c>
      <c r="C28" s="11">
        <f>calculations.2015!$B79</f>
        <v>68.988437778191312</v>
      </c>
      <c r="D28" s="11">
        <f>calculations.2020!$B79</f>
        <v>54.338541467597501</v>
      </c>
      <c r="E28" s="11">
        <f>calculations.2025!$B79</f>
        <v>36.508259266803826</v>
      </c>
      <c r="F28" s="11">
        <f>calculations.2030!$B79</f>
        <v>37.587064063724959</v>
      </c>
      <c r="G28" s="11">
        <f>calculations.2035!$B79</f>
        <v>46.989504967103734</v>
      </c>
      <c r="H28" s="11">
        <f>calculations.2040!$B79</f>
        <v>46.989504967103734</v>
      </c>
      <c r="I28" s="11">
        <f>calculations.2045!$B79</f>
        <v>46.989504967103734</v>
      </c>
      <c r="J28" s="11">
        <f>calculations.2050!$B79</f>
        <v>46.989504967103734</v>
      </c>
    </row>
    <row r="29" spans="2:11" x14ac:dyDescent="0.25">
      <c r="B29" s="8" t="s">
        <v>60</v>
      </c>
      <c r="C29" s="11">
        <f>calculations.2015!$B80</f>
        <v>70.859437227883134</v>
      </c>
      <c r="D29" s="11">
        <f>calculations.2020!$B80</f>
        <v>55.8122287180583</v>
      </c>
      <c r="E29" s="11">
        <f>calculations.2025!$B80</f>
        <v>37.498380730591904</v>
      </c>
      <c r="F29" s="11">
        <f>calculations.2030!$B80</f>
        <v>38.60644322991029</v>
      </c>
      <c r="G29" s="11">
        <f>calculations.2035!$B80</f>
        <v>48.263882830498908</v>
      </c>
      <c r="H29" s="11">
        <f>calculations.2040!$B80</f>
        <v>48.263882830498908</v>
      </c>
      <c r="I29" s="11">
        <f>calculations.2045!$B80</f>
        <v>48.263882830498908</v>
      </c>
      <c r="J29" s="11">
        <f>calculations.2050!$B80</f>
        <v>48.263882830498908</v>
      </c>
    </row>
    <row r="30" spans="2:11" x14ac:dyDescent="0.25">
      <c r="B30" s="9" t="s">
        <v>20</v>
      </c>
      <c r="C30" s="29">
        <f xml:space="preserve"> SUMPRODUCT(C17:C29,parameters!$D$93:$D$105) / SUM(parameters!$D$93:$D$105)</f>
        <v>56.815082911680342</v>
      </c>
      <c r="D30" s="12">
        <f xml:space="preserve"> SUMPRODUCT(D17:D29,parameters!$D$93:$D$105) / SUM(parameters!$D$93:$D$105)</f>
        <v>44.750234071212354</v>
      </c>
      <c r="E30" s="12">
        <f xml:space="preserve"> SUMPRODUCT(E17:E29,parameters!$D$93:$D$105) / SUM(parameters!$D$93:$D$105)</f>
        <v>30.066194336412202</v>
      </c>
      <c r="F30" s="12">
        <f xml:space="preserve"> SUMPRODUCT(F17:F29,parameters!$D$93:$D$105) / SUM(parameters!$D$93:$D$105)</f>
        <v>30.954638631667258</v>
      </c>
      <c r="G30" s="12">
        <f xml:space="preserve"> SUMPRODUCT(G17:G29,parameters!$D$93:$D$105) / SUM(parameters!$D$93:$D$105)</f>
        <v>38.697971814760614</v>
      </c>
      <c r="H30" s="12">
        <f xml:space="preserve"> SUMPRODUCT(H17:H29,parameters!$D$93:$D$105) / SUM(parameters!$D$93:$D$105)</f>
        <v>38.697971814760614</v>
      </c>
      <c r="I30" s="12">
        <f xml:space="preserve"> SUMPRODUCT(I17:I29,parameters!$D$93:$D$105) / SUM(parameters!$D$93:$D$105)</f>
        <v>38.697971814760614</v>
      </c>
      <c r="J30" s="12">
        <f xml:space="preserve"> SUMPRODUCT(J17:J29,parameters!$D$93:$D$105) / SUM(parameters!$D$93:$D$105)</f>
        <v>38.697971814760614</v>
      </c>
      <c r="K30" s="26" t="s">
        <v>115</v>
      </c>
    </row>
    <row r="32" spans="2:11" x14ac:dyDescent="0.25">
      <c r="B32" s="9" t="s">
        <v>47</v>
      </c>
      <c r="C32" s="41" t="s">
        <v>116</v>
      </c>
      <c r="D32" s="41"/>
    </row>
    <row r="33" spans="2:10" x14ac:dyDescent="0.25">
      <c r="B33" s="8" t="s">
        <v>48</v>
      </c>
      <c r="C33" s="11">
        <f>calculations.2015!$B98</f>
        <v>64.54334221970467</v>
      </c>
      <c r="D33" s="11">
        <f>calculations.2020!$B98</f>
        <v>50.837374937216694</v>
      </c>
      <c r="E33" s="11">
        <f>calculations.2025!$B98</f>
        <v>34.155941888104586</v>
      </c>
      <c r="F33" s="11">
        <f>calculations.2030!$B98</f>
        <v>35.165236625576561</v>
      </c>
      <c r="G33" s="11">
        <f>calculations.2035!$B98</f>
        <v>43.961855022393891</v>
      </c>
      <c r="H33" s="11">
        <f>calculations.2040!$B98</f>
        <v>43.961855022393891</v>
      </c>
      <c r="I33" s="11">
        <f>calculations.2045!$B98</f>
        <v>43.961855022393891</v>
      </c>
      <c r="J33" s="11">
        <f>calculations.2050!$B98</f>
        <v>43.961855022393891</v>
      </c>
    </row>
    <row r="34" spans="2:10" x14ac:dyDescent="0.25">
      <c r="B34" s="8" t="s">
        <v>49</v>
      </c>
      <c r="C34" s="11">
        <f>calculations.2015!$B99</f>
        <v>56.939049581657372</v>
      </c>
      <c r="D34" s="11">
        <f>calculations.2020!$B99</f>
        <v>44.847876056653512</v>
      </c>
      <c r="E34" s="11">
        <f>calculations.2025!$B99</f>
        <v>30.131796739854295</v>
      </c>
      <c r="F34" s="11">
        <f>calculations.2030!$B99</f>
        <v>31.022179560499065</v>
      </c>
      <c r="G34" s="11">
        <f>calculations.2035!$B99</f>
        <v>38.78240817311633</v>
      </c>
      <c r="H34" s="11">
        <f>calculations.2040!$B99</f>
        <v>38.78240817311633</v>
      </c>
      <c r="I34" s="11">
        <f>calculations.2045!$B99</f>
        <v>38.78240817311633</v>
      </c>
      <c r="J34" s="11">
        <f>calculations.2050!$B99</f>
        <v>38.78240817311633</v>
      </c>
    </row>
    <row r="35" spans="2:10" x14ac:dyDescent="0.25">
      <c r="B35" s="8" t="s">
        <v>50</v>
      </c>
      <c r="C35" s="11">
        <f>calculations.2015!$B100</f>
        <v>55.981377080926627</v>
      </c>
      <c r="D35" s="11">
        <f>calculations.2020!$B100</f>
        <v>44.093568109274734</v>
      </c>
      <c r="E35" s="11">
        <f>calculations.2025!$B100</f>
        <v>29.625002310593871</v>
      </c>
      <c r="F35" s="11">
        <f>calculations.2030!$B100</f>
        <v>30.500409553867399</v>
      </c>
      <c r="G35" s="11">
        <f>calculations.2035!$B100</f>
        <v>38.130116888095081</v>
      </c>
      <c r="H35" s="11">
        <f>calculations.2040!$B100</f>
        <v>38.130116888095081</v>
      </c>
      <c r="I35" s="11">
        <f>calculations.2045!$B100</f>
        <v>38.130116888095081</v>
      </c>
      <c r="J35" s="11">
        <f>calculations.2050!$B100</f>
        <v>38.130116888095081</v>
      </c>
    </row>
    <row r="36" spans="2:10" x14ac:dyDescent="0.25">
      <c r="B36" s="8" t="s">
        <v>51</v>
      </c>
      <c r="C36" s="11">
        <f>calculations.2015!$B101</f>
        <v>58.269781662095042</v>
      </c>
      <c r="D36" s="11">
        <f>calculations.2020!$B101</f>
        <v>45.896023292102058</v>
      </c>
      <c r="E36" s="11">
        <f>calculations.2025!$B101</f>
        <v>30.836012016673156</v>
      </c>
      <c r="F36" s="11">
        <f>calculations.2030!$B101</f>
        <v>31.747204123598756</v>
      </c>
      <c r="G36" s="11">
        <f>calculations.2035!$B101</f>
        <v>39.688798341055126</v>
      </c>
      <c r="H36" s="11">
        <f>calculations.2040!$B101</f>
        <v>39.688798341055126</v>
      </c>
      <c r="I36" s="11">
        <f>calculations.2045!$B101</f>
        <v>39.688798341055126</v>
      </c>
      <c r="J36" s="11">
        <f>calculations.2050!$B101</f>
        <v>39.688798341055126</v>
      </c>
    </row>
    <row r="37" spans="2:10" x14ac:dyDescent="0.25">
      <c r="B37" s="8" t="s">
        <v>52</v>
      </c>
      <c r="C37" s="11">
        <f>calculations.2015!$B102</f>
        <v>51.99833982094254</v>
      </c>
      <c r="D37" s="11">
        <f>calculations.2020!$B102</f>
        <v>40.956338903259045</v>
      </c>
      <c r="E37" s="11">
        <f>calculations.2025!$B102</f>
        <v>27.517058864822118</v>
      </c>
      <c r="F37" s="11">
        <f>calculations.2030!$B102</f>
        <v>28.330232826984883</v>
      </c>
      <c r="G37" s="11">
        <f>calculations.2035!$B102</f>
        <v>35.417175563039933</v>
      </c>
      <c r="H37" s="11">
        <f>calculations.2040!$B102</f>
        <v>35.417175563039933</v>
      </c>
      <c r="I37" s="11">
        <f>calculations.2045!$B102</f>
        <v>35.417175563039933</v>
      </c>
      <c r="J37" s="11">
        <f>calculations.2050!$B102</f>
        <v>35.417175563039933</v>
      </c>
    </row>
    <row r="38" spans="2:10" x14ac:dyDescent="0.25">
      <c r="B38" s="8" t="s">
        <v>53</v>
      </c>
      <c r="C38" s="11">
        <f>calculations.2015!$B103</f>
        <v>49.964849866696312</v>
      </c>
      <c r="D38" s="11">
        <f>calculations.2020!$B103</f>
        <v>39.354636821791132</v>
      </c>
      <c r="E38" s="11">
        <f>calculations.2025!$B103</f>
        <v>26.43974055837846</v>
      </c>
      <c r="F38" s="11">
        <f>calculations.2030!$B103</f>
        <v>27.22102456141128</v>
      </c>
      <c r="G38" s="11">
        <f>calculations.2035!$B103</f>
        <v>34.031935721171642</v>
      </c>
      <c r="H38" s="11">
        <f>calculations.2040!$B103</f>
        <v>34.031935721171642</v>
      </c>
      <c r="I38" s="11">
        <f>calculations.2045!$B103</f>
        <v>34.031935721171642</v>
      </c>
      <c r="J38" s="11">
        <f>calculations.2050!$B103</f>
        <v>34.031935721171642</v>
      </c>
    </row>
    <row r="39" spans="2:10" x14ac:dyDescent="0.25">
      <c r="B39" s="8" t="s">
        <v>54</v>
      </c>
      <c r="C39" s="11">
        <f>calculations.2015!$B104</f>
        <v>50.113277128454122</v>
      </c>
      <c r="D39" s="11">
        <f>calculations.2020!$B104</f>
        <v>39.471444651349401</v>
      </c>
      <c r="E39" s="11">
        <f>calculations.2025!$B104</f>
        <v>26.513122239797998</v>
      </c>
      <c r="F39" s="11">
        <f>calculations.2030!$B104</f>
        <v>27.298691462156828</v>
      </c>
      <c r="G39" s="11">
        <f>calculations.2035!$B104</f>
        <v>34.132486450344423</v>
      </c>
      <c r="H39" s="11">
        <f>calculations.2040!$B104</f>
        <v>34.132486450344423</v>
      </c>
      <c r="I39" s="11">
        <f>calculations.2045!$B104</f>
        <v>34.132486450344423</v>
      </c>
      <c r="J39" s="11">
        <f>calculations.2050!$B104</f>
        <v>34.132486450344423</v>
      </c>
    </row>
    <row r="40" spans="2:10" x14ac:dyDescent="0.25">
      <c r="B40" s="8" t="s">
        <v>55</v>
      </c>
      <c r="C40" s="11">
        <f>calculations.2015!$B105</f>
        <v>47.588989730170731</v>
      </c>
      <c r="D40" s="11">
        <f>calculations.2020!$B105</f>
        <v>37.482660169235331</v>
      </c>
      <c r="E40" s="11">
        <f>calculations.2025!$B105</f>
        <v>25.167088367130454</v>
      </c>
      <c r="F40" s="11">
        <f>calculations.2030!$B105</f>
        <v>25.915893454555953</v>
      </c>
      <c r="G40" s="11">
        <f>calculations.2035!$B105</f>
        <v>32.411687146337243</v>
      </c>
      <c r="H40" s="11">
        <f>calculations.2040!$B105</f>
        <v>32.411687146337243</v>
      </c>
      <c r="I40" s="11">
        <f>calculations.2045!$B105</f>
        <v>32.411687146337243</v>
      </c>
      <c r="J40" s="11">
        <f>calculations.2050!$B105</f>
        <v>32.411687146337243</v>
      </c>
    </row>
    <row r="41" spans="2:10" x14ac:dyDescent="0.25">
      <c r="B41" s="8" t="s">
        <v>56</v>
      </c>
      <c r="C41" s="11">
        <f>calculations.2015!$B106</f>
        <v>51.432320953746853</v>
      </c>
      <c r="D41" s="11">
        <f>calculations.2020!$B106</f>
        <v>40.510517340681652</v>
      </c>
      <c r="E41" s="11">
        <f>calculations.2025!$B106</f>
        <v>27.217589105074403</v>
      </c>
      <c r="F41" s="11">
        <f>calculations.2030!$B106</f>
        <v>28.021858228743099</v>
      </c>
      <c r="G41" s="11">
        <f>calculations.2035!$B106</f>
        <v>35.031653023190366</v>
      </c>
      <c r="H41" s="11">
        <f>calculations.2040!$B106</f>
        <v>35.031653023190366</v>
      </c>
      <c r="I41" s="11">
        <f>calculations.2045!$B106</f>
        <v>35.031653023190366</v>
      </c>
      <c r="J41" s="11">
        <f>calculations.2050!$B106</f>
        <v>35.031653023190366</v>
      </c>
    </row>
    <row r="42" spans="2:10" x14ac:dyDescent="0.25">
      <c r="B42" s="8" t="s">
        <v>57</v>
      </c>
      <c r="C42" s="11">
        <f>calculations.2015!$B107</f>
        <v>52.13520620709685</v>
      </c>
      <c r="D42" s="11">
        <f>calculations.2020!$B107</f>
        <v>41.064142857016989</v>
      </c>
      <c r="E42" s="11">
        <f>calculations.2025!$B107</f>
        <v>27.589632211365494</v>
      </c>
      <c r="F42" s="11">
        <f>calculations.2030!$B107</f>
        <v>28.404895063461396</v>
      </c>
      <c r="G42" s="11">
        <f>calculations.2035!$B107</f>
        <v>35.510407394727096</v>
      </c>
      <c r="H42" s="11">
        <f>calculations.2040!$B107</f>
        <v>35.510407394727096</v>
      </c>
      <c r="I42" s="11">
        <f>calculations.2045!$B107</f>
        <v>35.510407394727096</v>
      </c>
      <c r="J42" s="11">
        <f>calculations.2050!$B107</f>
        <v>35.510407394727096</v>
      </c>
    </row>
    <row r="43" spans="2:10" x14ac:dyDescent="0.25">
      <c r="B43" s="8" t="s">
        <v>58</v>
      </c>
      <c r="C43" s="11">
        <f>calculations.2015!$B108</f>
        <v>59.781556440616001</v>
      </c>
      <c r="D43" s="11">
        <f>calculations.2020!$B108</f>
        <v>47.086768279783136</v>
      </c>
      <c r="E43" s="11">
        <f>calculations.2025!$B108</f>
        <v>31.636033981871332</v>
      </c>
      <c r="F43" s="11">
        <f>calculations.2030!$B108</f>
        <v>32.570866425286013</v>
      </c>
      <c r="G43" s="11">
        <f>calculations.2035!$B108</f>
        <v>40.71850057453446</v>
      </c>
      <c r="H43" s="11">
        <f>calculations.2040!$B108</f>
        <v>40.71850057453446</v>
      </c>
      <c r="I43" s="11">
        <f>calculations.2045!$B108</f>
        <v>40.71850057453446</v>
      </c>
      <c r="J43" s="11">
        <f>calculations.2050!$B108</f>
        <v>40.71850057453446</v>
      </c>
    </row>
    <row r="44" spans="2:10" x14ac:dyDescent="0.25">
      <c r="B44" s="8" t="s">
        <v>59</v>
      </c>
      <c r="C44" s="11">
        <f>calculations.2015!$B109</f>
        <v>68.988437778191312</v>
      </c>
      <c r="D44" s="11">
        <f>calculations.2020!$B109</f>
        <v>54.338541467597501</v>
      </c>
      <c r="E44" s="11">
        <f>calculations.2025!$B109</f>
        <v>36.508259266803826</v>
      </c>
      <c r="F44" s="11">
        <f>calculations.2030!$B109</f>
        <v>37.587064063724959</v>
      </c>
      <c r="G44" s="11">
        <f>calculations.2035!$B109</f>
        <v>46.989504967103734</v>
      </c>
      <c r="H44" s="11">
        <f>calculations.2040!$B109</f>
        <v>46.989504967103734</v>
      </c>
      <c r="I44" s="11">
        <f>calculations.2045!$B109</f>
        <v>46.989504967103734</v>
      </c>
      <c r="J44" s="11">
        <f>calculations.2050!$B109</f>
        <v>46.989504967103734</v>
      </c>
    </row>
    <row r="45" spans="2:10" x14ac:dyDescent="0.25">
      <c r="B45" s="8" t="s">
        <v>60</v>
      </c>
      <c r="C45" s="11">
        <f>calculations.2015!$B110</f>
        <v>70.859437227883134</v>
      </c>
      <c r="D45" s="11">
        <f>calculations.2020!$B110</f>
        <v>55.8122287180583</v>
      </c>
      <c r="E45" s="11">
        <f>calculations.2025!$B110</f>
        <v>37.498380730591904</v>
      </c>
      <c r="F45" s="11">
        <f>calculations.2030!$B110</f>
        <v>38.60644322991029</v>
      </c>
      <c r="G45" s="11">
        <f>calculations.2035!$B110</f>
        <v>48.263882830498908</v>
      </c>
      <c r="H45" s="11">
        <f>calculations.2040!$B110</f>
        <v>48.263882830498908</v>
      </c>
      <c r="I45" s="11">
        <f>calculations.2045!$B110</f>
        <v>48.263882830498908</v>
      </c>
      <c r="J45" s="11">
        <f>calculations.2050!$B110</f>
        <v>48.263882830498908</v>
      </c>
    </row>
    <row r="46" spans="2:10" x14ac:dyDescent="0.25">
      <c r="B46" s="9" t="s">
        <v>20</v>
      </c>
      <c r="C46" s="29">
        <f xml:space="preserve"> SUMPRODUCT(C33:C45,parameters!$D$93:$D$105) / SUM(parameters!$D$93:$D$105)</f>
        <v>56.815074284475507</v>
      </c>
      <c r="D46" s="12">
        <f xml:space="preserve"> SUMPRODUCT(D33:D45,parameters!$D$93:$D$105) / SUM(parameters!$D$93:$D$105)</f>
        <v>44.750163200309188</v>
      </c>
      <c r="E46" s="12">
        <f xml:space="preserve"> SUMPRODUCT(E33:E45,parameters!$D$93:$D$105) / SUM(parameters!$D$93:$D$105)</f>
        <v>30.06428140623553</v>
      </c>
      <c r="F46" s="12">
        <f xml:space="preserve"> SUMPRODUCT(F33:F45,parameters!$D$93:$D$105) / SUM(parameters!$D$93:$D$105)</f>
        <v>30.953230706136658</v>
      </c>
      <c r="G46" s="12">
        <f xml:space="preserve"> SUMPRODUCT(G33:G45,parameters!$D$93:$D$105) / SUM(parameters!$D$93:$D$105)</f>
        <v>38.697724007354473</v>
      </c>
      <c r="H46" s="12">
        <f xml:space="preserve"> SUMPRODUCT(H33:H45,parameters!$D$93:$D$105) / SUM(parameters!$D$93:$D$105)</f>
        <v>38.697724007354473</v>
      </c>
      <c r="I46" s="12">
        <f xml:space="preserve"> SUMPRODUCT(I33:I45,parameters!$D$93:$D$105) / SUM(parameters!$D$93:$D$105)</f>
        <v>38.697724007354473</v>
      </c>
      <c r="J46" s="12">
        <f xml:space="preserve"> SUMPRODUCT(J33:J45,parameters!$D$93:$D$105) / SUM(parameters!$D$93:$D$105)</f>
        <v>38.697724007354473</v>
      </c>
    </row>
    <row r="48" spans="2:10" x14ac:dyDescent="0.25">
      <c r="B48" s="9" t="s">
        <v>32</v>
      </c>
    </row>
    <row r="49" spans="2:10" x14ac:dyDescent="0.25">
      <c r="B49" s="8" t="s">
        <v>48</v>
      </c>
      <c r="C49" s="30">
        <f t="array" ref="C49:C61">C17:C29*k.new.2015 / 10^6   *   4</f>
        <v>0</v>
      </c>
      <c r="D49" s="11">
        <f t="array" ref="D49:D61">D17:D29*k.new.2020 / 10^6   *   4</f>
        <v>15.031595021436232</v>
      </c>
      <c r="E49" s="11">
        <f t="array" ref="E49:E61">E17:E29*k.new.2025 / 10^6   *   4</f>
        <v>25.248072243686909</v>
      </c>
      <c r="F49" s="11">
        <f t="array" ref="F49:F61">F17:F29*k.new.2030 / 10^6   *   4</f>
        <v>25.994142913626195</v>
      </c>
      <c r="G49" s="11">
        <f t="array" ref="G49:G61">G17:G29*k.new.2035 / 10^6   *   4</f>
        <v>32.496603232553561</v>
      </c>
      <c r="H49" s="11">
        <f t="array" ref="H49:H61">H17:H29*k.new.2040 / 10^6   *   4</f>
        <v>32.496603232553561</v>
      </c>
      <c r="I49" s="11">
        <f t="array" ref="I49:I61">I17:I29*k.new.2045 / 10^6   *   4</f>
        <v>32.496603232553561</v>
      </c>
      <c r="J49" s="11">
        <f t="array" ref="J49:J61">J17:J29*k.new.2050 / 10^6   *   4</f>
        <v>32.496603232553561</v>
      </c>
    </row>
    <row r="50" spans="2:10" x14ac:dyDescent="0.25">
      <c r="B50" s="8" t="s">
        <v>49</v>
      </c>
      <c r="C50" s="11">
        <v>0</v>
      </c>
      <c r="D50" s="11">
        <v>13.260619992431311</v>
      </c>
      <c r="E50" s="11">
        <v>22.273424150100293</v>
      </c>
      <c r="F50" s="11">
        <v>22.931595131120908</v>
      </c>
      <c r="G50" s="11">
        <v>28.667956121567592</v>
      </c>
      <c r="H50" s="11">
        <v>28.667956121567592</v>
      </c>
      <c r="I50" s="11">
        <v>28.667956121567592</v>
      </c>
      <c r="J50" s="11">
        <v>28.667956121567592</v>
      </c>
    </row>
    <row r="51" spans="2:10" x14ac:dyDescent="0.25">
      <c r="B51" s="8" t="s">
        <v>50</v>
      </c>
      <c r="C51" s="11">
        <v>0</v>
      </c>
      <c r="D51" s="11">
        <v>13.037586218550354</v>
      </c>
      <c r="E51" s="11">
        <v>21.898801707990987</v>
      </c>
      <c r="F51" s="11">
        <v>22.545902742218782</v>
      </c>
      <c r="G51" s="11">
        <v>28.185782403679884</v>
      </c>
      <c r="H51" s="11">
        <v>28.185782403679884</v>
      </c>
      <c r="I51" s="11">
        <v>28.185782403679884</v>
      </c>
      <c r="J51" s="11">
        <v>28.185782403679884</v>
      </c>
    </row>
    <row r="52" spans="2:10" x14ac:dyDescent="0.25">
      <c r="B52" s="8" t="s">
        <v>51</v>
      </c>
      <c r="C52" s="11">
        <v>0</v>
      </c>
      <c r="D52" s="11">
        <v>13.570536167008736</v>
      </c>
      <c r="E52" s="11">
        <v>22.793980082724794</v>
      </c>
      <c r="F52" s="11">
        <v>23.467533288164201</v>
      </c>
      <c r="G52" s="11">
        <v>29.337959733707951</v>
      </c>
      <c r="H52" s="11">
        <v>29.337959733707951</v>
      </c>
      <c r="I52" s="11">
        <v>29.337959733707951</v>
      </c>
      <c r="J52" s="11">
        <v>29.337959733707951</v>
      </c>
    </row>
    <row r="53" spans="2:10" x14ac:dyDescent="0.25">
      <c r="B53" s="8" t="s">
        <v>52</v>
      </c>
      <c r="C53" s="11">
        <v>0</v>
      </c>
      <c r="D53" s="11">
        <v>12.109970743609962</v>
      </c>
      <c r="E53" s="11">
        <v>20.340716721516987</v>
      </c>
      <c r="F53" s="11">
        <v>20.941776953165416</v>
      </c>
      <c r="G53" s="11">
        <v>26.180382976771</v>
      </c>
      <c r="H53" s="11">
        <v>26.180382976771</v>
      </c>
      <c r="I53" s="11">
        <v>26.180382976771</v>
      </c>
      <c r="J53" s="11">
        <v>26.180382976771</v>
      </c>
    </row>
    <row r="54" spans="2:10" x14ac:dyDescent="0.25">
      <c r="B54" s="8" t="s">
        <v>53</v>
      </c>
      <c r="C54" s="11">
        <v>0</v>
      </c>
      <c r="D54" s="11">
        <v>11.636388733334149</v>
      </c>
      <c r="E54" s="11">
        <v>19.545256706016129</v>
      </c>
      <c r="F54" s="11">
        <v>20.122811405006598</v>
      </c>
      <c r="G54" s="11">
        <v>25.156552394317082</v>
      </c>
      <c r="H54" s="11">
        <v>25.156552394317082</v>
      </c>
      <c r="I54" s="11">
        <v>25.156552394317082</v>
      </c>
      <c r="J54" s="11">
        <v>25.156552394317082</v>
      </c>
    </row>
    <row r="55" spans="2:10" x14ac:dyDescent="0.25">
      <c r="B55" s="8" t="s">
        <v>54</v>
      </c>
      <c r="C55" s="11">
        <v>0</v>
      </c>
      <c r="D55" s="11">
        <v>11.670959062375541</v>
      </c>
      <c r="E55" s="11">
        <v>19.603323342582673</v>
      </c>
      <c r="F55" s="11">
        <v>20.182593887996049</v>
      </c>
      <c r="G55" s="11">
        <v>25.231289524001248</v>
      </c>
      <c r="H55" s="11">
        <v>25.231289524001248</v>
      </c>
      <c r="I55" s="11">
        <v>25.231289524001248</v>
      </c>
      <c r="J55" s="11">
        <v>25.231289524001248</v>
      </c>
    </row>
    <row r="56" spans="2:10" x14ac:dyDescent="0.25">
      <c r="B56" s="8" t="s">
        <v>55</v>
      </c>
      <c r="C56" s="11">
        <v>0</v>
      </c>
      <c r="D56" s="11">
        <v>11.083092892826073</v>
      </c>
      <c r="E56" s="11">
        <v>18.61590401035361</v>
      </c>
      <c r="F56" s="11">
        <v>19.16599670030153</v>
      </c>
      <c r="G56" s="11">
        <v>23.960389553742171</v>
      </c>
      <c r="H56" s="11">
        <v>23.960389553742171</v>
      </c>
      <c r="I56" s="11">
        <v>23.960389553742171</v>
      </c>
      <c r="J56" s="11">
        <v>23.960389553742171</v>
      </c>
    </row>
    <row r="57" spans="2:10" x14ac:dyDescent="0.25">
      <c r="B57" s="8" t="s">
        <v>56</v>
      </c>
      <c r="C57" s="11">
        <v>0</v>
      </c>
      <c r="D57" s="11">
        <v>11.97814976729275</v>
      </c>
      <c r="E57" s="11">
        <v>20.119301394098706</v>
      </c>
      <c r="F57" s="11">
        <v>20.71381888933275</v>
      </c>
      <c r="G57" s="11">
        <v>25.895400979917063</v>
      </c>
      <c r="H57" s="11">
        <v>25.895400979917063</v>
      </c>
      <c r="I57" s="11">
        <v>25.895400979917063</v>
      </c>
      <c r="J57" s="11">
        <v>25.895400979917063</v>
      </c>
    </row>
    <row r="58" spans="2:10" x14ac:dyDescent="0.25">
      <c r="B58" s="8" t="s">
        <v>57</v>
      </c>
      <c r="C58" s="11">
        <v>0</v>
      </c>
      <c r="D58" s="11">
        <v>12.141845759962784</v>
      </c>
      <c r="E58" s="11">
        <v>20.394256130641374</v>
      </c>
      <c r="F58" s="11">
        <v>20.996898430910665</v>
      </c>
      <c r="G58" s="11">
        <v>26.249293146182268</v>
      </c>
      <c r="H58" s="11">
        <v>26.249293146182268</v>
      </c>
      <c r="I58" s="11">
        <v>26.249293146182268</v>
      </c>
      <c r="J58" s="11">
        <v>26.249293146182268</v>
      </c>
    </row>
    <row r="59" spans="2:10" x14ac:dyDescent="0.25">
      <c r="B59" s="8" t="s">
        <v>58</v>
      </c>
      <c r="C59" s="11">
        <v>0</v>
      </c>
      <c r="D59" s="11">
        <v>13.922615644966278</v>
      </c>
      <c r="E59" s="11">
        <v>23.385356319399289</v>
      </c>
      <c r="F59" s="11">
        <v>24.076384461571422</v>
      </c>
      <c r="G59" s="11">
        <v>30.09911562469587</v>
      </c>
      <c r="H59" s="11">
        <v>30.09911562469587</v>
      </c>
      <c r="I59" s="11">
        <v>30.09911562469587</v>
      </c>
      <c r="J59" s="11">
        <v>30.09911562469587</v>
      </c>
    </row>
    <row r="60" spans="2:10" x14ac:dyDescent="0.25">
      <c r="B60" s="8" t="s">
        <v>59</v>
      </c>
      <c r="C60" s="11">
        <v>0</v>
      </c>
      <c r="D60" s="11">
        <v>16.066819941139229</v>
      </c>
      <c r="E60" s="11">
        <v>26.986905250021387</v>
      </c>
      <c r="F60" s="11">
        <v>27.784357755905489</v>
      </c>
      <c r="G60" s="11">
        <v>34.734642071683076</v>
      </c>
      <c r="H60" s="11">
        <v>34.734642071683076</v>
      </c>
      <c r="I60" s="11">
        <v>34.734642071683076</v>
      </c>
      <c r="J60" s="11">
        <v>34.734642071683076</v>
      </c>
    </row>
    <row r="61" spans="2:10" x14ac:dyDescent="0.25">
      <c r="B61" s="8" t="s">
        <v>60</v>
      </c>
      <c r="C61" s="11">
        <v>0</v>
      </c>
      <c r="D61" s="11">
        <v>16.50255978735548</v>
      </c>
      <c r="E61" s="11">
        <v>27.718803036053533</v>
      </c>
      <c r="F61" s="11">
        <v>28.537882835549688</v>
      </c>
      <c r="G61" s="11">
        <v>35.676662188304789</v>
      </c>
      <c r="H61" s="11">
        <v>35.676662188304789</v>
      </c>
      <c r="I61" s="11">
        <v>35.676662188304789</v>
      </c>
      <c r="J61" s="11">
        <v>35.676662188304789</v>
      </c>
    </row>
    <row r="62" spans="2:10" x14ac:dyDescent="0.25">
      <c r="B62" s="9" t="s">
        <v>21</v>
      </c>
      <c r="C62" s="13">
        <f>SUM(C49:C61)</f>
        <v>0</v>
      </c>
      <c r="D62" s="13">
        <f t="shared" ref="D62:J62" si="0">SUM(D49:D61)</f>
        <v>172.01273973228888</v>
      </c>
      <c r="E62" s="13">
        <f t="shared" si="0"/>
        <v>288.92410109518664</v>
      </c>
      <c r="F62" s="13">
        <f t="shared" si="0"/>
        <v>297.46169539486971</v>
      </c>
      <c r="G62" s="13">
        <f t="shared" si="0"/>
        <v>371.87202995112352</v>
      </c>
      <c r="H62" s="13">
        <f t="shared" si="0"/>
        <v>371.87202995112352</v>
      </c>
      <c r="I62" s="13">
        <f t="shared" si="0"/>
        <v>371.87202995112352</v>
      </c>
      <c r="J62" s="13">
        <f t="shared" si="0"/>
        <v>371.87202995112352</v>
      </c>
    </row>
    <row r="64" spans="2:10" x14ac:dyDescent="0.25">
      <c r="B64" s="9" t="s">
        <v>33</v>
      </c>
    </row>
    <row r="65" spans="2:10" x14ac:dyDescent="0.25">
      <c r="B65" s="8" t="s">
        <v>48</v>
      </c>
      <c r="C65" s="31">
        <f t="array" ref="C65:C77">C10*k.new.2015 / 10^6   *   4</f>
        <v>0</v>
      </c>
      <c r="D65" s="8">
        <f t="array" ref="D65:D77">D10*k.new.2020 / 10^6   *   4</f>
        <v>3.5481600000000002</v>
      </c>
      <c r="E65" s="8">
        <f t="array" ref="E65:E77">E10*k.new.2025 / 10^6   *   4</f>
        <v>8.8704000000000001</v>
      </c>
      <c r="F65" s="8">
        <f t="array" ref="F65:F77">F10*k.new.2030 / 10^6   *   4</f>
        <v>8.8704000000000001</v>
      </c>
      <c r="G65" s="8">
        <f t="array" ref="G65:G77">G10*k.new.2035 / 10^6   *   4</f>
        <v>8.8704000000000001</v>
      </c>
      <c r="H65" s="8">
        <f t="array" ref="H65:H77">H10*k.new.2040 / 10^6   *   4</f>
        <v>8.8704000000000001</v>
      </c>
      <c r="I65" s="8">
        <f t="array" ref="I65:I77">I10*k.new.2045 / 10^6   *   4</f>
        <v>8.8704000000000001</v>
      </c>
      <c r="J65" s="8">
        <f t="array" ref="J65:J77">J10*k.new.2050 / 10^6   *   4</f>
        <v>8.8704000000000001</v>
      </c>
    </row>
    <row r="66" spans="2:10" x14ac:dyDescent="0.25">
      <c r="B66" s="8" t="s">
        <v>49</v>
      </c>
      <c r="C66" s="8">
        <v>0</v>
      </c>
      <c r="D66" s="8">
        <v>3.5481600000000002</v>
      </c>
      <c r="E66" s="8">
        <v>8.8704000000000001</v>
      </c>
      <c r="F66" s="8">
        <v>8.8704000000000001</v>
      </c>
      <c r="G66" s="8">
        <v>8.8704000000000001</v>
      </c>
      <c r="H66" s="8">
        <v>8.8704000000000001</v>
      </c>
      <c r="I66" s="8">
        <v>8.8704000000000001</v>
      </c>
      <c r="J66" s="8">
        <v>8.8704000000000001</v>
      </c>
    </row>
    <row r="67" spans="2:10" x14ac:dyDescent="0.25">
      <c r="B67" s="8" t="s">
        <v>50</v>
      </c>
      <c r="C67" s="8">
        <v>0</v>
      </c>
      <c r="D67" s="8">
        <v>3.5481600000000002</v>
      </c>
      <c r="E67" s="8">
        <v>8.8704000000000001</v>
      </c>
      <c r="F67" s="8">
        <v>8.8704000000000001</v>
      </c>
      <c r="G67" s="8">
        <v>8.8704000000000001</v>
      </c>
      <c r="H67" s="8">
        <v>8.8704000000000001</v>
      </c>
      <c r="I67" s="8">
        <v>8.8704000000000001</v>
      </c>
      <c r="J67" s="8">
        <v>8.8704000000000001</v>
      </c>
    </row>
    <row r="68" spans="2:10" x14ac:dyDescent="0.25">
      <c r="B68" s="8" t="s">
        <v>51</v>
      </c>
      <c r="C68" s="8">
        <v>0</v>
      </c>
      <c r="D68" s="8">
        <v>3.5481600000000002</v>
      </c>
      <c r="E68" s="8">
        <v>8.8704000000000001</v>
      </c>
      <c r="F68" s="8">
        <v>8.8704000000000001</v>
      </c>
      <c r="G68" s="8">
        <v>8.8704000000000001</v>
      </c>
      <c r="H68" s="8">
        <v>8.8704000000000001</v>
      </c>
      <c r="I68" s="8">
        <v>8.8704000000000001</v>
      </c>
      <c r="J68" s="8">
        <v>8.8704000000000001</v>
      </c>
    </row>
    <row r="69" spans="2:10" x14ac:dyDescent="0.25">
      <c r="B69" s="8" t="s">
        <v>52</v>
      </c>
      <c r="C69" s="8">
        <v>0</v>
      </c>
      <c r="D69" s="8">
        <v>3.5481600000000002</v>
      </c>
      <c r="E69" s="8">
        <v>8.8704000000000001</v>
      </c>
      <c r="F69" s="8">
        <v>8.8704000000000001</v>
      </c>
      <c r="G69" s="8">
        <v>8.8704000000000001</v>
      </c>
      <c r="H69" s="8">
        <v>8.8704000000000001</v>
      </c>
      <c r="I69" s="8">
        <v>8.8704000000000001</v>
      </c>
      <c r="J69" s="8">
        <v>8.8704000000000001</v>
      </c>
    </row>
    <row r="70" spans="2:10" x14ac:dyDescent="0.25">
      <c r="B70" s="8" t="s">
        <v>53</v>
      </c>
      <c r="C70" s="8">
        <v>0</v>
      </c>
      <c r="D70" s="8">
        <v>3.5481600000000002</v>
      </c>
      <c r="E70" s="8">
        <v>8.8704000000000001</v>
      </c>
      <c r="F70" s="8">
        <v>8.8704000000000001</v>
      </c>
      <c r="G70" s="8">
        <v>8.8704000000000001</v>
      </c>
      <c r="H70" s="8">
        <v>8.8704000000000001</v>
      </c>
      <c r="I70" s="8">
        <v>8.8704000000000001</v>
      </c>
      <c r="J70" s="8">
        <v>8.8704000000000001</v>
      </c>
    </row>
    <row r="71" spans="2:10" x14ac:dyDescent="0.25">
      <c r="B71" s="8" t="s">
        <v>54</v>
      </c>
      <c r="C71" s="8">
        <v>0</v>
      </c>
      <c r="D71" s="8">
        <v>3.5481600000000002</v>
      </c>
      <c r="E71" s="8">
        <v>8.8704000000000001</v>
      </c>
      <c r="F71" s="8">
        <v>8.8704000000000001</v>
      </c>
      <c r="G71" s="8">
        <v>8.8704000000000001</v>
      </c>
      <c r="H71" s="8">
        <v>8.8704000000000001</v>
      </c>
      <c r="I71" s="8">
        <v>8.8704000000000001</v>
      </c>
      <c r="J71" s="8">
        <v>8.8704000000000001</v>
      </c>
    </row>
    <row r="72" spans="2:10" x14ac:dyDescent="0.25">
      <c r="B72" s="8" t="s">
        <v>55</v>
      </c>
      <c r="C72" s="8">
        <v>0</v>
      </c>
      <c r="D72" s="8">
        <v>3.5481600000000002</v>
      </c>
      <c r="E72" s="8">
        <v>8.8704000000000001</v>
      </c>
      <c r="F72" s="8">
        <v>8.8704000000000001</v>
      </c>
      <c r="G72" s="8">
        <v>8.8704000000000001</v>
      </c>
      <c r="H72" s="8">
        <v>8.8704000000000001</v>
      </c>
      <c r="I72" s="8">
        <v>8.8704000000000001</v>
      </c>
      <c r="J72" s="8">
        <v>8.8704000000000001</v>
      </c>
    </row>
    <row r="73" spans="2:10" x14ac:dyDescent="0.25">
      <c r="B73" s="8" t="s">
        <v>56</v>
      </c>
      <c r="C73" s="8">
        <v>0</v>
      </c>
      <c r="D73" s="8">
        <v>3.5481600000000002</v>
      </c>
      <c r="E73" s="8">
        <v>8.8704000000000001</v>
      </c>
      <c r="F73" s="8">
        <v>8.8704000000000001</v>
      </c>
      <c r="G73" s="8">
        <v>8.8704000000000001</v>
      </c>
      <c r="H73" s="8">
        <v>8.8704000000000001</v>
      </c>
      <c r="I73" s="8">
        <v>8.8704000000000001</v>
      </c>
      <c r="J73" s="8">
        <v>8.8704000000000001</v>
      </c>
    </row>
    <row r="74" spans="2:10" x14ac:dyDescent="0.25">
      <c r="B74" s="8" t="s">
        <v>57</v>
      </c>
      <c r="C74" s="8">
        <v>0</v>
      </c>
      <c r="D74" s="8">
        <v>3.5481600000000002</v>
      </c>
      <c r="E74" s="8">
        <v>8.8704000000000001</v>
      </c>
      <c r="F74" s="8">
        <v>8.8704000000000001</v>
      </c>
      <c r="G74" s="8">
        <v>8.8704000000000001</v>
      </c>
      <c r="H74" s="8">
        <v>8.8704000000000001</v>
      </c>
      <c r="I74" s="8">
        <v>8.8704000000000001</v>
      </c>
      <c r="J74" s="8">
        <v>8.8704000000000001</v>
      </c>
    </row>
    <row r="75" spans="2:10" x14ac:dyDescent="0.25">
      <c r="B75" s="8" t="s">
        <v>58</v>
      </c>
      <c r="C75" s="8">
        <v>0</v>
      </c>
      <c r="D75" s="8">
        <v>3.5481600000000002</v>
      </c>
      <c r="E75" s="8">
        <v>8.8704000000000001</v>
      </c>
      <c r="F75" s="8">
        <v>8.8704000000000001</v>
      </c>
      <c r="G75" s="8">
        <v>8.8704000000000001</v>
      </c>
      <c r="H75" s="8">
        <v>8.8704000000000001</v>
      </c>
      <c r="I75" s="8">
        <v>8.8704000000000001</v>
      </c>
      <c r="J75" s="8">
        <v>8.8704000000000001</v>
      </c>
    </row>
    <row r="76" spans="2:10" x14ac:dyDescent="0.25">
      <c r="B76" s="8" t="s">
        <v>59</v>
      </c>
      <c r="C76" s="8">
        <v>0</v>
      </c>
      <c r="D76" s="8">
        <v>3.5481600000000002</v>
      </c>
      <c r="E76" s="8">
        <v>8.8704000000000001</v>
      </c>
      <c r="F76" s="8">
        <v>8.8704000000000001</v>
      </c>
      <c r="G76" s="8">
        <v>8.8704000000000001</v>
      </c>
      <c r="H76" s="8">
        <v>8.8704000000000001</v>
      </c>
      <c r="I76" s="8">
        <v>8.8704000000000001</v>
      </c>
      <c r="J76" s="8">
        <v>8.8704000000000001</v>
      </c>
    </row>
    <row r="77" spans="2:10" x14ac:dyDescent="0.25">
      <c r="B77" s="8" t="s">
        <v>60</v>
      </c>
      <c r="C77" s="8">
        <v>0</v>
      </c>
      <c r="D77" s="8">
        <v>3.5481600000000002</v>
      </c>
      <c r="E77" s="8">
        <v>8.8704000000000001</v>
      </c>
      <c r="F77" s="8">
        <v>8.8704000000000001</v>
      </c>
      <c r="G77" s="8">
        <v>8.8704000000000001</v>
      </c>
      <c r="H77" s="8">
        <v>8.8704000000000001</v>
      </c>
      <c r="I77" s="8">
        <v>8.8704000000000001</v>
      </c>
      <c r="J77" s="8">
        <v>8.8704000000000001</v>
      </c>
    </row>
    <row r="78" spans="2:10" x14ac:dyDescent="0.25">
      <c r="B78" s="9" t="s">
        <v>21</v>
      </c>
      <c r="C78" s="13">
        <f>SUM(C65:C77)</f>
        <v>0</v>
      </c>
      <c r="D78" s="13">
        <f t="shared" ref="D78:J78" si="1">SUM(D65:D77)</f>
        <v>46.126080000000009</v>
      </c>
      <c r="E78" s="13">
        <f t="shared" si="1"/>
        <v>115.31520000000003</v>
      </c>
      <c r="F78" s="13">
        <f t="shared" si="1"/>
        <v>115.31520000000003</v>
      </c>
      <c r="G78" s="13">
        <f t="shared" si="1"/>
        <v>115.31520000000003</v>
      </c>
      <c r="H78" s="13">
        <f t="shared" si="1"/>
        <v>115.31520000000003</v>
      </c>
      <c r="I78" s="13">
        <f t="shared" si="1"/>
        <v>115.31520000000003</v>
      </c>
      <c r="J78" s="13">
        <f t="shared" si="1"/>
        <v>115.31520000000003</v>
      </c>
    </row>
    <row r="80" spans="2:10" x14ac:dyDescent="0.25">
      <c r="B80" s="9" t="s">
        <v>31</v>
      </c>
      <c r="C80" s="8">
        <f t="shared" ref="C80:J80" si="2">1/ (1+C11)^(C2-$C2)</f>
        <v>1</v>
      </c>
      <c r="D80" s="8">
        <f t="shared" si="2"/>
        <v>0.82192710675935154</v>
      </c>
      <c r="E80" s="8">
        <f t="shared" si="2"/>
        <v>0.67556416882579851</v>
      </c>
      <c r="F80" s="8">
        <f t="shared" si="2"/>
        <v>0.55526450271327477</v>
      </c>
      <c r="G80" s="8">
        <f t="shared" si="2"/>
        <v>0.45638694620129205</v>
      </c>
      <c r="H80" s="8">
        <f t="shared" si="2"/>
        <v>0.37511680225396377</v>
      </c>
      <c r="I80" s="8">
        <f t="shared" si="2"/>
        <v>0.30831866797342034</v>
      </c>
      <c r="J80" s="8">
        <f t="shared" si="2"/>
        <v>0.25341547072729048</v>
      </c>
    </row>
    <row r="82" spans="2:10" x14ac:dyDescent="0.25">
      <c r="B82" s="9" t="s">
        <v>34</v>
      </c>
      <c r="C82" s="9" t="s">
        <v>42</v>
      </c>
      <c r="D82" s="9" t="s">
        <v>35</v>
      </c>
      <c r="E82" s="9" t="s">
        <v>36</v>
      </c>
      <c r="F82" s="9" t="s">
        <v>37</v>
      </c>
      <c r="G82" s="9" t="s">
        <v>38</v>
      </c>
      <c r="H82" s="9" t="s">
        <v>39</v>
      </c>
      <c r="I82" s="9" t="s">
        <v>40</v>
      </c>
      <c r="J82" s="9" t="s">
        <v>41</v>
      </c>
    </row>
    <row r="83" spans="2:10" x14ac:dyDescent="0.25">
      <c r="B83" s="8" t="s">
        <v>43</v>
      </c>
      <c r="C83" s="32">
        <f t="shared" ref="C83:J83" si="3">-C12-C78*5</f>
        <v>-6144</v>
      </c>
      <c r="D83" s="10">
        <f t="shared" si="3"/>
        <v>-230.63040000000004</v>
      </c>
      <c r="E83" s="10">
        <f t="shared" si="3"/>
        <v>-576.57600000000014</v>
      </c>
      <c r="F83" s="10">
        <f t="shared" si="3"/>
        <v>-576.57600000000014</v>
      </c>
      <c r="G83" s="10">
        <f t="shared" si="3"/>
        <v>-576.57600000000014</v>
      </c>
      <c r="H83" s="10">
        <f t="shared" si="3"/>
        <v>-576.57600000000014</v>
      </c>
      <c r="I83" s="10">
        <f t="shared" si="3"/>
        <v>-576.57600000000014</v>
      </c>
      <c r="J83" s="10">
        <f t="shared" si="3"/>
        <v>-576.57600000000014</v>
      </c>
    </row>
    <row r="84" spans="2:10" x14ac:dyDescent="0.25">
      <c r="B84" s="8" t="s">
        <v>44</v>
      </c>
      <c r="C84" s="32">
        <f>C62*5</f>
        <v>0</v>
      </c>
      <c r="D84" s="10">
        <f t="shared" ref="D84:J84" si="4">D62*5</f>
        <v>860.06369866144439</v>
      </c>
      <c r="E84" s="10">
        <f t="shared" si="4"/>
        <v>1444.6205054759332</v>
      </c>
      <c r="F84" s="10">
        <f t="shared" si="4"/>
        <v>1487.3084769743487</v>
      </c>
      <c r="G84" s="10">
        <f t="shared" si="4"/>
        <v>1859.3601497556176</v>
      </c>
      <c r="H84" s="10">
        <f t="shared" si="4"/>
        <v>1859.3601497556176</v>
      </c>
      <c r="I84" s="10">
        <f t="shared" si="4"/>
        <v>1859.3601497556176</v>
      </c>
      <c r="J84" s="10">
        <f t="shared" si="4"/>
        <v>1859.3601497556176</v>
      </c>
    </row>
    <row r="85" spans="2:10" x14ac:dyDescent="0.25">
      <c r="B85" s="8" t="s">
        <v>45</v>
      </c>
      <c r="C85" s="32">
        <f>C84+C83</f>
        <v>-6144</v>
      </c>
      <c r="D85" s="10">
        <f t="shared" ref="D85:J85" si="5">D84+D83</f>
        <v>629.43329866144438</v>
      </c>
      <c r="E85" s="10">
        <f t="shared" si="5"/>
        <v>868.04450547593308</v>
      </c>
      <c r="F85" s="10">
        <f t="shared" si="5"/>
        <v>910.73247697434851</v>
      </c>
      <c r="G85" s="10">
        <f t="shared" si="5"/>
        <v>1282.7841497556174</v>
      </c>
      <c r="H85" s="10">
        <f t="shared" si="5"/>
        <v>1282.7841497556174</v>
      </c>
      <c r="I85" s="10">
        <f t="shared" si="5"/>
        <v>1282.7841497556174</v>
      </c>
      <c r="J85" s="10">
        <f t="shared" si="5"/>
        <v>1282.7841497556174</v>
      </c>
    </row>
    <row r="86" spans="2:10" x14ac:dyDescent="0.25">
      <c r="B86" s="8" t="s">
        <v>46</v>
      </c>
      <c r="C86" s="32">
        <f>SUM($C85:C85)</f>
        <v>-6144</v>
      </c>
      <c r="D86" s="10">
        <f>SUM($C85:D85)</f>
        <v>-5514.5667013385555</v>
      </c>
      <c r="E86" s="10">
        <f>SUM($C85:E85)</f>
        <v>-4646.5221958626225</v>
      </c>
      <c r="F86" s="10">
        <f>SUM($C85:F85)</f>
        <v>-3735.7897188882739</v>
      </c>
      <c r="G86" s="10">
        <f>SUM($C85:G85)</f>
        <v>-2453.0055691326565</v>
      </c>
      <c r="H86" s="10">
        <f>SUM($C85:H85)</f>
        <v>-1170.2214193770392</v>
      </c>
      <c r="I86" s="10">
        <f>SUM($C85:I85)</f>
        <v>112.56273037857818</v>
      </c>
      <c r="J86" s="10">
        <f>SUM($C85:J85)</f>
        <v>1395.3468801341955</v>
      </c>
    </row>
    <row r="88" spans="2:10" x14ac:dyDescent="0.25">
      <c r="B88" s="9" t="s">
        <v>61</v>
      </c>
      <c r="C88" s="9" t="s">
        <v>42</v>
      </c>
      <c r="D88" s="9" t="s">
        <v>35</v>
      </c>
      <c r="E88" s="9" t="s">
        <v>36</v>
      </c>
      <c r="F88" s="9" t="s">
        <v>37</v>
      </c>
      <c r="G88" s="9" t="s">
        <v>38</v>
      </c>
      <c r="H88" s="9" t="s">
        <v>39</v>
      </c>
      <c r="I88" s="9" t="s">
        <v>40</v>
      </c>
      <c r="J88" s="9" t="s">
        <v>41</v>
      </c>
    </row>
    <row r="89" spans="2:10" x14ac:dyDescent="0.25">
      <c r="B89" s="8" t="s">
        <v>43</v>
      </c>
      <c r="C89" s="32">
        <f>C83*C$80</f>
        <v>-6144</v>
      </c>
      <c r="D89" s="10">
        <f t="shared" ref="D89:J90" si="6">D83*D$80</f>
        <v>-189.56137740275199</v>
      </c>
      <c r="E89" s="10">
        <f t="shared" si="6"/>
        <v>-389.51408620490366</v>
      </c>
      <c r="F89" s="10">
        <f t="shared" si="6"/>
        <v>-320.15218591640917</v>
      </c>
      <c r="G89" s="10">
        <f t="shared" si="6"/>
        <v>-263.1417598929562</v>
      </c>
      <c r="H89" s="10">
        <f t="shared" si="6"/>
        <v>-216.28334537638148</v>
      </c>
      <c r="I89" s="10">
        <f t="shared" si="6"/>
        <v>-177.76914430544284</v>
      </c>
      <c r="J89" s="10">
        <f t="shared" si="6"/>
        <v>-146.11327845005826</v>
      </c>
    </row>
    <row r="90" spans="2:10" x14ac:dyDescent="0.25">
      <c r="B90" s="8" t="s">
        <v>44</v>
      </c>
      <c r="C90" s="32">
        <f>C84*C$80</f>
        <v>0</v>
      </c>
      <c r="D90" s="10">
        <f t="shared" si="6"/>
        <v>706.9096674695478</v>
      </c>
      <c r="E90" s="10">
        <f t="shared" si="6"/>
        <v>975.9338510505537</v>
      </c>
      <c r="F90" s="10">
        <f t="shared" si="6"/>
        <v>825.84960184839974</v>
      </c>
      <c r="G90" s="10">
        <f t="shared" si="6"/>
        <v>848.58770063534337</v>
      </c>
      <c r="H90" s="10">
        <f t="shared" si="6"/>
        <v>697.47723361477847</v>
      </c>
      <c r="I90" s="10">
        <f t="shared" si="6"/>
        <v>573.27544465551136</v>
      </c>
      <c r="J90" s="10">
        <f t="shared" si="6"/>
        <v>471.19062760188518</v>
      </c>
    </row>
    <row r="91" spans="2:10" x14ac:dyDescent="0.25">
      <c r="B91" s="8" t="s">
        <v>45</v>
      </c>
      <c r="C91" s="32">
        <f t="shared" ref="C91:J91" si="7">C90+C89</f>
        <v>-6144</v>
      </c>
      <c r="D91" s="10">
        <f t="shared" si="7"/>
        <v>517.34829006679581</v>
      </c>
      <c r="E91" s="10">
        <f t="shared" si="7"/>
        <v>586.41976484564998</v>
      </c>
      <c r="F91" s="10">
        <f t="shared" si="7"/>
        <v>505.69741593199058</v>
      </c>
      <c r="G91" s="10">
        <f t="shared" si="7"/>
        <v>585.44594074238717</v>
      </c>
      <c r="H91" s="10">
        <f t="shared" si="7"/>
        <v>481.19388823839699</v>
      </c>
      <c r="I91" s="10">
        <f t="shared" si="7"/>
        <v>395.5063003500685</v>
      </c>
      <c r="J91" s="10">
        <f t="shared" si="7"/>
        <v>325.07734915182692</v>
      </c>
    </row>
    <row r="92" spans="2:10" x14ac:dyDescent="0.25">
      <c r="B92" s="8" t="s">
        <v>46</v>
      </c>
      <c r="C92" s="32">
        <f>SUM($C91:C91)</f>
        <v>-6144</v>
      </c>
      <c r="D92" s="10">
        <f>SUM($C91:D91)</f>
        <v>-5626.6517099332041</v>
      </c>
      <c r="E92" s="10">
        <f>SUM($C91:E91)</f>
        <v>-5040.2319450875539</v>
      </c>
      <c r="F92" s="10">
        <f>SUM($C91:F91)</f>
        <v>-4534.5345291555632</v>
      </c>
      <c r="G92" s="10">
        <f>SUM($C91:G91)</f>
        <v>-3949.0885884131758</v>
      </c>
      <c r="H92" s="10">
        <f>SUM($C91:H91)</f>
        <v>-3467.8947001747788</v>
      </c>
      <c r="I92" s="10">
        <f>SUM($C91:I91)</f>
        <v>-3072.3883998247102</v>
      </c>
      <c r="J92" s="10">
        <f>SUM($C91:J91)</f>
        <v>-2747.3110506728831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6"/>
  <sheetViews>
    <sheetView topLeftCell="A10" zoomScale="110" zoomScaleNormal="110" zoomScalePageLayoutView="125" workbookViewId="0">
      <selection activeCell="C26" sqref="C26"/>
    </sheetView>
  </sheetViews>
  <sheetFormatPr defaultColWidth="8.85546875" defaultRowHeight="15" x14ac:dyDescent="0.25"/>
  <cols>
    <col min="1" max="1" width="8.85546875" style="8" customWidth="1"/>
    <col min="2" max="2" width="36" style="8" customWidth="1"/>
    <col min="3" max="16384" width="8.85546875" style="8"/>
  </cols>
  <sheetData>
    <row r="2" spans="2:12" x14ac:dyDescent="0.25">
      <c r="C2" s="9">
        <v>2015</v>
      </c>
      <c r="D2" s="9">
        <v>2020</v>
      </c>
      <c r="E2" s="9">
        <v>2025</v>
      </c>
      <c r="F2" s="9">
        <v>2030</v>
      </c>
      <c r="G2" s="9">
        <v>2035</v>
      </c>
      <c r="H2" s="9">
        <v>2040</v>
      </c>
      <c r="I2" s="9">
        <v>2045</v>
      </c>
      <c r="J2" s="9">
        <v>2050</v>
      </c>
    </row>
    <row r="4" spans="2:12" x14ac:dyDescent="0.25">
      <c r="B4" s="9" t="s">
        <v>81</v>
      </c>
    </row>
    <row r="5" spans="2:12" x14ac:dyDescent="0.25">
      <c r="B5" s="8" t="s">
        <v>63</v>
      </c>
      <c r="C5" s="38">
        <f>C10*1.2</f>
        <v>96</v>
      </c>
      <c r="D5" s="38">
        <f t="shared" ref="D5:J5" si="0">D10*1.2</f>
        <v>96</v>
      </c>
      <c r="E5" s="38">
        <f t="shared" si="0"/>
        <v>96</v>
      </c>
      <c r="F5" s="38">
        <f t="shared" si="0"/>
        <v>96</v>
      </c>
      <c r="G5" s="38">
        <f t="shared" si="0"/>
        <v>96</v>
      </c>
      <c r="H5" s="38">
        <f t="shared" si="0"/>
        <v>96</v>
      </c>
      <c r="I5" s="38">
        <f t="shared" si="0"/>
        <v>96</v>
      </c>
      <c r="J5" s="38">
        <f t="shared" si="0"/>
        <v>96</v>
      </c>
      <c r="L5" s="25" t="s">
        <v>86</v>
      </c>
    </row>
    <row r="6" spans="2:12" x14ac:dyDescent="0.25">
      <c r="B6" s="8" t="s">
        <v>67</v>
      </c>
      <c r="C6" s="38">
        <v>1860.730593607306</v>
      </c>
      <c r="D6" s="38">
        <v>5481.1757990867582</v>
      </c>
      <c r="E6" s="38">
        <v>9222.7511415525114</v>
      </c>
      <c r="F6" s="38">
        <v>10084.121004566212</v>
      </c>
      <c r="G6" s="38">
        <v>8859.3607305936057</v>
      </c>
      <c r="H6" s="38">
        <v>8859.3607305936057</v>
      </c>
      <c r="I6" s="38">
        <v>8859.3607305936057</v>
      </c>
      <c r="J6" s="38">
        <v>8859.3607305936057</v>
      </c>
      <c r="L6" s="25" t="s">
        <v>108</v>
      </c>
    </row>
    <row r="7" spans="2:12" x14ac:dyDescent="0.25">
      <c r="B7" s="8" t="s">
        <v>73</v>
      </c>
      <c r="C7" s="38">
        <f>C17</f>
        <v>0</v>
      </c>
      <c r="D7" s="38">
        <v>4200.9132420091328</v>
      </c>
      <c r="E7" s="38">
        <v>6563.9269406392732</v>
      </c>
      <c r="F7" s="38">
        <v>8716.8949771689513</v>
      </c>
      <c r="G7" s="38">
        <v>9950.9132420091319</v>
      </c>
      <c r="H7" s="38">
        <v>9950.9132420091319</v>
      </c>
      <c r="I7" s="38">
        <v>9950.9132420091319</v>
      </c>
      <c r="J7" s="38">
        <v>9950.9132420091319</v>
      </c>
      <c r="L7" s="25" t="s">
        <v>105</v>
      </c>
    </row>
    <row r="8" spans="2:12" x14ac:dyDescent="0.25">
      <c r="C8" s="39"/>
      <c r="D8" s="39"/>
      <c r="E8" s="39"/>
      <c r="F8" s="39"/>
      <c r="G8" s="39"/>
      <c r="H8" s="39"/>
      <c r="I8" s="39"/>
      <c r="J8" s="39"/>
    </row>
    <row r="9" spans="2:12" x14ac:dyDescent="0.25">
      <c r="B9" s="9" t="s">
        <v>82</v>
      </c>
      <c r="C9" s="39"/>
      <c r="D9" s="39"/>
      <c r="E9" s="39"/>
      <c r="F9" s="39"/>
      <c r="G9" s="39"/>
      <c r="H9" s="39"/>
      <c r="I9" s="39"/>
      <c r="J9" s="39"/>
    </row>
    <row r="10" spans="2:12" x14ac:dyDescent="0.25">
      <c r="B10" s="8" t="s">
        <v>63</v>
      </c>
      <c r="C10" s="38">
        <v>80</v>
      </c>
      <c r="D10" s="38">
        <v>80</v>
      </c>
      <c r="E10" s="38">
        <v>80</v>
      </c>
      <c r="F10" s="38">
        <v>80</v>
      </c>
      <c r="G10" s="38">
        <v>80</v>
      </c>
      <c r="H10" s="38">
        <v>80</v>
      </c>
      <c r="I10" s="38">
        <v>80</v>
      </c>
      <c r="J10" s="38">
        <v>80</v>
      </c>
      <c r="L10" s="25" t="s">
        <v>79</v>
      </c>
    </row>
    <row r="11" spans="2:12" x14ac:dyDescent="0.25">
      <c r="B11" s="8" t="s">
        <v>67</v>
      </c>
      <c r="C11" s="38">
        <v>1860.730593607306</v>
      </c>
      <c r="D11" s="38">
        <v>3549.6575342465753</v>
      </c>
      <c r="E11" s="38">
        <v>5295.0913242009128</v>
      </c>
      <c r="F11" s="38">
        <v>5696.9178082191793</v>
      </c>
      <c r="G11" s="38">
        <v>5125.5707762557076</v>
      </c>
      <c r="H11" s="38">
        <v>5125.5707762557076</v>
      </c>
      <c r="I11" s="38">
        <v>5125.5707762557076</v>
      </c>
      <c r="J11" s="38">
        <v>5125.5707762557076</v>
      </c>
      <c r="L11" s="25" t="s">
        <v>105</v>
      </c>
    </row>
    <row r="12" spans="2:12" x14ac:dyDescent="0.25">
      <c r="B12" s="8" t="s">
        <v>73</v>
      </c>
      <c r="C12" s="38">
        <f>C17</f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L12" s="25" t="s">
        <v>106</v>
      </c>
    </row>
    <row r="13" spans="2:12" x14ac:dyDescent="0.25">
      <c r="C13" s="39"/>
      <c r="D13" s="39"/>
      <c r="E13" s="39"/>
      <c r="F13" s="39"/>
      <c r="G13" s="39"/>
      <c r="H13" s="39"/>
      <c r="I13" s="39"/>
      <c r="J13" s="39"/>
    </row>
    <row r="14" spans="2:12" x14ac:dyDescent="0.25">
      <c r="B14" s="9" t="s">
        <v>83</v>
      </c>
      <c r="C14" s="39"/>
      <c r="D14" s="39"/>
      <c r="E14" s="39"/>
      <c r="F14" s="39"/>
      <c r="G14" s="39"/>
      <c r="H14" s="39"/>
      <c r="I14" s="39"/>
      <c r="J14" s="39"/>
    </row>
    <row r="15" spans="2:12" x14ac:dyDescent="0.25">
      <c r="B15" s="8" t="s">
        <v>63</v>
      </c>
      <c r="C15" s="38">
        <f>C10*0.8</f>
        <v>64</v>
      </c>
      <c r="D15" s="38">
        <f t="shared" ref="D15:J15" si="1">D10*0.8</f>
        <v>64</v>
      </c>
      <c r="E15" s="38">
        <f t="shared" si="1"/>
        <v>64</v>
      </c>
      <c r="F15" s="38">
        <f t="shared" si="1"/>
        <v>64</v>
      </c>
      <c r="G15" s="38">
        <f t="shared" si="1"/>
        <v>64</v>
      </c>
      <c r="H15" s="38">
        <f t="shared" si="1"/>
        <v>64</v>
      </c>
      <c r="I15" s="38">
        <f t="shared" si="1"/>
        <v>64</v>
      </c>
      <c r="J15" s="38">
        <f t="shared" si="1"/>
        <v>64</v>
      </c>
      <c r="L15" s="25" t="s">
        <v>85</v>
      </c>
    </row>
    <row r="16" spans="2:12" x14ac:dyDescent="0.25">
      <c r="B16" s="8" t="s">
        <v>67</v>
      </c>
      <c r="C16" s="38">
        <v>1860.730593607306</v>
      </c>
      <c r="D16" s="38">
        <v>4931.5068493150684</v>
      </c>
      <c r="E16" s="38">
        <v>8105.022831050228</v>
      </c>
      <c r="F16" s="38">
        <v>8835.6164383561663</v>
      </c>
      <c r="G16" s="38">
        <v>7796.8036529680357</v>
      </c>
      <c r="H16" s="38">
        <v>7796.8036529680357</v>
      </c>
      <c r="I16" s="38">
        <v>7796.8036529680357</v>
      </c>
      <c r="J16" s="38">
        <v>7796.8036529680357</v>
      </c>
      <c r="L16" s="25" t="s">
        <v>109</v>
      </c>
    </row>
    <row r="17" spans="2:12" x14ac:dyDescent="0.25">
      <c r="B17" s="8" t="s">
        <v>73</v>
      </c>
      <c r="C17" s="38">
        <v>0</v>
      </c>
      <c r="D17" s="38">
        <v>1826.4840182648404</v>
      </c>
      <c r="E17" s="38">
        <v>2853.8812785388145</v>
      </c>
      <c r="F17" s="38">
        <v>3789.954337899544</v>
      </c>
      <c r="G17" s="38">
        <v>4326.4840182648404</v>
      </c>
      <c r="H17" s="38">
        <v>4326.4840182648404</v>
      </c>
      <c r="I17" s="38">
        <v>4326.4840182648404</v>
      </c>
      <c r="J17" s="38">
        <v>4326.4840182648404</v>
      </c>
      <c r="L17" s="25" t="s">
        <v>107</v>
      </c>
    </row>
    <row r="19" spans="2:12" x14ac:dyDescent="0.25">
      <c r="B19" s="22" t="s">
        <v>84</v>
      </c>
      <c r="C19" s="23"/>
      <c r="D19" s="23"/>
      <c r="E19" s="23"/>
      <c r="F19" s="23"/>
      <c r="G19" s="23"/>
      <c r="H19" s="23"/>
      <c r="I19" s="23"/>
      <c r="J19" s="23"/>
    </row>
    <row r="20" spans="2:12" x14ac:dyDescent="0.25">
      <c r="B20" s="23" t="s">
        <v>63</v>
      </c>
      <c r="C20" s="24">
        <f>CHOOSE('control pane'!$D6, scenarios!C5,scenarios!C10,scenarios!C15,scenarios!#REF!)</f>
        <v>80</v>
      </c>
      <c r="D20" s="24">
        <f>CHOOSE('control pane'!$D6, scenarios!D5,scenarios!D10,scenarios!D15,scenarios!#REF!)</f>
        <v>80</v>
      </c>
      <c r="E20" s="24">
        <f>CHOOSE('control pane'!$D6, scenarios!E5,scenarios!E10,scenarios!E15,scenarios!#REF!)</f>
        <v>80</v>
      </c>
      <c r="F20" s="24">
        <f>CHOOSE('control pane'!$D6, scenarios!F5,scenarios!F10,scenarios!F15,scenarios!#REF!)</f>
        <v>80</v>
      </c>
      <c r="G20" s="24">
        <f>CHOOSE('control pane'!$D6, scenarios!G5,scenarios!G10,scenarios!G15,scenarios!#REF!)</f>
        <v>80</v>
      </c>
      <c r="H20" s="24">
        <f>CHOOSE('control pane'!$D6, scenarios!H5,scenarios!H10,scenarios!H15,scenarios!#REF!)</f>
        <v>80</v>
      </c>
      <c r="I20" s="24">
        <f>CHOOSE('control pane'!$D6, scenarios!I5,scenarios!I10,scenarios!I15,scenarios!#REF!)</f>
        <v>80</v>
      </c>
      <c r="J20" s="24">
        <f>CHOOSE('control pane'!$D6, scenarios!J5,scenarios!J10,scenarios!J15,scenarios!#REF!)</f>
        <v>80</v>
      </c>
    </row>
    <row r="21" spans="2:12" x14ac:dyDescent="0.25">
      <c r="B21" s="23" t="s">
        <v>67</v>
      </c>
      <c r="C21" s="24">
        <f>CHOOSE('control pane'!$D7, scenarios!C6,scenarios!C11,scenarios!C16,scenarios!#REF!)</f>
        <v>1860.730593607306</v>
      </c>
      <c r="D21" s="24">
        <f>CHOOSE('control pane'!$D7, scenarios!D6,scenarios!D11,scenarios!D16,scenarios!#REF!)</f>
        <v>4931.5068493150684</v>
      </c>
      <c r="E21" s="24">
        <f>CHOOSE('control pane'!$D7, scenarios!E6,scenarios!E11,scenarios!E16,scenarios!#REF!)</f>
        <v>8105.022831050228</v>
      </c>
      <c r="F21" s="24">
        <f>CHOOSE('control pane'!$D7, scenarios!F6,scenarios!F11,scenarios!F16,scenarios!#REF!)</f>
        <v>8835.6164383561663</v>
      </c>
      <c r="G21" s="24">
        <f>CHOOSE('control pane'!$D7, scenarios!G6,scenarios!G11,scenarios!G16,scenarios!#REF!)</f>
        <v>7796.8036529680357</v>
      </c>
      <c r="H21" s="24">
        <f>CHOOSE('control pane'!$D7, scenarios!H6,scenarios!H11,scenarios!H16,scenarios!#REF!)</f>
        <v>7796.8036529680357</v>
      </c>
      <c r="I21" s="24">
        <f>CHOOSE('control pane'!$D7, scenarios!I6,scenarios!I11,scenarios!I16,scenarios!#REF!)</f>
        <v>7796.8036529680357</v>
      </c>
      <c r="J21" s="24">
        <f>CHOOSE('control pane'!$D7, scenarios!J6,scenarios!J11,scenarios!J16,scenarios!#REF!)</f>
        <v>7796.8036529680357</v>
      </c>
    </row>
    <row r="22" spans="2:12" x14ac:dyDescent="0.25">
      <c r="B22" s="23" t="s">
        <v>73</v>
      </c>
      <c r="C22" s="24">
        <f>CHOOSE('control pane'!$D8, scenarios!C7,scenarios!C12,scenarios!C17,scenarios!#REF!)</f>
        <v>0</v>
      </c>
      <c r="D22" s="24">
        <f>CHOOSE('control pane'!$D8, scenarios!D7,scenarios!D12,scenarios!D17,scenarios!#REF!)</f>
        <v>1826.4840182648404</v>
      </c>
      <c r="E22" s="24">
        <f>CHOOSE('control pane'!$D8, scenarios!E7,scenarios!E12,scenarios!E17,scenarios!#REF!)</f>
        <v>2853.8812785388145</v>
      </c>
      <c r="F22" s="24">
        <f>CHOOSE('control pane'!$D8, scenarios!F7,scenarios!F12,scenarios!F17,scenarios!#REF!)</f>
        <v>3789.954337899544</v>
      </c>
      <c r="G22" s="24">
        <f>CHOOSE('control pane'!$D8, scenarios!G7,scenarios!G12,scenarios!G17,scenarios!#REF!)</f>
        <v>4326.4840182648404</v>
      </c>
      <c r="H22" s="24">
        <f>CHOOSE('control pane'!$D8, scenarios!H7,scenarios!H12,scenarios!H17,scenarios!#REF!)</f>
        <v>4326.4840182648404</v>
      </c>
      <c r="I22" s="24">
        <f>CHOOSE('control pane'!$D8, scenarios!I7,scenarios!I12,scenarios!I17,scenarios!#REF!)</f>
        <v>4326.4840182648404</v>
      </c>
      <c r="J22" s="24">
        <f>CHOOSE('control pane'!$D8, scenarios!J7,scenarios!J12,scenarios!J17,scenarios!#REF!)</f>
        <v>4326.4840182648404</v>
      </c>
    </row>
    <row r="24" spans="2:12" x14ac:dyDescent="0.25">
      <c r="B24" s="9" t="s">
        <v>72</v>
      </c>
    </row>
    <row r="25" spans="2:12" x14ac:dyDescent="0.25">
      <c r="B25" s="8" t="s">
        <v>63</v>
      </c>
      <c r="C25" s="14">
        <f>C20</f>
        <v>80</v>
      </c>
      <c r="D25" s="14">
        <f t="shared" ref="D25:J25" si="2">D20</f>
        <v>80</v>
      </c>
      <c r="E25" s="14">
        <f t="shared" si="2"/>
        <v>80</v>
      </c>
      <c r="F25" s="14">
        <f t="shared" si="2"/>
        <v>80</v>
      </c>
      <c r="G25" s="14">
        <f t="shared" si="2"/>
        <v>80</v>
      </c>
      <c r="H25" s="14">
        <f t="shared" si="2"/>
        <v>80</v>
      </c>
      <c r="I25" s="14">
        <f t="shared" si="2"/>
        <v>80</v>
      </c>
      <c r="J25" s="14">
        <f t="shared" si="2"/>
        <v>80</v>
      </c>
    </row>
    <row r="26" spans="2:12" x14ac:dyDescent="0.25">
      <c r="B26" s="8" t="s">
        <v>67</v>
      </c>
      <c r="C26" s="14">
        <f>C21-C22</f>
        <v>1860.730593607306</v>
      </c>
      <c r="D26" s="14">
        <f t="shared" ref="D26:J26" si="3">D21-D22</f>
        <v>3105.022831050228</v>
      </c>
      <c r="E26" s="14">
        <f t="shared" si="3"/>
        <v>5251.1415525114135</v>
      </c>
      <c r="F26" s="14">
        <f t="shared" si="3"/>
        <v>5045.6621004566223</v>
      </c>
      <c r="G26" s="14">
        <f t="shared" si="3"/>
        <v>3470.3196347031953</v>
      </c>
      <c r="H26" s="14">
        <f t="shared" si="3"/>
        <v>3470.3196347031953</v>
      </c>
      <c r="I26" s="14">
        <f t="shared" si="3"/>
        <v>3470.3196347031953</v>
      </c>
      <c r="J26" s="14">
        <f t="shared" si="3"/>
        <v>3470.3196347031953</v>
      </c>
    </row>
  </sheetData>
  <pageMargins left="0.7" right="0.7" top="0.75" bottom="0.75" header="0.3" footer="0.3"/>
  <pageSetup paperSize="9" orientation="portrait" horizontalDpi="4294967292" vertic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tabSelected="1" workbookViewId="0">
      <selection activeCell="D5" sqref="D5"/>
    </sheetView>
  </sheetViews>
  <sheetFormatPr defaultColWidth="8.85546875" defaultRowHeight="15" x14ac:dyDescent="0.25"/>
  <sheetData>
    <row r="1" spans="1:11" x14ac:dyDescent="0.25">
      <c r="H1" s="1"/>
      <c r="I1" s="1"/>
      <c r="J1" s="1"/>
    </row>
    <row r="2" spans="1:11" x14ac:dyDescent="0.25">
      <c r="C2" s="4" t="s">
        <v>24</v>
      </c>
      <c r="D2" s="4">
        <v>2015</v>
      </c>
      <c r="E2" s="4">
        <v>2020</v>
      </c>
      <c r="F2" s="4">
        <v>2025</v>
      </c>
      <c r="G2" s="4">
        <v>2030</v>
      </c>
      <c r="H2" s="4">
        <v>2035</v>
      </c>
      <c r="I2" s="4">
        <v>2040</v>
      </c>
      <c r="J2" s="4">
        <v>2045</v>
      </c>
      <c r="K2" s="4">
        <v>2050</v>
      </c>
    </row>
    <row r="3" spans="1:11" x14ac:dyDescent="0.25">
      <c r="I3" s="1"/>
      <c r="J3" s="1"/>
      <c r="K3" s="1"/>
    </row>
    <row r="4" spans="1:11" x14ac:dyDescent="0.25">
      <c r="C4" s="4" t="s">
        <v>23</v>
      </c>
      <c r="I4" s="1"/>
      <c r="J4" s="1"/>
      <c r="K4" s="1"/>
    </row>
    <row r="5" spans="1:11" x14ac:dyDescent="0.25">
      <c r="A5" s="33">
        <v>17312</v>
      </c>
      <c r="B5" s="1"/>
      <c r="C5" t="s">
        <v>48</v>
      </c>
      <c r="D5" s="34">
        <f t="shared" ref="D5:D17" si="0">A5/4</f>
        <v>4328</v>
      </c>
      <c r="E5" s="1">
        <f>$D5</f>
        <v>4328</v>
      </c>
      <c r="F5" s="1">
        <f t="shared" ref="F5:K17" si="1">$D5</f>
        <v>4328</v>
      </c>
      <c r="G5" s="1">
        <f t="shared" si="1"/>
        <v>4328</v>
      </c>
      <c r="H5" s="1">
        <f t="shared" si="1"/>
        <v>4328</v>
      </c>
      <c r="I5" s="1">
        <f t="shared" si="1"/>
        <v>4328</v>
      </c>
      <c r="J5" s="1">
        <f t="shared" si="1"/>
        <v>4328</v>
      </c>
      <c r="K5" s="1">
        <f t="shared" si="1"/>
        <v>4328</v>
      </c>
    </row>
    <row r="6" spans="1:11" x14ac:dyDescent="0.25">
      <c r="A6" s="33">
        <v>17219</v>
      </c>
      <c r="C6" t="s">
        <v>49</v>
      </c>
      <c r="D6" s="1">
        <f t="shared" si="0"/>
        <v>4304.75</v>
      </c>
      <c r="E6" s="1">
        <f t="shared" ref="E6:E17" si="2">$D6</f>
        <v>4304.75</v>
      </c>
      <c r="F6" s="1">
        <f t="shared" si="1"/>
        <v>4304.75</v>
      </c>
      <c r="G6" s="1">
        <f t="shared" si="1"/>
        <v>4304.75</v>
      </c>
      <c r="H6" s="1">
        <f t="shared" si="1"/>
        <v>4304.75</v>
      </c>
      <c r="I6" s="1">
        <f t="shared" si="1"/>
        <v>4304.75</v>
      </c>
      <c r="J6" s="1">
        <f t="shared" si="1"/>
        <v>4304.75</v>
      </c>
      <c r="K6" s="1">
        <f t="shared" si="1"/>
        <v>4304.75</v>
      </c>
    </row>
    <row r="7" spans="1:11" x14ac:dyDescent="0.25">
      <c r="A7" s="33">
        <v>16987</v>
      </c>
      <c r="C7" t="s">
        <v>50</v>
      </c>
      <c r="D7" s="1">
        <f t="shared" si="0"/>
        <v>4246.75</v>
      </c>
      <c r="E7" s="1">
        <f t="shared" si="2"/>
        <v>4246.75</v>
      </c>
      <c r="F7" s="1">
        <f t="shared" si="1"/>
        <v>4246.75</v>
      </c>
      <c r="G7" s="1">
        <f t="shared" si="1"/>
        <v>4246.75</v>
      </c>
      <c r="H7" s="1">
        <f t="shared" si="1"/>
        <v>4246.75</v>
      </c>
      <c r="I7" s="1">
        <f t="shared" si="1"/>
        <v>4246.75</v>
      </c>
      <c r="J7" s="1">
        <f t="shared" si="1"/>
        <v>4246.75</v>
      </c>
      <c r="K7" s="1">
        <f t="shared" si="1"/>
        <v>4246.75</v>
      </c>
    </row>
    <row r="8" spans="1:11" x14ac:dyDescent="0.25">
      <c r="A8" s="33">
        <v>15524</v>
      </c>
      <c r="C8" t="s">
        <v>51</v>
      </c>
      <c r="D8" s="1">
        <f t="shared" si="0"/>
        <v>3881</v>
      </c>
      <c r="E8" s="1">
        <f t="shared" si="2"/>
        <v>3881</v>
      </c>
      <c r="F8" s="1">
        <f t="shared" si="1"/>
        <v>3881</v>
      </c>
      <c r="G8" s="1">
        <f t="shared" si="1"/>
        <v>3881</v>
      </c>
      <c r="H8" s="1">
        <f t="shared" si="1"/>
        <v>3881</v>
      </c>
      <c r="I8" s="1">
        <f t="shared" si="1"/>
        <v>3881</v>
      </c>
      <c r="J8" s="1">
        <f t="shared" si="1"/>
        <v>3881</v>
      </c>
      <c r="K8" s="1">
        <f t="shared" si="1"/>
        <v>3881</v>
      </c>
    </row>
    <row r="9" spans="1:11" x14ac:dyDescent="0.25">
      <c r="A9" s="33">
        <v>12905</v>
      </c>
      <c r="C9" t="s">
        <v>52</v>
      </c>
      <c r="D9" s="1">
        <f t="shared" si="0"/>
        <v>3226.25</v>
      </c>
      <c r="E9" s="1">
        <f t="shared" si="2"/>
        <v>3226.25</v>
      </c>
      <c r="F9" s="1">
        <f t="shared" si="1"/>
        <v>3226.25</v>
      </c>
      <c r="G9" s="1">
        <f t="shared" si="1"/>
        <v>3226.25</v>
      </c>
      <c r="H9" s="1">
        <f t="shared" si="1"/>
        <v>3226.25</v>
      </c>
      <c r="I9" s="1">
        <f t="shared" si="1"/>
        <v>3226.25</v>
      </c>
      <c r="J9" s="1">
        <f t="shared" si="1"/>
        <v>3226.25</v>
      </c>
      <c r="K9" s="1">
        <f t="shared" si="1"/>
        <v>3226.25</v>
      </c>
    </row>
    <row r="10" spans="1:11" x14ac:dyDescent="0.25">
      <c r="A10" s="33">
        <v>11291</v>
      </c>
      <c r="C10" t="s">
        <v>53</v>
      </c>
      <c r="D10" s="1">
        <f t="shared" si="0"/>
        <v>2822.75</v>
      </c>
      <c r="E10" s="1">
        <f t="shared" si="2"/>
        <v>2822.75</v>
      </c>
      <c r="F10" s="1">
        <f t="shared" si="1"/>
        <v>2822.75</v>
      </c>
      <c r="G10" s="1">
        <f t="shared" si="1"/>
        <v>2822.75</v>
      </c>
      <c r="H10" s="1">
        <f t="shared" si="1"/>
        <v>2822.75</v>
      </c>
      <c r="I10" s="1">
        <f t="shared" si="1"/>
        <v>2822.75</v>
      </c>
      <c r="J10" s="1">
        <f t="shared" si="1"/>
        <v>2822.75</v>
      </c>
      <c r="K10" s="1">
        <f t="shared" si="1"/>
        <v>2822.75</v>
      </c>
    </row>
    <row r="11" spans="1:11" x14ac:dyDescent="0.25">
      <c r="A11" s="33">
        <v>10646</v>
      </c>
      <c r="C11" t="s">
        <v>54</v>
      </c>
      <c r="D11" s="1">
        <f t="shared" si="0"/>
        <v>2661.5</v>
      </c>
      <c r="E11" s="1">
        <f t="shared" si="2"/>
        <v>2661.5</v>
      </c>
      <c r="F11" s="1">
        <f t="shared" si="1"/>
        <v>2661.5</v>
      </c>
      <c r="G11" s="1">
        <f t="shared" si="1"/>
        <v>2661.5</v>
      </c>
      <c r="H11" s="1">
        <f t="shared" si="1"/>
        <v>2661.5</v>
      </c>
      <c r="I11" s="1">
        <f t="shared" si="1"/>
        <v>2661.5</v>
      </c>
      <c r="J11" s="1">
        <f t="shared" si="1"/>
        <v>2661.5</v>
      </c>
      <c r="K11" s="1">
        <f t="shared" si="1"/>
        <v>2661.5</v>
      </c>
    </row>
    <row r="12" spans="1:11" x14ac:dyDescent="0.25">
      <c r="A12" s="33">
        <v>10341</v>
      </c>
      <c r="C12" t="s">
        <v>55</v>
      </c>
      <c r="D12" s="1">
        <f t="shared" si="0"/>
        <v>2585.25</v>
      </c>
      <c r="E12" s="1">
        <f t="shared" si="2"/>
        <v>2585.25</v>
      </c>
      <c r="F12" s="1">
        <f t="shared" si="1"/>
        <v>2585.25</v>
      </c>
      <c r="G12" s="1">
        <f t="shared" si="1"/>
        <v>2585.25</v>
      </c>
      <c r="H12" s="1">
        <f t="shared" si="1"/>
        <v>2585.25</v>
      </c>
      <c r="I12" s="1">
        <f t="shared" si="1"/>
        <v>2585.25</v>
      </c>
      <c r="J12" s="1">
        <f t="shared" si="1"/>
        <v>2585.25</v>
      </c>
      <c r="K12" s="1">
        <f t="shared" si="1"/>
        <v>2585.25</v>
      </c>
    </row>
    <row r="13" spans="1:11" x14ac:dyDescent="0.25">
      <c r="A13" s="33">
        <v>11618</v>
      </c>
      <c r="C13" t="s">
        <v>56</v>
      </c>
      <c r="D13" s="1">
        <f t="shared" si="0"/>
        <v>2904.5</v>
      </c>
      <c r="E13" s="1">
        <f t="shared" si="2"/>
        <v>2904.5</v>
      </c>
      <c r="F13" s="1">
        <f t="shared" si="1"/>
        <v>2904.5</v>
      </c>
      <c r="G13" s="1">
        <f t="shared" si="1"/>
        <v>2904.5</v>
      </c>
      <c r="H13" s="1">
        <f t="shared" si="1"/>
        <v>2904.5</v>
      </c>
      <c r="I13" s="1">
        <f t="shared" si="1"/>
        <v>2904.5</v>
      </c>
      <c r="J13" s="1">
        <f t="shared" si="1"/>
        <v>2904.5</v>
      </c>
      <c r="K13" s="1">
        <f t="shared" si="1"/>
        <v>2904.5</v>
      </c>
    </row>
    <row r="14" spans="1:11" x14ac:dyDescent="0.25">
      <c r="A14" s="33">
        <v>13023</v>
      </c>
      <c r="C14" t="s">
        <v>57</v>
      </c>
      <c r="D14" s="1">
        <f t="shared" si="0"/>
        <v>3255.75</v>
      </c>
      <c r="E14" s="1">
        <f t="shared" si="2"/>
        <v>3255.75</v>
      </c>
      <c r="F14" s="1">
        <f t="shared" si="1"/>
        <v>3255.75</v>
      </c>
      <c r="G14" s="1">
        <f t="shared" si="1"/>
        <v>3255.75</v>
      </c>
      <c r="H14" s="1">
        <f t="shared" si="1"/>
        <v>3255.75</v>
      </c>
      <c r="I14" s="1">
        <f t="shared" si="1"/>
        <v>3255.75</v>
      </c>
      <c r="J14" s="1">
        <f t="shared" si="1"/>
        <v>3255.75</v>
      </c>
      <c r="K14" s="1">
        <f t="shared" si="1"/>
        <v>3255.75</v>
      </c>
    </row>
    <row r="15" spans="1:11" x14ac:dyDescent="0.25">
      <c r="A15" s="33">
        <v>15028.999999999998</v>
      </c>
      <c r="C15" t="s">
        <v>58</v>
      </c>
      <c r="D15" s="1">
        <f t="shared" si="0"/>
        <v>3757.2499999999995</v>
      </c>
      <c r="E15" s="1">
        <f t="shared" si="2"/>
        <v>3757.2499999999995</v>
      </c>
      <c r="F15" s="1">
        <f t="shared" si="1"/>
        <v>3757.2499999999995</v>
      </c>
      <c r="G15" s="1">
        <f t="shared" si="1"/>
        <v>3757.2499999999995</v>
      </c>
      <c r="H15" s="1">
        <f t="shared" si="1"/>
        <v>3757.2499999999995</v>
      </c>
      <c r="I15" s="1">
        <f t="shared" si="1"/>
        <v>3757.2499999999995</v>
      </c>
      <c r="J15" s="1">
        <f t="shared" si="1"/>
        <v>3757.2499999999995</v>
      </c>
      <c r="K15" s="1">
        <f t="shared" si="1"/>
        <v>3757.2499999999995</v>
      </c>
    </row>
    <row r="16" spans="1:11" x14ac:dyDescent="0.25">
      <c r="A16" s="33">
        <v>16480</v>
      </c>
      <c r="C16" t="s">
        <v>59</v>
      </c>
      <c r="D16" s="1">
        <f t="shared" si="0"/>
        <v>4120</v>
      </c>
      <c r="E16" s="1">
        <f t="shared" si="2"/>
        <v>4120</v>
      </c>
      <c r="F16" s="1">
        <f t="shared" si="1"/>
        <v>4120</v>
      </c>
      <c r="G16" s="1">
        <f t="shared" si="1"/>
        <v>4120</v>
      </c>
      <c r="H16" s="1">
        <f t="shared" si="1"/>
        <v>4120</v>
      </c>
      <c r="I16" s="1">
        <f t="shared" si="1"/>
        <v>4120</v>
      </c>
      <c r="J16" s="1">
        <f t="shared" si="1"/>
        <v>4120</v>
      </c>
      <c r="K16" s="1">
        <f t="shared" si="1"/>
        <v>4120</v>
      </c>
    </row>
    <row r="17" spans="1:11" x14ac:dyDescent="0.25">
      <c r="A17" s="33">
        <v>16883</v>
      </c>
      <c r="C17" t="s">
        <v>60</v>
      </c>
      <c r="D17" s="1">
        <f t="shared" si="0"/>
        <v>4220.75</v>
      </c>
      <c r="E17" s="1">
        <f t="shared" si="2"/>
        <v>4220.75</v>
      </c>
      <c r="F17" s="1">
        <f t="shared" si="1"/>
        <v>4220.75</v>
      </c>
      <c r="G17" s="1">
        <f t="shared" si="1"/>
        <v>4220.75</v>
      </c>
      <c r="H17" s="1">
        <f t="shared" si="1"/>
        <v>4220.75</v>
      </c>
      <c r="I17" s="1">
        <f t="shared" si="1"/>
        <v>4220.75</v>
      </c>
      <c r="J17" s="1">
        <f t="shared" si="1"/>
        <v>4220.75</v>
      </c>
      <c r="K17" s="1">
        <f t="shared" si="1"/>
        <v>4220.75</v>
      </c>
    </row>
    <row r="19" spans="1:11" x14ac:dyDescent="0.25">
      <c r="C19" s="4" t="s">
        <v>12</v>
      </c>
    </row>
    <row r="20" spans="1:11" x14ac:dyDescent="0.25">
      <c r="A20" s="33">
        <v>1793.8876090000001</v>
      </c>
      <c r="C20" t="s">
        <v>48</v>
      </c>
      <c r="D20" s="34">
        <f t="shared" ref="D20:D32" si="3">A20/4</f>
        <v>448.47190225000003</v>
      </c>
      <c r="E20" s="1">
        <f>$D20</f>
        <v>448.47190225000003</v>
      </c>
      <c r="F20" s="1">
        <f t="shared" ref="F20:K32" si="4">$D20</f>
        <v>448.47190225000003</v>
      </c>
      <c r="G20" s="1">
        <f t="shared" si="4"/>
        <v>448.47190225000003</v>
      </c>
      <c r="H20" s="1">
        <f t="shared" si="4"/>
        <v>448.47190225000003</v>
      </c>
      <c r="I20" s="1">
        <f t="shared" si="4"/>
        <v>448.47190225000003</v>
      </c>
      <c r="J20" s="1">
        <f t="shared" si="4"/>
        <v>448.47190225000003</v>
      </c>
      <c r="K20" s="1">
        <f t="shared" si="4"/>
        <v>448.47190225000003</v>
      </c>
    </row>
    <row r="21" spans="1:11" x14ac:dyDescent="0.25">
      <c r="A21" s="33">
        <v>1488.891349</v>
      </c>
      <c r="C21" t="s">
        <v>49</v>
      </c>
      <c r="D21" s="1">
        <f t="shared" si="3"/>
        <v>372.22283725</v>
      </c>
      <c r="E21" s="1">
        <f t="shared" ref="E21:E32" si="5">$D21</f>
        <v>372.22283725</v>
      </c>
      <c r="F21" s="1">
        <f t="shared" si="4"/>
        <v>372.22283725</v>
      </c>
      <c r="G21" s="1">
        <f t="shared" si="4"/>
        <v>372.22283725</v>
      </c>
      <c r="H21" s="1">
        <f t="shared" si="4"/>
        <v>372.22283725</v>
      </c>
      <c r="I21" s="1">
        <f t="shared" si="4"/>
        <v>372.22283725</v>
      </c>
      <c r="J21" s="1">
        <f t="shared" si="4"/>
        <v>372.22283725</v>
      </c>
      <c r="K21" s="1">
        <f t="shared" si="4"/>
        <v>372.22283725</v>
      </c>
    </row>
    <row r="22" spans="1:11" x14ac:dyDescent="0.25">
      <c r="A22" s="33">
        <v>1724.802631</v>
      </c>
      <c r="C22" t="s">
        <v>50</v>
      </c>
      <c r="D22" s="1">
        <f t="shared" si="3"/>
        <v>431.20065775</v>
      </c>
      <c r="E22" s="1">
        <f t="shared" si="5"/>
        <v>431.20065775</v>
      </c>
      <c r="F22" s="1">
        <f t="shared" si="4"/>
        <v>431.20065775</v>
      </c>
      <c r="G22" s="1">
        <f t="shared" si="4"/>
        <v>431.20065775</v>
      </c>
      <c r="H22" s="1">
        <f t="shared" si="4"/>
        <v>431.20065775</v>
      </c>
      <c r="I22" s="1">
        <f t="shared" si="4"/>
        <v>431.20065775</v>
      </c>
      <c r="J22" s="1">
        <f t="shared" si="4"/>
        <v>431.20065775</v>
      </c>
      <c r="K22" s="1">
        <f t="shared" si="4"/>
        <v>431.20065775</v>
      </c>
    </row>
    <row r="23" spans="1:11" x14ac:dyDescent="0.25">
      <c r="A23" s="33">
        <v>2120.0306580000001</v>
      </c>
      <c r="C23" t="s">
        <v>51</v>
      </c>
      <c r="D23" s="1">
        <f t="shared" si="3"/>
        <v>530.00766450000003</v>
      </c>
      <c r="E23" s="1">
        <f t="shared" si="5"/>
        <v>530.00766450000003</v>
      </c>
      <c r="F23" s="1">
        <f t="shared" si="4"/>
        <v>530.00766450000003</v>
      </c>
      <c r="G23" s="1">
        <f t="shared" si="4"/>
        <v>530.00766450000003</v>
      </c>
      <c r="H23" s="1">
        <f t="shared" si="4"/>
        <v>530.00766450000003</v>
      </c>
      <c r="I23" s="1">
        <f t="shared" si="4"/>
        <v>530.00766450000003</v>
      </c>
      <c r="J23" s="1">
        <f t="shared" si="4"/>
        <v>530.00766450000003</v>
      </c>
      <c r="K23" s="1">
        <f t="shared" si="4"/>
        <v>530.00766450000003</v>
      </c>
    </row>
    <row r="24" spans="1:11" x14ac:dyDescent="0.25">
      <c r="A24" s="33">
        <v>2159.49847</v>
      </c>
      <c r="C24" t="s">
        <v>52</v>
      </c>
      <c r="D24" s="1">
        <f t="shared" si="3"/>
        <v>539.8746175</v>
      </c>
      <c r="E24" s="1">
        <f t="shared" si="5"/>
        <v>539.8746175</v>
      </c>
      <c r="F24" s="1">
        <f t="shared" si="4"/>
        <v>539.8746175</v>
      </c>
      <c r="G24" s="1">
        <f t="shared" si="4"/>
        <v>539.8746175</v>
      </c>
      <c r="H24" s="1">
        <f t="shared" si="4"/>
        <v>539.8746175</v>
      </c>
      <c r="I24" s="1">
        <f t="shared" si="4"/>
        <v>539.8746175</v>
      </c>
      <c r="J24" s="1">
        <f t="shared" si="4"/>
        <v>539.8746175</v>
      </c>
      <c r="K24" s="1">
        <f t="shared" si="4"/>
        <v>539.8746175</v>
      </c>
    </row>
    <row r="25" spans="1:11" x14ac:dyDescent="0.25">
      <c r="A25" s="33">
        <v>2059.8972880000001</v>
      </c>
      <c r="C25" t="s">
        <v>53</v>
      </c>
      <c r="D25" s="1">
        <f t="shared" si="3"/>
        <v>514.97432200000003</v>
      </c>
      <c r="E25" s="1">
        <f t="shared" si="5"/>
        <v>514.97432200000003</v>
      </c>
      <c r="F25" s="1">
        <f t="shared" si="4"/>
        <v>514.97432200000003</v>
      </c>
      <c r="G25" s="1">
        <f t="shared" si="4"/>
        <v>514.97432200000003</v>
      </c>
      <c r="H25" s="1">
        <f t="shared" si="4"/>
        <v>514.97432200000003</v>
      </c>
      <c r="I25" s="1">
        <f t="shared" si="4"/>
        <v>514.97432200000003</v>
      </c>
      <c r="J25" s="1">
        <f t="shared" si="4"/>
        <v>514.97432200000003</v>
      </c>
      <c r="K25" s="1">
        <f t="shared" si="4"/>
        <v>514.97432200000003</v>
      </c>
    </row>
    <row r="26" spans="1:11" x14ac:dyDescent="0.25">
      <c r="A26" s="33">
        <v>2060.8765010000002</v>
      </c>
      <c r="C26" t="s">
        <v>54</v>
      </c>
      <c r="D26" s="1">
        <f t="shared" si="3"/>
        <v>515.21912525000005</v>
      </c>
      <c r="E26" s="1">
        <f t="shared" si="5"/>
        <v>515.21912525000005</v>
      </c>
      <c r="F26" s="1">
        <f t="shared" si="4"/>
        <v>515.21912525000005</v>
      </c>
      <c r="G26" s="1">
        <f t="shared" si="4"/>
        <v>515.21912525000005</v>
      </c>
      <c r="H26" s="1">
        <f t="shared" si="4"/>
        <v>515.21912525000005</v>
      </c>
      <c r="I26" s="1">
        <f t="shared" si="4"/>
        <v>515.21912525000005</v>
      </c>
      <c r="J26" s="1">
        <f t="shared" si="4"/>
        <v>515.21912525000005</v>
      </c>
      <c r="K26" s="1">
        <f t="shared" si="4"/>
        <v>515.21912525000005</v>
      </c>
    </row>
    <row r="27" spans="1:11" x14ac:dyDescent="0.25">
      <c r="A27" s="33">
        <v>2175.181979</v>
      </c>
      <c r="C27" t="s">
        <v>55</v>
      </c>
      <c r="D27" s="1">
        <f t="shared" si="3"/>
        <v>543.79549474999999</v>
      </c>
      <c r="E27" s="1">
        <f t="shared" si="5"/>
        <v>543.79549474999999</v>
      </c>
      <c r="F27" s="1">
        <f t="shared" si="4"/>
        <v>543.79549474999999</v>
      </c>
      <c r="G27" s="1">
        <f t="shared" si="4"/>
        <v>543.79549474999999</v>
      </c>
      <c r="H27" s="1">
        <f t="shared" si="4"/>
        <v>543.79549474999999</v>
      </c>
      <c r="I27" s="1">
        <f t="shared" si="4"/>
        <v>543.79549474999999</v>
      </c>
      <c r="J27" s="1">
        <f t="shared" si="4"/>
        <v>543.79549474999999</v>
      </c>
      <c r="K27" s="1">
        <f t="shared" si="4"/>
        <v>543.79549474999999</v>
      </c>
    </row>
    <row r="28" spans="1:11" x14ac:dyDescent="0.25">
      <c r="A28" s="33">
        <v>1787.4424899999999</v>
      </c>
      <c r="C28" t="s">
        <v>56</v>
      </c>
      <c r="D28" s="1">
        <f t="shared" si="3"/>
        <v>446.86062249999998</v>
      </c>
      <c r="E28" s="1">
        <f t="shared" si="5"/>
        <v>446.86062249999998</v>
      </c>
      <c r="F28" s="1">
        <f t="shared" si="4"/>
        <v>446.86062249999998</v>
      </c>
      <c r="G28" s="1">
        <f t="shared" si="4"/>
        <v>446.86062249999998</v>
      </c>
      <c r="H28" s="1">
        <f t="shared" si="4"/>
        <v>446.86062249999998</v>
      </c>
      <c r="I28" s="1">
        <f t="shared" si="4"/>
        <v>446.86062249999998</v>
      </c>
      <c r="J28" s="1">
        <f t="shared" si="4"/>
        <v>446.86062249999998</v>
      </c>
      <c r="K28" s="1">
        <f t="shared" si="4"/>
        <v>446.86062249999998</v>
      </c>
    </row>
    <row r="29" spans="1:11" x14ac:dyDescent="0.25">
      <c r="A29" s="33">
        <v>1265.9789290000001</v>
      </c>
      <c r="C29" t="s">
        <v>57</v>
      </c>
      <c r="D29" s="1">
        <f t="shared" si="3"/>
        <v>316.49473225000003</v>
      </c>
      <c r="E29" s="1">
        <f t="shared" si="5"/>
        <v>316.49473225000003</v>
      </c>
      <c r="F29" s="1">
        <f t="shared" si="4"/>
        <v>316.49473225000003</v>
      </c>
      <c r="G29" s="1">
        <f t="shared" si="4"/>
        <v>316.49473225000003</v>
      </c>
      <c r="H29" s="1">
        <f t="shared" si="4"/>
        <v>316.49473225000003</v>
      </c>
      <c r="I29" s="1">
        <f t="shared" si="4"/>
        <v>316.49473225000003</v>
      </c>
      <c r="J29" s="1">
        <f t="shared" si="4"/>
        <v>316.49473225000003</v>
      </c>
      <c r="K29" s="1">
        <f t="shared" si="4"/>
        <v>316.49473225000003</v>
      </c>
    </row>
    <row r="30" spans="1:11" x14ac:dyDescent="0.25">
      <c r="A30" s="33">
        <v>1680.445962</v>
      </c>
      <c r="C30" t="s">
        <v>58</v>
      </c>
      <c r="D30" s="1">
        <f t="shared" si="3"/>
        <v>420.1114905</v>
      </c>
      <c r="E30" s="1">
        <f t="shared" si="5"/>
        <v>420.1114905</v>
      </c>
      <c r="F30" s="1">
        <f t="shared" si="4"/>
        <v>420.1114905</v>
      </c>
      <c r="G30" s="1">
        <f t="shared" si="4"/>
        <v>420.1114905</v>
      </c>
      <c r="H30" s="1">
        <f t="shared" si="4"/>
        <v>420.1114905</v>
      </c>
      <c r="I30" s="1">
        <f t="shared" si="4"/>
        <v>420.1114905</v>
      </c>
      <c r="J30" s="1">
        <f t="shared" si="4"/>
        <v>420.1114905</v>
      </c>
      <c r="K30" s="1">
        <f t="shared" si="4"/>
        <v>420.1114905</v>
      </c>
    </row>
    <row r="31" spans="1:11" x14ac:dyDescent="0.25">
      <c r="A31" s="33">
        <v>1949.8002839999999</v>
      </c>
      <c r="C31" t="s">
        <v>59</v>
      </c>
      <c r="D31" s="1">
        <f t="shared" si="3"/>
        <v>487.45007099999998</v>
      </c>
      <c r="E31" s="1">
        <f t="shared" si="5"/>
        <v>487.45007099999998</v>
      </c>
      <c r="F31" s="1">
        <f t="shared" si="4"/>
        <v>487.45007099999998</v>
      </c>
      <c r="G31" s="1">
        <f t="shared" si="4"/>
        <v>487.45007099999998</v>
      </c>
      <c r="H31" s="1">
        <f t="shared" si="4"/>
        <v>487.45007099999998</v>
      </c>
      <c r="I31" s="1">
        <f t="shared" si="4"/>
        <v>487.45007099999998</v>
      </c>
      <c r="J31" s="1">
        <f t="shared" si="4"/>
        <v>487.45007099999998</v>
      </c>
      <c r="K31" s="1">
        <f t="shared" si="4"/>
        <v>487.45007099999998</v>
      </c>
    </row>
    <row r="32" spans="1:11" x14ac:dyDescent="0.25">
      <c r="A32" s="33">
        <v>1960.0796720000001</v>
      </c>
      <c r="C32" t="s">
        <v>60</v>
      </c>
      <c r="D32" s="1">
        <f t="shared" si="3"/>
        <v>490.01991800000002</v>
      </c>
      <c r="E32" s="1">
        <f t="shared" si="5"/>
        <v>490.01991800000002</v>
      </c>
      <c r="F32" s="1">
        <f t="shared" si="4"/>
        <v>490.01991800000002</v>
      </c>
      <c r="G32" s="1">
        <f t="shared" si="4"/>
        <v>490.01991800000002</v>
      </c>
      <c r="H32" s="1">
        <f t="shared" si="4"/>
        <v>490.01991800000002</v>
      </c>
      <c r="I32" s="1">
        <f t="shared" si="4"/>
        <v>490.01991800000002</v>
      </c>
      <c r="J32" s="1">
        <f t="shared" si="4"/>
        <v>490.01991800000002</v>
      </c>
      <c r="K32" s="1">
        <f t="shared" si="4"/>
        <v>490.01991800000002</v>
      </c>
    </row>
    <row r="34" spans="3:11" x14ac:dyDescent="0.25">
      <c r="C34" s="4" t="s">
        <v>22</v>
      </c>
    </row>
    <row r="35" spans="3:11" x14ac:dyDescent="0.25">
      <c r="C35" t="s">
        <v>48</v>
      </c>
      <c r="D35" s="35">
        <f>results!C$8*24*7</f>
        <v>0</v>
      </c>
      <c r="E35">
        <f>results!D$8*24*7</f>
        <v>73920</v>
      </c>
      <c r="F35">
        <f>results!E$8*24*7</f>
        <v>184800</v>
      </c>
      <c r="G35">
        <f>results!F$8*24*7</f>
        <v>184800</v>
      </c>
      <c r="H35">
        <f>results!G$8*24*7</f>
        <v>184800</v>
      </c>
      <c r="I35">
        <f>results!H$8*24*7</f>
        <v>184800</v>
      </c>
      <c r="J35">
        <f>results!I$8*24*7</f>
        <v>184800</v>
      </c>
      <c r="K35">
        <f>results!J$8*24*7</f>
        <v>184800</v>
      </c>
    </row>
    <row r="36" spans="3:11" x14ac:dyDescent="0.25">
      <c r="C36" t="s">
        <v>49</v>
      </c>
      <c r="D36">
        <f>results!C$8*24*7</f>
        <v>0</v>
      </c>
      <c r="E36">
        <f>results!D$8*24*7</f>
        <v>73920</v>
      </c>
      <c r="F36">
        <f>results!E$8*24*7</f>
        <v>184800</v>
      </c>
      <c r="G36">
        <f>results!F$8*24*7</f>
        <v>184800</v>
      </c>
      <c r="H36">
        <f>results!G$8*24*7</f>
        <v>184800</v>
      </c>
      <c r="I36">
        <f>results!H$8*24*7</f>
        <v>184800</v>
      </c>
      <c r="J36">
        <f>results!I$8*24*7</f>
        <v>184800</v>
      </c>
      <c r="K36">
        <f>results!J$8*24*7</f>
        <v>184800</v>
      </c>
    </row>
    <row r="37" spans="3:11" x14ac:dyDescent="0.25">
      <c r="C37" t="s">
        <v>50</v>
      </c>
      <c r="D37">
        <f>results!C$8*24*7</f>
        <v>0</v>
      </c>
      <c r="E37">
        <f>results!D$8*24*7</f>
        <v>73920</v>
      </c>
      <c r="F37">
        <f>results!E$8*24*7</f>
        <v>184800</v>
      </c>
      <c r="G37">
        <f>results!F$8*24*7</f>
        <v>184800</v>
      </c>
      <c r="H37">
        <f>results!G$8*24*7</f>
        <v>184800</v>
      </c>
      <c r="I37">
        <f>results!H$8*24*7</f>
        <v>184800</v>
      </c>
      <c r="J37">
        <f>results!I$8*24*7</f>
        <v>184800</v>
      </c>
      <c r="K37">
        <f>results!J$8*24*7</f>
        <v>184800</v>
      </c>
    </row>
    <row r="38" spans="3:11" x14ac:dyDescent="0.25">
      <c r="C38" t="s">
        <v>51</v>
      </c>
      <c r="D38">
        <f>results!C$8*24*7</f>
        <v>0</v>
      </c>
      <c r="E38">
        <f>results!D$8*24*7</f>
        <v>73920</v>
      </c>
      <c r="F38">
        <f>results!E$8*24*7</f>
        <v>184800</v>
      </c>
      <c r="G38">
        <f>results!F$8*24*7</f>
        <v>184800</v>
      </c>
      <c r="H38">
        <f>results!G$8*24*7</f>
        <v>184800</v>
      </c>
      <c r="I38">
        <f>results!H$8*24*7</f>
        <v>184800</v>
      </c>
      <c r="J38">
        <f>results!I$8*24*7</f>
        <v>184800</v>
      </c>
      <c r="K38">
        <f>results!J$8*24*7</f>
        <v>184800</v>
      </c>
    </row>
    <row r="39" spans="3:11" x14ac:dyDescent="0.25">
      <c r="C39" t="s">
        <v>52</v>
      </c>
      <c r="D39">
        <f>results!C$8*24*7</f>
        <v>0</v>
      </c>
      <c r="E39">
        <f>results!D$8*24*7</f>
        <v>73920</v>
      </c>
      <c r="F39">
        <f>results!E$8*24*7</f>
        <v>184800</v>
      </c>
      <c r="G39">
        <f>results!F$8*24*7</f>
        <v>184800</v>
      </c>
      <c r="H39">
        <f>results!G$8*24*7</f>
        <v>184800</v>
      </c>
      <c r="I39">
        <f>results!H$8*24*7</f>
        <v>184800</v>
      </c>
      <c r="J39">
        <f>results!I$8*24*7</f>
        <v>184800</v>
      </c>
      <c r="K39">
        <f>results!J$8*24*7</f>
        <v>184800</v>
      </c>
    </row>
    <row r="40" spans="3:11" x14ac:dyDescent="0.25">
      <c r="C40" t="s">
        <v>53</v>
      </c>
      <c r="D40">
        <f>results!C$8*24*7</f>
        <v>0</v>
      </c>
      <c r="E40">
        <f>results!D$8*24*7</f>
        <v>73920</v>
      </c>
      <c r="F40">
        <f>results!E$8*24*7</f>
        <v>184800</v>
      </c>
      <c r="G40">
        <f>results!F$8*24*7</f>
        <v>184800</v>
      </c>
      <c r="H40">
        <f>results!G$8*24*7</f>
        <v>184800</v>
      </c>
      <c r="I40">
        <f>results!H$8*24*7</f>
        <v>184800</v>
      </c>
      <c r="J40">
        <f>results!I$8*24*7</f>
        <v>184800</v>
      </c>
      <c r="K40">
        <f>results!J$8*24*7</f>
        <v>184800</v>
      </c>
    </row>
    <row r="41" spans="3:11" x14ac:dyDescent="0.25">
      <c r="C41" t="s">
        <v>54</v>
      </c>
      <c r="D41">
        <f>results!C$8*24*7</f>
        <v>0</v>
      </c>
      <c r="E41">
        <f>results!D$8*24*7</f>
        <v>73920</v>
      </c>
      <c r="F41">
        <f>results!E$8*24*7</f>
        <v>184800</v>
      </c>
      <c r="G41">
        <f>results!F$8*24*7</f>
        <v>184800</v>
      </c>
      <c r="H41">
        <f>results!G$8*24*7</f>
        <v>184800</v>
      </c>
      <c r="I41">
        <f>results!H$8*24*7</f>
        <v>184800</v>
      </c>
      <c r="J41">
        <f>results!I$8*24*7</f>
        <v>184800</v>
      </c>
      <c r="K41">
        <f>results!J$8*24*7</f>
        <v>184800</v>
      </c>
    </row>
    <row r="42" spans="3:11" x14ac:dyDescent="0.25">
      <c r="C42" t="s">
        <v>55</v>
      </c>
      <c r="D42">
        <f>results!C$8*24*7</f>
        <v>0</v>
      </c>
      <c r="E42">
        <f>results!D$8*24*7</f>
        <v>73920</v>
      </c>
      <c r="F42">
        <f>results!E$8*24*7</f>
        <v>184800</v>
      </c>
      <c r="G42">
        <f>results!F$8*24*7</f>
        <v>184800</v>
      </c>
      <c r="H42">
        <f>results!G$8*24*7</f>
        <v>184800</v>
      </c>
      <c r="I42">
        <f>results!H$8*24*7</f>
        <v>184800</v>
      </c>
      <c r="J42">
        <f>results!I$8*24*7</f>
        <v>184800</v>
      </c>
      <c r="K42">
        <f>results!J$8*24*7</f>
        <v>184800</v>
      </c>
    </row>
    <row r="43" spans="3:11" x14ac:dyDescent="0.25">
      <c r="C43" t="s">
        <v>56</v>
      </c>
      <c r="D43">
        <f>results!C$8*24*7</f>
        <v>0</v>
      </c>
      <c r="E43">
        <f>results!D$8*24*7</f>
        <v>73920</v>
      </c>
      <c r="F43">
        <f>results!E$8*24*7</f>
        <v>184800</v>
      </c>
      <c r="G43">
        <f>results!F$8*24*7</f>
        <v>184800</v>
      </c>
      <c r="H43">
        <f>results!G$8*24*7</f>
        <v>184800</v>
      </c>
      <c r="I43">
        <f>results!H$8*24*7</f>
        <v>184800</v>
      </c>
      <c r="J43">
        <f>results!I$8*24*7</f>
        <v>184800</v>
      </c>
      <c r="K43">
        <f>results!J$8*24*7</f>
        <v>184800</v>
      </c>
    </row>
    <row r="44" spans="3:11" x14ac:dyDescent="0.25">
      <c r="C44" t="s">
        <v>57</v>
      </c>
      <c r="D44">
        <f>results!C$8*24*7</f>
        <v>0</v>
      </c>
      <c r="E44">
        <f>results!D$8*24*7</f>
        <v>73920</v>
      </c>
      <c r="F44">
        <f>results!E$8*24*7</f>
        <v>184800</v>
      </c>
      <c r="G44">
        <f>results!F$8*24*7</f>
        <v>184800</v>
      </c>
      <c r="H44">
        <f>results!G$8*24*7</f>
        <v>184800</v>
      </c>
      <c r="I44">
        <f>results!H$8*24*7</f>
        <v>184800</v>
      </c>
      <c r="J44">
        <f>results!I$8*24*7</f>
        <v>184800</v>
      </c>
      <c r="K44">
        <f>results!J$8*24*7</f>
        <v>184800</v>
      </c>
    </row>
    <row r="45" spans="3:11" x14ac:dyDescent="0.25">
      <c r="C45" t="s">
        <v>58</v>
      </c>
      <c r="D45">
        <f>results!C$8*24*7</f>
        <v>0</v>
      </c>
      <c r="E45">
        <f>results!D$8*24*7</f>
        <v>73920</v>
      </c>
      <c r="F45">
        <f>results!E$8*24*7</f>
        <v>184800</v>
      </c>
      <c r="G45">
        <f>results!F$8*24*7</f>
        <v>184800</v>
      </c>
      <c r="H45">
        <f>results!G$8*24*7</f>
        <v>184800</v>
      </c>
      <c r="I45">
        <f>results!H$8*24*7</f>
        <v>184800</v>
      </c>
      <c r="J45">
        <f>results!I$8*24*7</f>
        <v>184800</v>
      </c>
      <c r="K45">
        <f>results!J$8*24*7</f>
        <v>184800</v>
      </c>
    </row>
    <row r="46" spans="3:11" x14ac:dyDescent="0.25">
      <c r="C46" t="s">
        <v>59</v>
      </c>
      <c r="D46">
        <f>results!C$8*24*7</f>
        <v>0</v>
      </c>
      <c r="E46">
        <f>results!D$8*24*7</f>
        <v>73920</v>
      </c>
      <c r="F46">
        <f>results!E$8*24*7</f>
        <v>184800</v>
      </c>
      <c r="G46">
        <f>results!F$8*24*7</f>
        <v>184800</v>
      </c>
      <c r="H46">
        <f>results!G$8*24*7</f>
        <v>184800</v>
      </c>
      <c r="I46">
        <f>results!H$8*24*7</f>
        <v>184800</v>
      </c>
      <c r="J46">
        <f>results!I$8*24*7</f>
        <v>184800</v>
      </c>
      <c r="K46">
        <f>results!J$8*24*7</f>
        <v>184800</v>
      </c>
    </row>
    <row r="47" spans="3:11" x14ac:dyDescent="0.25">
      <c r="C47" t="s">
        <v>60</v>
      </c>
      <c r="D47">
        <f>results!C$8*24*7</f>
        <v>0</v>
      </c>
      <c r="E47">
        <f>results!D$8*24*7</f>
        <v>73920</v>
      </c>
      <c r="F47">
        <f>results!E$8*24*7</f>
        <v>184800</v>
      </c>
      <c r="G47">
        <f>results!F$8*24*7</f>
        <v>184800</v>
      </c>
      <c r="H47">
        <f>results!G$8*24*7</f>
        <v>184800</v>
      </c>
      <c r="I47">
        <f>results!H$8*24*7</f>
        <v>184800</v>
      </c>
      <c r="J47">
        <f>results!I$8*24*7</f>
        <v>184800</v>
      </c>
      <c r="K47">
        <f>results!J$8*24*7</f>
        <v>184800</v>
      </c>
    </row>
    <row r="49" spans="3:11" x14ac:dyDescent="0.25">
      <c r="C49" s="4" t="s">
        <v>30</v>
      </c>
    </row>
    <row r="50" spans="3:11" x14ac:dyDescent="0.25">
      <c r="C50" t="s">
        <v>48</v>
      </c>
      <c r="D50" s="35">
        <f>SUM(results!C$8:C$9)*24*7</f>
        <v>312602.73972602742</v>
      </c>
      <c r="E50">
        <f>SUM(results!D$8:D$9)*24*7</f>
        <v>595563.8356164383</v>
      </c>
      <c r="F50">
        <f>SUM(results!E$8:E$9)*24*7</f>
        <v>1066991.7808219176</v>
      </c>
      <c r="G50">
        <f>SUM(results!F$8:F$9)*24*7</f>
        <v>1032471.2328767126</v>
      </c>
      <c r="H50">
        <f>SUM(results!G$8:G$9)*24*7</f>
        <v>767813.69863013679</v>
      </c>
      <c r="I50">
        <f>SUM(results!H$8:H$9)*24*7</f>
        <v>767813.69863013679</v>
      </c>
      <c r="J50">
        <f>SUM(results!I$8:I$9)*24*7</f>
        <v>767813.69863013679</v>
      </c>
      <c r="K50">
        <f>SUM(results!J$8:J$9)*24*7</f>
        <v>767813.69863013679</v>
      </c>
    </row>
    <row r="51" spans="3:11" x14ac:dyDescent="0.25">
      <c r="C51" t="s">
        <v>49</v>
      </c>
      <c r="D51">
        <f>SUM(results!C$8:C$9)*24*7</f>
        <v>312602.73972602742</v>
      </c>
      <c r="E51">
        <f>SUM(results!D$8:D$9)*24*7</f>
        <v>595563.8356164383</v>
      </c>
      <c r="F51">
        <f>SUM(results!E$8:E$9)*24*7</f>
        <v>1066991.7808219176</v>
      </c>
      <c r="G51">
        <f>SUM(results!F$8:F$9)*24*7</f>
        <v>1032471.2328767126</v>
      </c>
      <c r="H51">
        <f>SUM(results!G$8:G$9)*24*7</f>
        <v>767813.69863013679</v>
      </c>
      <c r="I51">
        <f>SUM(results!H$8:H$9)*24*7</f>
        <v>767813.69863013679</v>
      </c>
      <c r="J51">
        <f>SUM(results!I$8:I$9)*24*7</f>
        <v>767813.69863013679</v>
      </c>
      <c r="K51">
        <f>SUM(results!J$8:J$9)*24*7</f>
        <v>767813.69863013679</v>
      </c>
    </row>
    <row r="52" spans="3:11" x14ac:dyDescent="0.25">
      <c r="C52" t="s">
        <v>50</v>
      </c>
      <c r="D52">
        <f>SUM(results!C$8:C$9)*24*7</f>
        <v>312602.73972602742</v>
      </c>
      <c r="E52">
        <f>SUM(results!D$8:D$9)*24*7</f>
        <v>595563.8356164383</v>
      </c>
      <c r="F52">
        <f>SUM(results!E$8:E$9)*24*7</f>
        <v>1066991.7808219176</v>
      </c>
      <c r="G52">
        <f>SUM(results!F$8:F$9)*24*7</f>
        <v>1032471.2328767126</v>
      </c>
      <c r="H52">
        <f>SUM(results!G$8:G$9)*24*7</f>
        <v>767813.69863013679</v>
      </c>
      <c r="I52">
        <f>SUM(results!H$8:H$9)*24*7</f>
        <v>767813.69863013679</v>
      </c>
      <c r="J52">
        <f>SUM(results!I$8:I$9)*24*7</f>
        <v>767813.69863013679</v>
      </c>
      <c r="K52">
        <f>SUM(results!J$8:J$9)*24*7</f>
        <v>767813.69863013679</v>
      </c>
    </row>
    <row r="53" spans="3:11" x14ac:dyDescent="0.25">
      <c r="C53" t="s">
        <v>51</v>
      </c>
      <c r="D53">
        <f>SUM(results!C$8:C$9)*24*7</f>
        <v>312602.73972602742</v>
      </c>
      <c r="E53">
        <f>SUM(results!D$8:D$9)*24*7</f>
        <v>595563.8356164383</v>
      </c>
      <c r="F53">
        <f>SUM(results!E$8:E$9)*24*7</f>
        <v>1066991.7808219176</v>
      </c>
      <c r="G53">
        <f>SUM(results!F$8:F$9)*24*7</f>
        <v>1032471.2328767126</v>
      </c>
      <c r="H53">
        <f>SUM(results!G$8:G$9)*24*7</f>
        <v>767813.69863013679</v>
      </c>
      <c r="I53">
        <f>SUM(results!H$8:H$9)*24*7</f>
        <v>767813.69863013679</v>
      </c>
      <c r="J53">
        <f>SUM(results!I$8:I$9)*24*7</f>
        <v>767813.69863013679</v>
      </c>
      <c r="K53">
        <f>SUM(results!J$8:J$9)*24*7</f>
        <v>767813.69863013679</v>
      </c>
    </row>
    <row r="54" spans="3:11" x14ac:dyDescent="0.25">
      <c r="C54" t="s">
        <v>52</v>
      </c>
      <c r="D54">
        <f>SUM(results!C$8:C$9)*24*7</f>
        <v>312602.73972602742</v>
      </c>
      <c r="E54">
        <f>SUM(results!D$8:D$9)*24*7</f>
        <v>595563.8356164383</v>
      </c>
      <c r="F54">
        <f>SUM(results!E$8:E$9)*24*7</f>
        <v>1066991.7808219176</v>
      </c>
      <c r="G54">
        <f>SUM(results!F$8:F$9)*24*7</f>
        <v>1032471.2328767126</v>
      </c>
      <c r="H54">
        <f>SUM(results!G$8:G$9)*24*7</f>
        <v>767813.69863013679</v>
      </c>
      <c r="I54">
        <f>SUM(results!H$8:H$9)*24*7</f>
        <v>767813.69863013679</v>
      </c>
      <c r="J54">
        <f>SUM(results!I$8:I$9)*24*7</f>
        <v>767813.69863013679</v>
      </c>
      <c r="K54">
        <f>SUM(results!J$8:J$9)*24*7</f>
        <v>767813.69863013679</v>
      </c>
    </row>
    <row r="55" spans="3:11" x14ac:dyDescent="0.25">
      <c r="C55" t="s">
        <v>53</v>
      </c>
      <c r="D55">
        <f>SUM(results!C$8:C$9)*24*7</f>
        <v>312602.73972602742</v>
      </c>
      <c r="E55">
        <f>SUM(results!D$8:D$9)*24*7</f>
        <v>595563.8356164383</v>
      </c>
      <c r="F55">
        <f>SUM(results!E$8:E$9)*24*7</f>
        <v>1066991.7808219176</v>
      </c>
      <c r="G55">
        <f>SUM(results!F$8:F$9)*24*7</f>
        <v>1032471.2328767126</v>
      </c>
      <c r="H55">
        <f>SUM(results!G$8:G$9)*24*7</f>
        <v>767813.69863013679</v>
      </c>
      <c r="I55">
        <f>SUM(results!H$8:H$9)*24*7</f>
        <v>767813.69863013679</v>
      </c>
      <c r="J55">
        <f>SUM(results!I$8:I$9)*24*7</f>
        <v>767813.69863013679</v>
      </c>
      <c r="K55">
        <f>SUM(results!J$8:J$9)*24*7</f>
        <v>767813.69863013679</v>
      </c>
    </row>
    <row r="56" spans="3:11" x14ac:dyDescent="0.25">
      <c r="C56" t="s">
        <v>54</v>
      </c>
      <c r="D56">
        <f>SUM(results!C$8:C$9)*24*7</f>
        <v>312602.73972602742</v>
      </c>
      <c r="E56">
        <f>SUM(results!D$8:D$9)*24*7</f>
        <v>595563.8356164383</v>
      </c>
      <c r="F56">
        <f>SUM(results!E$8:E$9)*24*7</f>
        <v>1066991.7808219176</v>
      </c>
      <c r="G56">
        <f>SUM(results!F$8:F$9)*24*7</f>
        <v>1032471.2328767126</v>
      </c>
      <c r="H56">
        <f>SUM(results!G$8:G$9)*24*7</f>
        <v>767813.69863013679</v>
      </c>
      <c r="I56">
        <f>SUM(results!H$8:H$9)*24*7</f>
        <v>767813.69863013679</v>
      </c>
      <c r="J56">
        <f>SUM(results!I$8:I$9)*24*7</f>
        <v>767813.69863013679</v>
      </c>
      <c r="K56">
        <f>SUM(results!J$8:J$9)*24*7</f>
        <v>767813.69863013679</v>
      </c>
    </row>
    <row r="57" spans="3:11" x14ac:dyDescent="0.25">
      <c r="C57" t="s">
        <v>55</v>
      </c>
      <c r="D57">
        <f>SUM(results!C$8:C$9)*24*7</f>
        <v>312602.73972602742</v>
      </c>
      <c r="E57">
        <f>SUM(results!D$8:D$9)*24*7</f>
        <v>595563.8356164383</v>
      </c>
      <c r="F57">
        <f>SUM(results!E$8:E$9)*24*7</f>
        <v>1066991.7808219176</v>
      </c>
      <c r="G57">
        <f>SUM(results!F$8:F$9)*24*7</f>
        <v>1032471.2328767126</v>
      </c>
      <c r="H57">
        <f>SUM(results!G$8:G$9)*24*7</f>
        <v>767813.69863013679</v>
      </c>
      <c r="I57">
        <f>SUM(results!H$8:H$9)*24*7</f>
        <v>767813.69863013679</v>
      </c>
      <c r="J57">
        <f>SUM(results!I$8:I$9)*24*7</f>
        <v>767813.69863013679</v>
      </c>
      <c r="K57">
        <f>SUM(results!J$8:J$9)*24*7</f>
        <v>767813.69863013679</v>
      </c>
    </row>
    <row r="58" spans="3:11" x14ac:dyDescent="0.25">
      <c r="C58" t="s">
        <v>56</v>
      </c>
      <c r="D58">
        <f>SUM(results!C$8:C$9)*24*7</f>
        <v>312602.73972602742</v>
      </c>
      <c r="E58">
        <f>SUM(results!D$8:D$9)*24*7</f>
        <v>595563.8356164383</v>
      </c>
      <c r="F58">
        <f>SUM(results!E$8:E$9)*24*7</f>
        <v>1066991.7808219176</v>
      </c>
      <c r="G58">
        <f>SUM(results!F$8:F$9)*24*7</f>
        <v>1032471.2328767126</v>
      </c>
      <c r="H58">
        <f>SUM(results!G$8:G$9)*24*7</f>
        <v>767813.69863013679</v>
      </c>
      <c r="I58">
        <f>SUM(results!H$8:H$9)*24*7</f>
        <v>767813.69863013679</v>
      </c>
      <c r="J58">
        <f>SUM(results!I$8:I$9)*24*7</f>
        <v>767813.69863013679</v>
      </c>
      <c r="K58">
        <f>SUM(results!J$8:J$9)*24*7</f>
        <v>767813.69863013679</v>
      </c>
    </row>
    <row r="59" spans="3:11" x14ac:dyDescent="0.25">
      <c r="C59" t="s">
        <v>57</v>
      </c>
      <c r="D59">
        <f>SUM(results!C$8:C$9)*24*7</f>
        <v>312602.73972602742</v>
      </c>
      <c r="E59">
        <f>SUM(results!D$8:D$9)*24*7</f>
        <v>595563.8356164383</v>
      </c>
      <c r="F59">
        <f>SUM(results!E$8:E$9)*24*7</f>
        <v>1066991.7808219176</v>
      </c>
      <c r="G59">
        <f>SUM(results!F$8:F$9)*24*7</f>
        <v>1032471.2328767126</v>
      </c>
      <c r="H59">
        <f>SUM(results!G$8:G$9)*24*7</f>
        <v>767813.69863013679</v>
      </c>
      <c r="I59">
        <f>SUM(results!H$8:H$9)*24*7</f>
        <v>767813.69863013679</v>
      </c>
      <c r="J59">
        <f>SUM(results!I$8:I$9)*24*7</f>
        <v>767813.69863013679</v>
      </c>
      <c r="K59">
        <f>SUM(results!J$8:J$9)*24*7</f>
        <v>767813.69863013679</v>
      </c>
    </row>
    <row r="60" spans="3:11" x14ac:dyDescent="0.25">
      <c r="C60" t="s">
        <v>58</v>
      </c>
      <c r="D60">
        <f>SUM(results!C$8:C$9)*24*7</f>
        <v>312602.73972602742</v>
      </c>
      <c r="E60">
        <f>SUM(results!D$8:D$9)*24*7</f>
        <v>595563.8356164383</v>
      </c>
      <c r="F60">
        <f>SUM(results!E$8:E$9)*24*7</f>
        <v>1066991.7808219176</v>
      </c>
      <c r="G60">
        <f>SUM(results!F$8:F$9)*24*7</f>
        <v>1032471.2328767126</v>
      </c>
      <c r="H60">
        <f>SUM(results!G$8:G$9)*24*7</f>
        <v>767813.69863013679</v>
      </c>
      <c r="I60">
        <f>SUM(results!H$8:H$9)*24*7</f>
        <v>767813.69863013679</v>
      </c>
      <c r="J60">
        <f>SUM(results!I$8:I$9)*24*7</f>
        <v>767813.69863013679</v>
      </c>
      <c r="K60">
        <f>SUM(results!J$8:J$9)*24*7</f>
        <v>767813.69863013679</v>
      </c>
    </row>
    <row r="61" spans="3:11" x14ac:dyDescent="0.25">
      <c r="C61" t="s">
        <v>59</v>
      </c>
      <c r="D61">
        <f>SUM(results!C$8:C$9)*24*7</f>
        <v>312602.73972602742</v>
      </c>
      <c r="E61">
        <f>SUM(results!D$8:D$9)*24*7</f>
        <v>595563.8356164383</v>
      </c>
      <c r="F61">
        <f>SUM(results!E$8:E$9)*24*7</f>
        <v>1066991.7808219176</v>
      </c>
      <c r="G61">
        <f>SUM(results!F$8:F$9)*24*7</f>
        <v>1032471.2328767126</v>
      </c>
      <c r="H61">
        <f>SUM(results!G$8:G$9)*24*7</f>
        <v>767813.69863013679</v>
      </c>
      <c r="I61">
        <f>SUM(results!H$8:H$9)*24*7</f>
        <v>767813.69863013679</v>
      </c>
      <c r="J61">
        <f>SUM(results!I$8:I$9)*24*7</f>
        <v>767813.69863013679</v>
      </c>
      <c r="K61">
        <f>SUM(results!J$8:J$9)*24*7</f>
        <v>767813.69863013679</v>
      </c>
    </row>
    <row r="62" spans="3:11" x14ac:dyDescent="0.25">
      <c r="C62" t="s">
        <v>60</v>
      </c>
      <c r="D62">
        <f>SUM(results!C$8:C$9)*24*7</f>
        <v>312602.73972602742</v>
      </c>
      <c r="E62">
        <f>SUM(results!D$8:D$9)*24*7</f>
        <v>595563.8356164383</v>
      </c>
      <c r="F62">
        <f>SUM(results!E$8:E$9)*24*7</f>
        <v>1066991.7808219176</v>
      </c>
      <c r="G62">
        <f>SUM(results!F$8:F$9)*24*7</f>
        <v>1032471.2328767126</v>
      </c>
      <c r="H62">
        <f>SUM(results!G$8:G$9)*24*7</f>
        <v>767813.69863013679</v>
      </c>
      <c r="I62">
        <f>SUM(results!H$8:H$9)*24*7</f>
        <v>767813.69863013679</v>
      </c>
      <c r="J62">
        <f>SUM(results!I$8:I$9)*24*7</f>
        <v>767813.69863013679</v>
      </c>
      <c r="K62">
        <f>SUM(results!J$8:J$9)*24*7</f>
        <v>767813.69863013679</v>
      </c>
    </row>
    <row r="64" spans="3:11" x14ac:dyDescent="0.25">
      <c r="C64" s="4" t="s">
        <v>16</v>
      </c>
    </row>
    <row r="65" spans="3:4" x14ac:dyDescent="0.25">
      <c r="C65" t="s">
        <v>1</v>
      </c>
      <c r="D65" s="25">
        <v>0.1</v>
      </c>
    </row>
    <row r="66" spans="3:4" x14ac:dyDescent="0.25">
      <c r="C66" t="s">
        <v>0</v>
      </c>
      <c r="D66" s="25">
        <v>101</v>
      </c>
    </row>
    <row r="68" spans="3:4" x14ac:dyDescent="0.25">
      <c r="C68" s="4" t="s">
        <v>17</v>
      </c>
    </row>
    <row r="69" spans="3:4" x14ac:dyDescent="0.25">
      <c r="C69" t="s">
        <v>8</v>
      </c>
      <c r="D69" s="25">
        <v>2000</v>
      </c>
    </row>
    <row r="71" spans="3:4" x14ac:dyDescent="0.25">
      <c r="C71" s="4" t="s">
        <v>15</v>
      </c>
    </row>
    <row r="72" spans="3:4" x14ac:dyDescent="0.25">
      <c r="C72" t="s">
        <v>4</v>
      </c>
      <c r="D72" s="33">
        <f>5.89*10^5</f>
        <v>589000</v>
      </c>
    </row>
    <row r="73" spans="3:4" x14ac:dyDescent="0.25">
      <c r="C73" t="s">
        <v>5</v>
      </c>
      <c r="D73" s="33">
        <v>-23987</v>
      </c>
    </row>
    <row r="74" spans="3:4" x14ac:dyDescent="0.25">
      <c r="C74" t="s">
        <v>6</v>
      </c>
      <c r="D74" s="33">
        <v>0</v>
      </c>
    </row>
    <row r="75" spans="3:4" x14ac:dyDescent="0.25">
      <c r="C75" t="s">
        <v>7</v>
      </c>
      <c r="D75" s="33">
        <v>1185400</v>
      </c>
    </row>
    <row r="77" spans="3:4" x14ac:dyDescent="0.25">
      <c r="C77" s="4" t="s">
        <v>11</v>
      </c>
    </row>
    <row r="78" spans="3:4" x14ac:dyDescent="0.25">
      <c r="C78" t="s">
        <v>48</v>
      </c>
      <c r="D78" s="33">
        <v>490299.99999999994</v>
      </c>
    </row>
    <row r="79" spans="3:4" x14ac:dyDescent="0.25">
      <c r="C79" t="s">
        <v>49</v>
      </c>
      <c r="D79" s="33">
        <v>589230</v>
      </c>
    </row>
    <row r="80" spans="3:4" x14ac:dyDescent="0.25">
      <c r="C80" t="s">
        <v>50</v>
      </c>
      <c r="D80" s="33">
        <v>571340</v>
      </c>
    </row>
    <row r="81" spans="3:6" x14ac:dyDescent="0.25">
      <c r="C81" t="s">
        <v>51</v>
      </c>
      <c r="D81" s="33">
        <v>198190</v>
      </c>
    </row>
    <row r="82" spans="3:6" x14ac:dyDescent="0.25">
      <c r="C82" t="s">
        <v>52</v>
      </c>
      <c r="D82" s="33">
        <v>-317120</v>
      </c>
    </row>
    <row r="83" spans="3:6" x14ac:dyDescent="0.25">
      <c r="C83" t="s">
        <v>53</v>
      </c>
      <c r="D83" s="33">
        <v>-684420</v>
      </c>
    </row>
    <row r="84" spans="3:6" x14ac:dyDescent="0.25">
      <c r="C84" t="s">
        <v>54</v>
      </c>
      <c r="D84" s="33">
        <v>-849080</v>
      </c>
    </row>
    <row r="85" spans="3:6" x14ac:dyDescent="0.25">
      <c r="C85" t="s">
        <v>55</v>
      </c>
      <c r="D85" s="33">
        <v>-851290</v>
      </c>
    </row>
    <row r="86" spans="3:6" x14ac:dyDescent="0.25">
      <c r="C86" t="s">
        <v>56</v>
      </c>
      <c r="D86" s="33">
        <v>-664640</v>
      </c>
    </row>
    <row r="87" spans="3:6" x14ac:dyDescent="0.25">
      <c r="C87" t="s">
        <v>57</v>
      </c>
      <c r="D87" s="33">
        <v>-371490</v>
      </c>
    </row>
    <row r="88" spans="3:6" x14ac:dyDescent="0.25">
      <c r="C88" t="s">
        <v>58</v>
      </c>
      <c r="D88" s="33">
        <v>0</v>
      </c>
    </row>
    <row r="89" spans="3:6" x14ac:dyDescent="0.25">
      <c r="C89" t="s">
        <v>59</v>
      </c>
      <c r="D89" s="33">
        <v>218750</v>
      </c>
    </row>
    <row r="90" spans="3:6" x14ac:dyDescent="0.25">
      <c r="C90" t="s">
        <v>60</v>
      </c>
      <c r="D90" s="33">
        <v>288840</v>
      </c>
    </row>
    <row r="92" spans="3:6" x14ac:dyDescent="0.25">
      <c r="C92" s="5" t="s">
        <v>62</v>
      </c>
    </row>
    <row r="93" spans="3:6" x14ac:dyDescent="0.25">
      <c r="C93" t="s">
        <v>48</v>
      </c>
      <c r="D93">
        <v>28</v>
      </c>
      <c r="E93">
        <v>31</v>
      </c>
      <c r="F93">
        <f>parameters!$D93</f>
        <v>28</v>
      </c>
    </row>
    <row r="94" spans="3:6" x14ac:dyDescent="0.25">
      <c r="C94" t="s">
        <v>49</v>
      </c>
      <c r="D94">
        <v>28</v>
      </c>
      <c r="E94">
        <v>28</v>
      </c>
    </row>
    <row r="95" spans="3:6" x14ac:dyDescent="0.25">
      <c r="C95" t="s">
        <v>50</v>
      </c>
      <c r="D95">
        <v>28</v>
      </c>
      <c r="E95">
        <v>31</v>
      </c>
      <c r="F95">
        <f>parameters!$D95</f>
        <v>28</v>
      </c>
    </row>
    <row r="96" spans="3:6" x14ac:dyDescent="0.25">
      <c r="C96" t="s">
        <v>51</v>
      </c>
      <c r="D96">
        <v>28</v>
      </c>
      <c r="E96">
        <v>30</v>
      </c>
    </row>
    <row r="97" spans="3:5" x14ac:dyDescent="0.25">
      <c r="C97" t="s">
        <v>52</v>
      </c>
      <c r="D97">
        <v>28</v>
      </c>
      <c r="E97">
        <v>31</v>
      </c>
    </row>
    <row r="98" spans="3:5" x14ac:dyDescent="0.25">
      <c r="C98" t="s">
        <v>53</v>
      </c>
      <c r="D98">
        <v>28</v>
      </c>
      <c r="E98">
        <v>30</v>
      </c>
    </row>
    <row r="99" spans="3:5" x14ac:dyDescent="0.25">
      <c r="C99" t="s">
        <v>54</v>
      </c>
      <c r="D99">
        <v>28</v>
      </c>
      <c r="E99">
        <v>31</v>
      </c>
    </row>
    <row r="100" spans="3:5" x14ac:dyDescent="0.25">
      <c r="C100" t="s">
        <v>55</v>
      </c>
      <c r="D100">
        <v>28</v>
      </c>
      <c r="E100">
        <v>31</v>
      </c>
    </row>
    <row r="101" spans="3:5" x14ac:dyDescent="0.25">
      <c r="C101" t="s">
        <v>56</v>
      </c>
      <c r="D101">
        <v>28</v>
      </c>
      <c r="E101">
        <v>30</v>
      </c>
    </row>
    <row r="102" spans="3:5" x14ac:dyDescent="0.25">
      <c r="C102" t="s">
        <v>57</v>
      </c>
      <c r="D102">
        <v>28</v>
      </c>
      <c r="E102">
        <v>31</v>
      </c>
    </row>
    <row r="103" spans="3:5" x14ac:dyDescent="0.25">
      <c r="C103" t="s">
        <v>58</v>
      </c>
      <c r="D103">
        <v>28</v>
      </c>
      <c r="E103">
        <v>30</v>
      </c>
    </row>
    <row r="104" spans="3:5" x14ac:dyDescent="0.25">
      <c r="C104" t="s">
        <v>59</v>
      </c>
      <c r="D104">
        <v>28</v>
      </c>
      <c r="E104">
        <v>31</v>
      </c>
    </row>
    <row r="105" spans="3:5" x14ac:dyDescent="0.25">
      <c r="C105" t="s">
        <v>60</v>
      </c>
      <c r="D105">
        <v>28</v>
      </c>
      <c r="E105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A110"/>
  <sheetViews>
    <sheetView topLeftCell="A2" workbookViewId="0">
      <selection activeCell="E8" sqref="E8"/>
    </sheetView>
  </sheetViews>
  <sheetFormatPr defaultColWidth="8.85546875" defaultRowHeight="15" x14ac:dyDescent="0.25"/>
  <cols>
    <col min="4" max="4" width="12" bestFit="1" customWidth="1"/>
    <col min="5" max="105" width="10.28515625" customWidth="1"/>
  </cols>
  <sheetData>
    <row r="2" spans="4:105" x14ac:dyDescent="0.25"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4:105" x14ac:dyDescent="0.25">
      <c r="D3" s="4" t="s">
        <v>2</v>
      </c>
      <c r="E3" s="35">
        <f>-parameters!D65 * (parameters!D66-1)/2</f>
        <v>-5</v>
      </c>
      <c r="F3" s="35">
        <f xml:space="preserve"> E3 + parameters!$D$65</f>
        <v>-4.9000000000000004</v>
      </c>
      <c r="G3">
        <f xml:space="preserve"> F3 + parameters!$D$65</f>
        <v>-4.8000000000000007</v>
      </c>
      <c r="H3">
        <f xml:space="preserve"> G3 + parameters!$D$65</f>
        <v>-4.7000000000000011</v>
      </c>
      <c r="I3">
        <f xml:space="preserve"> H3 + parameters!$D$65</f>
        <v>-4.6000000000000014</v>
      </c>
      <c r="J3">
        <f xml:space="preserve"> I3 + parameters!$D$65</f>
        <v>-4.5000000000000018</v>
      </c>
      <c r="K3">
        <f xml:space="preserve"> J3 + parameters!$D$65</f>
        <v>-4.4000000000000021</v>
      </c>
      <c r="L3">
        <f xml:space="preserve"> K3 + parameters!$D$65</f>
        <v>-4.3000000000000025</v>
      </c>
      <c r="M3">
        <f xml:space="preserve"> L3 + parameters!$D$65</f>
        <v>-4.2000000000000028</v>
      </c>
      <c r="N3">
        <f xml:space="preserve"> M3 + parameters!$D$65</f>
        <v>-4.1000000000000032</v>
      </c>
      <c r="O3">
        <f xml:space="preserve"> N3 + parameters!$D$65</f>
        <v>-4.0000000000000036</v>
      </c>
      <c r="P3">
        <f xml:space="preserve"> O3 + parameters!$D$65</f>
        <v>-3.9000000000000035</v>
      </c>
      <c r="Q3">
        <f xml:space="preserve"> P3 + parameters!$D$65</f>
        <v>-3.8000000000000034</v>
      </c>
      <c r="R3">
        <f xml:space="preserve"> Q3 + parameters!$D$65</f>
        <v>-3.7000000000000033</v>
      </c>
      <c r="S3">
        <f xml:space="preserve"> R3 + parameters!$D$65</f>
        <v>-3.6000000000000032</v>
      </c>
      <c r="T3">
        <f xml:space="preserve"> S3 + parameters!$D$65</f>
        <v>-3.5000000000000031</v>
      </c>
      <c r="U3">
        <f xml:space="preserve"> T3 + parameters!$D$65</f>
        <v>-3.400000000000003</v>
      </c>
      <c r="V3">
        <f xml:space="preserve"> U3 + parameters!$D$65</f>
        <v>-3.3000000000000029</v>
      </c>
      <c r="W3">
        <f xml:space="preserve"> V3 + parameters!$D$65</f>
        <v>-3.2000000000000028</v>
      </c>
      <c r="X3">
        <f xml:space="preserve"> W3 + parameters!$D$65</f>
        <v>-3.1000000000000028</v>
      </c>
      <c r="Y3">
        <f xml:space="preserve"> X3 + parameters!$D$65</f>
        <v>-3.0000000000000027</v>
      </c>
      <c r="Z3">
        <f xml:space="preserve"> Y3 + parameters!$D$65</f>
        <v>-2.9000000000000026</v>
      </c>
      <c r="AA3">
        <f xml:space="preserve"> Z3 + parameters!$D$65</f>
        <v>-2.8000000000000025</v>
      </c>
      <c r="AB3">
        <f xml:space="preserve"> AA3 + parameters!$D$65</f>
        <v>-2.7000000000000024</v>
      </c>
      <c r="AC3">
        <f xml:space="preserve"> AB3 + parameters!$D$65</f>
        <v>-2.6000000000000023</v>
      </c>
      <c r="AD3">
        <f xml:space="preserve"> AC3 + parameters!$D$65</f>
        <v>-2.5000000000000022</v>
      </c>
      <c r="AE3">
        <f xml:space="preserve"> AD3 + parameters!$D$65</f>
        <v>-2.4000000000000021</v>
      </c>
      <c r="AF3">
        <f xml:space="preserve"> AE3 + parameters!$D$65</f>
        <v>-2.300000000000002</v>
      </c>
      <c r="AG3">
        <f xml:space="preserve"> AF3 + parameters!$D$65</f>
        <v>-2.200000000000002</v>
      </c>
      <c r="AH3">
        <f xml:space="preserve"> AG3 + parameters!$D$65</f>
        <v>-2.1000000000000019</v>
      </c>
      <c r="AI3">
        <f xml:space="preserve"> AH3 + parameters!$D$65</f>
        <v>-2.0000000000000018</v>
      </c>
      <c r="AJ3">
        <f xml:space="preserve"> AI3 + parameters!$D$65</f>
        <v>-1.9000000000000017</v>
      </c>
      <c r="AK3">
        <f xml:space="preserve"> AJ3 + parameters!$D$65</f>
        <v>-1.8000000000000016</v>
      </c>
      <c r="AL3">
        <f xml:space="preserve"> AK3 + parameters!$D$65</f>
        <v>-1.7000000000000015</v>
      </c>
      <c r="AM3">
        <f xml:space="preserve"> AL3 + parameters!$D$65</f>
        <v>-1.6000000000000014</v>
      </c>
      <c r="AN3">
        <f xml:space="preserve"> AM3 + parameters!$D$65</f>
        <v>-1.5000000000000013</v>
      </c>
      <c r="AO3">
        <f xml:space="preserve"> AN3 + parameters!$D$65</f>
        <v>-1.4000000000000012</v>
      </c>
      <c r="AP3">
        <f xml:space="preserve"> AO3 + parameters!$D$65</f>
        <v>-1.3000000000000012</v>
      </c>
      <c r="AQ3">
        <f xml:space="preserve"> AP3 + parameters!$D$65</f>
        <v>-1.2000000000000011</v>
      </c>
      <c r="AR3">
        <f xml:space="preserve"> AQ3 + parameters!$D$65</f>
        <v>-1.100000000000001</v>
      </c>
      <c r="AS3">
        <f xml:space="preserve"> AR3 + parameters!$D$65</f>
        <v>-1.0000000000000009</v>
      </c>
      <c r="AT3">
        <f xml:space="preserve"> AS3 + parameters!$D$65</f>
        <v>-0.90000000000000091</v>
      </c>
      <c r="AU3">
        <f xml:space="preserve"> AT3 + parameters!$D$65</f>
        <v>-0.80000000000000093</v>
      </c>
      <c r="AV3">
        <f xml:space="preserve"> AU3 + parameters!$D$65</f>
        <v>-0.70000000000000095</v>
      </c>
      <c r="AW3">
        <f xml:space="preserve"> AV3 + parameters!$D$65</f>
        <v>-0.60000000000000098</v>
      </c>
      <c r="AX3">
        <f xml:space="preserve"> AW3 + parameters!$D$65</f>
        <v>-0.500000000000001</v>
      </c>
      <c r="AY3">
        <f xml:space="preserve"> AX3 + parameters!$D$65</f>
        <v>-0.40000000000000102</v>
      </c>
      <c r="AZ3">
        <f xml:space="preserve"> AY3 + parameters!$D$65</f>
        <v>-0.30000000000000104</v>
      </c>
      <c r="BA3">
        <f xml:space="preserve"> AZ3 + parameters!$D$65</f>
        <v>-0.20000000000000104</v>
      </c>
      <c r="BB3">
        <f xml:space="preserve"> BA3 + parameters!$D$65</f>
        <v>-0.10000000000000103</v>
      </c>
      <c r="BC3">
        <f xml:space="preserve"> BB3 + parameters!$D$65</f>
        <v>-1.0269562977782698E-15</v>
      </c>
      <c r="BD3">
        <f xml:space="preserve"> BC3 + parameters!$D$65</f>
        <v>9.9999999999998979E-2</v>
      </c>
      <c r="BE3">
        <f xml:space="preserve"> BD3 + parameters!$D$65</f>
        <v>0.19999999999999898</v>
      </c>
      <c r="BF3">
        <f xml:space="preserve"> BE3 + parameters!$D$65</f>
        <v>0.29999999999999899</v>
      </c>
      <c r="BG3">
        <f xml:space="preserve"> BF3 + parameters!$D$65</f>
        <v>0.39999999999999902</v>
      </c>
      <c r="BH3">
        <f xml:space="preserve"> BG3 + parameters!$D$65</f>
        <v>0.499999999999999</v>
      </c>
      <c r="BI3">
        <f xml:space="preserve"> BH3 + parameters!$D$65</f>
        <v>0.59999999999999898</v>
      </c>
      <c r="BJ3">
        <f xml:space="preserve"> BI3 + parameters!$D$65</f>
        <v>0.69999999999999896</v>
      </c>
      <c r="BK3">
        <f xml:space="preserve"> BJ3 + parameters!$D$65</f>
        <v>0.79999999999999893</v>
      </c>
      <c r="BL3">
        <f xml:space="preserve"> BK3 + parameters!$D$65</f>
        <v>0.89999999999999891</v>
      </c>
      <c r="BM3">
        <f xml:space="preserve"> BL3 + parameters!$D$65</f>
        <v>0.99999999999999889</v>
      </c>
      <c r="BN3">
        <f xml:space="preserve"> BM3 + parameters!$D$65</f>
        <v>1.099999999999999</v>
      </c>
      <c r="BO3">
        <f xml:space="preserve"> BN3 + parameters!$D$65</f>
        <v>1.1999999999999991</v>
      </c>
      <c r="BP3">
        <f xml:space="preserve"> BO3 + parameters!$D$65</f>
        <v>1.2999999999999992</v>
      </c>
      <c r="BQ3">
        <f xml:space="preserve"> BP3 + parameters!$D$65</f>
        <v>1.3999999999999992</v>
      </c>
      <c r="BR3">
        <f xml:space="preserve"> BQ3 + parameters!$D$65</f>
        <v>1.4999999999999993</v>
      </c>
      <c r="BS3">
        <f xml:space="preserve"> BR3 + parameters!$D$65</f>
        <v>1.5999999999999994</v>
      </c>
      <c r="BT3">
        <f xml:space="preserve"> BS3 + parameters!$D$65</f>
        <v>1.6999999999999995</v>
      </c>
      <c r="BU3">
        <f xml:space="preserve"> BT3 + parameters!$D$65</f>
        <v>1.7999999999999996</v>
      </c>
      <c r="BV3">
        <f xml:space="preserve"> BU3 + parameters!$D$65</f>
        <v>1.8999999999999997</v>
      </c>
      <c r="BW3">
        <f xml:space="preserve"> BV3 + parameters!$D$65</f>
        <v>1.9999999999999998</v>
      </c>
      <c r="BX3">
        <f xml:space="preserve"> BW3 + parameters!$D$65</f>
        <v>2.0999999999999996</v>
      </c>
      <c r="BY3">
        <f xml:space="preserve"> BX3 + parameters!$D$65</f>
        <v>2.1999999999999997</v>
      </c>
      <c r="BZ3">
        <f xml:space="preserve"> BY3 + parameters!$D$65</f>
        <v>2.2999999999999998</v>
      </c>
      <c r="CA3">
        <f xml:space="preserve"> BZ3 + parameters!$D$65</f>
        <v>2.4</v>
      </c>
      <c r="CB3">
        <f xml:space="preserve"> CA3 + parameters!$D$65</f>
        <v>2.5</v>
      </c>
      <c r="CC3">
        <f xml:space="preserve"> CB3 + parameters!$D$65</f>
        <v>2.6</v>
      </c>
      <c r="CD3">
        <f xml:space="preserve"> CC3 + parameters!$D$65</f>
        <v>2.7</v>
      </c>
      <c r="CE3">
        <f xml:space="preserve"> CD3 + parameters!$D$65</f>
        <v>2.8000000000000003</v>
      </c>
      <c r="CF3">
        <f xml:space="preserve"> CE3 + parameters!$D$65</f>
        <v>2.9000000000000004</v>
      </c>
      <c r="CG3">
        <f xml:space="preserve"> CF3 + parameters!$D$65</f>
        <v>3.0000000000000004</v>
      </c>
      <c r="CH3">
        <f xml:space="preserve"> CG3 + parameters!$D$65</f>
        <v>3.1000000000000005</v>
      </c>
      <c r="CI3">
        <f xml:space="preserve"> CH3 + parameters!$D$65</f>
        <v>3.2000000000000006</v>
      </c>
      <c r="CJ3">
        <f xml:space="preserve"> CI3 + parameters!$D$65</f>
        <v>3.3000000000000007</v>
      </c>
      <c r="CK3">
        <f xml:space="preserve"> CJ3 + parameters!$D$65</f>
        <v>3.4000000000000008</v>
      </c>
      <c r="CL3">
        <f xml:space="preserve"> CK3 + parameters!$D$65</f>
        <v>3.5000000000000009</v>
      </c>
      <c r="CM3">
        <f xml:space="preserve"> CL3 + parameters!$D$65</f>
        <v>3.600000000000001</v>
      </c>
      <c r="CN3">
        <f xml:space="preserve"> CM3 + parameters!$D$65</f>
        <v>3.7000000000000011</v>
      </c>
      <c r="CO3">
        <f xml:space="preserve"> CN3 + parameters!$D$65</f>
        <v>3.8000000000000012</v>
      </c>
      <c r="CP3">
        <f xml:space="preserve"> CO3 + parameters!$D$65</f>
        <v>3.9000000000000012</v>
      </c>
      <c r="CQ3">
        <f xml:space="preserve"> CP3 + parameters!$D$65</f>
        <v>4.0000000000000009</v>
      </c>
      <c r="CR3">
        <f xml:space="preserve"> CQ3 + parameters!$D$65</f>
        <v>4.1000000000000005</v>
      </c>
      <c r="CS3">
        <f xml:space="preserve"> CR3 + parameters!$D$65</f>
        <v>4.2</v>
      </c>
      <c r="CT3">
        <f xml:space="preserve"> CS3 + parameters!$D$65</f>
        <v>4.3</v>
      </c>
      <c r="CU3">
        <f xml:space="preserve"> CT3 + parameters!$D$65</f>
        <v>4.3999999999999995</v>
      </c>
      <c r="CV3">
        <f xml:space="preserve"> CU3 + parameters!$D$65</f>
        <v>4.4999999999999991</v>
      </c>
      <c r="CW3">
        <f xml:space="preserve"> CV3 + parameters!$D$65</f>
        <v>4.5999999999999988</v>
      </c>
      <c r="CX3">
        <f xml:space="preserve"> CW3 + parameters!$D$65</f>
        <v>4.6999999999999984</v>
      </c>
      <c r="CY3">
        <f xml:space="preserve"> CX3 + parameters!$D$65</f>
        <v>4.799999999999998</v>
      </c>
      <c r="CZ3">
        <f xml:space="preserve"> CY3 + parameters!$D$65</f>
        <v>4.8999999999999977</v>
      </c>
      <c r="DA3">
        <f xml:space="preserve"> CZ3 + parameters!$D$65</f>
        <v>4.9999999999999973</v>
      </c>
    </row>
    <row r="5" spans="4:105" x14ac:dyDescent="0.25">
      <c r="D5" s="4" t="s">
        <v>3</v>
      </c>
      <c r="E5" s="36">
        <f xml:space="preserve">   1/2   *   (   ERF(   (E3+parameters!$D$65/2)/SQRT(2)   )   -   ERF(   (E3-parameters!$D$65/2)/SQRT(2)   )   )</f>
        <v>1.5016237570053548E-7</v>
      </c>
      <c r="F5" s="2">
        <f xml:space="preserve">   1/2   *   (   ERF(   (F3+parameters!$D$65/2)/SQRT(2)   )   -   ERF(   (F3-parameters!$D$65/2)/SQRT(2)   )   )</f>
        <v>2.4623996403017046E-7</v>
      </c>
      <c r="G5" s="2">
        <f xml:space="preserve">   1/2   *   (   ERF(   (G3+parameters!$D$65/2)/SQRT(2)   )   -   ERF(   (G3-parameters!$D$65/2)/SQRT(2)   )   )</f>
        <v>3.9977587057427044E-7</v>
      </c>
      <c r="H5" s="2">
        <f xml:space="preserve">   1/2   *   (   ERF(   (H3+parameters!$D$65/2)/SQRT(2)   )   -   ERF(   (H3-parameters!$D$65/2)/SQRT(2)   )   )</f>
        <v>6.425919018004933E-7</v>
      </c>
      <c r="I5" s="2">
        <f xml:space="preserve">   1/2   *   (   ERF(   (I3+parameters!$D$65/2)/SQRT(2)   )   -   ERF(   (I3-parameters!$D$65/2)/SQRT(2)   )   )</f>
        <v>1.0226206352825784E-6</v>
      </c>
      <c r="J5" s="2">
        <f xml:space="preserve">   1/2   *   (   ERF(   (J3+parameters!$D$65/2)/SQRT(2)   )   -   ERF(   (J3-parameters!$D$65/2)/SQRT(2)   )   )</f>
        <v>1.6112186903005643E-6</v>
      </c>
      <c r="K5" s="2">
        <f xml:space="preserve">   1/2   *   (   ERF(   (K3+parameters!$D$65/2)/SQRT(2)   )   -   ERF(   (K3-parameters!$D$65/2)/SQRT(2)   )   )</f>
        <v>2.5133621293638164E-6</v>
      </c>
      <c r="L5" s="2">
        <f xml:space="preserve">   1/2   *   (   ERF(   (L3+parameters!$D$65/2)/SQRT(2)   )   -   ERF(   (L3-parameters!$D$65/2)/SQRT(2)   )   )</f>
        <v>3.8816491756410443E-6</v>
      </c>
      <c r="M5" s="2">
        <f xml:space="preserve">   1/2   *   (   ERF(   (M3+parameters!$D$65/2)/SQRT(2)   )   -   ERF(   (M3-parameters!$D$65/2)/SQRT(2)   )   )</f>
        <v>5.9352379546684375E-6</v>
      </c>
      <c r="N5" s="2">
        <f xml:space="preserve">   1/2   *   (   ERF(   (N3+parameters!$D$65/2)/SQRT(2)   )   -   ERF(   (N3-parameters!$D$65/2)/SQRT(2)   )   )</f>
        <v>8.9850527444368389E-6</v>
      </c>
      <c r="O5" s="2">
        <f xml:space="preserve">   1/2   *   (   ERF(   (O3+parameters!$D$65/2)/SQRT(2)   )   -   ERF(   (O3-parameters!$D$65/2)/SQRT(2)   )   )</f>
        <v>1.3466780123705391E-5</v>
      </c>
      <c r="P5" s="2">
        <f xml:space="preserve">   1/2   *   (   ERF(   (P3+parameters!$D$65/2)/SQRT(2)   )   -   ERF(   (P3-parameters!$D$65/2)/SQRT(2)   )   )</f>
        <v>1.9983315821148206E-5</v>
      </c>
      <c r="Q5" s="2">
        <f xml:space="preserve">   1/2   *   (   ERF(   (Q3+parameters!$D$65/2)/SQRT(2)   )   -   ERF(   (Q3-parameters!$D$65/2)/SQRT(2)   )   )</f>
        <v>2.9358372781895792E-5</v>
      </c>
      <c r="R5" s="2">
        <f xml:space="preserve">   1/2   *   (   ERF(   (R3+parameters!$D$65/2)/SQRT(2)   )   -   ERF(   (R3-parameters!$D$65/2)/SQRT(2)   )   )</f>
        <v>4.2702869219646278E-5</v>
      </c>
      <c r="S5" s="2">
        <f xml:space="preserve">   1/2   *   (   ERF(   (S3+parameters!$D$65/2)/SQRT(2)   )   -   ERF(   (S3-parameters!$D$65/2)/SQRT(2)   )   )</f>
        <v>6.1495421215196355E-5</v>
      </c>
      <c r="T5" s="2">
        <f xml:space="preserve">   1/2   *   (   ERF(   (T3+parameters!$D$65/2)/SQRT(2)   )   -   ERF(   (T3-parameters!$D$65/2)/SQRT(2)   )   )</f>
        <v>8.767770118051077E-5</v>
      </c>
      <c r="U5" s="2">
        <f xml:space="preserve">   1/2   *   (   ERF(   (U3+parameters!$D$65/2)/SQRT(2)   )   -   ERF(   (U3-parameters!$D$65/2)/SQRT(2)   )   )</f>
        <v>1.2376452504786473E-4</v>
      </c>
      <c r="V5" s="2">
        <f xml:space="preserve">   1/2   *   (   ERF(   (V3+parameters!$D$65/2)/SQRT(2)   )   -   ERF(   (V3-parameters!$D$65/2)/SQRT(2)   )   )</f>
        <v>1.7296724052673351E-4</v>
      </c>
      <c r="W5" s="2">
        <f xml:space="preserve">   1/2   *   (   ERF(   (W3+parameters!$D$65/2)/SQRT(2)   )   -   ERF(   (W3-parameters!$D$65/2)/SQRT(2)   )   )</f>
        <v>2.3932727043779467E-4</v>
      </c>
      <c r="X5" s="2">
        <f xml:space="preserve">   1/2   *   (   ERF(   (X3+parameters!$D$65/2)/SQRT(2)   )   -   ERF(   (X3-parameters!$D$65/2)/SQRT(2)   )   )</f>
        <v>3.2785451819411504E-4</v>
      </c>
      <c r="Y5" s="2">
        <f xml:space="preserve">   1/2   *   (   ERF(   (Y3+parameters!$D$65/2)/SQRT(2)   )   -   ERF(   (Y3-parameters!$D$65/2)/SQRT(2)   )   )</f>
        <v>4.4466281634220062E-4</v>
      </c>
      <c r="Z5" s="2">
        <f xml:space="preserve">   1/2   *   (   ERF(   (Z3+parameters!$D$65/2)/SQRT(2)   )   -   ERF(   (Z3-parameters!$D$65/2)/SQRT(2)   )   )</f>
        <v>5.9709180754835556E-4</v>
      </c>
      <c r="AA5" s="2">
        <f xml:space="preserve">   1/2   *   (   ERF(   (AA3+parameters!$D$65/2)/SQRT(2)   )   -   ERF(   (AA3-parameters!$D$65/2)/SQRT(2)   )   )</f>
        <v>7.938017801413233E-4</v>
      </c>
      <c r="AB5" s="2">
        <f xml:space="preserve">   1/2   *   (   ERF(   (AB3+parameters!$D$65/2)/SQRT(2)   )   -   ERF(   (AB3-parameters!$D$65/2)/SQRT(2)   )   )</f>
        <v>1.0448253077037228E-3</v>
      </c>
      <c r="AC5" s="2">
        <f xml:space="preserve">   1/2   *   (   ERF(   (AC3+parameters!$D$65/2)/SQRT(2)   )   -   ERF(   (AC3-parameters!$D$65/2)/SQRT(2)   )   )</f>
        <v>1.3615574113083895E-3</v>
      </c>
      <c r="AD5" s="2">
        <f xml:space="preserve">   1/2   *   (   ERF(   (AD3+parameters!$D$65/2)/SQRT(2)   )   -   ERF(   (AD3-parameters!$D$65/2)/SQRT(2)   )   )</f>
        <v>1.7566647812047309E-3</v>
      </c>
      <c r="AE5" s="2">
        <f xml:space="preserve">   1/2   *   (   ERF(   (AE3+parameters!$D$65/2)/SQRT(2)   )   -   ERF(   (AE3-parameters!$D$65/2)/SQRT(2)   )   )</f>
        <v>2.2438947995671032E-3</v>
      </c>
      <c r="AF5" s="2">
        <f xml:space="preserve">   1/2   *   (   ERF(   (AF3+parameters!$D$65/2)/SQRT(2)   )   -   ERF(   (AF3-parameters!$D$65/2)/SQRT(2)   )   )</f>
        <v>2.8377671202060584E-3</v>
      </c>
      <c r="AG5" s="2">
        <f xml:space="preserve">   1/2   *   (   ERF(   (AG3+parameters!$D$65/2)/SQRT(2)   )   -   ERF(   (AG3-parameters!$D$65/2)/SQRT(2)   )   )</f>
        <v>3.5531347360457377E-3</v>
      </c>
      <c r="AH5" s="2">
        <f xml:space="preserve">   1/2   *   (   ERF(   (AH3+parameters!$D$65/2)/SQRT(2)   )   -   ERF(   (AH3-parameters!$D$65/2)/SQRT(2)   )   )</f>
        <v>4.4046080146138422E-3</v>
      </c>
      <c r="AI5" s="2">
        <f xml:space="preserve">   1/2   *   (   ERF(   (AI3+parameters!$D$65/2)/SQRT(2)   )   -   ERF(   (AI3-parameters!$D$65/2)/SQRT(2)   )   )</f>
        <v>5.4058441159342552E-3</v>
      </c>
      <c r="AJ5" s="2">
        <f xml:space="preserve">   1/2   *   (   ERF(   (AJ3+parameters!$D$65/2)/SQRT(2)   )   -   ERF(   (AJ3-parameters!$D$65/2)/SQRT(2)   )   )</f>
        <v>6.5687152739750676E-3</v>
      </c>
      <c r="AK5" s="2">
        <f xml:space="preserve">   1/2   *   (   ERF(   (AK3+parameters!$D$65/2)/SQRT(2)   )   -   ERF(   (AK3-parameters!$D$65/2)/SQRT(2)   )   )</f>
        <v>7.9023820682033175E-3</v>
      </c>
      <c r="AL5" s="2">
        <f xml:space="preserve">   1/2   *   (   ERF(   (AL3+parameters!$D$65/2)/SQRT(2)   )   -   ERF(   (AL3-parameters!$D$65/2)/SQRT(2)   )   )</f>
        <v>9.4123111698309891E-3</v>
      </c>
      <c r="AM5" s="2">
        <f xml:space="preserve">   1/2   *   (   ERF(   (AM3+parameters!$D$65/2)/SQRT(2)   )   -   ERF(   (AM3-parameters!$D$65/2)/SQRT(2)   )   )</f>
        <v>1.1099289968410919E-2</v>
      </c>
      <c r="AN5" s="2">
        <f xml:space="preserve">   1/2   *   (   ERF(   (AN3+parameters!$D$65/2)/SQRT(2)   )   -   ERF(   (AN3-parameters!$D$65/2)/SQRT(2)   )   )</f>
        <v>1.2958501607589323E-2</v>
      </c>
      <c r="AO5" s="2">
        <f xml:space="preserve">   1/2   *   (   ERF(   (AO3+parameters!$D$65/2)/SQRT(2)   )   -   ERF(   (AO3-parameters!$D$65/2)/SQRT(2)   )   )</f>
        <v>1.4978731827753666E-2</v>
      </c>
      <c r="AP5" s="2">
        <f xml:space="preserve">   1/2   *   (   ERF(   (AP3+parameters!$D$65/2)/SQRT(2)   )   -   ERF(   (AP3-parameters!$D$65/2)/SQRT(2)   )   )</f>
        <v>1.7141782229453228E-2</v>
      </c>
      <c r="AQ5" s="2">
        <f xml:space="preserve">   1/2   *   (   ERF(   (AQ3+parameters!$D$65/2)/SQRT(2)   )   -   ERF(   (AQ3-parameters!$D$65/2)/SQRT(2)   )   )</f>
        <v>1.9422161970295004E-2</v>
      </c>
      <c r="AR5" s="2">
        <f xml:space="preserve">   1/2   *   (   ERF(   (AR3+parameters!$D$65/2)/SQRT(2)   )   -   ERF(   (AR3-parameters!$D$65/2)/SQRT(2)   )   )</f>
        <v>2.1787120738745669E-2</v>
      </c>
      <c r="AS5" s="2">
        <f xml:space="preserve">   1/2   *   (   ERF(   (AS3+parameters!$D$65/2)/SQRT(2)   )   -   ERF(   (AS3-parameters!$D$65/2)/SQRT(2)   )   )</f>
        <v>2.4197069932585913E-2</v>
      </c>
      <c r="AT5" s="2">
        <f xml:space="preserve">   1/2   *   (   ERF(   (AT3+parameters!$D$65/2)/SQRT(2)   )   -   ERF(   (AT3-parameters!$D$65/2)/SQRT(2)   )   )</f>
        <v>2.6606416814210609E-2</v>
      </c>
      <c r="AU5" s="2">
        <f xml:space="preserve">   1/2   *   (   ERF(   (AU3+parameters!$D$65/2)/SQRT(2)   )   -   ERF(   (AU3-parameters!$D$65/2)/SQRT(2)   )   )</f>
        <v>2.8964809254175883E-2</v>
      </c>
      <c r="AV5" s="2">
        <f xml:space="preserve">   1/2   *   (   ERF(   (AV3+parameters!$D$65/2)/SQRT(2)   )   -   ERF(   (AV3-parameters!$D$65/2)/SQRT(2)   )   )</f>
        <v>3.121875842899649E-2</v>
      </c>
      <c r="AW5" s="2">
        <f xml:space="preserve">   1/2   *   (   ERF(   (AW3+parameters!$D$65/2)/SQRT(2)   )   -   ERF(   (AW3-parameters!$D$65/2)/SQRT(2)   )   )</f>
        <v>3.3313575982481664E-2</v>
      </c>
      <c r="AX5" s="2">
        <f xml:space="preserve">   1/2   *   (   ERF(   (AX3+parameters!$D$65/2)/SQRT(2)   )   -   ERF(   (AX3-parameters!$D$65/2)/SQRT(2)   )   )</f>
        <v>3.5195533499573634E-2</v>
      </c>
      <c r="AY5" s="2">
        <f xml:space="preserve">   1/2   *   (   ERF(   (AY3+parameters!$D$65/2)/SQRT(2)   )   -   ERF(   (AY3-parameters!$D$65/2)/SQRT(2)   )   )</f>
        <v>3.6814128536460905E-2</v>
      </c>
      <c r="AZ5" s="2">
        <f xml:space="preserve">   1/2   *   (   ERF(   (AZ3+parameters!$D$65/2)/SQRT(2)   )   -   ERF(   (AZ3-parameters!$D$65/2)/SQRT(2)   )   )</f>
        <v>3.8124325492695316E-2</v>
      </c>
      <c r="BA5" s="2">
        <f xml:space="preserve">   1/2   *   (   ERF(   (BA3+parameters!$D$65/2)/SQRT(2)   )   -   ERF(   (BA3-parameters!$D$65/2)/SQRT(2)   )   )</f>
        <v>3.9088633312681212E-2</v>
      </c>
      <c r="BB5" s="2">
        <f xml:space="preserve">   1/2   *   (   ERF(   (BB3+parameters!$D$65/2)/SQRT(2)   )   -   ERF(   (BB3-parameters!$D$65/2)/SQRT(2)   )   )</f>
        <v>3.9678886531870058E-2</v>
      </c>
      <c r="BC5" s="2">
        <f xml:space="preserve">   1/2   *   (   ERF(   (BC3+parameters!$D$65/2)/SQRT(2)   )   -   ERF(   (BC3-parameters!$D$65/2)/SQRT(2)   )   )</f>
        <v>3.9877611676744924E-2</v>
      </c>
      <c r="BD5" s="2">
        <f xml:space="preserve">   1/2   *   (   ERF(   (BD3+parameters!$D$65/2)/SQRT(2)   )   -   ERF(   (BD3-parameters!$D$65/2)/SQRT(2)   )   )</f>
        <v>3.9678886531870065E-2</v>
      </c>
      <c r="BE5" s="2">
        <f xml:space="preserve">   1/2   *   (   ERF(   (BE3+parameters!$D$65/2)/SQRT(2)   )   -   ERF(   (BE3-parameters!$D$65/2)/SQRT(2)   )   )</f>
        <v>3.9088633312681226E-2</v>
      </c>
      <c r="BF5" s="2">
        <f xml:space="preserve">   1/2   *   (   ERF(   (BF3+parameters!$D$65/2)/SQRT(2)   )   -   ERF(   (BF3-parameters!$D$65/2)/SQRT(2)   )   )</f>
        <v>3.8124325492695371E-2</v>
      </c>
      <c r="BG5" s="2">
        <f xml:space="preserve">   1/2   *   (   ERF(   (BG3+parameters!$D$65/2)/SQRT(2)   )   -   ERF(   (BG3-parameters!$D$65/2)/SQRT(2)   )   )</f>
        <v>3.6814128536460933E-2</v>
      </c>
      <c r="BH5" s="2">
        <f xml:space="preserve">   1/2   *   (   ERF(   (BH3+parameters!$D$65/2)/SQRT(2)   )   -   ERF(   (BH3-parameters!$D$65/2)/SQRT(2)   )   )</f>
        <v>3.5195533499573661E-2</v>
      </c>
      <c r="BI5" s="2">
        <f xml:space="preserve">   1/2   *   (   ERF(   (BI3+parameters!$D$65/2)/SQRT(2)   )   -   ERF(   (BI3-parameters!$D$65/2)/SQRT(2)   )   )</f>
        <v>3.3313575982481691E-2</v>
      </c>
      <c r="BJ5" s="2">
        <f xml:space="preserve">   1/2   *   (   ERF(   (BJ3+parameters!$D$65/2)/SQRT(2)   )   -   ERF(   (BJ3-parameters!$D$65/2)/SQRT(2)   )   )</f>
        <v>3.1218758428996546E-2</v>
      </c>
      <c r="BK5" s="2">
        <f xml:space="preserve">   1/2   *   (   ERF(   (BK3+parameters!$D$65/2)/SQRT(2)   )   -   ERF(   (BK3-parameters!$D$65/2)/SQRT(2)   )   )</f>
        <v>2.8964809254175772E-2</v>
      </c>
      <c r="BL5" s="2">
        <f xml:space="preserve">   1/2   *   (   ERF(   (BL3+parameters!$D$65/2)/SQRT(2)   )   -   ERF(   (BL3-parameters!$D$65/2)/SQRT(2)   )   )</f>
        <v>2.6606416814210609E-2</v>
      </c>
      <c r="BM5" s="2">
        <f xml:space="preserve">   1/2   *   (   ERF(   (BM3+parameters!$D$65/2)/SQRT(2)   )   -   ERF(   (BM3-parameters!$D$65/2)/SQRT(2)   )   )</f>
        <v>2.4197069932585857E-2</v>
      </c>
      <c r="BN5" s="2">
        <f xml:space="preserve">   1/2   *   (   ERF(   (BN3+parameters!$D$65/2)/SQRT(2)   )   -   ERF(   (BN3-parameters!$D$65/2)/SQRT(2)   )   )</f>
        <v>2.178712073874578E-2</v>
      </c>
      <c r="BO5" s="2">
        <f xml:space="preserve">   1/2   *   (   ERF(   (BO3+parameters!$D$65/2)/SQRT(2)   )   -   ERF(   (BO3-parameters!$D$65/2)/SQRT(2)   )   )</f>
        <v>1.942216197029506E-2</v>
      </c>
      <c r="BP5" s="2">
        <f xml:space="preserve">   1/2   *   (   ERF(   (BP3+parameters!$D$65/2)/SQRT(2)   )   -   ERF(   (BP3-parameters!$D$65/2)/SQRT(2)   )   )</f>
        <v>1.7141782229453228E-2</v>
      </c>
      <c r="BQ5" s="2">
        <f xml:space="preserve">   1/2   *   (   ERF(   (BQ3+parameters!$D$65/2)/SQRT(2)   )   -   ERF(   (BQ3-parameters!$D$65/2)/SQRT(2)   )   )</f>
        <v>1.4978731827753722E-2</v>
      </c>
      <c r="BR5" s="2">
        <f xml:space="preserve">   1/2   *   (   ERF(   (BR3+parameters!$D$65/2)/SQRT(2)   )   -   ERF(   (BR3-parameters!$D$65/2)/SQRT(2)   )   )</f>
        <v>1.2958501607589323E-2</v>
      </c>
      <c r="BS5" s="2">
        <f xml:space="preserve">   1/2   *   (   ERF(   (BS3+parameters!$D$65/2)/SQRT(2)   )   -   ERF(   (BS3-parameters!$D$65/2)/SQRT(2)   )   )</f>
        <v>1.1099289968410975E-2</v>
      </c>
      <c r="BT5" s="2">
        <f xml:space="preserve">   1/2   *   (   ERF(   (BT3+parameters!$D$65/2)/SQRT(2)   )   -   ERF(   (BT3-parameters!$D$65/2)/SQRT(2)   )   )</f>
        <v>9.4123111698309891E-3</v>
      </c>
      <c r="BU5" s="2">
        <f xml:space="preserve">   1/2   *   (   ERF(   (BU3+parameters!$D$65/2)/SQRT(2)   )   -   ERF(   (BU3-parameters!$D$65/2)/SQRT(2)   )   )</f>
        <v>7.9023820682034285E-3</v>
      </c>
      <c r="BV5" s="2">
        <f xml:space="preserve">   1/2   *   (   ERF(   (BV3+parameters!$D$65/2)/SQRT(2)   )   -   ERF(   (BV3-parameters!$D$65/2)/SQRT(2)   )   )</f>
        <v>6.5687152739750676E-3</v>
      </c>
      <c r="BW5" s="2">
        <f xml:space="preserve">   1/2   *   (   ERF(   (BW3+parameters!$D$65/2)/SQRT(2)   )   -   ERF(   (BW3-parameters!$D$65/2)/SQRT(2)   )   )</f>
        <v>5.4058441159342552E-3</v>
      </c>
      <c r="BX5" s="2">
        <f xml:space="preserve">   1/2   *   (   ERF(   (BX3+parameters!$D$65/2)/SQRT(2)   )   -   ERF(   (BX3-parameters!$D$65/2)/SQRT(2)   )   )</f>
        <v>4.4046080146138977E-3</v>
      </c>
      <c r="BY5" s="2">
        <f xml:space="preserve">   1/2   *   (   ERF(   (BY3+parameters!$D$65/2)/SQRT(2)   )   -   ERF(   (BY3-parameters!$D$65/2)/SQRT(2)   )   )</f>
        <v>3.5531347360457932E-3</v>
      </c>
      <c r="BZ5" s="2">
        <f xml:space="preserve">   1/2   *   (   ERF(   (BZ3+parameters!$D$65/2)/SQRT(2)   )   -   ERF(   (BZ3-parameters!$D$65/2)/SQRT(2)   )   )</f>
        <v>2.8377671202061139E-3</v>
      </c>
      <c r="CA5" s="2">
        <f xml:space="preserve">   1/2   *   (   ERF(   (CA3+parameters!$D$65/2)/SQRT(2)   )   -   ERF(   (CA3-parameters!$D$65/2)/SQRT(2)   )   )</f>
        <v>2.2438947995671032E-3</v>
      </c>
      <c r="CB5" s="2">
        <f xml:space="preserve">   1/2   *   (   ERF(   (CB3+parameters!$D$65/2)/SQRT(2)   )   -   ERF(   (CB3-parameters!$D$65/2)/SQRT(2)   )   )</f>
        <v>1.7566647812047309E-3</v>
      </c>
      <c r="CC5" s="2">
        <f xml:space="preserve">   1/2   *   (   ERF(   (CC3+parameters!$D$65/2)/SQRT(2)   )   -   ERF(   (CC3-parameters!$D$65/2)/SQRT(2)   )   )</f>
        <v>1.361557411308334E-3</v>
      </c>
      <c r="CD5" s="2">
        <f xml:space="preserve">   1/2   *   (   ERF(   (CD3+parameters!$D$65/2)/SQRT(2)   )   -   ERF(   (CD3-parameters!$D$65/2)/SQRT(2)   )   )</f>
        <v>1.0448253077037228E-3</v>
      </c>
      <c r="CE5" s="2">
        <f xml:space="preserve">   1/2   *   (   ERF(   (CE3+parameters!$D$65/2)/SQRT(2)   )   -   ERF(   (CE3-parameters!$D$65/2)/SQRT(2)   )   )</f>
        <v>7.938017801413233E-4</v>
      </c>
      <c r="CF5" s="2">
        <f xml:space="preserve">   1/2   *   (   ERF(   (CF3+parameters!$D$65/2)/SQRT(2)   )   -   ERF(   (CF3-parameters!$D$65/2)/SQRT(2)   )   )</f>
        <v>5.9709180754835556E-4</v>
      </c>
      <c r="CG5" s="2">
        <f xml:space="preserve">   1/2   *   (   ERF(   (CG3+parameters!$D$65/2)/SQRT(2)   )   -   ERF(   (CG3-parameters!$D$65/2)/SQRT(2)   )   )</f>
        <v>4.4466281634220062E-4</v>
      </c>
      <c r="CH5" s="2">
        <f xml:space="preserve">   1/2   *   (   ERF(   (CH3+parameters!$D$65/2)/SQRT(2)   )   -   ERF(   (CH3-parameters!$D$65/2)/SQRT(2)   )   )</f>
        <v>3.2785451819411504E-4</v>
      </c>
      <c r="CI5" s="2">
        <f xml:space="preserve">   1/2   *   (   ERF(   (CI3+parameters!$D$65/2)/SQRT(2)   )   -   ERF(   (CI3-parameters!$D$65/2)/SQRT(2)   )   )</f>
        <v>2.3932727043779467E-4</v>
      </c>
      <c r="CJ5" s="2">
        <f xml:space="preserve">   1/2   *   (   ERF(   (CJ3+parameters!$D$65/2)/SQRT(2)   )   -   ERF(   (CJ3-parameters!$D$65/2)/SQRT(2)   )   )</f>
        <v>1.7296724052673351E-4</v>
      </c>
      <c r="CK5" s="2">
        <f xml:space="preserve">   1/2   *   (   ERF(   (CK3+parameters!$D$65/2)/SQRT(2)   )   -   ERF(   (CK3-parameters!$D$65/2)/SQRT(2)   )   )</f>
        <v>1.2376452504786473E-4</v>
      </c>
      <c r="CL5" s="2">
        <f xml:space="preserve">   1/2   *   (   ERF(   (CL3+parameters!$D$65/2)/SQRT(2)   )   -   ERF(   (CL3-parameters!$D$65/2)/SQRT(2)   )   )</f>
        <v>8.767770118051077E-5</v>
      </c>
      <c r="CM5" s="2">
        <f xml:space="preserve">   1/2   *   (   ERF(   (CM3+parameters!$D$65/2)/SQRT(2)   )   -   ERF(   (CM3-parameters!$D$65/2)/SQRT(2)   )   )</f>
        <v>6.1495421215196355E-5</v>
      </c>
      <c r="CN5" s="2">
        <f xml:space="preserve">   1/2   *   (   ERF(   (CN3+parameters!$D$65/2)/SQRT(2)   )   -   ERF(   (CN3-parameters!$D$65/2)/SQRT(2)   )   )</f>
        <v>4.2702869219646278E-5</v>
      </c>
      <c r="CO5" s="2">
        <f xml:space="preserve">   1/2   *   (   ERF(   (CO3+parameters!$D$65/2)/SQRT(2)   )   -   ERF(   (CO3-parameters!$D$65/2)/SQRT(2)   )   )</f>
        <v>2.9358372781895792E-5</v>
      </c>
      <c r="CP5" s="2">
        <f xml:space="preserve">   1/2   *   (   ERF(   (CP3+parameters!$D$65/2)/SQRT(2)   )   -   ERF(   (CP3-parameters!$D$65/2)/SQRT(2)   )   )</f>
        <v>1.9983315821148206E-5</v>
      </c>
      <c r="CQ5" s="2">
        <f xml:space="preserve">   1/2   *   (   ERF(   (CQ3+parameters!$D$65/2)/SQRT(2)   )   -   ERF(   (CQ3-parameters!$D$65/2)/SQRT(2)   )   )</f>
        <v>1.3466780123705391E-5</v>
      </c>
      <c r="CR5" s="2">
        <f xml:space="preserve">   1/2   *   (   ERF(   (CR3+parameters!$D$65/2)/SQRT(2)   )   -   ERF(   (CR3-parameters!$D$65/2)/SQRT(2)   )   )</f>
        <v>8.9850527444368389E-6</v>
      </c>
      <c r="CS5" s="2">
        <f xml:space="preserve">   1/2   *   (   ERF(   (CS3+parameters!$D$65/2)/SQRT(2)   )   -   ERF(   (CS3-parameters!$D$65/2)/SQRT(2)   )   )</f>
        <v>5.9352379546684375E-6</v>
      </c>
      <c r="CT5" s="2">
        <f xml:space="preserve">   1/2   *   (   ERF(   (CT3+parameters!$D$65/2)/SQRT(2)   )   -   ERF(   (CT3-parameters!$D$65/2)/SQRT(2)   )   )</f>
        <v>3.8816491756410443E-6</v>
      </c>
      <c r="CU5" s="2">
        <f xml:space="preserve">   1/2   *   (   ERF(   (CU3+parameters!$D$65/2)/SQRT(2)   )   -   ERF(   (CU3-parameters!$D$65/2)/SQRT(2)   )   )</f>
        <v>2.5133621293638164E-6</v>
      </c>
      <c r="CV5" s="2">
        <f xml:space="preserve">   1/2   *   (   ERF(   (CV3+parameters!$D$65/2)/SQRT(2)   )   -   ERF(   (CV3-parameters!$D$65/2)/SQRT(2)   )   )</f>
        <v>1.6112186903005643E-6</v>
      </c>
      <c r="CW5" s="2">
        <f xml:space="preserve">   1/2   *   (   ERF(   (CW3+parameters!$D$65/2)/SQRT(2)   )   -   ERF(   (CW3-parameters!$D$65/2)/SQRT(2)   )   )</f>
        <v>1.0226206352825784E-6</v>
      </c>
      <c r="CX5" s="2">
        <f xml:space="preserve">   1/2   *   (   ERF(   (CX3+parameters!$D$65/2)/SQRT(2)   )   -   ERF(   (CX3-parameters!$D$65/2)/SQRT(2)   )   )</f>
        <v>6.425919018004933E-7</v>
      </c>
      <c r="CY5" s="2">
        <f xml:space="preserve">   1/2   *   (   ERF(   (CY3+parameters!$D$65/2)/SQRT(2)   )   -   ERF(   (CY3-parameters!$D$65/2)/SQRT(2)   )   )</f>
        <v>3.9977587057427044E-7</v>
      </c>
      <c r="CZ5" s="2">
        <f xml:space="preserve">   1/2   *   (   ERF(   (CZ3+parameters!$D$65/2)/SQRT(2)   )   -   ERF(   (CZ3-parameters!$D$65/2)/SQRT(2)   )   )</f>
        <v>2.4623996403017046E-7</v>
      </c>
      <c r="DA5" s="2">
        <f xml:space="preserve">   1/2   *   (   ERF(   (DA3+parameters!$D$65/2)/SQRT(2)   )   -   ERF(   (DA3-parameters!$D$65/2)/SQRT(2)   )   )</f>
        <v>1.5016237570053548E-7</v>
      </c>
    </row>
    <row r="6" spans="4:105" x14ac:dyDescent="0.25">
      <c r="D6">
        <v>2</v>
      </c>
      <c r="E6">
        <f>ERF(D6)</f>
        <v>0.99532226501895271</v>
      </c>
    </row>
    <row r="7" spans="4:105" x14ac:dyDescent="0.25">
      <c r="D7" s="4" t="s">
        <v>25</v>
      </c>
    </row>
    <row r="8" spans="4:105" x14ac:dyDescent="0.25">
      <c r="D8" t="s">
        <v>48</v>
      </c>
      <c r="E8" s="34">
        <f t="array" ref="E8:E20">demand.total.2015 * 1000</f>
        <v>4328000</v>
      </c>
      <c r="F8" s="1">
        <f t="array" ref="F8:F20">demand.total.2015 * 1000</f>
        <v>4328000</v>
      </c>
      <c r="G8" s="1">
        <f t="array" ref="G8:G20">demand.total.2015 * 1000</f>
        <v>4328000</v>
      </c>
      <c r="H8" s="1">
        <f t="array" ref="H8:H20">demand.total.2015 * 1000</f>
        <v>4328000</v>
      </c>
      <c r="I8" s="1">
        <f t="array" ref="I8:I20">demand.total.2015 * 1000</f>
        <v>4328000</v>
      </c>
      <c r="J8" s="1">
        <f t="array" ref="J8:J20">demand.total.2015 * 1000</f>
        <v>4328000</v>
      </c>
      <c r="K8" s="1">
        <f t="array" ref="K8:K20">demand.total.2015 * 1000</f>
        <v>4328000</v>
      </c>
      <c r="L8" s="1">
        <f t="array" ref="L8:L20">demand.total.2015 * 1000</f>
        <v>4328000</v>
      </c>
      <c r="M8" s="1">
        <f t="array" ref="M8:M20">demand.total.2015 * 1000</f>
        <v>4328000</v>
      </c>
      <c r="N8" s="1">
        <f t="array" ref="N8:N20">demand.total.2015 * 1000</f>
        <v>4328000</v>
      </c>
      <c r="O8" s="1">
        <f t="array" ref="O8:O20">demand.total.2015 * 1000</f>
        <v>4328000</v>
      </c>
      <c r="P8" s="1">
        <f t="array" ref="P8:P20">demand.total.2015 * 1000</f>
        <v>4328000</v>
      </c>
      <c r="Q8" s="1">
        <f t="array" ref="Q8:Q20">demand.total.2015 * 1000</f>
        <v>4328000</v>
      </c>
      <c r="R8" s="1">
        <f t="array" ref="R8:R20">demand.total.2015 * 1000</f>
        <v>4328000</v>
      </c>
      <c r="S8" s="1">
        <f t="array" ref="S8:S20">demand.total.2015 * 1000</f>
        <v>4328000</v>
      </c>
      <c r="T8" s="1">
        <f t="array" ref="T8:T20">demand.total.2015 * 1000</f>
        <v>4328000</v>
      </c>
      <c r="U8" s="1">
        <f t="array" ref="U8:U20">demand.total.2015 * 1000</f>
        <v>4328000</v>
      </c>
      <c r="V8" s="1">
        <f t="array" ref="V8:V20">demand.total.2015 * 1000</f>
        <v>4328000</v>
      </c>
      <c r="W8" s="1">
        <f t="array" ref="W8:W20">demand.total.2015 * 1000</f>
        <v>4328000</v>
      </c>
      <c r="X8" s="1">
        <f t="array" ref="X8:X20">demand.total.2015 * 1000</f>
        <v>4328000</v>
      </c>
      <c r="Y8" s="1">
        <f t="array" ref="Y8:Y20">demand.total.2015 * 1000</f>
        <v>4328000</v>
      </c>
      <c r="Z8" s="1">
        <f t="array" ref="Z8:Z20">demand.total.2015 * 1000</f>
        <v>4328000</v>
      </c>
      <c r="AA8" s="1">
        <f t="array" ref="AA8:AA20">demand.total.2015 * 1000</f>
        <v>4328000</v>
      </c>
      <c r="AB8" s="1">
        <f t="array" ref="AB8:AB20">demand.total.2015 * 1000</f>
        <v>4328000</v>
      </c>
      <c r="AC8" s="1">
        <f t="array" ref="AC8:AC20">demand.total.2015 * 1000</f>
        <v>4328000</v>
      </c>
      <c r="AD8" s="1">
        <f t="array" ref="AD8:AD20">demand.total.2015 * 1000</f>
        <v>4328000</v>
      </c>
      <c r="AE8" s="1">
        <f t="array" ref="AE8:AE20">demand.total.2015 * 1000</f>
        <v>4328000</v>
      </c>
      <c r="AF8" s="1">
        <f t="array" ref="AF8:AF20">demand.total.2015 * 1000</f>
        <v>4328000</v>
      </c>
      <c r="AG8" s="1">
        <f t="array" ref="AG8:AG20">demand.total.2015 * 1000</f>
        <v>4328000</v>
      </c>
      <c r="AH8" s="1">
        <f t="array" ref="AH8:AH20">demand.total.2015 * 1000</f>
        <v>4328000</v>
      </c>
      <c r="AI8" s="1">
        <f t="array" ref="AI8:AI20">demand.total.2015 * 1000</f>
        <v>4328000</v>
      </c>
      <c r="AJ8" s="1">
        <f t="array" ref="AJ8:AJ20">demand.total.2015 * 1000</f>
        <v>4328000</v>
      </c>
      <c r="AK8" s="1">
        <f t="array" ref="AK8:AK20">demand.total.2015 * 1000</f>
        <v>4328000</v>
      </c>
      <c r="AL8" s="1">
        <f t="array" ref="AL8:AL20">demand.total.2015 * 1000</f>
        <v>4328000</v>
      </c>
      <c r="AM8" s="1">
        <f t="array" ref="AM8:AM20">demand.total.2015 * 1000</f>
        <v>4328000</v>
      </c>
      <c r="AN8" s="1">
        <f t="array" ref="AN8:AN20">demand.total.2015 * 1000</f>
        <v>4328000</v>
      </c>
      <c r="AO8" s="1">
        <f t="array" ref="AO8:AO20">demand.total.2015 * 1000</f>
        <v>4328000</v>
      </c>
      <c r="AP8" s="1">
        <f t="array" ref="AP8:AP20">demand.total.2015 * 1000</f>
        <v>4328000</v>
      </c>
      <c r="AQ8" s="1">
        <f t="array" ref="AQ8:AQ20">demand.total.2015 * 1000</f>
        <v>4328000</v>
      </c>
      <c r="AR8" s="1">
        <f t="array" ref="AR8:AR20">demand.total.2015 * 1000</f>
        <v>4328000</v>
      </c>
      <c r="AS8" s="1">
        <f t="array" ref="AS8:AS20">demand.total.2015 * 1000</f>
        <v>4328000</v>
      </c>
      <c r="AT8" s="1">
        <f t="array" ref="AT8:AT20">demand.total.2015 * 1000</f>
        <v>4328000</v>
      </c>
      <c r="AU8" s="1">
        <f t="array" ref="AU8:AU20">demand.total.2015 * 1000</f>
        <v>4328000</v>
      </c>
      <c r="AV8" s="1">
        <f t="array" ref="AV8:AV20">demand.total.2015 * 1000</f>
        <v>4328000</v>
      </c>
      <c r="AW8" s="1">
        <f t="array" ref="AW8:AW20">demand.total.2015 * 1000</f>
        <v>4328000</v>
      </c>
      <c r="AX8" s="1">
        <f t="array" ref="AX8:AX20">demand.total.2015 * 1000</f>
        <v>4328000</v>
      </c>
      <c r="AY8" s="1">
        <f t="array" ref="AY8:AY20">demand.total.2015 * 1000</f>
        <v>4328000</v>
      </c>
      <c r="AZ8" s="1">
        <f t="array" ref="AZ8:AZ20">demand.total.2015 * 1000</f>
        <v>4328000</v>
      </c>
      <c r="BA8" s="1">
        <f t="array" ref="BA8:BA20">demand.total.2015 * 1000</f>
        <v>4328000</v>
      </c>
      <c r="BB8" s="1">
        <f t="array" ref="BB8:BB20">demand.total.2015 * 1000</f>
        <v>4328000</v>
      </c>
      <c r="BC8" s="1">
        <f t="array" ref="BC8:BC20">demand.total.2015 * 1000</f>
        <v>4328000</v>
      </c>
      <c r="BD8" s="1">
        <f t="array" ref="BD8:BD20">demand.total.2015 * 1000</f>
        <v>4328000</v>
      </c>
      <c r="BE8" s="1">
        <f t="array" ref="BE8:BE20">demand.total.2015 * 1000</f>
        <v>4328000</v>
      </c>
      <c r="BF8" s="1">
        <f t="array" ref="BF8:BF20">demand.total.2015 * 1000</f>
        <v>4328000</v>
      </c>
      <c r="BG8" s="1">
        <f t="array" ref="BG8:BG20">demand.total.2015 * 1000</f>
        <v>4328000</v>
      </c>
      <c r="BH8" s="1">
        <f t="array" ref="BH8:BH20">demand.total.2015 * 1000</f>
        <v>4328000</v>
      </c>
      <c r="BI8" s="1">
        <f t="array" ref="BI8:BI20">demand.total.2015 * 1000</f>
        <v>4328000</v>
      </c>
      <c r="BJ8" s="1">
        <f t="array" ref="BJ8:BJ20">demand.total.2015 * 1000</f>
        <v>4328000</v>
      </c>
      <c r="BK8" s="1">
        <f t="array" ref="BK8:BK20">demand.total.2015 * 1000</f>
        <v>4328000</v>
      </c>
      <c r="BL8" s="1">
        <f t="array" ref="BL8:BL20">demand.total.2015 * 1000</f>
        <v>4328000</v>
      </c>
      <c r="BM8" s="1">
        <f t="array" ref="BM8:BM20">demand.total.2015 * 1000</f>
        <v>4328000</v>
      </c>
      <c r="BN8" s="1">
        <f t="array" ref="BN8:BN20">demand.total.2015 * 1000</f>
        <v>4328000</v>
      </c>
      <c r="BO8" s="1">
        <f t="array" ref="BO8:BO20">demand.total.2015 * 1000</f>
        <v>4328000</v>
      </c>
      <c r="BP8" s="1">
        <f t="array" ref="BP8:BP20">demand.total.2015 * 1000</f>
        <v>4328000</v>
      </c>
      <c r="BQ8" s="1">
        <f t="array" ref="BQ8:BQ20">demand.total.2015 * 1000</f>
        <v>4328000</v>
      </c>
      <c r="BR8" s="1">
        <f t="array" ref="BR8:BR20">demand.total.2015 * 1000</f>
        <v>4328000</v>
      </c>
      <c r="BS8" s="1">
        <f t="array" ref="BS8:BS20">demand.total.2015 * 1000</f>
        <v>4328000</v>
      </c>
      <c r="BT8" s="1">
        <f t="array" ref="BT8:BT20">demand.total.2015 * 1000</f>
        <v>4328000</v>
      </c>
      <c r="BU8" s="1">
        <f t="array" ref="BU8:BU20">demand.total.2015 * 1000</f>
        <v>4328000</v>
      </c>
      <c r="BV8" s="1">
        <f t="array" ref="BV8:BV20">demand.total.2015 * 1000</f>
        <v>4328000</v>
      </c>
      <c r="BW8" s="1">
        <f t="array" ref="BW8:BW20">demand.total.2015 * 1000</f>
        <v>4328000</v>
      </c>
      <c r="BX8" s="1">
        <f t="array" ref="BX8:BX20">demand.total.2015 * 1000</f>
        <v>4328000</v>
      </c>
      <c r="BY8" s="1">
        <f t="array" ref="BY8:BY20">demand.total.2015 * 1000</f>
        <v>4328000</v>
      </c>
      <c r="BZ8" s="1">
        <f t="array" ref="BZ8:BZ20">demand.total.2015 * 1000</f>
        <v>4328000</v>
      </c>
      <c r="CA8" s="1">
        <f t="array" ref="CA8:CA20">demand.total.2015 * 1000</f>
        <v>4328000</v>
      </c>
      <c r="CB8" s="1">
        <f t="array" ref="CB8:CB20">demand.total.2015 * 1000</f>
        <v>4328000</v>
      </c>
      <c r="CC8" s="1">
        <f t="array" ref="CC8:CC20">demand.total.2015 * 1000</f>
        <v>4328000</v>
      </c>
      <c r="CD8" s="1">
        <f t="array" ref="CD8:CD20">demand.total.2015 * 1000</f>
        <v>4328000</v>
      </c>
      <c r="CE8" s="1">
        <f t="array" ref="CE8:CE20">demand.total.2015 * 1000</f>
        <v>4328000</v>
      </c>
      <c r="CF8" s="1">
        <f t="array" ref="CF8:CF20">demand.total.2015 * 1000</f>
        <v>4328000</v>
      </c>
      <c r="CG8" s="1">
        <f t="array" ref="CG8:CG20">demand.total.2015 * 1000</f>
        <v>4328000</v>
      </c>
      <c r="CH8" s="1">
        <f t="array" ref="CH8:CH20">demand.total.2015 * 1000</f>
        <v>4328000</v>
      </c>
      <c r="CI8" s="1">
        <f t="array" ref="CI8:CI20">demand.total.2015 * 1000</f>
        <v>4328000</v>
      </c>
      <c r="CJ8" s="1">
        <f t="array" ref="CJ8:CJ20">demand.total.2015 * 1000</f>
        <v>4328000</v>
      </c>
      <c r="CK8" s="1">
        <f t="array" ref="CK8:CK20">demand.total.2015 * 1000</f>
        <v>4328000</v>
      </c>
      <c r="CL8" s="1">
        <f t="array" ref="CL8:CL20">demand.total.2015 * 1000</f>
        <v>4328000</v>
      </c>
      <c r="CM8" s="1">
        <f t="array" ref="CM8:CM20">demand.total.2015 * 1000</f>
        <v>4328000</v>
      </c>
      <c r="CN8" s="1">
        <f t="array" ref="CN8:CN20">demand.total.2015 * 1000</f>
        <v>4328000</v>
      </c>
      <c r="CO8" s="1">
        <f t="array" ref="CO8:CO20">demand.total.2015 * 1000</f>
        <v>4328000</v>
      </c>
      <c r="CP8" s="1">
        <f t="array" ref="CP8:CP20">demand.total.2015 * 1000</f>
        <v>4328000</v>
      </c>
      <c r="CQ8" s="1">
        <f t="array" ref="CQ8:CQ20">demand.total.2015 * 1000</f>
        <v>4328000</v>
      </c>
      <c r="CR8" s="1">
        <f t="array" ref="CR8:CR20">demand.total.2015 * 1000</f>
        <v>4328000</v>
      </c>
      <c r="CS8" s="1">
        <f t="array" ref="CS8:CS20">demand.total.2015 * 1000</f>
        <v>4328000</v>
      </c>
      <c r="CT8" s="1">
        <f t="array" ref="CT8:CT20">demand.total.2015 * 1000</f>
        <v>4328000</v>
      </c>
      <c r="CU8" s="1">
        <f t="array" ref="CU8:CU20">demand.total.2015 * 1000</f>
        <v>4328000</v>
      </c>
      <c r="CV8" s="1">
        <f t="array" ref="CV8:CV20">demand.total.2015 * 1000</f>
        <v>4328000</v>
      </c>
      <c r="CW8" s="1">
        <f t="array" ref="CW8:CW20">demand.total.2015 * 1000</f>
        <v>4328000</v>
      </c>
      <c r="CX8" s="1">
        <f t="array" ref="CX8:CX20">demand.total.2015 * 1000</f>
        <v>4328000</v>
      </c>
      <c r="CY8" s="1">
        <f t="array" ref="CY8:CY20">demand.total.2015 * 1000</f>
        <v>4328000</v>
      </c>
      <c r="CZ8" s="1">
        <f t="array" ref="CZ8:CZ20">demand.total.2015 * 1000</f>
        <v>4328000</v>
      </c>
      <c r="DA8" s="1">
        <f t="array" ref="DA8:DA20">demand.total.2015 * 1000</f>
        <v>4328000</v>
      </c>
    </row>
    <row r="9" spans="4:105" x14ac:dyDescent="0.25">
      <c r="D9" t="s">
        <v>49</v>
      </c>
      <c r="E9" s="1">
        <v>4304750</v>
      </c>
      <c r="F9" s="1">
        <v>4304750</v>
      </c>
      <c r="G9" s="1">
        <v>4304750</v>
      </c>
      <c r="H9" s="1">
        <v>4304750</v>
      </c>
      <c r="I9" s="1">
        <v>4304750</v>
      </c>
      <c r="J9" s="1">
        <v>4304750</v>
      </c>
      <c r="K9" s="1">
        <v>4304750</v>
      </c>
      <c r="L9" s="1">
        <v>4304750</v>
      </c>
      <c r="M9" s="1">
        <v>4304750</v>
      </c>
      <c r="N9" s="1">
        <v>4304750</v>
      </c>
      <c r="O9" s="1">
        <v>4304750</v>
      </c>
      <c r="P9" s="1">
        <v>4304750</v>
      </c>
      <c r="Q9" s="1">
        <v>4304750</v>
      </c>
      <c r="R9" s="1">
        <v>4304750</v>
      </c>
      <c r="S9" s="1">
        <v>4304750</v>
      </c>
      <c r="T9" s="1">
        <v>4304750</v>
      </c>
      <c r="U9" s="1">
        <v>4304750</v>
      </c>
      <c r="V9" s="1">
        <v>4304750</v>
      </c>
      <c r="W9" s="1">
        <v>4304750</v>
      </c>
      <c r="X9" s="1">
        <v>4304750</v>
      </c>
      <c r="Y9" s="1">
        <v>4304750</v>
      </c>
      <c r="Z9" s="1">
        <v>4304750</v>
      </c>
      <c r="AA9" s="1">
        <v>4304750</v>
      </c>
      <c r="AB9" s="1">
        <v>4304750</v>
      </c>
      <c r="AC9" s="1">
        <v>4304750</v>
      </c>
      <c r="AD9" s="1">
        <v>4304750</v>
      </c>
      <c r="AE9" s="1">
        <v>4304750</v>
      </c>
      <c r="AF9" s="1">
        <v>4304750</v>
      </c>
      <c r="AG9" s="1">
        <v>4304750</v>
      </c>
      <c r="AH9" s="1">
        <v>4304750</v>
      </c>
      <c r="AI9" s="1">
        <v>4304750</v>
      </c>
      <c r="AJ9" s="1">
        <v>4304750</v>
      </c>
      <c r="AK9" s="1">
        <v>4304750</v>
      </c>
      <c r="AL9" s="1">
        <v>4304750</v>
      </c>
      <c r="AM9" s="1">
        <v>4304750</v>
      </c>
      <c r="AN9" s="1">
        <v>4304750</v>
      </c>
      <c r="AO9" s="1">
        <v>4304750</v>
      </c>
      <c r="AP9" s="1">
        <v>4304750</v>
      </c>
      <c r="AQ9" s="1">
        <v>4304750</v>
      </c>
      <c r="AR9" s="1">
        <v>4304750</v>
      </c>
      <c r="AS9" s="1">
        <v>4304750</v>
      </c>
      <c r="AT9" s="1">
        <v>4304750</v>
      </c>
      <c r="AU9" s="1">
        <v>4304750</v>
      </c>
      <c r="AV9" s="1">
        <v>4304750</v>
      </c>
      <c r="AW9" s="1">
        <v>4304750</v>
      </c>
      <c r="AX9" s="1">
        <v>4304750</v>
      </c>
      <c r="AY9" s="1">
        <v>4304750</v>
      </c>
      <c r="AZ9" s="1">
        <v>4304750</v>
      </c>
      <c r="BA9" s="1">
        <v>4304750</v>
      </c>
      <c r="BB9" s="1">
        <v>4304750</v>
      </c>
      <c r="BC9" s="1">
        <v>4304750</v>
      </c>
      <c r="BD9" s="1">
        <v>4304750</v>
      </c>
      <c r="BE9" s="1">
        <v>4304750</v>
      </c>
      <c r="BF9" s="1">
        <v>4304750</v>
      </c>
      <c r="BG9" s="1">
        <v>4304750</v>
      </c>
      <c r="BH9" s="1">
        <v>4304750</v>
      </c>
      <c r="BI9" s="1">
        <v>4304750</v>
      </c>
      <c r="BJ9" s="1">
        <v>4304750</v>
      </c>
      <c r="BK9" s="1">
        <v>4304750</v>
      </c>
      <c r="BL9" s="1">
        <v>4304750</v>
      </c>
      <c r="BM9" s="1">
        <v>4304750</v>
      </c>
      <c r="BN9" s="1">
        <v>4304750</v>
      </c>
      <c r="BO9" s="1">
        <v>4304750</v>
      </c>
      <c r="BP9" s="1">
        <v>4304750</v>
      </c>
      <c r="BQ9" s="1">
        <v>4304750</v>
      </c>
      <c r="BR9" s="1">
        <v>4304750</v>
      </c>
      <c r="BS9" s="1">
        <v>4304750</v>
      </c>
      <c r="BT9" s="1">
        <v>4304750</v>
      </c>
      <c r="BU9" s="1">
        <v>4304750</v>
      </c>
      <c r="BV9" s="1">
        <v>4304750</v>
      </c>
      <c r="BW9" s="1">
        <v>4304750</v>
      </c>
      <c r="BX9" s="1">
        <v>4304750</v>
      </c>
      <c r="BY9" s="1">
        <v>4304750</v>
      </c>
      <c r="BZ9" s="1">
        <v>4304750</v>
      </c>
      <c r="CA9" s="1">
        <v>4304750</v>
      </c>
      <c r="CB9" s="1">
        <v>4304750</v>
      </c>
      <c r="CC9" s="1">
        <v>4304750</v>
      </c>
      <c r="CD9" s="1">
        <v>4304750</v>
      </c>
      <c r="CE9" s="1">
        <v>4304750</v>
      </c>
      <c r="CF9" s="1">
        <v>4304750</v>
      </c>
      <c r="CG9" s="1">
        <v>4304750</v>
      </c>
      <c r="CH9" s="1">
        <v>4304750</v>
      </c>
      <c r="CI9" s="1">
        <v>4304750</v>
      </c>
      <c r="CJ9" s="1">
        <v>4304750</v>
      </c>
      <c r="CK9" s="1">
        <v>4304750</v>
      </c>
      <c r="CL9" s="1">
        <v>4304750</v>
      </c>
      <c r="CM9" s="1">
        <v>4304750</v>
      </c>
      <c r="CN9" s="1">
        <v>4304750</v>
      </c>
      <c r="CO9" s="1">
        <v>4304750</v>
      </c>
      <c r="CP9" s="1">
        <v>4304750</v>
      </c>
      <c r="CQ9" s="1">
        <v>4304750</v>
      </c>
      <c r="CR9" s="1">
        <v>4304750</v>
      </c>
      <c r="CS9" s="1">
        <v>4304750</v>
      </c>
      <c r="CT9" s="1">
        <v>4304750</v>
      </c>
      <c r="CU9" s="1">
        <v>4304750</v>
      </c>
      <c r="CV9" s="1">
        <v>4304750</v>
      </c>
      <c r="CW9" s="1">
        <v>4304750</v>
      </c>
      <c r="CX9" s="1">
        <v>4304750</v>
      </c>
      <c r="CY9" s="1">
        <v>4304750</v>
      </c>
      <c r="CZ9" s="1">
        <v>4304750</v>
      </c>
      <c r="DA9" s="1">
        <v>4304750</v>
      </c>
    </row>
    <row r="10" spans="4:105" x14ac:dyDescent="0.25">
      <c r="D10" t="s">
        <v>50</v>
      </c>
      <c r="E10" s="1">
        <v>4246750</v>
      </c>
      <c r="F10" s="1">
        <v>4246750</v>
      </c>
      <c r="G10" s="1">
        <v>4246750</v>
      </c>
      <c r="H10" s="1">
        <v>4246750</v>
      </c>
      <c r="I10" s="1">
        <v>4246750</v>
      </c>
      <c r="J10" s="1">
        <v>4246750</v>
      </c>
      <c r="K10" s="1">
        <v>4246750</v>
      </c>
      <c r="L10" s="1">
        <v>4246750</v>
      </c>
      <c r="M10" s="1">
        <v>4246750</v>
      </c>
      <c r="N10" s="1">
        <v>4246750</v>
      </c>
      <c r="O10" s="1">
        <v>4246750</v>
      </c>
      <c r="P10" s="1">
        <v>4246750</v>
      </c>
      <c r="Q10" s="1">
        <v>4246750</v>
      </c>
      <c r="R10" s="1">
        <v>4246750</v>
      </c>
      <c r="S10" s="1">
        <v>4246750</v>
      </c>
      <c r="T10" s="1">
        <v>4246750</v>
      </c>
      <c r="U10" s="1">
        <v>4246750</v>
      </c>
      <c r="V10" s="1">
        <v>4246750</v>
      </c>
      <c r="W10" s="1">
        <v>4246750</v>
      </c>
      <c r="X10" s="1">
        <v>4246750</v>
      </c>
      <c r="Y10" s="1">
        <v>4246750</v>
      </c>
      <c r="Z10" s="1">
        <v>4246750</v>
      </c>
      <c r="AA10" s="1">
        <v>4246750</v>
      </c>
      <c r="AB10" s="1">
        <v>4246750</v>
      </c>
      <c r="AC10" s="1">
        <v>4246750</v>
      </c>
      <c r="AD10" s="1">
        <v>4246750</v>
      </c>
      <c r="AE10" s="1">
        <v>4246750</v>
      </c>
      <c r="AF10" s="1">
        <v>4246750</v>
      </c>
      <c r="AG10" s="1">
        <v>4246750</v>
      </c>
      <c r="AH10" s="1">
        <v>4246750</v>
      </c>
      <c r="AI10" s="1">
        <v>4246750</v>
      </c>
      <c r="AJ10" s="1">
        <v>4246750</v>
      </c>
      <c r="AK10" s="1">
        <v>4246750</v>
      </c>
      <c r="AL10" s="1">
        <v>4246750</v>
      </c>
      <c r="AM10" s="1">
        <v>4246750</v>
      </c>
      <c r="AN10" s="1">
        <v>4246750</v>
      </c>
      <c r="AO10" s="1">
        <v>4246750</v>
      </c>
      <c r="AP10" s="1">
        <v>4246750</v>
      </c>
      <c r="AQ10" s="1">
        <v>4246750</v>
      </c>
      <c r="AR10" s="1">
        <v>4246750</v>
      </c>
      <c r="AS10" s="1">
        <v>4246750</v>
      </c>
      <c r="AT10" s="1">
        <v>4246750</v>
      </c>
      <c r="AU10" s="1">
        <v>4246750</v>
      </c>
      <c r="AV10" s="1">
        <v>4246750</v>
      </c>
      <c r="AW10" s="1">
        <v>4246750</v>
      </c>
      <c r="AX10" s="1">
        <v>4246750</v>
      </c>
      <c r="AY10" s="1">
        <v>4246750</v>
      </c>
      <c r="AZ10" s="1">
        <v>4246750</v>
      </c>
      <c r="BA10" s="1">
        <v>4246750</v>
      </c>
      <c r="BB10" s="1">
        <v>4246750</v>
      </c>
      <c r="BC10" s="1">
        <v>4246750</v>
      </c>
      <c r="BD10" s="1">
        <v>4246750</v>
      </c>
      <c r="BE10" s="1">
        <v>4246750</v>
      </c>
      <c r="BF10" s="1">
        <v>4246750</v>
      </c>
      <c r="BG10" s="1">
        <v>4246750</v>
      </c>
      <c r="BH10" s="1">
        <v>4246750</v>
      </c>
      <c r="BI10" s="1">
        <v>4246750</v>
      </c>
      <c r="BJ10" s="1">
        <v>4246750</v>
      </c>
      <c r="BK10" s="1">
        <v>4246750</v>
      </c>
      <c r="BL10" s="1">
        <v>4246750</v>
      </c>
      <c r="BM10" s="1">
        <v>4246750</v>
      </c>
      <c r="BN10" s="1">
        <v>4246750</v>
      </c>
      <c r="BO10" s="1">
        <v>4246750</v>
      </c>
      <c r="BP10" s="1">
        <v>4246750</v>
      </c>
      <c r="BQ10" s="1">
        <v>4246750</v>
      </c>
      <c r="BR10" s="1">
        <v>4246750</v>
      </c>
      <c r="BS10" s="1">
        <v>4246750</v>
      </c>
      <c r="BT10" s="1">
        <v>4246750</v>
      </c>
      <c r="BU10" s="1">
        <v>4246750</v>
      </c>
      <c r="BV10" s="1">
        <v>4246750</v>
      </c>
      <c r="BW10" s="1">
        <v>4246750</v>
      </c>
      <c r="BX10" s="1">
        <v>4246750</v>
      </c>
      <c r="BY10" s="1">
        <v>4246750</v>
      </c>
      <c r="BZ10" s="1">
        <v>4246750</v>
      </c>
      <c r="CA10" s="1">
        <v>4246750</v>
      </c>
      <c r="CB10" s="1">
        <v>4246750</v>
      </c>
      <c r="CC10" s="1">
        <v>4246750</v>
      </c>
      <c r="CD10" s="1">
        <v>4246750</v>
      </c>
      <c r="CE10" s="1">
        <v>4246750</v>
      </c>
      <c r="CF10" s="1">
        <v>4246750</v>
      </c>
      <c r="CG10" s="1">
        <v>4246750</v>
      </c>
      <c r="CH10" s="1">
        <v>4246750</v>
      </c>
      <c r="CI10" s="1">
        <v>4246750</v>
      </c>
      <c r="CJ10" s="1">
        <v>4246750</v>
      </c>
      <c r="CK10" s="1">
        <v>4246750</v>
      </c>
      <c r="CL10" s="1">
        <v>4246750</v>
      </c>
      <c r="CM10" s="1">
        <v>4246750</v>
      </c>
      <c r="CN10" s="1">
        <v>4246750</v>
      </c>
      <c r="CO10" s="1">
        <v>4246750</v>
      </c>
      <c r="CP10" s="1">
        <v>4246750</v>
      </c>
      <c r="CQ10" s="1">
        <v>4246750</v>
      </c>
      <c r="CR10" s="1">
        <v>4246750</v>
      </c>
      <c r="CS10" s="1">
        <v>4246750</v>
      </c>
      <c r="CT10" s="1">
        <v>4246750</v>
      </c>
      <c r="CU10" s="1">
        <v>4246750</v>
      </c>
      <c r="CV10" s="1">
        <v>4246750</v>
      </c>
      <c r="CW10" s="1">
        <v>4246750</v>
      </c>
      <c r="CX10" s="1">
        <v>4246750</v>
      </c>
      <c r="CY10" s="1">
        <v>4246750</v>
      </c>
      <c r="CZ10" s="1">
        <v>4246750</v>
      </c>
      <c r="DA10" s="1">
        <v>4246750</v>
      </c>
    </row>
    <row r="11" spans="4:105" x14ac:dyDescent="0.25">
      <c r="D11" t="s">
        <v>51</v>
      </c>
      <c r="E11" s="1">
        <v>3881000</v>
      </c>
      <c r="F11" s="1">
        <v>3881000</v>
      </c>
      <c r="G11" s="1">
        <v>3881000</v>
      </c>
      <c r="H11" s="1">
        <v>3881000</v>
      </c>
      <c r="I11" s="1">
        <v>3881000</v>
      </c>
      <c r="J11" s="1">
        <v>3881000</v>
      </c>
      <c r="K11" s="1">
        <v>3881000</v>
      </c>
      <c r="L11" s="1">
        <v>3881000</v>
      </c>
      <c r="M11" s="1">
        <v>3881000</v>
      </c>
      <c r="N11" s="1">
        <v>3881000</v>
      </c>
      <c r="O11" s="1">
        <v>3881000</v>
      </c>
      <c r="P11" s="1">
        <v>3881000</v>
      </c>
      <c r="Q11" s="1">
        <v>3881000</v>
      </c>
      <c r="R11" s="1">
        <v>3881000</v>
      </c>
      <c r="S11" s="1">
        <v>3881000</v>
      </c>
      <c r="T11" s="1">
        <v>3881000</v>
      </c>
      <c r="U11" s="1">
        <v>3881000</v>
      </c>
      <c r="V11" s="1">
        <v>3881000</v>
      </c>
      <c r="W11" s="1">
        <v>3881000</v>
      </c>
      <c r="X11" s="1">
        <v>3881000</v>
      </c>
      <c r="Y11" s="1">
        <v>3881000</v>
      </c>
      <c r="Z11" s="1">
        <v>3881000</v>
      </c>
      <c r="AA11" s="1">
        <v>3881000</v>
      </c>
      <c r="AB11" s="1">
        <v>3881000</v>
      </c>
      <c r="AC11" s="1">
        <v>3881000</v>
      </c>
      <c r="AD11" s="1">
        <v>3881000</v>
      </c>
      <c r="AE11" s="1">
        <v>3881000</v>
      </c>
      <c r="AF11" s="1">
        <v>3881000</v>
      </c>
      <c r="AG11" s="1">
        <v>3881000</v>
      </c>
      <c r="AH11" s="1">
        <v>3881000</v>
      </c>
      <c r="AI11" s="1">
        <v>3881000</v>
      </c>
      <c r="AJ11" s="1">
        <v>3881000</v>
      </c>
      <c r="AK11" s="1">
        <v>3881000</v>
      </c>
      <c r="AL11" s="1">
        <v>3881000</v>
      </c>
      <c r="AM11" s="1">
        <v>3881000</v>
      </c>
      <c r="AN11" s="1">
        <v>3881000</v>
      </c>
      <c r="AO11" s="1">
        <v>3881000</v>
      </c>
      <c r="AP11" s="1">
        <v>3881000</v>
      </c>
      <c r="AQ11" s="1">
        <v>3881000</v>
      </c>
      <c r="AR11" s="1">
        <v>3881000</v>
      </c>
      <c r="AS11" s="1">
        <v>3881000</v>
      </c>
      <c r="AT11" s="1">
        <v>3881000</v>
      </c>
      <c r="AU11" s="1">
        <v>3881000</v>
      </c>
      <c r="AV11" s="1">
        <v>3881000</v>
      </c>
      <c r="AW11" s="1">
        <v>3881000</v>
      </c>
      <c r="AX11" s="1">
        <v>3881000</v>
      </c>
      <c r="AY11" s="1">
        <v>3881000</v>
      </c>
      <c r="AZ11" s="1">
        <v>3881000</v>
      </c>
      <c r="BA11" s="1">
        <v>3881000</v>
      </c>
      <c r="BB11" s="1">
        <v>3881000</v>
      </c>
      <c r="BC11" s="1">
        <v>3881000</v>
      </c>
      <c r="BD11" s="1">
        <v>3881000</v>
      </c>
      <c r="BE11" s="1">
        <v>3881000</v>
      </c>
      <c r="BF11" s="1">
        <v>3881000</v>
      </c>
      <c r="BG11" s="1">
        <v>3881000</v>
      </c>
      <c r="BH11" s="1">
        <v>3881000</v>
      </c>
      <c r="BI11" s="1">
        <v>3881000</v>
      </c>
      <c r="BJ11" s="1">
        <v>3881000</v>
      </c>
      <c r="BK11" s="1">
        <v>3881000</v>
      </c>
      <c r="BL11" s="1">
        <v>3881000</v>
      </c>
      <c r="BM11" s="1">
        <v>3881000</v>
      </c>
      <c r="BN11" s="1">
        <v>3881000</v>
      </c>
      <c r="BO11" s="1">
        <v>3881000</v>
      </c>
      <c r="BP11" s="1">
        <v>3881000</v>
      </c>
      <c r="BQ11" s="1">
        <v>3881000</v>
      </c>
      <c r="BR11" s="1">
        <v>3881000</v>
      </c>
      <c r="BS11" s="1">
        <v>3881000</v>
      </c>
      <c r="BT11" s="1">
        <v>3881000</v>
      </c>
      <c r="BU11" s="1">
        <v>3881000</v>
      </c>
      <c r="BV11" s="1">
        <v>3881000</v>
      </c>
      <c r="BW11" s="1">
        <v>3881000</v>
      </c>
      <c r="BX11" s="1">
        <v>3881000</v>
      </c>
      <c r="BY11" s="1">
        <v>3881000</v>
      </c>
      <c r="BZ11" s="1">
        <v>3881000</v>
      </c>
      <c r="CA11" s="1">
        <v>3881000</v>
      </c>
      <c r="CB11" s="1">
        <v>3881000</v>
      </c>
      <c r="CC11" s="1">
        <v>3881000</v>
      </c>
      <c r="CD11" s="1">
        <v>3881000</v>
      </c>
      <c r="CE11" s="1">
        <v>3881000</v>
      </c>
      <c r="CF11" s="1">
        <v>3881000</v>
      </c>
      <c r="CG11" s="1">
        <v>3881000</v>
      </c>
      <c r="CH11" s="1">
        <v>3881000</v>
      </c>
      <c r="CI11" s="1">
        <v>3881000</v>
      </c>
      <c r="CJ11" s="1">
        <v>3881000</v>
      </c>
      <c r="CK11" s="1">
        <v>3881000</v>
      </c>
      <c r="CL11" s="1">
        <v>3881000</v>
      </c>
      <c r="CM11" s="1">
        <v>3881000</v>
      </c>
      <c r="CN11" s="1">
        <v>3881000</v>
      </c>
      <c r="CO11" s="1">
        <v>3881000</v>
      </c>
      <c r="CP11" s="1">
        <v>3881000</v>
      </c>
      <c r="CQ11" s="1">
        <v>3881000</v>
      </c>
      <c r="CR11" s="1">
        <v>3881000</v>
      </c>
      <c r="CS11" s="1">
        <v>3881000</v>
      </c>
      <c r="CT11" s="1">
        <v>3881000</v>
      </c>
      <c r="CU11" s="1">
        <v>3881000</v>
      </c>
      <c r="CV11" s="1">
        <v>3881000</v>
      </c>
      <c r="CW11" s="1">
        <v>3881000</v>
      </c>
      <c r="CX11" s="1">
        <v>3881000</v>
      </c>
      <c r="CY11" s="1">
        <v>3881000</v>
      </c>
      <c r="CZ11" s="1">
        <v>3881000</v>
      </c>
      <c r="DA11" s="1">
        <v>3881000</v>
      </c>
    </row>
    <row r="12" spans="4:105" x14ac:dyDescent="0.25">
      <c r="D12" t="s">
        <v>52</v>
      </c>
      <c r="E12" s="1">
        <v>3226250</v>
      </c>
      <c r="F12" s="1">
        <v>3226250</v>
      </c>
      <c r="G12" s="1">
        <v>3226250</v>
      </c>
      <c r="H12" s="1">
        <v>3226250</v>
      </c>
      <c r="I12" s="1">
        <v>3226250</v>
      </c>
      <c r="J12" s="1">
        <v>3226250</v>
      </c>
      <c r="K12" s="1">
        <v>3226250</v>
      </c>
      <c r="L12" s="1">
        <v>3226250</v>
      </c>
      <c r="M12" s="1">
        <v>3226250</v>
      </c>
      <c r="N12" s="1">
        <v>3226250</v>
      </c>
      <c r="O12" s="1">
        <v>3226250</v>
      </c>
      <c r="P12" s="1">
        <v>3226250</v>
      </c>
      <c r="Q12" s="1">
        <v>3226250</v>
      </c>
      <c r="R12" s="1">
        <v>3226250</v>
      </c>
      <c r="S12" s="1">
        <v>3226250</v>
      </c>
      <c r="T12" s="1">
        <v>3226250</v>
      </c>
      <c r="U12" s="1">
        <v>3226250</v>
      </c>
      <c r="V12" s="1">
        <v>3226250</v>
      </c>
      <c r="W12" s="1">
        <v>3226250</v>
      </c>
      <c r="X12" s="1">
        <v>3226250</v>
      </c>
      <c r="Y12" s="1">
        <v>3226250</v>
      </c>
      <c r="Z12" s="1">
        <v>3226250</v>
      </c>
      <c r="AA12" s="1">
        <v>3226250</v>
      </c>
      <c r="AB12" s="1">
        <v>3226250</v>
      </c>
      <c r="AC12" s="1">
        <v>3226250</v>
      </c>
      <c r="AD12" s="1">
        <v>3226250</v>
      </c>
      <c r="AE12" s="1">
        <v>3226250</v>
      </c>
      <c r="AF12" s="1">
        <v>3226250</v>
      </c>
      <c r="AG12" s="1">
        <v>3226250</v>
      </c>
      <c r="AH12" s="1">
        <v>3226250</v>
      </c>
      <c r="AI12" s="1">
        <v>3226250</v>
      </c>
      <c r="AJ12" s="1">
        <v>3226250</v>
      </c>
      <c r="AK12" s="1">
        <v>3226250</v>
      </c>
      <c r="AL12" s="1">
        <v>3226250</v>
      </c>
      <c r="AM12" s="1">
        <v>3226250</v>
      </c>
      <c r="AN12" s="1">
        <v>3226250</v>
      </c>
      <c r="AO12" s="1">
        <v>3226250</v>
      </c>
      <c r="AP12" s="1">
        <v>3226250</v>
      </c>
      <c r="AQ12" s="1">
        <v>3226250</v>
      </c>
      <c r="AR12" s="1">
        <v>3226250</v>
      </c>
      <c r="AS12" s="1">
        <v>3226250</v>
      </c>
      <c r="AT12" s="1">
        <v>3226250</v>
      </c>
      <c r="AU12" s="1">
        <v>3226250</v>
      </c>
      <c r="AV12" s="1">
        <v>3226250</v>
      </c>
      <c r="AW12" s="1">
        <v>3226250</v>
      </c>
      <c r="AX12" s="1">
        <v>3226250</v>
      </c>
      <c r="AY12" s="1">
        <v>3226250</v>
      </c>
      <c r="AZ12" s="1">
        <v>3226250</v>
      </c>
      <c r="BA12" s="1">
        <v>3226250</v>
      </c>
      <c r="BB12" s="1">
        <v>3226250</v>
      </c>
      <c r="BC12" s="1">
        <v>3226250</v>
      </c>
      <c r="BD12" s="1">
        <v>3226250</v>
      </c>
      <c r="BE12" s="1">
        <v>3226250</v>
      </c>
      <c r="BF12" s="1">
        <v>3226250</v>
      </c>
      <c r="BG12" s="1">
        <v>3226250</v>
      </c>
      <c r="BH12" s="1">
        <v>3226250</v>
      </c>
      <c r="BI12" s="1">
        <v>3226250</v>
      </c>
      <c r="BJ12" s="1">
        <v>3226250</v>
      </c>
      <c r="BK12" s="1">
        <v>3226250</v>
      </c>
      <c r="BL12" s="1">
        <v>3226250</v>
      </c>
      <c r="BM12" s="1">
        <v>3226250</v>
      </c>
      <c r="BN12" s="1">
        <v>3226250</v>
      </c>
      <c r="BO12" s="1">
        <v>3226250</v>
      </c>
      <c r="BP12" s="1">
        <v>3226250</v>
      </c>
      <c r="BQ12" s="1">
        <v>3226250</v>
      </c>
      <c r="BR12" s="1">
        <v>3226250</v>
      </c>
      <c r="BS12" s="1">
        <v>3226250</v>
      </c>
      <c r="BT12" s="1">
        <v>3226250</v>
      </c>
      <c r="BU12" s="1">
        <v>3226250</v>
      </c>
      <c r="BV12" s="1">
        <v>3226250</v>
      </c>
      <c r="BW12" s="1">
        <v>3226250</v>
      </c>
      <c r="BX12" s="1">
        <v>3226250</v>
      </c>
      <c r="BY12" s="1">
        <v>3226250</v>
      </c>
      <c r="BZ12" s="1">
        <v>3226250</v>
      </c>
      <c r="CA12" s="1">
        <v>3226250</v>
      </c>
      <c r="CB12" s="1">
        <v>3226250</v>
      </c>
      <c r="CC12" s="1">
        <v>3226250</v>
      </c>
      <c r="CD12" s="1">
        <v>3226250</v>
      </c>
      <c r="CE12" s="1">
        <v>3226250</v>
      </c>
      <c r="CF12" s="1">
        <v>3226250</v>
      </c>
      <c r="CG12" s="1">
        <v>3226250</v>
      </c>
      <c r="CH12" s="1">
        <v>3226250</v>
      </c>
      <c r="CI12" s="1">
        <v>3226250</v>
      </c>
      <c r="CJ12" s="1">
        <v>3226250</v>
      </c>
      <c r="CK12" s="1">
        <v>3226250</v>
      </c>
      <c r="CL12" s="1">
        <v>3226250</v>
      </c>
      <c r="CM12" s="1">
        <v>3226250</v>
      </c>
      <c r="CN12" s="1">
        <v>3226250</v>
      </c>
      <c r="CO12" s="1">
        <v>3226250</v>
      </c>
      <c r="CP12" s="1">
        <v>3226250</v>
      </c>
      <c r="CQ12" s="1">
        <v>3226250</v>
      </c>
      <c r="CR12" s="1">
        <v>3226250</v>
      </c>
      <c r="CS12" s="1">
        <v>3226250</v>
      </c>
      <c r="CT12" s="1">
        <v>3226250</v>
      </c>
      <c r="CU12" s="1">
        <v>3226250</v>
      </c>
      <c r="CV12" s="1">
        <v>3226250</v>
      </c>
      <c r="CW12" s="1">
        <v>3226250</v>
      </c>
      <c r="CX12" s="1">
        <v>3226250</v>
      </c>
      <c r="CY12" s="1">
        <v>3226250</v>
      </c>
      <c r="CZ12" s="1">
        <v>3226250</v>
      </c>
      <c r="DA12" s="1">
        <v>3226250</v>
      </c>
    </row>
    <row r="13" spans="4:105" x14ac:dyDescent="0.25">
      <c r="D13" t="s">
        <v>53</v>
      </c>
      <c r="E13" s="1">
        <v>2822750</v>
      </c>
      <c r="F13" s="1">
        <v>2822750</v>
      </c>
      <c r="G13" s="1">
        <v>2822750</v>
      </c>
      <c r="H13" s="1">
        <v>2822750</v>
      </c>
      <c r="I13" s="1">
        <v>2822750</v>
      </c>
      <c r="J13" s="1">
        <v>2822750</v>
      </c>
      <c r="K13" s="1">
        <v>2822750</v>
      </c>
      <c r="L13" s="1">
        <v>2822750</v>
      </c>
      <c r="M13" s="1">
        <v>2822750</v>
      </c>
      <c r="N13" s="1">
        <v>2822750</v>
      </c>
      <c r="O13" s="1">
        <v>2822750</v>
      </c>
      <c r="P13" s="1">
        <v>2822750</v>
      </c>
      <c r="Q13" s="1">
        <v>2822750</v>
      </c>
      <c r="R13" s="1">
        <v>2822750</v>
      </c>
      <c r="S13" s="1">
        <v>2822750</v>
      </c>
      <c r="T13" s="1">
        <v>2822750</v>
      </c>
      <c r="U13" s="1">
        <v>2822750</v>
      </c>
      <c r="V13" s="1">
        <v>2822750</v>
      </c>
      <c r="W13" s="1">
        <v>2822750</v>
      </c>
      <c r="X13" s="1">
        <v>2822750</v>
      </c>
      <c r="Y13" s="1">
        <v>2822750</v>
      </c>
      <c r="Z13" s="1">
        <v>2822750</v>
      </c>
      <c r="AA13" s="1">
        <v>2822750</v>
      </c>
      <c r="AB13" s="1">
        <v>2822750</v>
      </c>
      <c r="AC13" s="1">
        <v>2822750</v>
      </c>
      <c r="AD13" s="1">
        <v>2822750</v>
      </c>
      <c r="AE13" s="1">
        <v>2822750</v>
      </c>
      <c r="AF13" s="1">
        <v>2822750</v>
      </c>
      <c r="AG13" s="1">
        <v>2822750</v>
      </c>
      <c r="AH13" s="1">
        <v>2822750</v>
      </c>
      <c r="AI13" s="1">
        <v>2822750</v>
      </c>
      <c r="AJ13" s="1">
        <v>2822750</v>
      </c>
      <c r="AK13" s="1">
        <v>2822750</v>
      </c>
      <c r="AL13" s="1">
        <v>2822750</v>
      </c>
      <c r="AM13" s="1">
        <v>2822750</v>
      </c>
      <c r="AN13" s="1">
        <v>2822750</v>
      </c>
      <c r="AO13" s="1">
        <v>2822750</v>
      </c>
      <c r="AP13" s="1">
        <v>2822750</v>
      </c>
      <c r="AQ13" s="1">
        <v>2822750</v>
      </c>
      <c r="AR13" s="1">
        <v>2822750</v>
      </c>
      <c r="AS13" s="1">
        <v>2822750</v>
      </c>
      <c r="AT13" s="1">
        <v>2822750</v>
      </c>
      <c r="AU13" s="1">
        <v>2822750</v>
      </c>
      <c r="AV13" s="1">
        <v>2822750</v>
      </c>
      <c r="AW13" s="1">
        <v>2822750</v>
      </c>
      <c r="AX13" s="1">
        <v>2822750</v>
      </c>
      <c r="AY13" s="1">
        <v>2822750</v>
      </c>
      <c r="AZ13" s="1">
        <v>2822750</v>
      </c>
      <c r="BA13" s="1">
        <v>2822750</v>
      </c>
      <c r="BB13" s="1">
        <v>2822750</v>
      </c>
      <c r="BC13" s="1">
        <v>2822750</v>
      </c>
      <c r="BD13" s="1">
        <v>2822750</v>
      </c>
      <c r="BE13" s="1">
        <v>2822750</v>
      </c>
      <c r="BF13" s="1">
        <v>2822750</v>
      </c>
      <c r="BG13" s="1">
        <v>2822750</v>
      </c>
      <c r="BH13" s="1">
        <v>2822750</v>
      </c>
      <c r="BI13" s="1">
        <v>2822750</v>
      </c>
      <c r="BJ13" s="1">
        <v>2822750</v>
      </c>
      <c r="BK13" s="1">
        <v>2822750</v>
      </c>
      <c r="BL13" s="1">
        <v>2822750</v>
      </c>
      <c r="BM13" s="1">
        <v>2822750</v>
      </c>
      <c r="BN13" s="1">
        <v>2822750</v>
      </c>
      <c r="BO13" s="1">
        <v>2822750</v>
      </c>
      <c r="BP13" s="1">
        <v>2822750</v>
      </c>
      <c r="BQ13" s="1">
        <v>2822750</v>
      </c>
      <c r="BR13" s="1">
        <v>2822750</v>
      </c>
      <c r="BS13" s="1">
        <v>2822750</v>
      </c>
      <c r="BT13" s="1">
        <v>2822750</v>
      </c>
      <c r="BU13" s="1">
        <v>2822750</v>
      </c>
      <c r="BV13" s="1">
        <v>2822750</v>
      </c>
      <c r="BW13" s="1">
        <v>2822750</v>
      </c>
      <c r="BX13" s="1">
        <v>2822750</v>
      </c>
      <c r="BY13" s="1">
        <v>2822750</v>
      </c>
      <c r="BZ13" s="1">
        <v>2822750</v>
      </c>
      <c r="CA13" s="1">
        <v>2822750</v>
      </c>
      <c r="CB13" s="1">
        <v>2822750</v>
      </c>
      <c r="CC13" s="1">
        <v>2822750</v>
      </c>
      <c r="CD13" s="1">
        <v>2822750</v>
      </c>
      <c r="CE13" s="1">
        <v>2822750</v>
      </c>
      <c r="CF13" s="1">
        <v>2822750</v>
      </c>
      <c r="CG13" s="1">
        <v>2822750</v>
      </c>
      <c r="CH13" s="1">
        <v>2822750</v>
      </c>
      <c r="CI13" s="1">
        <v>2822750</v>
      </c>
      <c r="CJ13" s="1">
        <v>2822750</v>
      </c>
      <c r="CK13" s="1">
        <v>2822750</v>
      </c>
      <c r="CL13" s="1">
        <v>2822750</v>
      </c>
      <c r="CM13" s="1">
        <v>2822750</v>
      </c>
      <c r="CN13" s="1">
        <v>2822750</v>
      </c>
      <c r="CO13" s="1">
        <v>2822750</v>
      </c>
      <c r="CP13" s="1">
        <v>2822750</v>
      </c>
      <c r="CQ13" s="1">
        <v>2822750</v>
      </c>
      <c r="CR13" s="1">
        <v>2822750</v>
      </c>
      <c r="CS13" s="1">
        <v>2822750</v>
      </c>
      <c r="CT13" s="1">
        <v>2822750</v>
      </c>
      <c r="CU13" s="1">
        <v>2822750</v>
      </c>
      <c r="CV13" s="1">
        <v>2822750</v>
      </c>
      <c r="CW13" s="1">
        <v>2822750</v>
      </c>
      <c r="CX13" s="1">
        <v>2822750</v>
      </c>
      <c r="CY13" s="1">
        <v>2822750</v>
      </c>
      <c r="CZ13" s="1">
        <v>2822750</v>
      </c>
      <c r="DA13" s="1">
        <v>2822750</v>
      </c>
    </row>
    <row r="14" spans="4:105" x14ac:dyDescent="0.25">
      <c r="D14" t="s">
        <v>54</v>
      </c>
      <c r="E14" s="1">
        <v>2661500</v>
      </c>
      <c r="F14" s="1">
        <v>2661500</v>
      </c>
      <c r="G14" s="1">
        <v>2661500</v>
      </c>
      <c r="H14" s="1">
        <v>2661500</v>
      </c>
      <c r="I14" s="1">
        <v>2661500</v>
      </c>
      <c r="J14" s="1">
        <v>2661500</v>
      </c>
      <c r="K14" s="1">
        <v>2661500</v>
      </c>
      <c r="L14" s="1">
        <v>2661500</v>
      </c>
      <c r="M14" s="1">
        <v>2661500</v>
      </c>
      <c r="N14" s="1">
        <v>2661500</v>
      </c>
      <c r="O14" s="1">
        <v>2661500</v>
      </c>
      <c r="P14" s="1">
        <v>2661500</v>
      </c>
      <c r="Q14" s="1">
        <v>2661500</v>
      </c>
      <c r="R14" s="1">
        <v>2661500</v>
      </c>
      <c r="S14" s="1">
        <v>2661500</v>
      </c>
      <c r="T14" s="1">
        <v>2661500</v>
      </c>
      <c r="U14" s="1">
        <v>2661500</v>
      </c>
      <c r="V14" s="1">
        <v>2661500</v>
      </c>
      <c r="W14" s="1">
        <v>2661500</v>
      </c>
      <c r="X14" s="1">
        <v>2661500</v>
      </c>
      <c r="Y14" s="1">
        <v>2661500</v>
      </c>
      <c r="Z14" s="1">
        <v>2661500</v>
      </c>
      <c r="AA14" s="1">
        <v>2661500</v>
      </c>
      <c r="AB14" s="1">
        <v>2661500</v>
      </c>
      <c r="AC14" s="1">
        <v>2661500</v>
      </c>
      <c r="AD14" s="1">
        <v>2661500</v>
      </c>
      <c r="AE14" s="1">
        <v>2661500</v>
      </c>
      <c r="AF14" s="1">
        <v>2661500</v>
      </c>
      <c r="AG14" s="1">
        <v>2661500</v>
      </c>
      <c r="AH14" s="1">
        <v>2661500</v>
      </c>
      <c r="AI14" s="1">
        <v>2661500</v>
      </c>
      <c r="AJ14" s="1">
        <v>2661500</v>
      </c>
      <c r="AK14" s="1">
        <v>2661500</v>
      </c>
      <c r="AL14" s="1">
        <v>2661500</v>
      </c>
      <c r="AM14" s="1">
        <v>2661500</v>
      </c>
      <c r="AN14" s="1">
        <v>2661500</v>
      </c>
      <c r="AO14" s="1">
        <v>2661500</v>
      </c>
      <c r="AP14" s="1">
        <v>2661500</v>
      </c>
      <c r="AQ14" s="1">
        <v>2661500</v>
      </c>
      <c r="AR14" s="1">
        <v>2661500</v>
      </c>
      <c r="AS14" s="1">
        <v>2661500</v>
      </c>
      <c r="AT14" s="1">
        <v>2661500</v>
      </c>
      <c r="AU14" s="1">
        <v>2661500</v>
      </c>
      <c r="AV14" s="1">
        <v>2661500</v>
      </c>
      <c r="AW14" s="1">
        <v>2661500</v>
      </c>
      <c r="AX14" s="1">
        <v>2661500</v>
      </c>
      <c r="AY14" s="1">
        <v>2661500</v>
      </c>
      <c r="AZ14" s="1">
        <v>2661500</v>
      </c>
      <c r="BA14" s="1">
        <v>2661500</v>
      </c>
      <c r="BB14" s="1">
        <v>2661500</v>
      </c>
      <c r="BC14" s="1">
        <v>2661500</v>
      </c>
      <c r="BD14" s="1">
        <v>2661500</v>
      </c>
      <c r="BE14" s="1">
        <v>2661500</v>
      </c>
      <c r="BF14" s="1">
        <v>2661500</v>
      </c>
      <c r="BG14" s="1">
        <v>2661500</v>
      </c>
      <c r="BH14" s="1">
        <v>2661500</v>
      </c>
      <c r="BI14" s="1">
        <v>2661500</v>
      </c>
      <c r="BJ14" s="1">
        <v>2661500</v>
      </c>
      <c r="BK14" s="1">
        <v>2661500</v>
      </c>
      <c r="BL14" s="1">
        <v>2661500</v>
      </c>
      <c r="BM14" s="1">
        <v>2661500</v>
      </c>
      <c r="BN14" s="1">
        <v>2661500</v>
      </c>
      <c r="BO14" s="1">
        <v>2661500</v>
      </c>
      <c r="BP14" s="1">
        <v>2661500</v>
      </c>
      <c r="BQ14" s="1">
        <v>2661500</v>
      </c>
      <c r="BR14" s="1">
        <v>2661500</v>
      </c>
      <c r="BS14" s="1">
        <v>2661500</v>
      </c>
      <c r="BT14" s="1">
        <v>2661500</v>
      </c>
      <c r="BU14" s="1">
        <v>2661500</v>
      </c>
      <c r="BV14" s="1">
        <v>2661500</v>
      </c>
      <c r="BW14" s="1">
        <v>2661500</v>
      </c>
      <c r="BX14" s="1">
        <v>2661500</v>
      </c>
      <c r="BY14" s="1">
        <v>2661500</v>
      </c>
      <c r="BZ14" s="1">
        <v>2661500</v>
      </c>
      <c r="CA14" s="1">
        <v>2661500</v>
      </c>
      <c r="CB14" s="1">
        <v>2661500</v>
      </c>
      <c r="CC14" s="1">
        <v>2661500</v>
      </c>
      <c r="CD14" s="1">
        <v>2661500</v>
      </c>
      <c r="CE14" s="1">
        <v>2661500</v>
      </c>
      <c r="CF14" s="1">
        <v>2661500</v>
      </c>
      <c r="CG14" s="1">
        <v>2661500</v>
      </c>
      <c r="CH14" s="1">
        <v>2661500</v>
      </c>
      <c r="CI14" s="1">
        <v>2661500</v>
      </c>
      <c r="CJ14" s="1">
        <v>2661500</v>
      </c>
      <c r="CK14" s="1">
        <v>2661500</v>
      </c>
      <c r="CL14" s="1">
        <v>2661500</v>
      </c>
      <c r="CM14" s="1">
        <v>2661500</v>
      </c>
      <c r="CN14" s="1">
        <v>2661500</v>
      </c>
      <c r="CO14" s="1">
        <v>2661500</v>
      </c>
      <c r="CP14" s="1">
        <v>2661500</v>
      </c>
      <c r="CQ14" s="1">
        <v>2661500</v>
      </c>
      <c r="CR14" s="1">
        <v>2661500</v>
      </c>
      <c r="CS14" s="1">
        <v>2661500</v>
      </c>
      <c r="CT14" s="1">
        <v>2661500</v>
      </c>
      <c r="CU14" s="1">
        <v>2661500</v>
      </c>
      <c r="CV14" s="1">
        <v>2661500</v>
      </c>
      <c r="CW14" s="1">
        <v>2661500</v>
      </c>
      <c r="CX14" s="1">
        <v>2661500</v>
      </c>
      <c r="CY14" s="1">
        <v>2661500</v>
      </c>
      <c r="CZ14" s="1">
        <v>2661500</v>
      </c>
      <c r="DA14" s="1">
        <v>2661500</v>
      </c>
    </row>
    <row r="15" spans="4:105" x14ac:dyDescent="0.25">
      <c r="D15" t="s">
        <v>55</v>
      </c>
      <c r="E15" s="1">
        <v>2585250</v>
      </c>
      <c r="F15" s="1">
        <v>2585250</v>
      </c>
      <c r="G15" s="1">
        <v>2585250</v>
      </c>
      <c r="H15" s="1">
        <v>2585250</v>
      </c>
      <c r="I15" s="1">
        <v>2585250</v>
      </c>
      <c r="J15" s="1">
        <v>2585250</v>
      </c>
      <c r="K15" s="1">
        <v>2585250</v>
      </c>
      <c r="L15" s="1">
        <v>2585250</v>
      </c>
      <c r="M15" s="1">
        <v>2585250</v>
      </c>
      <c r="N15" s="1">
        <v>2585250</v>
      </c>
      <c r="O15" s="1">
        <v>2585250</v>
      </c>
      <c r="P15" s="1">
        <v>2585250</v>
      </c>
      <c r="Q15" s="1">
        <v>2585250</v>
      </c>
      <c r="R15" s="1">
        <v>2585250</v>
      </c>
      <c r="S15" s="1">
        <v>2585250</v>
      </c>
      <c r="T15" s="1">
        <v>2585250</v>
      </c>
      <c r="U15" s="1">
        <v>2585250</v>
      </c>
      <c r="V15" s="1">
        <v>2585250</v>
      </c>
      <c r="W15" s="1">
        <v>2585250</v>
      </c>
      <c r="X15" s="1">
        <v>2585250</v>
      </c>
      <c r="Y15" s="1">
        <v>2585250</v>
      </c>
      <c r="Z15" s="1">
        <v>2585250</v>
      </c>
      <c r="AA15" s="1">
        <v>2585250</v>
      </c>
      <c r="AB15" s="1">
        <v>2585250</v>
      </c>
      <c r="AC15" s="1">
        <v>2585250</v>
      </c>
      <c r="AD15" s="1">
        <v>2585250</v>
      </c>
      <c r="AE15" s="1">
        <v>2585250</v>
      </c>
      <c r="AF15" s="1">
        <v>2585250</v>
      </c>
      <c r="AG15" s="1">
        <v>2585250</v>
      </c>
      <c r="AH15" s="1">
        <v>2585250</v>
      </c>
      <c r="AI15" s="1">
        <v>2585250</v>
      </c>
      <c r="AJ15" s="1">
        <v>2585250</v>
      </c>
      <c r="AK15" s="1">
        <v>2585250</v>
      </c>
      <c r="AL15" s="1">
        <v>2585250</v>
      </c>
      <c r="AM15" s="1">
        <v>2585250</v>
      </c>
      <c r="AN15" s="1">
        <v>2585250</v>
      </c>
      <c r="AO15" s="1">
        <v>2585250</v>
      </c>
      <c r="AP15" s="1">
        <v>2585250</v>
      </c>
      <c r="AQ15" s="1">
        <v>2585250</v>
      </c>
      <c r="AR15" s="1">
        <v>2585250</v>
      </c>
      <c r="AS15" s="1">
        <v>2585250</v>
      </c>
      <c r="AT15" s="1">
        <v>2585250</v>
      </c>
      <c r="AU15" s="1">
        <v>2585250</v>
      </c>
      <c r="AV15" s="1">
        <v>2585250</v>
      </c>
      <c r="AW15" s="1">
        <v>2585250</v>
      </c>
      <c r="AX15" s="1">
        <v>2585250</v>
      </c>
      <c r="AY15" s="1">
        <v>2585250</v>
      </c>
      <c r="AZ15" s="1">
        <v>2585250</v>
      </c>
      <c r="BA15" s="1">
        <v>2585250</v>
      </c>
      <c r="BB15" s="1">
        <v>2585250</v>
      </c>
      <c r="BC15" s="1">
        <v>2585250</v>
      </c>
      <c r="BD15" s="1">
        <v>2585250</v>
      </c>
      <c r="BE15" s="1">
        <v>2585250</v>
      </c>
      <c r="BF15" s="1">
        <v>2585250</v>
      </c>
      <c r="BG15" s="1">
        <v>2585250</v>
      </c>
      <c r="BH15" s="1">
        <v>2585250</v>
      </c>
      <c r="BI15" s="1">
        <v>2585250</v>
      </c>
      <c r="BJ15" s="1">
        <v>2585250</v>
      </c>
      <c r="BK15" s="1">
        <v>2585250</v>
      </c>
      <c r="BL15" s="1">
        <v>2585250</v>
      </c>
      <c r="BM15" s="1">
        <v>2585250</v>
      </c>
      <c r="BN15" s="1">
        <v>2585250</v>
      </c>
      <c r="BO15" s="1">
        <v>2585250</v>
      </c>
      <c r="BP15" s="1">
        <v>2585250</v>
      </c>
      <c r="BQ15" s="1">
        <v>2585250</v>
      </c>
      <c r="BR15" s="1">
        <v>2585250</v>
      </c>
      <c r="BS15" s="1">
        <v>2585250</v>
      </c>
      <c r="BT15" s="1">
        <v>2585250</v>
      </c>
      <c r="BU15" s="1">
        <v>2585250</v>
      </c>
      <c r="BV15" s="1">
        <v>2585250</v>
      </c>
      <c r="BW15" s="1">
        <v>2585250</v>
      </c>
      <c r="BX15" s="1">
        <v>2585250</v>
      </c>
      <c r="BY15" s="1">
        <v>2585250</v>
      </c>
      <c r="BZ15" s="1">
        <v>2585250</v>
      </c>
      <c r="CA15" s="1">
        <v>2585250</v>
      </c>
      <c r="CB15" s="1">
        <v>2585250</v>
      </c>
      <c r="CC15" s="1">
        <v>2585250</v>
      </c>
      <c r="CD15" s="1">
        <v>2585250</v>
      </c>
      <c r="CE15" s="1">
        <v>2585250</v>
      </c>
      <c r="CF15" s="1">
        <v>2585250</v>
      </c>
      <c r="CG15" s="1">
        <v>2585250</v>
      </c>
      <c r="CH15" s="1">
        <v>2585250</v>
      </c>
      <c r="CI15" s="1">
        <v>2585250</v>
      </c>
      <c r="CJ15" s="1">
        <v>2585250</v>
      </c>
      <c r="CK15" s="1">
        <v>2585250</v>
      </c>
      <c r="CL15" s="1">
        <v>2585250</v>
      </c>
      <c r="CM15" s="1">
        <v>2585250</v>
      </c>
      <c r="CN15" s="1">
        <v>2585250</v>
      </c>
      <c r="CO15" s="1">
        <v>2585250</v>
      </c>
      <c r="CP15" s="1">
        <v>2585250</v>
      </c>
      <c r="CQ15" s="1">
        <v>2585250</v>
      </c>
      <c r="CR15" s="1">
        <v>2585250</v>
      </c>
      <c r="CS15" s="1">
        <v>2585250</v>
      </c>
      <c r="CT15" s="1">
        <v>2585250</v>
      </c>
      <c r="CU15" s="1">
        <v>2585250</v>
      </c>
      <c r="CV15" s="1">
        <v>2585250</v>
      </c>
      <c r="CW15" s="1">
        <v>2585250</v>
      </c>
      <c r="CX15" s="1">
        <v>2585250</v>
      </c>
      <c r="CY15" s="1">
        <v>2585250</v>
      </c>
      <c r="CZ15" s="1">
        <v>2585250</v>
      </c>
      <c r="DA15" s="1">
        <v>2585250</v>
      </c>
    </row>
    <row r="16" spans="4:105" x14ac:dyDescent="0.25">
      <c r="D16" t="s">
        <v>56</v>
      </c>
      <c r="E16" s="1">
        <v>2904500</v>
      </c>
      <c r="F16" s="1">
        <v>2904500</v>
      </c>
      <c r="G16" s="1">
        <v>2904500</v>
      </c>
      <c r="H16" s="1">
        <v>2904500</v>
      </c>
      <c r="I16" s="1">
        <v>2904500</v>
      </c>
      <c r="J16" s="1">
        <v>2904500</v>
      </c>
      <c r="K16" s="1">
        <v>2904500</v>
      </c>
      <c r="L16" s="1">
        <v>2904500</v>
      </c>
      <c r="M16" s="1">
        <v>2904500</v>
      </c>
      <c r="N16" s="1">
        <v>2904500</v>
      </c>
      <c r="O16" s="1">
        <v>2904500</v>
      </c>
      <c r="P16" s="1">
        <v>2904500</v>
      </c>
      <c r="Q16" s="1">
        <v>2904500</v>
      </c>
      <c r="R16" s="1">
        <v>2904500</v>
      </c>
      <c r="S16" s="1">
        <v>2904500</v>
      </c>
      <c r="T16" s="1">
        <v>2904500</v>
      </c>
      <c r="U16" s="1">
        <v>2904500</v>
      </c>
      <c r="V16" s="1">
        <v>2904500</v>
      </c>
      <c r="W16" s="1">
        <v>2904500</v>
      </c>
      <c r="X16" s="1">
        <v>2904500</v>
      </c>
      <c r="Y16" s="1">
        <v>2904500</v>
      </c>
      <c r="Z16" s="1">
        <v>2904500</v>
      </c>
      <c r="AA16" s="1">
        <v>2904500</v>
      </c>
      <c r="AB16" s="1">
        <v>2904500</v>
      </c>
      <c r="AC16" s="1">
        <v>2904500</v>
      </c>
      <c r="AD16" s="1">
        <v>2904500</v>
      </c>
      <c r="AE16" s="1">
        <v>2904500</v>
      </c>
      <c r="AF16" s="1">
        <v>2904500</v>
      </c>
      <c r="AG16" s="1">
        <v>2904500</v>
      </c>
      <c r="AH16" s="1">
        <v>2904500</v>
      </c>
      <c r="AI16" s="1">
        <v>2904500</v>
      </c>
      <c r="AJ16" s="1">
        <v>2904500</v>
      </c>
      <c r="AK16" s="1">
        <v>2904500</v>
      </c>
      <c r="AL16" s="1">
        <v>2904500</v>
      </c>
      <c r="AM16" s="1">
        <v>2904500</v>
      </c>
      <c r="AN16" s="1">
        <v>2904500</v>
      </c>
      <c r="AO16" s="1">
        <v>2904500</v>
      </c>
      <c r="AP16" s="1">
        <v>2904500</v>
      </c>
      <c r="AQ16" s="1">
        <v>2904500</v>
      </c>
      <c r="AR16" s="1">
        <v>2904500</v>
      </c>
      <c r="AS16" s="1">
        <v>2904500</v>
      </c>
      <c r="AT16" s="1">
        <v>2904500</v>
      </c>
      <c r="AU16" s="1">
        <v>2904500</v>
      </c>
      <c r="AV16" s="1">
        <v>2904500</v>
      </c>
      <c r="AW16" s="1">
        <v>2904500</v>
      </c>
      <c r="AX16" s="1">
        <v>2904500</v>
      </c>
      <c r="AY16" s="1">
        <v>2904500</v>
      </c>
      <c r="AZ16" s="1">
        <v>2904500</v>
      </c>
      <c r="BA16" s="1">
        <v>2904500</v>
      </c>
      <c r="BB16" s="1">
        <v>2904500</v>
      </c>
      <c r="BC16" s="1">
        <v>2904500</v>
      </c>
      <c r="BD16" s="1">
        <v>2904500</v>
      </c>
      <c r="BE16" s="1">
        <v>2904500</v>
      </c>
      <c r="BF16" s="1">
        <v>2904500</v>
      </c>
      <c r="BG16" s="1">
        <v>2904500</v>
      </c>
      <c r="BH16" s="1">
        <v>2904500</v>
      </c>
      <c r="BI16" s="1">
        <v>2904500</v>
      </c>
      <c r="BJ16" s="1">
        <v>2904500</v>
      </c>
      <c r="BK16" s="1">
        <v>2904500</v>
      </c>
      <c r="BL16" s="1">
        <v>2904500</v>
      </c>
      <c r="BM16" s="1">
        <v>2904500</v>
      </c>
      <c r="BN16" s="1">
        <v>2904500</v>
      </c>
      <c r="BO16" s="1">
        <v>2904500</v>
      </c>
      <c r="BP16" s="1">
        <v>2904500</v>
      </c>
      <c r="BQ16" s="1">
        <v>2904500</v>
      </c>
      <c r="BR16" s="1">
        <v>2904500</v>
      </c>
      <c r="BS16" s="1">
        <v>2904500</v>
      </c>
      <c r="BT16" s="1">
        <v>2904500</v>
      </c>
      <c r="BU16" s="1">
        <v>2904500</v>
      </c>
      <c r="BV16" s="1">
        <v>2904500</v>
      </c>
      <c r="BW16" s="1">
        <v>2904500</v>
      </c>
      <c r="BX16" s="1">
        <v>2904500</v>
      </c>
      <c r="BY16" s="1">
        <v>2904500</v>
      </c>
      <c r="BZ16" s="1">
        <v>2904500</v>
      </c>
      <c r="CA16" s="1">
        <v>2904500</v>
      </c>
      <c r="CB16" s="1">
        <v>2904500</v>
      </c>
      <c r="CC16" s="1">
        <v>2904500</v>
      </c>
      <c r="CD16" s="1">
        <v>2904500</v>
      </c>
      <c r="CE16" s="1">
        <v>2904500</v>
      </c>
      <c r="CF16" s="1">
        <v>2904500</v>
      </c>
      <c r="CG16" s="1">
        <v>2904500</v>
      </c>
      <c r="CH16" s="1">
        <v>2904500</v>
      </c>
      <c r="CI16" s="1">
        <v>2904500</v>
      </c>
      <c r="CJ16" s="1">
        <v>2904500</v>
      </c>
      <c r="CK16" s="1">
        <v>2904500</v>
      </c>
      <c r="CL16" s="1">
        <v>2904500</v>
      </c>
      <c r="CM16" s="1">
        <v>2904500</v>
      </c>
      <c r="CN16" s="1">
        <v>2904500</v>
      </c>
      <c r="CO16" s="1">
        <v>2904500</v>
      </c>
      <c r="CP16" s="1">
        <v>2904500</v>
      </c>
      <c r="CQ16" s="1">
        <v>2904500</v>
      </c>
      <c r="CR16" s="1">
        <v>2904500</v>
      </c>
      <c r="CS16" s="1">
        <v>2904500</v>
      </c>
      <c r="CT16" s="1">
        <v>2904500</v>
      </c>
      <c r="CU16" s="1">
        <v>2904500</v>
      </c>
      <c r="CV16" s="1">
        <v>2904500</v>
      </c>
      <c r="CW16" s="1">
        <v>2904500</v>
      </c>
      <c r="CX16" s="1">
        <v>2904500</v>
      </c>
      <c r="CY16" s="1">
        <v>2904500</v>
      </c>
      <c r="CZ16" s="1">
        <v>2904500</v>
      </c>
      <c r="DA16" s="1">
        <v>2904500</v>
      </c>
    </row>
    <row r="17" spans="4:105" x14ac:dyDescent="0.25">
      <c r="D17" t="s">
        <v>57</v>
      </c>
      <c r="E17" s="1">
        <v>3255750</v>
      </c>
      <c r="F17" s="1">
        <v>3255750</v>
      </c>
      <c r="G17" s="1">
        <v>3255750</v>
      </c>
      <c r="H17" s="1">
        <v>3255750</v>
      </c>
      <c r="I17" s="1">
        <v>3255750</v>
      </c>
      <c r="J17" s="1">
        <v>3255750</v>
      </c>
      <c r="K17" s="1">
        <v>3255750</v>
      </c>
      <c r="L17" s="1">
        <v>3255750</v>
      </c>
      <c r="M17" s="1">
        <v>3255750</v>
      </c>
      <c r="N17" s="1">
        <v>3255750</v>
      </c>
      <c r="O17" s="1">
        <v>3255750</v>
      </c>
      <c r="P17" s="1">
        <v>3255750</v>
      </c>
      <c r="Q17" s="1">
        <v>3255750</v>
      </c>
      <c r="R17" s="1">
        <v>3255750</v>
      </c>
      <c r="S17" s="1">
        <v>3255750</v>
      </c>
      <c r="T17" s="1">
        <v>3255750</v>
      </c>
      <c r="U17" s="1">
        <v>3255750</v>
      </c>
      <c r="V17" s="1">
        <v>3255750</v>
      </c>
      <c r="W17" s="1">
        <v>3255750</v>
      </c>
      <c r="X17" s="1">
        <v>3255750</v>
      </c>
      <c r="Y17" s="1">
        <v>3255750</v>
      </c>
      <c r="Z17" s="1">
        <v>3255750</v>
      </c>
      <c r="AA17" s="1">
        <v>3255750</v>
      </c>
      <c r="AB17" s="1">
        <v>3255750</v>
      </c>
      <c r="AC17" s="1">
        <v>3255750</v>
      </c>
      <c r="AD17" s="1">
        <v>3255750</v>
      </c>
      <c r="AE17" s="1">
        <v>3255750</v>
      </c>
      <c r="AF17" s="1">
        <v>3255750</v>
      </c>
      <c r="AG17" s="1">
        <v>3255750</v>
      </c>
      <c r="AH17" s="1">
        <v>3255750</v>
      </c>
      <c r="AI17" s="1">
        <v>3255750</v>
      </c>
      <c r="AJ17" s="1">
        <v>3255750</v>
      </c>
      <c r="AK17" s="1">
        <v>3255750</v>
      </c>
      <c r="AL17" s="1">
        <v>3255750</v>
      </c>
      <c r="AM17" s="1">
        <v>3255750</v>
      </c>
      <c r="AN17" s="1">
        <v>3255750</v>
      </c>
      <c r="AO17" s="1">
        <v>3255750</v>
      </c>
      <c r="AP17" s="1">
        <v>3255750</v>
      </c>
      <c r="AQ17" s="1">
        <v>3255750</v>
      </c>
      <c r="AR17" s="1">
        <v>3255750</v>
      </c>
      <c r="AS17" s="1">
        <v>3255750</v>
      </c>
      <c r="AT17" s="1">
        <v>3255750</v>
      </c>
      <c r="AU17" s="1">
        <v>3255750</v>
      </c>
      <c r="AV17" s="1">
        <v>3255750</v>
      </c>
      <c r="AW17" s="1">
        <v>3255750</v>
      </c>
      <c r="AX17" s="1">
        <v>3255750</v>
      </c>
      <c r="AY17" s="1">
        <v>3255750</v>
      </c>
      <c r="AZ17" s="1">
        <v>3255750</v>
      </c>
      <c r="BA17" s="1">
        <v>3255750</v>
      </c>
      <c r="BB17" s="1">
        <v>3255750</v>
      </c>
      <c r="BC17" s="1">
        <v>3255750</v>
      </c>
      <c r="BD17" s="1">
        <v>3255750</v>
      </c>
      <c r="BE17" s="1">
        <v>3255750</v>
      </c>
      <c r="BF17" s="1">
        <v>3255750</v>
      </c>
      <c r="BG17" s="1">
        <v>3255750</v>
      </c>
      <c r="BH17" s="1">
        <v>3255750</v>
      </c>
      <c r="BI17" s="1">
        <v>3255750</v>
      </c>
      <c r="BJ17" s="1">
        <v>3255750</v>
      </c>
      <c r="BK17" s="1">
        <v>3255750</v>
      </c>
      <c r="BL17" s="1">
        <v>3255750</v>
      </c>
      <c r="BM17" s="1">
        <v>3255750</v>
      </c>
      <c r="BN17" s="1">
        <v>3255750</v>
      </c>
      <c r="BO17" s="1">
        <v>3255750</v>
      </c>
      <c r="BP17" s="1">
        <v>3255750</v>
      </c>
      <c r="BQ17" s="1">
        <v>3255750</v>
      </c>
      <c r="BR17" s="1">
        <v>3255750</v>
      </c>
      <c r="BS17" s="1">
        <v>3255750</v>
      </c>
      <c r="BT17" s="1">
        <v>3255750</v>
      </c>
      <c r="BU17" s="1">
        <v>3255750</v>
      </c>
      <c r="BV17" s="1">
        <v>3255750</v>
      </c>
      <c r="BW17" s="1">
        <v>3255750</v>
      </c>
      <c r="BX17" s="1">
        <v>3255750</v>
      </c>
      <c r="BY17" s="1">
        <v>3255750</v>
      </c>
      <c r="BZ17" s="1">
        <v>3255750</v>
      </c>
      <c r="CA17" s="1">
        <v>3255750</v>
      </c>
      <c r="CB17" s="1">
        <v>3255750</v>
      </c>
      <c r="CC17" s="1">
        <v>3255750</v>
      </c>
      <c r="CD17" s="1">
        <v>3255750</v>
      </c>
      <c r="CE17" s="1">
        <v>3255750</v>
      </c>
      <c r="CF17" s="1">
        <v>3255750</v>
      </c>
      <c r="CG17" s="1">
        <v>3255750</v>
      </c>
      <c r="CH17" s="1">
        <v>3255750</v>
      </c>
      <c r="CI17" s="1">
        <v>3255750</v>
      </c>
      <c r="CJ17" s="1">
        <v>3255750</v>
      </c>
      <c r="CK17" s="1">
        <v>3255750</v>
      </c>
      <c r="CL17" s="1">
        <v>3255750</v>
      </c>
      <c r="CM17" s="1">
        <v>3255750</v>
      </c>
      <c r="CN17" s="1">
        <v>3255750</v>
      </c>
      <c r="CO17" s="1">
        <v>3255750</v>
      </c>
      <c r="CP17" s="1">
        <v>3255750</v>
      </c>
      <c r="CQ17" s="1">
        <v>3255750</v>
      </c>
      <c r="CR17" s="1">
        <v>3255750</v>
      </c>
      <c r="CS17" s="1">
        <v>3255750</v>
      </c>
      <c r="CT17" s="1">
        <v>3255750</v>
      </c>
      <c r="CU17" s="1">
        <v>3255750</v>
      </c>
      <c r="CV17" s="1">
        <v>3255750</v>
      </c>
      <c r="CW17" s="1">
        <v>3255750</v>
      </c>
      <c r="CX17" s="1">
        <v>3255750</v>
      </c>
      <c r="CY17" s="1">
        <v>3255750</v>
      </c>
      <c r="CZ17" s="1">
        <v>3255750</v>
      </c>
      <c r="DA17" s="1">
        <v>3255750</v>
      </c>
    </row>
    <row r="18" spans="4:105" x14ac:dyDescent="0.25">
      <c r="D18" t="s">
        <v>58</v>
      </c>
      <c r="E18" s="1">
        <v>3757249.9999999995</v>
      </c>
      <c r="F18" s="1">
        <v>3757249.9999999995</v>
      </c>
      <c r="G18" s="1">
        <v>3757249.9999999995</v>
      </c>
      <c r="H18" s="1">
        <v>3757249.9999999995</v>
      </c>
      <c r="I18" s="1">
        <v>3757249.9999999995</v>
      </c>
      <c r="J18" s="1">
        <v>3757249.9999999995</v>
      </c>
      <c r="K18" s="1">
        <v>3757249.9999999995</v>
      </c>
      <c r="L18" s="1">
        <v>3757249.9999999995</v>
      </c>
      <c r="M18" s="1">
        <v>3757249.9999999995</v>
      </c>
      <c r="N18" s="1">
        <v>3757249.9999999995</v>
      </c>
      <c r="O18" s="1">
        <v>3757249.9999999995</v>
      </c>
      <c r="P18" s="1">
        <v>3757249.9999999995</v>
      </c>
      <c r="Q18" s="1">
        <v>3757249.9999999995</v>
      </c>
      <c r="R18" s="1">
        <v>3757249.9999999995</v>
      </c>
      <c r="S18" s="1">
        <v>3757249.9999999995</v>
      </c>
      <c r="T18" s="1">
        <v>3757249.9999999995</v>
      </c>
      <c r="U18" s="1">
        <v>3757249.9999999995</v>
      </c>
      <c r="V18" s="1">
        <v>3757249.9999999995</v>
      </c>
      <c r="W18" s="1">
        <v>3757249.9999999995</v>
      </c>
      <c r="X18" s="1">
        <v>3757249.9999999995</v>
      </c>
      <c r="Y18" s="1">
        <v>3757249.9999999995</v>
      </c>
      <c r="Z18" s="1">
        <v>3757249.9999999995</v>
      </c>
      <c r="AA18" s="1">
        <v>3757249.9999999995</v>
      </c>
      <c r="AB18" s="1">
        <v>3757249.9999999995</v>
      </c>
      <c r="AC18" s="1">
        <v>3757249.9999999995</v>
      </c>
      <c r="AD18" s="1">
        <v>3757249.9999999995</v>
      </c>
      <c r="AE18" s="1">
        <v>3757249.9999999995</v>
      </c>
      <c r="AF18" s="1">
        <v>3757249.9999999995</v>
      </c>
      <c r="AG18" s="1">
        <v>3757249.9999999995</v>
      </c>
      <c r="AH18" s="1">
        <v>3757249.9999999995</v>
      </c>
      <c r="AI18" s="1">
        <v>3757249.9999999995</v>
      </c>
      <c r="AJ18" s="1">
        <v>3757249.9999999995</v>
      </c>
      <c r="AK18" s="1">
        <v>3757249.9999999995</v>
      </c>
      <c r="AL18" s="1">
        <v>3757249.9999999995</v>
      </c>
      <c r="AM18" s="1">
        <v>3757249.9999999995</v>
      </c>
      <c r="AN18" s="1">
        <v>3757249.9999999995</v>
      </c>
      <c r="AO18" s="1">
        <v>3757249.9999999995</v>
      </c>
      <c r="AP18" s="1">
        <v>3757249.9999999995</v>
      </c>
      <c r="AQ18" s="1">
        <v>3757249.9999999995</v>
      </c>
      <c r="AR18" s="1">
        <v>3757249.9999999995</v>
      </c>
      <c r="AS18" s="1">
        <v>3757249.9999999995</v>
      </c>
      <c r="AT18" s="1">
        <v>3757249.9999999995</v>
      </c>
      <c r="AU18" s="1">
        <v>3757249.9999999995</v>
      </c>
      <c r="AV18" s="1">
        <v>3757249.9999999995</v>
      </c>
      <c r="AW18" s="1">
        <v>3757249.9999999995</v>
      </c>
      <c r="AX18" s="1">
        <v>3757249.9999999995</v>
      </c>
      <c r="AY18" s="1">
        <v>3757249.9999999995</v>
      </c>
      <c r="AZ18" s="1">
        <v>3757249.9999999995</v>
      </c>
      <c r="BA18" s="1">
        <v>3757249.9999999995</v>
      </c>
      <c r="BB18" s="1">
        <v>3757249.9999999995</v>
      </c>
      <c r="BC18" s="1">
        <v>3757249.9999999995</v>
      </c>
      <c r="BD18" s="1">
        <v>3757249.9999999995</v>
      </c>
      <c r="BE18" s="1">
        <v>3757249.9999999995</v>
      </c>
      <c r="BF18" s="1">
        <v>3757249.9999999995</v>
      </c>
      <c r="BG18" s="1">
        <v>3757249.9999999995</v>
      </c>
      <c r="BH18" s="1">
        <v>3757249.9999999995</v>
      </c>
      <c r="BI18" s="1">
        <v>3757249.9999999995</v>
      </c>
      <c r="BJ18" s="1">
        <v>3757249.9999999995</v>
      </c>
      <c r="BK18" s="1">
        <v>3757249.9999999995</v>
      </c>
      <c r="BL18" s="1">
        <v>3757249.9999999995</v>
      </c>
      <c r="BM18" s="1">
        <v>3757249.9999999995</v>
      </c>
      <c r="BN18" s="1">
        <v>3757249.9999999995</v>
      </c>
      <c r="BO18" s="1">
        <v>3757249.9999999995</v>
      </c>
      <c r="BP18" s="1">
        <v>3757249.9999999995</v>
      </c>
      <c r="BQ18" s="1">
        <v>3757249.9999999995</v>
      </c>
      <c r="BR18" s="1">
        <v>3757249.9999999995</v>
      </c>
      <c r="BS18" s="1">
        <v>3757249.9999999995</v>
      </c>
      <c r="BT18" s="1">
        <v>3757249.9999999995</v>
      </c>
      <c r="BU18" s="1">
        <v>3757249.9999999995</v>
      </c>
      <c r="BV18" s="1">
        <v>3757249.9999999995</v>
      </c>
      <c r="BW18" s="1">
        <v>3757249.9999999995</v>
      </c>
      <c r="BX18" s="1">
        <v>3757249.9999999995</v>
      </c>
      <c r="BY18" s="1">
        <v>3757249.9999999995</v>
      </c>
      <c r="BZ18" s="1">
        <v>3757249.9999999995</v>
      </c>
      <c r="CA18" s="1">
        <v>3757249.9999999995</v>
      </c>
      <c r="CB18" s="1">
        <v>3757249.9999999995</v>
      </c>
      <c r="CC18" s="1">
        <v>3757249.9999999995</v>
      </c>
      <c r="CD18" s="1">
        <v>3757249.9999999995</v>
      </c>
      <c r="CE18" s="1">
        <v>3757249.9999999995</v>
      </c>
      <c r="CF18" s="1">
        <v>3757249.9999999995</v>
      </c>
      <c r="CG18" s="1">
        <v>3757249.9999999995</v>
      </c>
      <c r="CH18" s="1">
        <v>3757249.9999999995</v>
      </c>
      <c r="CI18" s="1">
        <v>3757249.9999999995</v>
      </c>
      <c r="CJ18" s="1">
        <v>3757249.9999999995</v>
      </c>
      <c r="CK18" s="1">
        <v>3757249.9999999995</v>
      </c>
      <c r="CL18" s="1">
        <v>3757249.9999999995</v>
      </c>
      <c r="CM18" s="1">
        <v>3757249.9999999995</v>
      </c>
      <c r="CN18" s="1">
        <v>3757249.9999999995</v>
      </c>
      <c r="CO18" s="1">
        <v>3757249.9999999995</v>
      </c>
      <c r="CP18" s="1">
        <v>3757249.9999999995</v>
      </c>
      <c r="CQ18" s="1">
        <v>3757249.9999999995</v>
      </c>
      <c r="CR18" s="1">
        <v>3757249.9999999995</v>
      </c>
      <c r="CS18" s="1">
        <v>3757249.9999999995</v>
      </c>
      <c r="CT18" s="1">
        <v>3757249.9999999995</v>
      </c>
      <c r="CU18" s="1">
        <v>3757249.9999999995</v>
      </c>
      <c r="CV18" s="1">
        <v>3757249.9999999995</v>
      </c>
      <c r="CW18" s="1">
        <v>3757249.9999999995</v>
      </c>
      <c r="CX18" s="1">
        <v>3757249.9999999995</v>
      </c>
      <c r="CY18" s="1">
        <v>3757249.9999999995</v>
      </c>
      <c r="CZ18" s="1">
        <v>3757249.9999999995</v>
      </c>
      <c r="DA18" s="1">
        <v>3757249.9999999995</v>
      </c>
    </row>
    <row r="19" spans="4:105" x14ac:dyDescent="0.25">
      <c r="D19" t="s">
        <v>59</v>
      </c>
      <c r="E19" s="1">
        <v>4120000</v>
      </c>
      <c r="F19" s="1">
        <v>4120000</v>
      </c>
      <c r="G19" s="1">
        <v>4120000</v>
      </c>
      <c r="H19" s="1">
        <v>4120000</v>
      </c>
      <c r="I19" s="1">
        <v>4120000</v>
      </c>
      <c r="J19" s="1">
        <v>4120000</v>
      </c>
      <c r="K19" s="1">
        <v>4120000</v>
      </c>
      <c r="L19" s="1">
        <v>4120000</v>
      </c>
      <c r="M19" s="1">
        <v>4120000</v>
      </c>
      <c r="N19" s="1">
        <v>4120000</v>
      </c>
      <c r="O19" s="1">
        <v>4120000</v>
      </c>
      <c r="P19" s="1">
        <v>4120000</v>
      </c>
      <c r="Q19" s="1">
        <v>4120000</v>
      </c>
      <c r="R19" s="1">
        <v>4120000</v>
      </c>
      <c r="S19" s="1">
        <v>4120000</v>
      </c>
      <c r="T19" s="1">
        <v>4120000</v>
      </c>
      <c r="U19" s="1">
        <v>4120000</v>
      </c>
      <c r="V19" s="1">
        <v>4120000</v>
      </c>
      <c r="W19" s="1">
        <v>4120000</v>
      </c>
      <c r="X19" s="1">
        <v>4120000</v>
      </c>
      <c r="Y19" s="1">
        <v>4120000</v>
      </c>
      <c r="Z19" s="1">
        <v>4120000</v>
      </c>
      <c r="AA19" s="1">
        <v>4120000</v>
      </c>
      <c r="AB19" s="1">
        <v>4120000</v>
      </c>
      <c r="AC19" s="1">
        <v>4120000</v>
      </c>
      <c r="AD19" s="1">
        <v>4120000</v>
      </c>
      <c r="AE19" s="1">
        <v>4120000</v>
      </c>
      <c r="AF19" s="1">
        <v>4120000</v>
      </c>
      <c r="AG19" s="1">
        <v>4120000</v>
      </c>
      <c r="AH19" s="1">
        <v>4120000</v>
      </c>
      <c r="AI19" s="1">
        <v>4120000</v>
      </c>
      <c r="AJ19" s="1">
        <v>4120000</v>
      </c>
      <c r="AK19" s="1">
        <v>4120000</v>
      </c>
      <c r="AL19" s="1">
        <v>4120000</v>
      </c>
      <c r="AM19" s="1">
        <v>4120000</v>
      </c>
      <c r="AN19" s="1">
        <v>4120000</v>
      </c>
      <c r="AO19" s="1">
        <v>4120000</v>
      </c>
      <c r="AP19" s="1">
        <v>4120000</v>
      </c>
      <c r="AQ19" s="1">
        <v>4120000</v>
      </c>
      <c r="AR19" s="1">
        <v>4120000</v>
      </c>
      <c r="AS19" s="1">
        <v>4120000</v>
      </c>
      <c r="AT19" s="1">
        <v>4120000</v>
      </c>
      <c r="AU19" s="1">
        <v>4120000</v>
      </c>
      <c r="AV19" s="1">
        <v>4120000</v>
      </c>
      <c r="AW19" s="1">
        <v>4120000</v>
      </c>
      <c r="AX19" s="1">
        <v>4120000</v>
      </c>
      <c r="AY19" s="1">
        <v>4120000</v>
      </c>
      <c r="AZ19" s="1">
        <v>4120000</v>
      </c>
      <c r="BA19" s="1">
        <v>4120000</v>
      </c>
      <c r="BB19" s="1">
        <v>4120000</v>
      </c>
      <c r="BC19" s="1">
        <v>4120000</v>
      </c>
      <c r="BD19" s="1">
        <v>4120000</v>
      </c>
      <c r="BE19" s="1">
        <v>4120000</v>
      </c>
      <c r="BF19" s="1">
        <v>4120000</v>
      </c>
      <c r="BG19" s="1">
        <v>4120000</v>
      </c>
      <c r="BH19" s="1">
        <v>4120000</v>
      </c>
      <c r="BI19" s="1">
        <v>4120000</v>
      </c>
      <c r="BJ19" s="1">
        <v>4120000</v>
      </c>
      <c r="BK19" s="1">
        <v>4120000</v>
      </c>
      <c r="BL19" s="1">
        <v>4120000</v>
      </c>
      <c r="BM19" s="1">
        <v>4120000</v>
      </c>
      <c r="BN19" s="1">
        <v>4120000</v>
      </c>
      <c r="BO19" s="1">
        <v>4120000</v>
      </c>
      <c r="BP19" s="1">
        <v>4120000</v>
      </c>
      <c r="BQ19" s="1">
        <v>4120000</v>
      </c>
      <c r="BR19" s="1">
        <v>4120000</v>
      </c>
      <c r="BS19" s="1">
        <v>4120000</v>
      </c>
      <c r="BT19" s="1">
        <v>4120000</v>
      </c>
      <c r="BU19" s="1">
        <v>4120000</v>
      </c>
      <c r="BV19" s="1">
        <v>4120000</v>
      </c>
      <c r="BW19" s="1">
        <v>4120000</v>
      </c>
      <c r="BX19" s="1">
        <v>4120000</v>
      </c>
      <c r="BY19" s="1">
        <v>4120000</v>
      </c>
      <c r="BZ19" s="1">
        <v>4120000</v>
      </c>
      <c r="CA19" s="1">
        <v>4120000</v>
      </c>
      <c r="CB19" s="1">
        <v>4120000</v>
      </c>
      <c r="CC19" s="1">
        <v>4120000</v>
      </c>
      <c r="CD19" s="1">
        <v>4120000</v>
      </c>
      <c r="CE19" s="1">
        <v>4120000</v>
      </c>
      <c r="CF19" s="1">
        <v>4120000</v>
      </c>
      <c r="CG19" s="1">
        <v>4120000</v>
      </c>
      <c r="CH19" s="1">
        <v>4120000</v>
      </c>
      <c r="CI19" s="1">
        <v>4120000</v>
      </c>
      <c r="CJ19" s="1">
        <v>4120000</v>
      </c>
      <c r="CK19" s="1">
        <v>4120000</v>
      </c>
      <c r="CL19" s="1">
        <v>4120000</v>
      </c>
      <c r="CM19" s="1">
        <v>4120000</v>
      </c>
      <c r="CN19" s="1">
        <v>4120000</v>
      </c>
      <c r="CO19" s="1">
        <v>4120000</v>
      </c>
      <c r="CP19" s="1">
        <v>4120000</v>
      </c>
      <c r="CQ19" s="1">
        <v>4120000</v>
      </c>
      <c r="CR19" s="1">
        <v>4120000</v>
      </c>
      <c r="CS19" s="1">
        <v>4120000</v>
      </c>
      <c r="CT19" s="1">
        <v>4120000</v>
      </c>
      <c r="CU19" s="1">
        <v>4120000</v>
      </c>
      <c r="CV19" s="1">
        <v>4120000</v>
      </c>
      <c r="CW19" s="1">
        <v>4120000</v>
      </c>
      <c r="CX19" s="1">
        <v>4120000</v>
      </c>
      <c r="CY19" s="1">
        <v>4120000</v>
      </c>
      <c r="CZ19" s="1">
        <v>4120000</v>
      </c>
      <c r="DA19" s="1">
        <v>4120000</v>
      </c>
    </row>
    <row r="20" spans="4:105" x14ac:dyDescent="0.25">
      <c r="D20" t="s">
        <v>60</v>
      </c>
      <c r="E20" s="1">
        <v>4220750</v>
      </c>
      <c r="F20" s="1">
        <v>4220750</v>
      </c>
      <c r="G20" s="1">
        <v>4220750</v>
      </c>
      <c r="H20" s="1">
        <v>4220750</v>
      </c>
      <c r="I20" s="1">
        <v>4220750</v>
      </c>
      <c r="J20" s="1">
        <v>4220750</v>
      </c>
      <c r="K20" s="1">
        <v>4220750</v>
      </c>
      <c r="L20" s="1">
        <v>4220750</v>
      </c>
      <c r="M20" s="1">
        <v>4220750</v>
      </c>
      <c r="N20" s="1">
        <v>4220750</v>
      </c>
      <c r="O20" s="1">
        <v>4220750</v>
      </c>
      <c r="P20" s="1">
        <v>4220750</v>
      </c>
      <c r="Q20" s="1">
        <v>4220750</v>
      </c>
      <c r="R20" s="1">
        <v>4220750</v>
      </c>
      <c r="S20" s="1">
        <v>4220750</v>
      </c>
      <c r="T20" s="1">
        <v>4220750</v>
      </c>
      <c r="U20" s="1">
        <v>4220750</v>
      </c>
      <c r="V20" s="1">
        <v>4220750</v>
      </c>
      <c r="W20" s="1">
        <v>4220750</v>
      </c>
      <c r="X20" s="1">
        <v>4220750</v>
      </c>
      <c r="Y20" s="1">
        <v>4220750</v>
      </c>
      <c r="Z20" s="1">
        <v>4220750</v>
      </c>
      <c r="AA20" s="1">
        <v>4220750</v>
      </c>
      <c r="AB20" s="1">
        <v>4220750</v>
      </c>
      <c r="AC20" s="1">
        <v>4220750</v>
      </c>
      <c r="AD20" s="1">
        <v>4220750</v>
      </c>
      <c r="AE20" s="1">
        <v>4220750</v>
      </c>
      <c r="AF20" s="1">
        <v>4220750</v>
      </c>
      <c r="AG20" s="1">
        <v>4220750</v>
      </c>
      <c r="AH20" s="1">
        <v>4220750</v>
      </c>
      <c r="AI20" s="1">
        <v>4220750</v>
      </c>
      <c r="AJ20" s="1">
        <v>4220750</v>
      </c>
      <c r="AK20" s="1">
        <v>4220750</v>
      </c>
      <c r="AL20" s="1">
        <v>4220750</v>
      </c>
      <c r="AM20" s="1">
        <v>4220750</v>
      </c>
      <c r="AN20" s="1">
        <v>4220750</v>
      </c>
      <c r="AO20" s="1">
        <v>4220750</v>
      </c>
      <c r="AP20" s="1">
        <v>4220750</v>
      </c>
      <c r="AQ20" s="1">
        <v>4220750</v>
      </c>
      <c r="AR20" s="1">
        <v>4220750</v>
      </c>
      <c r="AS20" s="1">
        <v>4220750</v>
      </c>
      <c r="AT20" s="1">
        <v>4220750</v>
      </c>
      <c r="AU20" s="1">
        <v>4220750</v>
      </c>
      <c r="AV20" s="1">
        <v>4220750</v>
      </c>
      <c r="AW20" s="1">
        <v>4220750</v>
      </c>
      <c r="AX20" s="1">
        <v>4220750</v>
      </c>
      <c r="AY20" s="1">
        <v>4220750</v>
      </c>
      <c r="AZ20" s="1">
        <v>4220750</v>
      </c>
      <c r="BA20" s="1">
        <v>4220750</v>
      </c>
      <c r="BB20" s="1">
        <v>4220750</v>
      </c>
      <c r="BC20" s="1">
        <v>4220750</v>
      </c>
      <c r="BD20" s="1">
        <v>4220750</v>
      </c>
      <c r="BE20" s="1">
        <v>4220750</v>
      </c>
      <c r="BF20" s="1">
        <v>4220750</v>
      </c>
      <c r="BG20" s="1">
        <v>4220750</v>
      </c>
      <c r="BH20" s="1">
        <v>4220750</v>
      </c>
      <c r="BI20" s="1">
        <v>4220750</v>
      </c>
      <c r="BJ20" s="1">
        <v>4220750</v>
      </c>
      <c r="BK20" s="1">
        <v>4220750</v>
      </c>
      <c r="BL20" s="1">
        <v>4220750</v>
      </c>
      <c r="BM20" s="1">
        <v>4220750</v>
      </c>
      <c r="BN20" s="1">
        <v>4220750</v>
      </c>
      <c r="BO20" s="1">
        <v>4220750</v>
      </c>
      <c r="BP20" s="1">
        <v>4220750</v>
      </c>
      <c r="BQ20" s="1">
        <v>4220750</v>
      </c>
      <c r="BR20" s="1">
        <v>4220750</v>
      </c>
      <c r="BS20" s="1">
        <v>4220750</v>
      </c>
      <c r="BT20" s="1">
        <v>4220750</v>
      </c>
      <c r="BU20" s="1">
        <v>4220750</v>
      </c>
      <c r="BV20" s="1">
        <v>4220750</v>
      </c>
      <c r="BW20" s="1">
        <v>4220750</v>
      </c>
      <c r="BX20" s="1">
        <v>4220750</v>
      </c>
      <c r="BY20" s="1">
        <v>4220750</v>
      </c>
      <c r="BZ20" s="1">
        <v>4220750</v>
      </c>
      <c r="CA20" s="1">
        <v>4220750</v>
      </c>
      <c r="CB20" s="1">
        <v>4220750</v>
      </c>
      <c r="CC20" s="1">
        <v>4220750</v>
      </c>
      <c r="CD20" s="1">
        <v>4220750</v>
      </c>
      <c r="CE20" s="1">
        <v>4220750</v>
      </c>
      <c r="CF20" s="1">
        <v>4220750</v>
      </c>
      <c r="CG20" s="1">
        <v>4220750</v>
      </c>
      <c r="CH20" s="1">
        <v>4220750</v>
      </c>
      <c r="CI20" s="1">
        <v>4220750</v>
      </c>
      <c r="CJ20" s="1">
        <v>4220750</v>
      </c>
      <c r="CK20" s="1">
        <v>4220750</v>
      </c>
      <c r="CL20" s="1">
        <v>4220750</v>
      </c>
      <c r="CM20" s="1">
        <v>4220750</v>
      </c>
      <c r="CN20" s="1">
        <v>4220750</v>
      </c>
      <c r="CO20" s="1">
        <v>4220750</v>
      </c>
      <c r="CP20" s="1">
        <v>4220750</v>
      </c>
      <c r="CQ20" s="1">
        <v>4220750</v>
      </c>
      <c r="CR20" s="1">
        <v>4220750</v>
      </c>
      <c r="CS20" s="1">
        <v>4220750</v>
      </c>
      <c r="CT20" s="1">
        <v>4220750</v>
      </c>
      <c r="CU20" s="1">
        <v>4220750</v>
      </c>
      <c r="CV20" s="1">
        <v>4220750</v>
      </c>
      <c r="CW20" s="1">
        <v>4220750</v>
      </c>
      <c r="CX20" s="1">
        <v>4220750</v>
      </c>
      <c r="CY20" s="1">
        <v>4220750</v>
      </c>
      <c r="CZ20" s="1">
        <v>4220750</v>
      </c>
      <c r="DA20" s="1">
        <v>4220750</v>
      </c>
    </row>
    <row r="22" spans="4:105" x14ac:dyDescent="0.25">
      <c r="D22" s="4" t="s">
        <v>26</v>
      </c>
    </row>
    <row r="23" spans="4:105" x14ac:dyDescent="0.25">
      <c r="D23" t="s">
        <v>48</v>
      </c>
      <c r="E23" s="34">
        <f t="array" ref="E23:E35">demand.sd.2015 * 1000</f>
        <v>448471.90225000004</v>
      </c>
      <c r="F23" s="1">
        <f t="array" ref="F23:F35">demand.sd.2015 * 1000</f>
        <v>448471.90225000004</v>
      </c>
      <c r="G23" s="1">
        <f t="array" ref="G23:G35">demand.sd.2015 * 1000</f>
        <v>448471.90225000004</v>
      </c>
      <c r="H23" s="1">
        <f t="array" ref="H23:H35">demand.sd.2015 * 1000</f>
        <v>448471.90225000004</v>
      </c>
      <c r="I23" s="1">
        <f t="array" ref="I23:I35">demand.sd.2015 * 1000</f>
        <v>448471.90225000004</v>
      </c>
      <c r="J23" s="1">
        <f t="array" ref="J23:J35">demand.sd.2015 * 1000</f>
        <v>448471.90225000004</v>
      </c>
      <c r="K23" s="1">
        <f t="array" ref="K23:K35">demand.sd.2015 * 1000</f>
        <v>448471.90225000004</v>
      </c>
      <c r="L23" s="1">
        <f t="array" ref="L23:L35">demand.sd.2015 * 1000</f>
        <v>448471.90225000004</v>
      </c>
      <c r="M23" s="1">
        <f t="array" ref="M23:M35">demand.sd.2015 * 1000</f>
        <v>448471.90225000004</v>
      </c>
      <c r="N23" s="1">
        <f t="array" ref="N23:N35">demand.sd.2015 * 1000</f>
        <v>448471.90225000004</v>
      </c>
      <c r="O23" s="1">
        <f t="array" ref="O23:O35">demand.sd.2015 * 1000</f>
        <v>448471.90225000004</v>
      </c>
      <c r="P23" s="1">
        <f t="array" ref="P23:P35">demand.sd.2015 * 1000</f>
        <v>448471.90225000004</v>
      </c>
      <c r="Q23" s="1">
        <f t="array" ref="Q23:Q35">demand.sd.2015 * 1000</f>
        <v>448471.90225000004</v>
      </c>
      <c r="R23" s="1">
        <f t="array" ref="R23:R35">demand.sd.2015 * 1000</f>
        <v>448471.90225000004</v>
      </c>
      <c r="S23" s="1">
        <f t="array" ref="S23:S35">demand.sd.2015 * 1000</f>
        <v>448471.90225000004</v>
      </c>
      <c r="T23" s="1">
        <f t="array" ref="T23:T35">demand.sd.2015 * 1000</f>
        <v>448471.90225000004</v>
      </c>
      <c r="U23" s="1">
        <f t="array" ref="U23:U35">demand.sd.2015 * 1000</f>
        <v>448471.90225000004</v>
      </c>
      <c r="V23" s="1">
        <f t="array" ref="V23:V35">demand.sd.2015 * 1000</f>
        <v>448471.90225000004</v>
      </c>
      <c r="W23" s="1">
        <f t="array" ref="W23:W35">demand.sd.2015 * 1000</f>
        <v>448471.90225000004</v>
      </c>
      <c r="X23" s="1">
        <f t="array" ref="X23:X35">demand.sd.2015 * 1000</f>
        <v>448471.90225000004</v>
      </c>
      <c r="Y23" s="1">
        <f t="array" ref="Y23:Y35">demand.sd.2015 * 1000</f>
        <v>448471.90225000004</v>
      </c>
      <c r="Z23" s="1">
        <f t="array" ref="Z23:Z35">demand.sd.2015 * 1000</f>
        <v>448471.90225000004</v>
      </c>
      <c r="AA23" s="1">
        <f t="array" ref="AA23:AA35">demand.sd.2015 * 1000</f>
        <v>448471.90225000004</v>
      </c>
      <c r="AB23" s="1">
        <f t="array" ref="AB23:AB35">demand.sd.2015 * 1000</f>
        <v>448471.90225000004</v>
      </c>
      <c r="AC23" s="1">
        <f t="array" ref="AC23:AC35">demand.sd.2015 * 1000</f>
        <v>448471.90225000004</v>
      </c>
      <c r="AD23" s="1">
        <f t="array" ref="AD23:AD35">demand.sd.2015 * 1000</f>
        <v>448471.90225000004</v>
      </c>
      <c r="AE23" s="1">
        <f t="array" ref="AE23:AE35">demand.sd.2015 * 1000</f>
        <v>448471.90225000004</v>
      </c>
      <c r="AF23" s="1">
        <f t="array" ref="AF23:AF35">demand.sd.2015 * 1000</f>
        <v>448471.90225000004</v>
      </c>
      <c r="AG23" s="1">
        <f t="array" ref="AG23:AG35">demand.sd.2015 * 1000</f>
        <v>448471.90225000004</v>
      </c>
      <c r="AH23" s="1">
        <f t="array" ref="AH23:AH35">demand.sd.2015 * 1000</f>
        <v>448471.90225000004</v>
      </c>
      <c r="AI23" s="1">
        <f t="array" ref="AI23:AI35">demand.sd.2015 * 1000</f>
        <v>448471.90225000004</v>
      </c>
      <c r="AJ23" s="1">
        <f t="array" ref="AJ23:AJ35">demand.sd.2015 * 1000</f>
        <v>448471.90225000004</v>
      </c>
      <c r="AK23" s="1">
        <f t="array" ref="AK23:AK35">demand.sd.2015 * 1000</f>
        <v>448471.90225000004</v>
      </c>
      <c r="AL23" s="1">
        <f t="array" ref="AL23:AL35">demand.sd.2015 * 1000</f>
        <v>448471.90225000004</v>
      </c>
      <c r="AM23" s="1">
        <f t="array" ref="AM23:AM35">demand.sd.2015 * 1000</f>
        <v>448471.90225000004</v>
      </c>
      <c r="AN23" s="1">
        <f t="array" ref="AN23:AN35">demand.sd.2015 * 1000</f>
        <v>448471.90225000004</v>
      </c>
      <c r="AO23" s="1">
        <f t="array" ref="AO23:AO35">demand.sd.2015 * 1000</f>
        <v>448471.90225000004</v>
      </c>
      <c r="AP23" s="1">
        <f t="array" ref="AP23:AP35">demand.sd.2015 * 1000</f>
        <v>448471.90225000004</v>
      </c>
      <c r="AQ23" s="1">
        <f t="array" ref="AQ23:AQ35">demand.sd.2015 * 1000</f>
        <v>448471.90225000004</v>
      </c>
      <c r="AR23" s="1">
        <f t="array" ref="AR23:AR35">demand.sd.2015 * 1000</f>
        <v>448471.90225000004</v>
      </c>
      <c r="AS23" s="1">
        <f t="array" ref="AS23:AS35">demand.sd.2015 * 1000</f>
        <v>448471.90225000004</v>
      </c>
      <c r="AT23" s="1">
        <f t="array" ref="AT23:AT35">demand.sd.2015 * 1000</f>
        <v>448471.90225000004</v>
      </c>
      <c r="AU23" s="1">
        <f t="array" ref="AU23:AU35">demand.sd.2015 * 1000</f>
        <v>448471.90225000004</v>
      </c>
      <c r="AV23" s="1">
        <f t="array" ref="AV23:AV35">demand.sd.2015 * 1000</f>
        <v>448471.90225000004</v>
      </c>
      <c r="AW23" s="1">
        <f t="array" ref="AW23:AW35">demand.sd.2015 * 1000</f>
        <v>448471.90225000004</v>
      </c>
      <c r="AX23" s="1">
        <f t="array" ref="AX23:AX35">demand.sd.2015 * 1000</f>
        <v>448471.90225000004</v>
      </c>
      <c r="AY23" s="1">
        <f t="array" ref="AY23:AY35">demand.sd.2015 * 1000</f>
        <v>448471.90225000004</v>
      </c>
      <c r="AZ23" s="1">
        <f t="array" ref="AZ23:AZ35">demand.sd.2015 * 1000</f>
        <v>448471.90225000004</v>
      </c>
      <c r="BA23" s="1">
        <f t="array" ref="BA23:BA35">demand.sd.2015 * 1000</f>
        <v>448471.90225000004</v>
      </c>
      <c r="BB23" s="1">
        <f t="array" ref="BB23:BB35">demand.sd.2015 * 1000</f>
        <v>448471.90225000004</v>
      </c>
      <c r="BC23" s="1">
        <f t="array" ref="BC23:BC35">demand.sd.2015 * 1000</f>
        <v>448471.90225000004</v>
      </c>
      <c r="BD23" s="1">
        <f t="array" ref="BD23:BD35">demand.sd.2015 * 1000</f>
        <v>448471.90225000004</v>
      </c>
      <c r="BE23" s="1">
        <f t="array" ref="BE23:BE35">demand.sd.2015 * 1000</f>
        <v>448471.90225000004</v>
      </c>
      <c r="BF23" s="1">
        <f t="array" ref="BF23:BF35">demand.sd.2015 * 1000</f>
        <v>448471.90225000004</v>
      </c>
      <c r="BG23" s="1">
        <f t="array" ref="BG23:BG35">demand.sd.2015 * 1000</f>
        <v>448471.90225000004</v>
      </c>
      <c r="BH23" s="1">
        <f t="array" ref="BH23:BH35">demand.sd.2015 * 1000</f>
        <v>448471.90225000004</v>
      </c>
      <c r="BI23" s="1">
        <f t="array" ref="BI23:BI35">demand.sd.2015 * 1000</f>
        <v>448471.90225000004</v>
      </c>
      <c r="BJ23" s="1">
        <f t="array" ref="BJ23:BJ35">demand.sd.2015 * 1000</f>
        <v>448471.90225000004</v>
      </c>
      <c r="BK23" s="1">
        <f t="array" ref="BK23:BK35">demand.sd.2015 * 1000</f>
        <v>448471.90225000004</v>
      </c>
      <c r="BL23" s="1">
        <f t="array" ref="BL23:BL35">demand.sd.2015 * 1000</f>
        <v>448471.90225000004</v>
      </c>
      <c r="BM23" s="1">
        <f t="array" ref="BM23:BM35">demand.sd.2015 * 1000</f>
        <v>448471.90225000004</v>
      </c>
      <c r="BN23" s="1">
        <f t="array" ref="BN23:BN35">demand.sd.2015 * 1000</f>
        <v>448471.90225000004</v>
      </c>
      <c r="BO23" s="1">
        <f t="array" ref="BO23:BO35">demand.sd.2015 * 1000</f>
        <v>448471.90225000004</v>
      </c>
      <c r="BP23" s="1">
        <f t="array" ref="BP23:BP35">demand.sd.2015 * 1000</f>
        <v>448471.90225000004</v>
      </c>
      <c r="BQ23" s="1">
        <f t="array" ref="BQ23:BQ35">demand.sd.2015 * 1000</f>
        <v>448471.90225000004</v>
      </c>
      <c r="BR23" s="1">
        <f t="array" ref="BR23:BR35">demand.sd.2015 * 1000</f>
        <v>448471.90225000004</v>
      </c>
      <c r="BS23" s="1">
        <f t="array" ref="BS23:BS35">demand.sd.2015 * 1000</f>
        <v>448471.90225000004</v>
      </c>
      <c r="BT23" s="1">
        <f t="array" ref="BT23:BT35">demand.sd.2015 * 1000</f>
        <v>448471.90225000004</v>
      </c>
      <c r="BU23" s="1">
        <f t="array" ref="BU23:BU35">demand.sd.2015 * 1000</f>
        <v>448471.90225000004</v>
      </c>
      <c r="BV23" s="1">
        <f t="array" ref="BV23:BV35">demand.sd.2015 * 1000</f>
        <v>448471.90225000004</v>
      </c>
      <c r="BW23" s="1">
        <f t="array" ref="BW23:BW35">demand.sd.2015 * 1000</f>
        <v>448471.90225000004</v>
      </c>
      <c r="BX23" s="1">
        <f t="array" ref="BX23:BX35">demand.sd.2015 * 1000</f>
        <v>448471.90225000004</v>
      </c>
      <c r="BY23" s="1">
        <f t="array" ref="BY23:BY35">demand.sd.2015 * 1000</f>
        <v>448471.90225000004</v>
      </c>
      <c r="BZ23" s="1">
        <f t="array" ref="BZ23:BZ35">demand.sd.2015 * 1000</f>
        <v>448471.90225000004</v>
      </c>
      <c r="CA23" s="1">
        <f t="array" ref="CA23:CA35">demand.sd.2015 * 1000</f>
        <v>448471.90225000004</v>
      </c>
      <c r="CB23" s="1">
        <f t="array" ref="CB23:CB35">demand.sd.2015 * 1000</f>
        <v>448471.90225000004</v>
      </c>
      <c r="CC23" s="1">
        <f t="array" ref="CC23:CC35">demand.sd.2015 * 1000</f>
        <v>448471.90225000004</v>
      </c>
      <c r="CD23" s="1">
        <f t="array" ref="CD23:CD35">demand.sd.2015 * 1000</f>
        <v>448471.90225000004</v>
      </c>
      <c r="CE23" s="1">
        <f t="array" ref="CE23:CE35">demand.sd.2015 * 1000</f>
        <v>448471.90225000004</v>
      </c>
      <c r="CF23" s="1">
        <f t="array" ref="CF23:CF35">demand.sd.2015 * 1000</f>
        <v>448471.90225000004</v>
      </c>
      <c r="CG23" s="1">
        <f t="array" ref="CG23:CG35">demand.sd.2015 * 1000</f>
        <v>448471.90225000004</v>
      </c>
      <c r="CH23" s="1">
        <f t="array" ref="CH23:CH35">demand.sd.2015 * 1000</f>
        <v>448471.90225000004</v>
      </c>
      <c r="CI23" s="1">
        <f t="array" ref="CI23:CI35">demand.sd.2015 * 1000</f>
        <v>448471.90225000004</v>
      </c>
      <c r="CJ23" s="1">
        <f t="array" ref="CJ23:CJ35">demand.sd.2015 * 1000</f>
        <v>448471.90225000004</v>
      </c>
      <c r="CK23" s="1">
        <f t="array" ref="CK23:CK35">demand.sd.2015 * 1000</f>
        <v>448471.90225000004</v>
      </c>
      <c r="CL23" s="1">
        <f t="array" ref="CL23:CL35">demand.sd.2015 * 1000</f>
        <v>448471.90225000004</v>
      </c>
      <c r="CM23" s="1">
        <f t="array" ref="CM23:CM35">demand.sd.2015 * 1000</f>
        <v>448471.90225000004</v>
      </c>
      <c r="CN23" s="1">
        <f t="array" ref="CN23:CN35">demand.sd.2015 * 1000</f>
        <v>448471.90225000004</v>
      </c>
      <c r="CO23" s="1">
        <f t="array" ref="CO23:CO35">demand.sd.2015 * 1000</f>
        <v>448471.90225000004</v>
      </c>
      <c r="CP23" s="1">
        <f t="array" ref="CP23:CP35">demand.sd.2015 * 1000</f>
        <v>448471.90225000004</v>
      </c>
      <c r="CQ23" s="1">
        <f t="array" ref="CQ23:CQ35">demand.sd.2015 * 1000</f>
        <v>448471.90225000004</v>
      </c>
      <c r="CR23" s="1">
        <f t="array" ref="CR23:CR35">demand.sd.2015 * 1000</f>
        <v>448471.90225000004</v>
      </c>
      <c r="CS23" s="1">
        <f t="array" ref="CS23:CS35">demand.sd.2015 * 1000</f>
        <v>448471.90225000004</v>
      </c>
      <c r="CT23" s="1">
        <f t="array" ref="CT23:CT35">demand.sd.2015 * 1000</f>
        <v>448471.90225000004</v>
      </c>
      <c r="CU23" s="1">
        <f t="array" ref="CU23:CU35">demand.sd.2015 * 1000</f>
        <v>448471.90225000004</v>
      </c>
      <c r="CV23" s="1">
        <f t="array" ref="CV23:CV35">demand.sd.2015 * 1000</f>
        <v>448471.90225000004</v>
      </c>
      <c r="CW23" s="1">
        <f t="array" ref="CW23:CW35">demand.sd.2015 * 1000</f>
        <v>448471.90225000004</v>
      </c>
      <c r="CX23" s="1">
        <f t="array" ref="CX23:CX35">demand.sd.2015 * 1000</f>
        <v>448471.90225000004</v>
      </c>
      <c r="CY23" s="1">
        <f t="array" ref="CY23:CY35">demand.sd.2015 * 1000</f>
        <v>448471.90225000004</v>
      </c>
      <c r="CZ23" s="1">
        <f t="array" ref="CZ23:CZ35">demand.sd.2015 * 1000</f>
        <v>448471.90225000004</v>
      </c>
      <c r="DA23" s="1">
        <f t="array" ref="DA23:DA35">demand.sd.2015 * 1000</f>
        <v>448471.90225000004</v>
      </c>
    </row>
    <row r="24" spans="4:105" x14ac:dyDescent="0.25">
      <c r="D24" t="s">
        <v>49</v>
      </c>
      <c r="E24" s="1">
        <v>372222.83724999998</v>
      </c>
      <c r="F24" s="1">
        <v>372222.83724999998</v>
      </c>
      <c r="G24" s="1">
        <v>372222.83724999998</v>
      </c>
      <c r="H24" s="1">
        <v>372222.83724999998</v>
      </c>
      <c r="I24" s="1">
        <v>372222.83724999998</v>
      </c>
      <c r="J24" s="1">
        <v>372222.83724999998</v>
      </c>
      <c r="K24" s="1">
        <v>372222.83724999998</v>
      </c>
      <c r="L24" s="1">
        <v>372222.83724999998</v>
      </c>
      <c r="M24" s="1">
        <v>372222.83724999998</v>
      </c>
      <c r="N24" s="1">
        <v>372222.83724999998</v>
      </c>
      <c r="O24" s="1">
        <v>372222.83724999998</v>
      </c>
      <c r="P24" s="1">
        <v>372222.83724999998</v>
      </c>
      <c r="Q24" s="1">
        <v>372222.83724999998</v>
      </c>
      <c r="R24" s="1">
        <v>372222.83724999998</v>
      </c>
      <c r="S24" s="1">
        <v>372222.83724999998</v>
      </c>
      <c r="T24" s="1">
        <v>372222.83724999998</v>
      </c>
      <c r="U24" s="1">
        <v>372222.83724999998</v>
      </c>
      <c r="V24" s="1">
        <v>372222.83724999998</v>
      </c>
      <c r="W24" s="1">
        <v>372222.83724999998</v>
      </c>
      <c r="X24" s="1">
        <v>372222.83724999998</v>
      </c>
      <c r="Y24" s="1">
        <v>372222.83724999998</v>
      </c>
      <c r="Z24" s="1">
        <v>372222.83724999998</v>
      </c>
      <c r="AA24" s="1">
        <v>372222.83724999998</v>
      </c>
      <c r="AB24" s="1">
        <v>372222.83724999998</v>
      </c>
      <c r="AC24" s="1">
        <v>372222.83724999998</v>
      </c>
      <c r="AD24" s="1">
        <v>372222.83724999998</v>
      </c>
      <c r="AE24" s="1">
        <v>372222.83724999998</v>
      </c>
      <c r="AF24" s="1">
        <v>372222.83724999998</v>
      </c>
      <c r="AG24" s="1">
        <v>372222.83724999998</v>
      </c>
      <c r="AH24" s="1">
        <v>372222.83724999998</v>
      </c>
      <c r="AI24" s="1">
        <v>372222.83724999998</v>
      </c>
      <c r="AJ24" s="1">
        <v>372222.83724999998</v>
      </c>
      <c r="AK24" s="1">
        <v>372222.83724999998</v>
      </c>
      <c r="AL24" s="1">
        <v>372222.83724999998</v>
      </c>
      <c r="AM24" s="1">
        <v>372222.83724999998</v>
      </c>
      <c r="AN24" s="1">
        <v>372222.83724999998</v>
      </c>
      <c r="AO24" s="1">
        <v>372222.83724999998</v>
      </c>
      <c r="AP24" s="1">
        <v>372222.83724999998</v>
      </c>
      <c r="AQ24" s="1">
        <v>372222.83724999998</v>
      </c>
      <c r="AR24" s="1">
        <v>372222.83724999998</v>
      </c>
      <c r="AS24" s="1">
        <v>372222.83724999998</v>
      </c>
      <c r="AT24" s="1">
        <v>372222.83724999998</v>
      </c>
      <c r="AU24" s="1">
        <v>372222.83724999998</v>
      </c>
      <c r="AV24" s="1">
        <v>372222.83724999998</v>
      </c>
      <c r="AW24" s="1">
        <v>372222.83724999998</v>
      </c>
      <c r="AX24" s="1">
        <v>372222.83724999998</v>
      </c>
      <c r="AY24" s="1">
        <v>372222.83724999998</v>
      </c>
      <c r="AZ24" s="1">
        <v>372222.83724999998</v>
      </c>
      <c r="BA24" s="1">
        <v>372222.83724999998</v>
      </c>
      <c r="BB24" s="1">
        <v>372222.83724999998</v>
      </c>
      <c r="BC24" s="1">
        <v>372222.83724999998</v>
      </c>
      <c r="BD24" s="1">
        <v>372222.83724999998</v>
      </c>
      <c r="BE24" s="1">
        <v>372222.83724999998</v>
      </c>
      <c r="BF24" s="1">
        <v>372222.83724999998</v>
      </c>
      <c r="BG24" s="1">
        <v>372222.83724999998</v>
      </c>
      <c r="BH24" s="1">
        <v>372222.83724999998</v>
      </c>
      <c r="BI24" s="1">
        <v>372222.83724999998</v>
      </c>
      <c r="BJ24" s="1">
        <v>372222.83724999998</v>
      </c>
      <c r="BK24" s="1">
        <v>372222.83724999998</v>
      </c>
      <c r="BL24" s="1">
        <v>372222.83724999998</v>
      </c>
      <c r="BM24" s="1">
        <v>372222.83724999998</v>
      </c>
      <c r="BN24" s="1">
        <v>372222.83724999998</v>
      </c>
      <c r="BO24" s="1">
        <v>372222.83724999998</v>
      </c>
      <c r="BP24" s="1">
        <v>372222.83724999998</v>
      </c>
      <c r="BQ24" s="1">
        <v>372222.83724999998</v>
      </c>
      <c r="BR24" s="1">
        <v>372222.83724999998</v>
      </c>
      <c r="BS24" s="1">
        <v>372222.83724999998</v>
      </c>
      <c r="BT24" s="1">
        <v>372222.83724999998</v>
      </c>
      <c r="BU24" s="1">
        <v>372222.83724999998</v>
      </c>
      <c r="BV24" s="1">
        <v>372222.83724999998</v>
      </c>
      <c r="BW24" s="1">
        <v>372222.83724999998</v>
      </c>
      <c r="BX24" s="1">
        <v>372222.83724999998</v>
      </c>
      <c r="BY24" s="1">
        <v>372222.83724999998</v>
      </c>
      <c r="BZ24" s="1">
        <v>372222.83724999998</v>
      </c>
      <c r="CA24" s="1">
        <v>372222.83724999998</v>
      </c>
      <c r="CB24" s="1">
        <v>372222.83724999998</v>
      </c>
      <c r="CC24" s="1">
        <v>372222.83724999998</v>
      </c>
      <c r="CD24" s="1">
        <v>372222.83724999998</v>
      </c>
      <c r="CE24" s="1">
        <v>372222.83724999998</v>
      </c>
      <c r="CF24" s="1">
        <v>372222.83724999998</v>
      </c>
      <c r="CG24" s="1">
        <v>372222.83724999998</v>
      </c>
      <c r="CH24" s="1">
        <v>372222.83724999998</v>
      </c>
      <c r="CI24" s="1">
        <v>372222.83724999998</v>
      </c>
      <c r="CJ24" s="1">
        <v>372222.83724999998</v>
      </c>
      <c r="CK24" s="1">
        <v>372222.83724999998</v>
      </c>
      <c r="CL24" s="1">
        <v>372222.83724999998</v>
      </c>
      <c r="CM24" s="1">
        <v>372222.83724999998</v>
      </c>
      <c r="CN24" s="1">
        <v>372222.83724999998</v>
      </c>
      <c r="CO24" s="1">
        <v>372222.83724999998</v>
      </c>
      <c r="CP24" s="1">
        <v>372222.83724999998</v>
      </c>
      <c r="CQ24" s="1">
        <v>372222.83724999998</v>
      </c>
      <c r="CR24" s="1">
        <v>372222.83724999998</v>
      </c>
      <c r="CS24" s="1">
        <v>372222.83724999998</v>
      </c>
      <c r="CT24" s="1">
        <v>372222.83724999998</v>
      </c>
      <c r="CU24" s="1">
        <v>372222.83724999998</v>
      </c>
      <c r="CV24" s="1">
        <v>372222.83724999998</v>
      </c>
      <c r="CW24" s="1">
        <v>372222.83724999998</v>
      </c>
      <c r="CX24" s="1">
        <v>372222.83724999998</v>
      </c>
      <c r="CY24" s="1">
        <v>372222.83724999998</v>
      </c>
      <c r="CZ24" s="1">
        <v>372222.83724999998</v>
      </c>
      <c r="DA24" s="1">
        <v>372222.83724999998</v>
      </c>
    </row>
    <row r="25" spans="4:105" x14ac:dyDescent="0.25">
      <c r="D25" t="s">
        <v>50</v>
      </c>
      <c r="E25" s="1">
        <v>431200.65775000001</v>
      </c>
      <c r="F25" s="1">
        <v>431200.65775000001</v>
      </c>
      <c r="G25" s="1">
        <v>431200.65775000001</v>
      </c>
      <c r="H25" s="1">
        <v>431200.65775000001</v>
      </c>
      <c r="I25" s="1">
        <v>431200.65775000001</v>
      </c>
      <c r="J25" s="1">
        <v>431200.65775000001</v>
      </c>
      <c r="K25" s="1">
        <v>431200.65775000001</v>
      </c>
      <c r="L25" s="1">
        <v>431200.65775000001</v>
      </c>
      <c r="M25" s="1">
        <v>431200.65775000001</v>
      </c>
      <c r="N25" s="1">
        <v>431200.65775000001</v>
      </c>
      <c r="O25" s="1">
        <v>431200.65775000001</v>
      </c>
      <c r="P25" s="1">
        <v>431200.65775000001</v>
      </c>
      <c r="Q25" s="1">
        <v>431200.65775000001</v>
      </c>
      <c r="R25" s="1">
        <v>431200.65775000001</v>
      </c>
      <c r="S25" s="1">
        <v>431200.65775000001</v>
      </c>
      <c r="T25" s="1">
        <v>431200.65775000001</v>
      </c>
      <c r="U25" s="1">
        <v>431200.65775000001</v>
      </c>
      <c r="V25" s="1">
        <v>431200.65775000001</v>
      </c>
      <c r="W25" s="1">
        <v>431200.65775000001</v>
      </c>
      <c r="X25" s="1">
        <v>431200.65775000001</v>
      </c>
      <c r="Y25" s="1">
        <v>431200.65775000001</v>
      </c>
      <c r="Z25" s="1">
        <v>431200.65775000001</v>
      </c>
      <c r="AA25" s="1">
        <v>431200.65775000001</v>
      </c>
      <c r="AB25" s="1">
        <v>431200.65775000001</v>
      </c>
      <c r="AC25" s="1">
        <v>431200.65775000001</v>
      </c>
      <c r="AD25" s="1">
        <v>431200.65775000001</v>
      </c>
      <c r="AE25" s="1">
        <v>431200.65775000001</v>
      </c>
      <c r="AF25" s="1">
        <v>431200.65775000001</v>
      </c>
      <c r="AG25" s="1">
        <v>431200.65775000001</v>
      </c>
      <c r="AH25" s="1">
        <v>431200.65775000001</v>
      </c>
      <c r="AI25" s="1">
        <v>431200.65775000001</v>
      </c>
      <c r="AJ25" s="1">
        <v>431200.65775000001</v>
      </c>
      <c r="AK25" s="1">
        <v>431200.65775000001</v>
      </c>
      <c r="AL25" s="1">
        <v>431200.65775000001</v>
      </c>
      <c r="AM25" s="1">
        <v>431200.65775000001</v>
      </c>
      <c r="AN25" s="1">
        <v>431200.65775000001</v>
      </c>
      <c r="AO25" s="1">
        <v>431200.65775000001</v>
      </c>
      <c r="AP25" s="1">
        <v>431200.65775000001</v>
      </c>
      <c r="AQ25" s="1">
        <v>431200.65775000001</v>
      </c>
      <c r="AR25" s="1">
        <v>431200.65775000001</v>
      </c>
      <c r="AS25" s="1">
        <v>431200.65775000001</v>
      </c>
      <c r="AT25" s="1">
        <v>431200.65775000001</v>
      </c>
      <c r="AU25" s="1">
        <v>431200.65775000001</v>
      </c>
      <c r="AV25" s="1">
        <v>431200.65775000001</v>
      </c>
      <c r="AW25" s="1">
        <v>431200.65775000001</v>
      </c>
      <c r="AX25" s="1">
        <v>431200.65775000001</v>
      </c>
      <c r="AY25" s="1">
        <v>431200.65775000001</v>
      </c>
      <c r="AZ25" s="1">
        <v>431200.65775000001</v>
      </c>
      <c r="BA25" s="1">
        <v>431200.65775000001</v>
      </c>
      <c r="BB25" s="1">
        <v>431200.65775000001</v>
      </c>
      <c r="BC25" s="1">
        <v>431200.65775000001</v>
      </c>
      <c r="BD25" s="1">
        <v>431200.65775000001</v>
      </c>
      <c r="BE25" s="1">
        <v>431200.65775000001</v>
      </c>
      <c r="BF25" s="1">
        <v>431200.65775000001</v>
      </c>
      <c r="BG25" s="1">
        <v>431200.65775000001</v>
      </c>
      <c r="BH25" s="1">
        <v>431200.65775000001</v>
      </c>
      <c r="BI25" s="1">
        <v>431200.65775000001</v>
      </c>
      <c r="BJ25" s="1">
        <v>431200.65775000001</v>
      </c>
      <c r="BK25" s="1">
        <v>431200.65775000001</v>
      </c>
      <c r="BL25" s="1">
        <v>431200.65775000001</v>
      </c>
      <c r="BM25" s="1">
        <v>431200.65775000001</v>
      </c>
      <c r="BN25" s="1">
        <v>431200.65775000001</v>
      </c>
      <c r="BO25" s="1">
        <v>431200.65775000001</v>
      </c>
      <c r="BP25" s="1">
        <v>431200.65775000001</v>
      </c>
      <c r="BQ25" s="1">
        <v>431200.65775000001</v>
      </c>
      <c r="BR25" s="1">
        <v>431200.65775000001</v>
      </c>
      <c r="BS25" s="1">
        <v>431200.65775000001</v>
      </c>
      <c r="BT25" s="1">
        <v>431200.65775000001</v>
      </c>
      <c r="BU25" s="1">
        <v>431200.65775000001</v>
      </c>
      <c r="BV25" s="1">
        <v>431200.65775000001</v>
      </c>
      <c r="BW25" s="1">
        <v>431200.65775000001</v>
      </c>
      <c r="BX25" s="1">
        <v>431200.65775000001</v>
      </c>
      <c r="BY25" s="1">
        <v>431200.65775000001</v>
      </c>
      <c r="BZ25" s="1">
        <v>431200.65775000001</v>
      </c>
      <c r="CA25" s="1">
        <v>431200.65775000001</v>
      </c>
      <c r="CB25" s="1">
        <v>431200.65775000001</v>
      </c>
      <c r="CC25" s="1">
        <v>431200.65775000001</v>
      </c>
      <c r="CD25" s="1">
        <v>431200.65775000001</v>
      </c>
      <c r="CE25" s="1">
        <v>431200.65775000001</v>
      </c>
      <c r="CF25" s="1">
        <v>431200.65775000001</v>
      </c>
      <c r="CG25" s="1">
        <v>431200.65775000001</v>
      </c>
      <c r="CH25" s="1">
        <v>431200.65775000001</v>
      </c>
      <c r="CI25" s="1">
        <v>431200.65775000001</v>
      </c>
      <c r="CJ25" s="1">
        <v>431200.65775000001</v>
      </c>
      <c r="CK25" s="1">
        <v>431200.65775000001</v>
      </c>
      <c r="CL25" s="1">
        <v>431200.65775000001</v>
      </c>
      <c r="CM25" s="1">
        <v>431200.65775000001</v>
      </c>
      <c r="CN25" s="1">
        <v>431200.65775000001</v>
      </c>
      <c r="CO25" s="1">
        <v>431200.65775000001</v>
      </c>
      <c r="CP25" s="1">
        <v>431200.65775000001</v>
      </c>
      <c r="CQ25" s="1">
        <v>431200.65775000001</v>
      </c>
      <c r="CR25" s="1">
        <v>431200.65775000001</v>
      </c>
      <c r="CS25" s="1">
        <v>431200.65775000001</v>
      </c>
      <c r="CT25" s="1">
        <v>431200.65775000001</v>
      </c>
      <c r="CU25" s="1">
        <v>431200.65775000001</v>
      </c>
      <c r="CV25" s="1">
        <v>431200.65775000001</v>
      </c>
      <c r="CW25" s="1">
        <v>431200.65775000001</v>
      </c>
      <c r="CX25" s="1">
        <v>431200.65775000001</v>
      </c>
      <c r="CY25" s="1">
        <v>431200.65775000001</v>
      </c>
      <c r="CZ25" s="1">
        <v>431200.65775000001</v>
      </c>
      <c r="DA25" s="1">
        <v>431200.65775000001</v>
      </c>
    </row>
    <row r="26" spans="4:105" x14ac:dyDescent="0.25">
      <c r="D26" t="s">
        <v>51</v>
      </c>
      <c r="E26" s="1">
        <v>530007.66450000007</v>
      </c>
      <c r="F26" s="1">
        <v>530007.66450000007</v>
      </c>
      <c r="G26" s="1">
        <v>530007.66450000007</v>
      </c>
      <c r="H26" s="1">
        <v>530007.66450000007</v>
      </c>
      <c r="I26" s="1">
        <v>530007.66450000007</v>
      </c>
      <c r="J26" s="1">
        <v>530007.66450000007</v>
      </c>
      <c r="K26" s="1">
        <v>530007.66450000007</v>
      </c>
      <c r="L26" s="1">
        <v>530007.66450000007</v>
      </c>
      <c r="M26" s="1">
        <v>530007.66450000007</v>
      </c>
      <c r="N26" s="1">
        <v>530007.66450000007</v>
      </c>
      <c r="O26" s="1">
        <v>530007.66450000007</v>
      </c>
      <c r="P26" s="1">
        <v>530007.66450000007</v>
      </c>
      <c r="Q26" s="1">
        <v>530007.66450000007</v>
      </c>
      <c r="R26" s="1">
        <v>530007.66450000007</v>
      </c>
      <c r="S26" s="1">
        <v>530007.66450000007</v>
      </c>
      <c r="T26" s="1">
        <v>530007.66450000007</v>
      </c>
      <c r="U26" s="1">
        <v>530007.66450000007</v>
      </c>
      <c r="V26" s="1">
        <v>530007.66450000007</v>
      </c>
      <c r="W26" s="1">
        <v>530007.66450000007</v>
      </c>
      <c r="X26" s="1">
        <v>530007.66450000007</v>
      </c>
      <c r="Y26" s="1">
        <v>530007.66450000007</v>
      </c>
      <c r="Z26" s="1">
        <v>530007.66450000007</v>
      </c>
      <c r="AA26" s="1">
        <v>530007.66450000007</v>
      </c>
      <c r="AB26" s="1">
        <v>530007.66450000007</v>
      </c>
      <c r="AC26" s="1">
        <v>530007.66450000007</v>
      </c>
      <c r="AD26" s="1">
        <v>530007.66450000007</v>
      </c>
      <c r="AE26" s="1">
        <v>530007.66450000007</v>
      </c>
      <c r="AF26" s="1">
        <v>530007.66450000007</v>
      </c>
      <c r="AG26" s="1">
        <v>530007.66450000007</v>
      </c>
      <c r="AH26" s="1">
        <v>530007.66450000007</v>
      </c>
      <c r="AI26" s="1">
        <v>530007.66450000007</v>
      </c>
      <c r="AJ26" s="1">
        <v>530007.66450000007</v>
      </c>
      <c r="AK26" s="1">
        <v>530007.66450000007</v>
      </c>
      <c r="AL26" s="1">
        <v>530007.66450000007</v>
      </c>
      <c r="AM26" s="1">
        <v>530007.66450000007</v>
      </c>
      <c r="AN26" s="1">
        <v>530007.66450000007</v>
      </c>
      <c r="AO26" s="1">
        <v>530007.66450000007</v>
      </c>
      <c r="AP26" s="1">
        <v>530007.66450000007</v>
      </c>
      <c r="AQ26" s="1">
        <v>530007.66450000007</v>
      </c>
      <c r="AR26" s="1">
        <v>530007.66450000007</v>
      </c>
      <c r="AS26" s="1">
        <v>530007.66450000007</v>
      </c>
      <c r="AT26" s="1">
        <v>530007.66450000007</v>
      </c>
      <c r="AU26" s="1">
        <v>530007.66450000007</v>
      </c>
      <c r="AV26" s="1">
        <v>530007.66450000007</v>
      </c>
      <c r="AW26" s="1">
        <v>530007.66450000007</v>
      </c>
      <c r="AX26" s="1">
        <v>530007.66450000007</v>
      </c>
      <c r="AY26" s="1">
        <v>530007.66450000007</v>
      </c>
      <c r="AZ26" s="1">
        <v>530007.66450000007</v>
      </c>
      <c r="BA26" s="1">
        <v>530007.66450000007</v>
      </c>
      <c r="BB26" s="1">
        <v>530007.66450000007</v>
      </c>
      <c r="BC26" s="1">
        <v>530007.66450000007</v>
      </c>
      <c r="BD26" s="1">
        <v>530007.66450000007</v>
      </c>
      <c r="BE26" s="1">
        <v>530007.66450000007</v>
      </c>
      <c r="BF26" s="1">
        <v>530007.66450000007</v>
      </c>
      <c r="BG26" s="1">
        <v>530007.66450000007</v>
      </c>
      <c r="BH26" s="1">
        <v>530007.66450000007</v>
      </c>
      <c r="BI26" s="1">
        <v>530007.66450000007</v>
      </c>
      <c r="BJ26" s="1">
        <v>530007.66450000007</v>
      </c>
      <c r="BK26" s="1">
        <v>530007.66450000007</v>
      </c>
      <c r="BL26" s="1">
        <v>530007.66450000007</v>
      </c>
      <c r="BM26" s="1">
        <v>530007.66450000007</v>
      </c>
      <c r="BN26" s="1">
        <v>530007.66450000007</v>
      </c>
      <c r="BO26" s="1">
        <v>530007.66450000007</v>
      </c>
      <c r="BP26" s="1">
        <v>530007.66450000007</v>
      </c>
      <c r="BQ26" s="1">
        <v>530007.66450000007</v>
      </c>
      <c r="BR26" s="1">
        <v>530007.66450000007</v>
      </c>
      <c r="BS26" s="1">
        <v>530007.66450000007</v>
      </c>
      <c r="BT26" s="1">
        <v>530007.66450000007</v>
      </c>
      <c r="BU26" s="1">
        <v>530007.66450000007</v>
      </c>
      <c r="BV26" s="1">
        <v>530007.66450000007</v>
      </c>
      <c r="BW26" s="1">
        <v>530007.66450000007</v>
      </c>
      <c r="BX26" s="1">
        <v>530007.66450000007</v>
      </c>
      <c r="BY26" s="1">
        <v>530007.66450000007</v>
      </c>
      <c r="BZ26" s="1">
        <v>530007.66450000007</v>
      </c>
      <c r="CA26" s="1">
        <v>530007.66450000007</v>
      </c>
      <c r="CB26" s="1">
        <v>530007.66450000007</v>
      </c>
      <c r="CC26" s="1">
        <v>530007.66450000007</v>
      </c>
      <c r="CD26" s="1">
        <v>530007.66450000007</v>
      </c>
      <c r="CE26" s="1">
        <v>530007.66450000007</v>
      </c>
      <c r="CF26" s="1">
        <v>530007.66450000007</v>
      </c>
      <c r="CG26" s="1">
        <v>530007.66450000007</v>
      </c>
      <c r="CH26" s="1">
        <v>530007.66450000007</v>
      </c>
      <c r="CI26" s="1">
        <v>530007.66450000007</v>
      </c>
      <c r="CJ26" s="1">
        <v>530007.66450000007</v>
      </c>
      <c r="CK26" s="1">
        <v>530007.66450000007</v>
      </c>
      <c r="CL26" s="1">
        <v>530007.66450000007</v>
      </c>
      <c r="CM26" s="1">
        <v>530007.66450000007</v>
      </c>
      <c r="CN26" s="1">
        <v>530007.66450000007</v>
      </c>
      <c r="CO26" s="1">
        <v>530007.66450000007</v>
      </c>
      <c r="CP26" s="1">
        <v>530007.66450000007</v>
      </c>
      <c r="CQ26" s="1">
        <v>530007.66450000007</v>
      </c>
      <c r="CR26" s="1">
        <v>530007.66450000007</v>
      </c>
      <c r="CS26" s="1">
        <v>530007.66450000007</v>
      </c>
      <c r="CT26" s="1">
        <v>530007.66450000007</v>
      </c>
      <c r="CU26" s="1">
        <v>530007.66450000007</v>
      </c>
      <c r="CV26" s="1">
        <v>530007.66450000007</v>
      </c>
      <c r="CW26" s="1">
        <v>530007.66450000007</v>
      </c>
      <c r="CX26" s="1">
        <v>530007.66450000007</v>
      </c>
      <c r="CY26" s="1">
        <v>530007.66450000007</v>
      </c>
      <c r="CZ26" s="1">
        <v>530007.66450000007</v>
      </c>
      <c r="DA26" s="1">
        <v>530007.66450000007</v>
      </c>
    </row>
    <row r="27" spans="4:105" x14ac:dyDescent="0.25">
      <c r="D27" t="s">
        <v>52</v>
      </c>
      <c r="E27" s="1">
        <v>539874.61750000005</v>
      </c>
      <c r="F27" s="1">
        <v>539874.61750000005</v>
      </c>
      <c r="G27" s="1">
        <v>539874.61750000005</v>
      </c>
      <c r="H27" s="1">
        <v>539874.61750000005</v>
      </c>
      <c r="I27" s="1">
        <v>539874.61750000005</v>
      </c>
      <c r="J27" s="1">
        <v>539874.61750000005</v>
      </c>
      <c r="K27" s="1">
        <v>539874.61750000005</v>
      </c>
      <c r="L27" s="1">
        <v>539874.61750000005</v>
      </c>
      <c r="M27" s="1">
        <v>539874.61750000005</v>
      </c>
      <c r="N27" s="1">
        <v>539874.61750000005</v>
      </c>
      <c r="O27" s="1">
        <v>539874.61750000005</v>
      </c>
      <c r="P27" s="1">
        <v>539874.61750000005</v>
      </c>
      <c r="Q27" s="1">
        <v>539874.61750000005</v>
      </c>
      <c r="R27" s="1">
        <v>539874.61750000005</v>
      </c>
      <c r="S27" s="1">
        <v>539874.61750000005</v>
      </c>
      <c r="T27" s="1">
        <v>539874.61750000005</v>
      </c>
      <c r="U27" s="1">
        <v>539874.61750000005</v>
      </c>
      <c r="V27" s="1">
        <v>539874.61750000005</v>
      </c>
      <c r="W27" s="1">
        <v>539874.61750000005</v>
      </c>
      <c r="X27" s="1">
        <v>539874.61750000005</v>
      </c>
      <c r="Y27" s="1">
        <v>539874.61750000005</v>
      </c>
      <c r="Z27" s="1">
        <v>539874.61750000005</v>
      </c>
      <c r="AA27" s="1">
        <v>539874.61750000005</v>
      </c>
      <c r="AB27" s="1">
        <v>539874.61750000005</v>
      </c>
      <c r="AC27" s="1">
        <v>539874.61750000005</v>
      </c>
      <c r="AD27" s="1">
        <v>539874.61750000005</v>
      </c>
      <c r="AE27" s="1">
        <v>539874.61750000005</v>
      </c>
      <c r="AF27" s="1">
        <v>539874.61750000005</v>
      </c>
      <c r="AG27" s="1">
        <v>539874.61750000005</v>
      </c>
      <c r="AH27" s="1">
        <v>539874.61750000005</v>
      </c>
      <c r="AI27" s="1">
        <v>539874.61750000005</v>
      </c>
      <c r="AJ27" s="1">
        <v>539874.61750000005</v>
      </c>
      <c r="AK27" s="1">
        <v>539874.61750000005</v>
      </c>
      <c r="AL27" s="1">
        <v>539874.61750000005</v>
      </c>
      <c r="AM27" s="1">
        <v>539874.61750000005</v>
      </c>
      <c r="AN27" s="1">
        <v>539874.61750000005</v>
      </c>
      <c r="AO27" s="1">
        <v>539874.61750000005</v>
      </c>
      <c r="AP27" s="1">
        <v>539874.61750000005</v>
      </c>
      <c r="AQ27" s="1">
        <v>539874.61750000005</v>
      </c>
      <c r="AR27" s="1">
        <v>539874.61750000005</v>
      </c>
      <c r="AS27" s="1">
        <v>539874.61750000005</v>
      </c>
      <c r="AT27" s="1">
        <v>539874.61750000005</v>
      </c>
      <c r="AU27" s="1">
        <v>539874.61750000005</v>
      </c>
      <c r="AV27" s="1">
        <v>539874.61750000005</v>
      </c>
      <c r="AW27" s="1">
        <v>539874.61750000005</v>
      </c>
      <c r="AX27" s="1">
        <v>539874.61750000005</v>
      </c>
      <c r="AY27" s="1">
        <v>539874.61750000005</v>
      </c>
      <c r="AZ27" s="1">
        <v>539874.61750000005</v>
      </c>
      <c r="BA27" s="1">
        <v>539874.61750000005</v>
      </c>
      <c r="BB27" s="1">
        <v>539874.61750000005</v>
      </c>
      <c r="BC27" s="1">
        <v>539874.61750000005</v>
      </c>
      <c r="BD27" s="1">
        <v>539874.61750000005</v>
      </c>
      <c r="BE27" s="1">
        <v>539874.61750000005</v>
      </c>
      <c r="BF27" s="1">
        <v>539874.61750000005</v>
      </c>
      <c r="BG27" s="1">
        <v>539874.61750000005</v>
      </c>
      <c r="BH27" s="1">
        <v>539874.61750000005</v>
      </c>
      <c r="BI27" s="1">
        <v>539874.61750000005</v>
      </c>
      <c r="BJ27" s="1">
        <v>539874.61750000005</v>
      </c>
      <c r="BK27" s="1">
        <v>539874.61750000005</v>
      </c>
      <c r="BL27" s="1">
        <v>539874.61750000005</v>
      </c>
      <c r="BM27" s="1">
        <v>539874.61750000005</v>
      </c>
      <c r="BN27" s="1">
        <v>539874.61750000005</v>
      </c>
      <c r="BO27" s="1">
        <v>539874.61750000005</v>
      </c>
      <c r="BP27" s="1">
        <v>539874.61750000005</v>
      </c>
      <c r="BQ27" s="1">
        <v>539874.61750000005</v>
      </c>
      <c r="BR27" s="1">
        <v>539874.61750000005</v>
      </c>
      <c r="BS27" s="1">
        <v>539874.61750000005</v>
      </c>
      <c r="BT27" s="1">
        <v>539874.61750000005</v>
      </c>
      <c r="BU27" s="1">
        <v>539874.61750000005</v>
      </c>
      <c r="BV27" s="1">
        <v>539874.61750000005</v>
      </c>
      <c r="BW27" s="1">
        <v>539874.61750000005</v>
      </c>
      <c r="BX27" s="1">
        <v>539874.61750000005</v>
      </c>
      <c r="BY27" s="1">
        <v>539874.61750000005</v>
      </c>
      <c r="BZ27" s="1">
        <v>539874.61750000005</v>
      </c>
      <c r="CA27" s="1">
        <v>539874.61750000005</v>
      </c>
      <c r="CB27" s="1">
        <v>539874.61750000005</v>
      </c>
      <c r="CC27" s="1">
        <v>539874.61750000005</v>
      </c>
      <c r="CD27" s="1">
        <v>539874.61750000005</v>
      </c>
      <c r="CE27" s="1">
        <v>539874.61750000005</v>
      </c>
      <c r="CF27" s="1">
        <v>539874.61750000005</v>
      </c>
      <c r="CG27" s="1">
        <v>539874.61750000005</v>
      </c>
      <c r="CH27" s="1">
        <v>539874.61750000005</v>
      </c>
      <c r="CI27" s="1">
        <v>539874.61750000005</v>
      </c>
      <c r="CJ27" s="1">
        <v>539874.61750000005</v>
      </c>
      <c r="CK27" s="1">
        <v>539874.61750000005</v>
      </c>
      <c r="CL27" s="1">
        <v>539874.61750000005</v>
      </c>
      <c r="CM27" s="1">
        <v>539874.61750000005</v>
      </c>
      <c r="CN27" s="1">
        <v>539874.61750000005</v>
      </c>
      <c r="CO27" s="1">
        <v>539874.61750000005</v>
      </c>
      <c r="CP27" s="1">
        <v>539874.61750000005</v>
      </c>
      <c r="CQ27" s="1">
        <v>539874.61750000005</v>
      </c>
      <c r="CR27" s="1">
        <v>539874.61750000005</v>
      </c>
      <c r="CS27" s="1">
        <v>539874.61750000005</v>
      </c>
      <c r="CT27" s="1">
        <v>539874.61750000005</v>
      </c>
      <c r="CU27" s="1">
        <v>539874.61750000005</v>
      </c>
      <c r="CV27" s="1">
        <v>539874.61750000005</v>
      </c>
      <c r="CW27" s="1">
        <v>539874.61750000005</v>
      </c>
      <c r="CX27" s="1">
        <v>539874.61750000005</v>
      </c>
      <c r="CY27" s="1">
        <v>539874.61750000005</v>
      </c>
      <c r="CZ27" s="1">
        <v>539874.61750000005</v>
      </c>
      <c r="DA27" s="1">
        <v>539874.61750000005</v>
      </c>
    </row>
    <row r="28" spans="4:105" x14ac:dyDescent="0.25">
      <c r="D28" t="s">
        <v>53</v>
      </c>
      <c r="E28" s="1">
        <v>514974.32200000004</v>
      </c>
      <c r="F28" s="1">
        <v>514974.32200000004</v>
      </c>
      <c r="G28" s="1">
        <v>514974.32200000004</v>
      </c>
      <c r="H28" s="1">
        <v>514974.32200000004</v>
      </c>
      <c r="I28" s="1">
        <v>514974.32200000004</v>
      </c>
      <c r="J28" s="1">
        <v>514974.32200000004</v>
      </c>
      <c r="K28" s="1">
        <v>514974.32200000004</v>
      </c>
      <c r="L28" s="1">
        <v>514974.32200000004</v>
      </c>
      <c r="M28" s="1">
        <v>514974.32200000004</v>
      </c>
      <c r="N28" s="1">
        <v>514974.32200000004</v>
      </c>
      <c r="O28" s="1">
        <v>514974.32200000004</v>
      </c>
      <c r="P28" s="1">
        <v>514974.32200000004</v>
      </c>
      <c r="Q28" s="1">
        <v>514974.32200000004</v>
      </c>
      <c r="R28" s="1">
        <v>514974.32200000004</v>
      </c>
      <c r="S28" s="1">
        <v>514974.32200000004</v>
      </c>
      <c r="T28" s="1">
        <v>514974.32200000004</v>
      </c>
      <c r="U28" s="1">
        <v>514974.32200000004</v>
      </c>
      <c r="V28" s="1">
        <v>514974.32200000004</v>
      </c>
      <c r="W28" s="1">
        <v>514974.32200000004</v>
      </c>
      <c r="X28" s="1">
        <v>514974.32200000004</v>
      </c>
      <c r="Y28" s="1">
        <v>514974.32200000004</v>
      </c>
      <c r="Z28" s="1">
        <v>514974.32200000004</v>
      </c>
      <c r="AA28" s="1">
        <v>514974.32200000004</v>
      </c>
      <c r="AB28" s="1">
        <v>514974.32200000004</v>
      </c>
      <c r="AC28" s="1">
        <v>514974.32200000004</v>
      </c>
      <c r="AD28" s="1">
        <v>514974.32200000004</v>
      </c>
      <c r="AE28" s="1">
        <v>514974.32200000004</v>
      </c>
      <c r="AF28" s="1">
        <v>514974.32200000004</v>
      </c>
      <c r="AG28" s="1">
        <v>514974.32200000004</v>
      </c>
      <c r="AH28" s="1">
        <v>514974.32200000004</v>
      </c>
      <c r="AI28" s="1">
        <v>514974.32200000004</v>
      </c>
      <c r="AJ28" s="1">
        <v>514974.32200000004</v>
      </c>
      <c r="AK28" s="1">
        <v>514974.32200000004</v>
      </c>
      <c r="AL28" s="1">
        <v>514974.32200000004</v>
      </c>
      <c r="AM28" s="1">
        <v>514974.32200000004</v>
      </c>
      <c r="AN28" s="1">
        <v>514974.32200000004</v>
      </c>
      <c r="AO28" s="1">
        <v>514974.32200000004</v>
      </c>
      <c r="AP28" s="1">
        <v>514974.32200000004</v>
      </c>
      <c r="AQ28" s="1">
        <v>514974.32200000004</v>
      </c>
      <c r="AR28" s="1">
        <v>514974.32200000004</v>
      </c>
      <c r="AS28" s="1">
        <v>514974.32200000004</v>
      </c>
      <c r="AT28" s="1">
        <v>514974.32200000004</v>
      </c>
      <c r="AU28" s="1">
        <v>514974.32200000004</v>
      </c>
      <c r="AV28" s="1">
        <v>514974.32200000004</v>
      </c>
      <c r="AW28" s="1">
        <v>514974.32200000004</v>
      </c>
      <c r="AX28" s="1">
        <v>514974.32200000004</v>
      </c>
      <c r="AY28" s="1">
        <v>514974.32200000004</v>
      </c>
      <c r="AZ28" s="1">
        <v>514974.32200000004</v>
      </c>
      <c r="BA28" s="1">
        <v>514974.32200000004</v>
      </c>
      <c r="BB28" s="1">
        <v>514974.32200000004</v>
      </c>
      <c r="BC28" s="1">
        <v>514974.32200000004</v>
      </c>
      <c r="BD28" s="1">
        <v>514974.32200000004</v>
      </c>
      <c r="BE28" s="1">
        <v>514974.32200000004</v>
      </c>
      <c r="BF28" s="1">
        <v>514974.32200000004</v>
      </c>
      <c r="BG28" s="1">
        <v>514974.32200000004</v>
      </c>
      <c r="BH28" s="1">
        <v>514974.32200000004</v>
      </c>
      <c r="BI28" s="1">
        <v>514974.32200000004</v>
      </c>
      <c r="BJ28" s="1">
        <v>514974.32200000004</v>
      </c>
      <c r="BK28" s="1">
        <v>514974.32200000004</v>
      </c>
      <c r="BL28" s="1">
        <v>514974.32200000004</v>
      </c>
      <c r="BM28" s="1">
        <v>514974.32200000004</v>
      </c>
      <c r="BN28" s="1">
        <v>514974.32200000004</v>
      </c>
      <c r="BO28" s="1">
        <v>514974.32200000004</v>
      </c>
      <c r="BP28" s="1">
        <v>514974.32200000004</v>
      </c>
      <c r="BQ28" s="1">
        <v>514974.32200000004</v>
      </c>
      <c r="BR28" s="1">
        <v>514974.32200000004</v>
      </c>
      <c r="BS28" s="1">
        <v>514974.32200000004</v>
      </c>
      <c r="BT28" s="1">
        <v>514974.32200000004</v>
      </c>
      <c r="BU28" s="1">
        <v>514974.32200000004</v>
      </c>
      <c r="BV28" s="1">
        <v>514974.32200000004</v>
      </c>
      <c r="BW28" s="1">
        <v>514974.32200000004</v>
      </c>
      <c r="BX28" s="1">
        <v>514974.32200000004</v>
      </c>
      <c r="BY28" s="1">
        <v>514974.32200000004</v>
      </c>
      <c r="BZ28" s="1">
        <v>514974.32200000004</v>
      </c>
      <c r="CA28" s="1">
        <v>514974.32200000004</v>
      </c>
      <c r="CB28" s="1">
        <v>514974.32200000004</v>
      </c>
      <c r="CC28" s="1">
        <v>514974.32200000004</v>
      </c>
      <c r="CD28" s="1">
        <v>514974.32200000004</v>
      </c>
      <c r="CE28" s="1">
        <v>514974.32200000004</v>
      </c>
      <c r="CF28" s="1">
        <v>514974.32200000004</v>
      </c>
      <c r="CG28" s="1">
        <v>514974.32200000004</v>
      </c>
      <c r="CH28" s="1">
        <v>514974.32200000004</v>
      </c>
      <c r="CI28" s="1">
        <v>514974.32200000004</v>
      </c>
      <c r="CJ28" s="1">
        <v>514974.32200000004</v>
      </c>
      <c r="CK28" s="1">
        <v>514974.32200000004</v>
      </c>
      <c r="CL28" s="1">
        <v>514974.32200000004</v>
      </c>
      <c r="CM28" s="1">
        <v>514974.32200000004</v>
      </c>
      <c r="CN28" s="1">
        <v>514974.32200000004</v>
      </c>
      <c r="CO28" s="1">
        <v>514974.32200000004</v>
      </c>
      <c r="CP28" s="1">
        <v>514974.32200000004</v>
      </c>
      <c r="CQ28" s="1">
        <v>514974.32200000004</v>
      </c>
      <c r="CR28" s="1">
        <v>514974.32200000004</v>
      </c>
      <c r="CS28" s="1">
        <v>514974.32200000004</v>
      </c>
      <c r="CT28" s="1">
        <v>514974.32200000004</v>
      </c>
      <c r="CU28" s="1">
        <v>514974.32200000004</v>
      </c>
      <c r="CV28" s="1">
        <v>514974.32200000004</v>
      </c>
      <c r="CW28" s="1">
        <v>514974.32200000004</v>
      </c>
      <c r="CX28" s="1">
        <v>514974.32200000004</v>
      </c>
      <c r="CY28" s="1">
        <v>514974.32200000004</v>
      </c>
      <c r="CZ28" s="1">
        <v>514974.32200000004</v>
      </c>
      <c r="DA28" s="1">
        <v>514974.32200000004</v>
      </c>
    </row>
    <row r="29" spans="4:105" x14ac:dyDescent="0.25">
      <c r="D29" t="s">
        <v>54</v>
      </c>
      <c r="E29" s="1">
        <v>515219.12525000004</v>
      </c>
      <c r="F29" s="1">
        <v>515219.12525000004</v>
      </c>
      <c r="G29" s="1">
        <v>515219.12525000004</v>
      </c>
      <c r="H29" s="1">
        <v>515219.12525000004</v>
      </c>
      <c r="I29" s="1">
        <v>515219.12525000004</v>
      </c>
      <c r="J29" s="1">
        <v>515219.12525000004</v>
      </c>
      <c r="K29" s="1">
        <v>515219.12525000004</v>
      </c>
      <c r="L29" s="1">
        <v>515219.12525000004</v>
      </c>
      <c r="M29" s="1">
        <v>515219.12525000004</v>
      </c>
      <c r="N29" s="1">
        <v>515219.12525000004</v>
      </c>
      <c r="O29" s="1">
        <v>515219.12525000004</v>
      </c>
      <c r="P29" s="1">
        <v>515219.12525000004</v>
      </c>
      <c r="Q29" s="1">
        <v>515219.12525000004</v>
      </c>
      <c r="R29" s="1">
        <v>515219.12525000004</v>
      </c>
      <c r="S29" s="1">
        <v>515219.12525000004</v>
      </c>
      <c r="T29" s="1">
        <v>515219.12525000004</v>
      </c>
      <c r="U29" s="1">
        <v>515219.12525000004</v>
      </c>
      <c r="V29" s="1">
        <v>515219.12525000004</v>
      </c>
      <c r="W29" s="1">
        <v>515219.12525000004</v>
      </c>
      <c r="X29" s="1">
        <v>515219.12525000004</v>
      </c>
      <c r="Y29" s="1">
        <v>515219.12525000004</v>
      </c>
      <c r="Z29" s="1">
        <v>515219.12525000004</v>
      </c>
      <c r="AA29" s="1">
        <v>515219.12525000004</v>
      </c>
      <c r="AB29" s="1">
        <v>515219.12525000004</v>
      </c>
      <c r="AC29" s="1">
        <v>515219.12525000004</v>
      </c>
      <c r="AD29" s="1">
        <v>515219.12525000004</v>
      </c>
      <c r="AE29" s="1">
        <v>515219.12525000004</v>
      </c>
      <c r="AF29" s="1">
        <v>515219.12525000004</v>
      </c>
      <c r="AG29" s="1">
        <v>515219.12525000004</v>
      </c>
      <c r="AH29" s="1">
        <v>515219.12525000004</v>
      </c>
      <c r="AI29" s="1">
        <v>515219.12525000004</v>
      </c>
      <c r="AJ29" s="1">
        <v>515219.12525000004</v>
      </c>
      <c r="AK29" s="1">
        <v>515219.12525000004</v>
      </c>
      <c r="AL29" s="1">
        <v>515219.12525000004</v>
      </c>
      <c r="AM29" s="1">
        <v>515219.12525000004</v>
      </c>
      <c r="AN29" s="1">
        <v>515219.12525000004</v>
      </c>
      <c r="AO29" s="1">
        <v>515219.12525000004</v>
      </c>
      <c r="AP29" s="1">
        <v>515219.12525000004</v>
      </c>
      <c r="AQ29" s="1">
        <v>515219.12525000004</v>
      </c>
      <c r="AR29" s="1">
        <v>515219.12525000004</v>
      </c>
      <c r="AS29" s="1">
        <v>515219.12525000004</v>
      </c>
      <c r="AT29" s="1">
        <v>515219.12525000004</v>
      </c>
      <c r="AU29" s="1">
        <v>515219.12525000004</v>
      </c>
      <c r="AV29" s="1">
        <v>515219.12525000004</v>
      </c>
      <c r="AW29" s="1">
        <v>515219.12525000004</v>
      </c>
      <c r="AX29" s="1">
        <v>515219.12525000004</v>
      </c>
      <c r="AY29" s="1">
        <v>515219.12525000004</v>
      </c>
      <c r="AZ29" s="1">
        <v>515219.12525000004</v>
      </c>
      <c r="BA29" s="1">
        <v>515219.12525000004</v>
      </c>
      <c r="BB29" s="1">
        <v>515219.12525000004</v>
      </c>
      <c r="BC29" s="1">
        <v>515219.12525000004</v>
      </c>
      <c r="BD29" s="1">
        <v>515219.12525000004</v>
      </c>
      <c r="BE29" s="1">
        <v>515219.12525000004</v>
      </c>
      <c r="BF29" s="1">
        <v>515219.12525000004</v>
      </c>
      <c r="BG29" s="1">
        <v>515219.12525000004</v>
      </c>
      <c r="BH29" s="1">
        <v>515219.12525000004</v>
      </c>
      <c r="BI29" s="1">
        <v>515219.12525000004</v>
      </c>
      <c r="BJ29" s="1">
        <v>515219.12525000004</v>
      </c>
      <c r="BK29" s="1">
        <v>515219.12525000004</v>
      </c>
      <c r="BL29" s="1">
        <v>515219.12525000004</v>
      </c>
      <c r="BM29" s="1">
        <v>515219.12525000004</v>
      </c>
      <c r="BN29" s="1">
        <v>515219.12525000004</v>
      </c>
      <c r="BO29" s="1">
        <v>515219.12525000004</v>
      </c>
      <c r="BP29" s="1">
        <v>515219.12525000004</v>
      </c>
      <c r="BQ29" s="1">
        <v>515219.12525000004</v>
      </c>
      <c r="BR29" s="1">
        <v>515219.12525000004</v>
      </c>
      <c r="BS29" s="1">
        <v>515219.12525000004</v>
      </c>
      <c r="BT29" s="1">
        <v>515219.12525000004</v>
      </c>
      <c r="BU29" s="1">
        <v>515219.12525000004</v>
      </c>
      <c r="BV29" s="1">
        <v>515219.12525000004</v>
      </c>
      <c r="BW29" s="1">
        <v>515219.12525000004</v>
      </c>
      <c r="BX29" s="1">
        <v>515219.12525000004</v>
      </c>
      <c r="BY29" s="1">
        <v>515219.12525000004</v>
      </c>
      <c r="BZ29" s="1">
        <v>515219.12525000004</v>
      </c>
      <c r="CA29" s="1">
        <v>515219.12525000004</v>
      </c>
      <c r="CB29" s="1">
        <v>515219.12525000004</v>
      </c>
      <c r="CC29" s="1">
        <v>515219.12525000004</v>
      </c>
      <c r="CD29" s="1">
        <v>515219.12525000004</v>
      </c>
      <c r="CE29" s="1">
        <v>515219.12525000004</v>
      </c>
      <c r="CF29" s="1">
        <v>515219.12525000004</v>
      </c>
      <c r="CG29" s="1">
        <v>515219.12525000004</v>
      </c>
      <c r="CH29" s="1">
        <v>515219.12525000004</v>
      </c>
      <c r="CI29" s="1">
        <v>515219.12525000004</v>
      </c>
      <c r="CJ29" s="1">
        <v>515219.12525000004</v>
      </c>
      <c r="CK29" s="1">
        <v>515219.12525000004</v>
      </c>
      <c r="CL29" s="1">
        <v>515219.12525000004</v>
      </c>
      <c r="CM29" s="1">
        <v>515219.12525000004</v>
      </c>
      <c r="CN29" s="1">
        <v>515219.12525000004</v>
      </c>
      <c r="CO29" s="1">
        <v>515219.12525000004</v>
      </c>
      <c r="CP29" s="1">
        <v>515219.12525000004</v>
      </c>
      <c r="CQ29" s="1">
        <v>515219.12525000004</v>
      </c>
      <c r="CR29" s="1">
        <v>515219.12525000004</v>
      </c>
      <c r="CS29" s="1">
        <v>515219.12525000004</v>
      </c>
      <c r="CT29" s="1">
        <v>515219.12525000004</v>
      </c>
      <c r="CU29" s="1">
        <v>515219.12525000004</v>
      </c>
      <c r="CV29" s="1">
        <v>515219.12525000004</v>
      </c>
      <c r="CW29" s="1">
        <v>515219.12525000004</v>
      </c>
      <c r="CX29" s="1">
        <v>515219.12525000004</v>
      </c>
      <c r="CY29" s="1">
        <v>515219.12525000004</v>
      </c>
      <c r="CZ29" s="1">
        <v>515219.12525000004</v>
      </c>
      <c r="DA29" s="1">
        <v>515219.12525000004</v>
      </c>
    </row>
    <row r="30" spans="4:105" x14ac:dyDescent="0.25">
      <c r="D30" t="s">
        <v>55</v>
      </c>
      <c r="E30" s="1">
        <v>543795.49474999995</v>
      </c>
      <c r="F30" s="1">
        <v>543795.49474999995</v>
      </c>
      <c r="G30" s="1">
        <v>543795.49474999995</v>
      </c>
      <c r="H30" s="1">
        <v>543795.49474999995</v>
      </c>
      <c r="I30" s="1">
        <v>543795.49474999995</v>
      </c>
      <c r="J30" s="1">
        <v>543795.49474999995</v>
      </c>
      <c r="K30" s="1">
        <v>543795.49474999995</v>
      </c>
      <c r="L30" s="1">
        <v>543795.49474999995</v>
      </c>
      <c r="M30" s="1">
        <v>543795.49474999995</v>
      </c>
      <c r="N30" s="1">
        <v>543795.49474999995</v>
      </c>
      <c r="O30" s="1">
        <v>543795.49474999995</v>
      </c>
      <c r="P30" s="1">
        <v>543795.49474999995</v>
      </c>
      <c r="Q30" s="1">
        <v>543795.49474999995</v>
      </c>
      <c r="R30" s="1">
        <v>543795.49474999995</v>
      </c>
      <c r="S30" s="1">
        <v>543795.49474999995</v>
      </c>
      <c r="T30" s="1">
        <v>543795.49474999995</v>
      </c>
      <c r="U30" s="1">
        <v>543795.49474999995</v>
      </c>
      <c r="V30" s="1">
        <v>543795.49474999995</v>
      </c>
      <c r="W30" s="1">
        <v>543795.49474999995</v>
      </c>
      <c r="X30" s="1">
        <v>543795.49474999995</v>
      </c>
      <c r="Y30" s="1">
        <v>543795.49474999995</v>
      </c>
      <c r="Z30" s="1">
        <v>543795.49474999995</v>
      </c>
      <c r="AA30" s="1">
        <v>543795.49474999995</v>
      </c>
      <c r="AB30" s="1">
        <v>543795.49474999995</v>
      </c>
      <c r="AC30" s="1">
        <v>543795.49474999995</v>
      </c>
      <c r="AD30" s="1">
        <v>543795.49474999995</v>
      </c>
      <c r="AE30" s="1">
        <v>543795.49474999995</v>
      </c>
      <c r="AF30" s="1">
        <v>543795.49474999995</v>
      </c>
      <c r="AG30" s="1">
        <v>543795.49474999995</v>
      </c>
      <c r="AH30" s="1">
        <v>543795.49474999995</v>
      </c>
      <c r="AI30" s="1">
        <v>543795.49474999995</v>
      </c>
      <c r="AJ30" s="1">
        <v>543795.49474999995</v>
      </c>
      <c r="AK30" s="1">
        <v>543795.49474999995</v>
      </c>
      <c r="AL30" s="1">
        <v>543795.49474999995</v>
      </c>
      <c r="AM30" s="1">
        <v>543795.49474999995</v>
      </c>
      <c r="AN30" s="1">
        <v>543795.49474999995</v>
      </c>
      <c r="AO30" s="1">
        <v>543795.49474999995</v>
      </c>
      <c r="AP30" s="1">
        <v>543795.49474999995</v>
      </c>
      <c r="AQ30" s="1">
        <v>543795.49474999995</v>
      </c>
      <c r="AR30" s="1">
        <v>543795.49474999995</v>
      </c>
      <c r="AS30" s="1">
        <v>543795.49474999995</v>
      </c>
      <c r="AT30" s="1">
        <v>543795.49474999995</v>
      </c>
      <c r="AU30" s="1">
        <v>543795.49474999995</v>
      </c>
      <c r="AV30" s="1">
        <v>543795.49474999995</v>
      </c>
      <c r="AW30" s="1">
        <v>543795.49474999995</v>
      </c>
      <c r="AX30" s="1">
        <v>543795.49474999995</v>
      </c>
      <c r="AY30" s="1">
        <v>543795.49474999995</v>
      </c>
      <c r="AZ30" s="1">
        <v>543795.49474999995</v>
      </c>
      <c r="BA30" s="1">
        <v>543795.49474999995</v>
      </c>
      <c r="BB30" s="1">
        <v>543795.49474999995</v>
      </c>
      <c r="BC30" s="1">
        <v>543795.49474999995</v>
      </c>
      <c r="BD30" s="1">
        <v>543795.49474999995</v>
      </c>
      <c r="BE30" s="1">
        <v>543795.49474999995</v>
      </c>
      <c r="BF30" s="1">
        <v>543795.49474999995</v>
      </c>
      <c r="BG30" s="1">
        <v>543795.49474999995</v>
      </c>
      <c r="BH30" s="1">
        <v>543795.49474999995</v>
      </c>
      <c r="BI30" s="1">
        <v>543795.49474999995</v>
      </c>
      <c r="BJ30" s="1">
        <v>543795.49474999995</v>
      </c>
      <c r="BK30" s="1">
        <v>543795.49474999995</v>
      </c>
      <c r="BL30" s="1">
        <v>543795.49474999995</v>
      </c>
      <c r="BM30" s="1">
        <v>543795.49474999995</v>
      </c>
      <c r="BN30" s="1">
        <v>543795.49474999995</v>
      </c>
      <c r="BO30" s="1">
        <v>543795.49474999995</v>
      </c>
      <c r="BP30" s="1">
        <v>543795.49474999995</v>
      </c>
      <c r="BQ30" s="1">
        <v>543795.49474999995</v>
      </c>
      <c r="BR30" s="1">
        <v>543795.49474999995</v>
      </c>
      <c r="BS30" s="1">
        <v>543795.49474999995</v>
      </c>
      <c r="BT30" s="1">
        <v>543795.49474999995</v>
      </c>
      <c r="BU30" s="1">
        <v>543795.49474999995</v>
      </c>
      <c r="BV30" s="1">
        <v>543795.49474999995</v>
      </c>
      <c r="BW30" s="1">
        <v>543795.49474999995</v>
      </c>
      <c r="BX30" s="1">
        <v>543795.49474999995</v>
      </c>
      <c r="BY30" s="1">
        <v>543795.49474999995</v>
      </c>
      <c r="BZ30" s="1">
        <v>543795.49474999995</v>
      </c>
      <c r="CA30" s="1">
        <v>543795.49474999995</v>
      </c>
      <c r="CB30" s="1">
        <v>543795.49474999995</v>
      </c>
      <c r="CC30" s="1">
        <v>543795.49474999995</v>
      </c>
      <c r="CD30" s="1">
        <v>543795.49474999995</v>
      </c>
      <c r="CE30" s="1">
        <v>543795.49474999995</v>
      </c>
      <c r="CF30" s="1">
        <v>543795.49474999995</v>
      </c>
      <c r="CG30" s="1">
        <v>543795.49474999995</v>
      </c>
      <c r="CH30" s="1">
        <v>543795.49474999995</v>
      </c>
      <c r="CI30" s="1">
        <v>543795.49474999995</v>
      </c>
      <c r="CJ30" s="1">
        <v>543795.49474999995</v>
      </c>
      <c r="CK30" s="1">
        <v>543795.49474999995</v>
      </c>
      <c r="CL30" s="1">
        <v>543795.49474999995</v>
      </c>
      <c r="CM30" s="1">
        <v>543795.49474999995</v>
      </c>
      <c r="CN30" s="1">
        <v>543795.49474999995</v>
      </c>
      <c r="CO30" s="1">
        <v>543795.49474999995</v>
      </c>
      <c r="CP30" s="1">
        <v>543795.49474999995</v>
      </c>
      <c r="CQ30" s="1">
        <v>543795.49474999995</v>
      </c>
      <c r="CR30" s="1">
        <v>543795.49474999995</v>
      </c>
      <c r="CS30" s="1">
        <v>543795.49474999995</v>
      </c>
      <c r="CT30" s="1">
        <v>543795.49474999995</v>
      </c>
      <c r="CU30" s="1">
        <v>543795.49474999995</v>
      </c>
      <c r="CV30" s="1">
        <v>543795.49474999995</v>
      </c>
      <c r="CW30" s="1">
        <v>543795.49474999995</v>
      </c>
      <c r="CX30" s="1">
        <v>543795.49474999995</v>
      </c>
      <c r="CY30" s="1">
        <v>543795.49474999995</v>
      </c>
      <c r="CZ30" s="1">
        <v>543795.49474999995</v>
      </c>
      <c r="DA30" s="1">
        <v>543795.49474999995</v>
      </c>
    </row>
    <row r="31" spans="4:105" x14ac:dyDescent="0.25">
      <c r="D31" t="s">
        <v>56</v>
      </c>
      <c r="E31" s="1">
        <v>446860.6225</v>
      </c>
      <c r="F31" s="1">
        <v>446860.6225</v>
      </c>
      <c r="G31" s="1">
        <v>446860.6225</v>
      </c>
      <c r="H31" s="1">
        <v>446860.6225</v>
      </c>
      <c r="I31" s="1">
        <v>446860.6225</v>
      </c>
      <c r="J31" s="1">
        <v>446860.6225</v>
      </c>
      <c r="K31" s="1">
        <v>446860.6225</v>
      </c>
      <c r="L31" s="1">
        <v>446860.6225</v>
      </c>
      <c r="M31" s="1">
        <v>446860.6225</v>
      </c>
      <c r="N31" s="1">
        <v>446860.6225</v>
      </c>
      <c r="O31" s="1">
        <v>446860.6225</v>
      </c>
      <c r="P31" s="1">
        <v>446860.6225</v>
      </c>
      <c r="Q31" s="1">
        <v>446860.6225</v>
      </c>
      <c r="R31" s="1">
        <v>446860.6225</v>
      </c>
      <c r="S31" s="1">
        <v>446860.6225</v>
      </c>
      <c r="T31" s="1">
        <v>446860.6225</v>
      </c>
      <c r="U31" s="1">
        <v>446860.6225</v>
      </c>
      <c r="V31" s="1">
        <v>446860.6225</v>
      </c>
      <c r="W31" s="1">
        <v>446860.6225</v>
      </c>
      <c r="X31" s="1">
        <v>446860.6225</v>
      </c>
      <c r="Y31" s="1">
        <v>446860.6225</v>
      </c>
      <c r="Z31" s="1">
        <v>446860.6225</v>
      </c>
      <c r="AA31" s="1">
        <v>446860.6225</v>
      </c>
      <c r="AB31" s="1">
        <v>446860.6225</v>
      </c>
      <c r="AC31" s="1">
        <v>446860.6225</v>
      </c>
      <c r="AD31" s="1">
        <v>446860.6225</v>
      </c>
      <c r="AE31" s="1">
        <v>446860.6225</v>
      </c>
      <c r="AF31" s="1">
        <v>446860.6225</v>
      </c>
      <c r="AG31" s="1">
        <v>446860.6225</v>
      </c>
      <c r="AH31" s="1">
        <v>446860.6225</v>
      </c>
      <c r="AI31" s="1">
        <v>446860.6225</v>
      </c>
      <c r="AJ31" s="1">
        <v>446860.6225</v>
      </c>
      <c r="AK31" s="1">
        <v>446860.6225</v>
      </c>
      <c r="AL31" s="1">
        <v>446860.6225</v>
      </c>
      <c r="AM31" s="1">
        <v>446860.6225</v>
      </c>
      <c r="AN31" s="1">
        <v>446860.6225</v>
      </c>
      <c r="AO31" s="1">
        <v>446860.6225</v>
      </c>
      <c r="AP31" s="1">
        <v>446860.6225</v>
      </c>
      <c r="AQ31" s="1">
        <v>446860.6225</v>
      </c>
      <c r="AR31" s="1">
        <v>446860.6225</v>
      </c>
      <c r="AS31" s="1">
        <v>446860.6225</v>
      </c>
      <c r="AT31" s="1">
        <v>446860.6225</v>
      </c>
      <c r="AU31" s="1">
        <v>446860.6225</v>
      </c>
      <c r="AV31" s="1">
        <v>446860.6225</v>
      </c>
      <c r="AW31" s="1">
        <v>446860.6225</v>
      </c>
      <c r="AX31" s="1">
        <v>446860.6225</v>
      </c>
      <c r="AY31" s="1">
        <v>446860.6225</v>
      </c>
      <c r="AZ31" s="1">
        <v>446860.6225</v>
      </c>
      <c r="BA31" s="1">
        <v>446860.6225</v>
      </c>
      <c r="BB31" s="1">
        <v>446860.6225</v>
      </c>
      <c r="BC31" s="1">
        <v>446860.6225</v>
      </c>
      <c r="BD31" s="1">
        <v>446860.6225</v>
      </c>
      <c r="BE31" s="1">
        <v>446860.6225</v>
      </c>
      <c r="BF31" s="1">
        <v>446860.6225</v>
      </c>
      <c r="BG31" s="1">
        <v>446860.6225</v>
      </c>
      <c r="BH31" s="1">
        <v>446860.6225</v>
      </c>
      <c r="BI31" s="1">
        <v>446860.6225</v>
      </c>
      <c r="BJ31" s="1">
        <v>446860.6225</v>
      </c>
      <c r="BK31" s="1">
        <v>446860.6225</v>
      </c>
      <c r="BL31" s="1">
        <v>446860.6225</v>
      </c>
      <c r="BM31" s="1">
        <v>446860.6225</v>
      </c>
      <c r="BN31" s="1">
        <v>446860.6225</v>
      </c>
      <c r="BO31" s="1">
        <v>446860.6225</v>
      </c>
      <c r="BP31" s="1">
        <v>446860.6225</v>
      </c>
      <c r="BQ31" s="1">
        <v>446860.6225</v>
      </c>
      <c r="BR31" s="1">
        <v>446860.6225</v>
      </c>
      <c r="BS31" s="1">
        <v>446860.6225</v>
      </c>
      <c r="BT31" s="1">
        <v>446860.6225</v>
      </c>
      <c r="BU31" s="1">
        <v>446860.6225</v>
      </c>
      <c r="BV31" s="1">
        <v>446860.6225</v>
      </c>
      <c r="BW31" s="1">
        <v>446860.6225</v>
      </c>
      <c r="BX31" s="1">
        <v>446860.6225</v>
      </c>
      <c r="BY31" s="1">
        <v>446860.6225</v>
      </c>
      <c r="BZ31" s="1">
        <v>446860.6225</v>
      </c>
      <c r="CA31" s="1">
        <v>446860.6225</v>
      </c>
      <c r="CB31" s="1">
        <v>446860.6225</v>
      </c>
      <c r="CC31" s="1">
        <v>446860.6225</v>
      </c>
      <c r="CD31" s="1">
        <v>446860.6225</v>
      </c>
      <c r="CE31" s="1">
        <v>446860.6225</v>
      </c>
      <c r="CF31" s="1">
        <v>446860.6225</v>
      </c>
      <c r="CG31" s="1">
        <v>446860.6225</v>
      </c>
      <c r="CH31" s="1">
        <v>446860.6225</v>
      </c>
      <c r="CI31" s="1">
        <v>446860.6225</v>
      </c>
      <c r="CJ31" s="1">
        <v>446860.6225</v>
      </c>
      <c r="CK31" s="1">
        <v>446860.6225</v>
      </c>
      <c r="CL31" s="1">
        <v>446860.6225</v>
      </c>
      <c r="CM31" s="1">
        <v>446860.6225</v>
      </c>
      <c r="CN31" s="1">
        <v>446860.6225</v>
      </c>
      <c r="CO31" s="1">
        <v>446860.6225</v>
      </c>
      <c r="CP31" s="1">
        <v>446860.6225</v>
      </c>
      <c r="CQ31" s="1">
        <v>446860.6225</v>
      </c>
      <c r="CR31" s="1">
        <v>446860.6225</v>
      </c>
      <c r="CS31" s="1">
        <v>446860.6225</v>
      </c>
      <c r="CT31" s="1">
        <v>446860.6225</v>
      </c>
      <c r="CU31" s="1">
        <v>446860.6225</v>
      </c>
      <c r="CV31" s="1">
        <v>446860.6225</v>
      </c>
      <c r="CW31" s="1">
        <v>446860.6225</v>
      </c>
      <c r="CX31" s="1">
        <v>446860.6225</v>
      </c>
      <c r="CY31" s="1">
        <v>446860.6225</v>
      </c>
      <c r="CZ31" s="1">
        <v>446860.6225</v>
      </c>
      <c r="DA31" s="1">
        <v>446860.6225</v>
      </c>
    </row>
    <row r="32" spans="4:105" x14ac:dyDescent="0.25">
      <c r="D32" t="s">
        <v>57</v>
      </c>
      <c r="E32" s="1">
        <v>316494.73225</v>
      </c>
      <c r="F32" s="1">
        <v>316494.73225</v>
      </c>
      <c r="G32" s="1">
        <v>316494.73225</v>
      </c>
      <c r="H32" s="1">
        <v>316494.73225</v>
      </c>
      <c r="I32" s="1">
        <v>316494.73225</v>
      </c>
      <c r="J32" s="1">
        <v>316494.73225</v>
      </c>
      <c r="K32" s="1">
        <v>316494.73225</v>
      </c>
      <c r="L32" s="1">
        <v>316494.73225</v>
      </c>
      <c r="M32" s="1">
        <v>316494.73225</v>
      </c>
      <c r="N32" s="1">
        <v>316494.73225</v>
      </c>
      <c r="O32" s="1">
        <v>316494.73225</v>
      </c>
      <c r="P32" s="1">
        <v>316494.73225</v>
      </c>
      <c r="Q32" s="1">
        <v>316494.73225</v>
      </c>
      <c r="R32" s="1">
        <v>316494.73225</v>
      </c>
      <c r="S32" s="1">
        <v>316494.73225</v>
      </c>
      <c r="T32" s="1">
        <v>316494.73225</v>
      </c>
      <c r="U32" s="1">
        <v>316494.73225</v>
      </c>
      <c r="V32" s="1">
        <v>316494.73225</v>
      </c>
      <c r="W32" s="1">
        <v>316494.73225</v>
      </c>
      <c r="X32" s="1">
        <v>316494.73225</v>
      </c>
      <c r="Y32" s="1">
        <v>316494.73225</v>
      </c>
      <c r="Z32" s="1">
        <v>316494.73225</v>
      </c>
      <c r="AA32" s="1">
        <v>316494.73225</v>
      </c>
      <c r="AB32" s="1">
        <v>316494.73225</v>
      </c>
      <c r="AC32" s="1">
        <v>316494.73225</v>
      </c>
      <c r="AD32" s="1">
        <v>316494.73225</v>
      </c>
      <c r="AE32" s="1">
        <v>316494.73225</v>
      </c>
      <c r="AF32" s="1">
        <v>316494.73225</v>
      </c>
      <c r="AG32" s="1">
        <v>316494.73225</v>
      </c>
      <c r="AH32" s="1">
        <v>316494.73225</v>
      </c>
      <c r="AI32" s="1">
        <v>316494.73225</v>
      </c>
      <c r="AJ32" s="1">
        <v>316494.73225</v>
      </c>
      <c r="AK32" s="1">
        <v>316494.73225</v>
      </c>
      <c r="AL32" s="1">
        <v>316494.73225</v>
      </c>
      <c r="AM32" s="1">
        <v>316494.73225</v>
      </c>
      <c r="AN32" s="1">
        <v>316494.73225</v>
      </c>
      <c r="AO32" s="1">
        <v>316494.73225</v>
      </c>
      <c r="AP32" s="1">
        <v>316494.73225</v>
      </c>
      <c r="AQ32" s="1">
        <v>316494.73225</v>
      </c>
      <c r="AR32" s="1">
        <v>316494.73225</v>
      </c>
      <c r="AS32" s="1">
        <v>316494.73225</v>
      </c>
      <c r="AT32" s="1">
        <v>316494.73225</v>
      </c>
      <c r="AU32" s="1">
        <v>316494.73225</v>
      </c>
      <c r="AV32" s="1">
        <v>316494.73225</v>
      </c>
      <c r="AW32" s="1">
        <v>316494.73225</v>
      </c>
      <c r="AX32" s="1">
        <v>316494.73225</v>
      </c>
      <c r="AY32" s="1">
        <v>316494.73225</v>
      </c>
      <c r="AZ32" s="1">
        <v>316494.73225</v>
      </c>
      <c r="BA32" s="1">
        <v>316494.73225</v>
      </c>
      <c r="BB32" s="1">
        <v>316494.73225</v>
      </c>
      <c r="BC32" s="1">
        <v>316494.73225</v>
      </c>
      <c r="BD32" s="1">
        <v>316494.73225</v>
      </c>
      <c r="BE32" s="1">
        <v>316494.73225</v>
      </c>
      <c r="BF32" s="1">
        <v>316494.73225</v>
      </c>
      <c r="BG32" s="1">
        <v>316494.73225</v>
      </c>
      <c r="BH32" s="1">
        <v>316494.73225</v>
      </c>
      <c r="BI32" s="1">
        <v>316494.73225</v>
      </c>
      <c r="BJ32" s="1">
        <v>316494.73225</v>
      </c>
      <c r="BK32" s="1">
        <v>316494.73225</v>
      </c>
      <c r="BL32" s="1">
        <v>316494.73225</v>
      </c>
      <c r="BM32" s="1">
        <v>316494.73225</v>
      </c>
      <c r="BN32" s="1">
        <v>316494.73225</v>
      </c>
      <c r="BO32" s="1">
        <v>316494.73225</v>
      </c>
      <c r="BP32" s="1">
        <v>316494.73225</v>
      </c>
      <c r="BQ32" s="1">
        <v>316494.73225</v>
      </c>
      <c r="BR32" s="1">
        <v>316494.73225</v>
      </c>
      <c r="BS32" s="1">
        <v>316494.73225</v>
      </c>
      <c r="BT32" s="1">
        <v>316494.73225</v>
      </c>
      <c r="BU32" s="1">
        <v>316494.73225</v>
      </c>
      <c r="BV32" s="1">
        <v>316494.73225</v>
      </c>
      <c r="BW32" s="1">
        <v>316494.73225</v>
      </c>
      <c r="BX32" s="1">
        <v>316494.73225</v>
      </c>
      <c r="BY32" s="1">
        <v>316494.73225</v>
      </c>
      <c r="BZ32" s="1">
        <v>316494.73225</v>
      </c>
      <c r="CA32" s="1">
        <v>316494.73225</v>
      </c>
      <c r="CB32" s="1">
        <v>316494.73225</v>
      </c>
      <c r="CC32" s="1">
        <v>316494.73225</v>
      </c>
      <c r="CD32" s="1">
        <v>316494.73225</v>
      </c>
      <c r="CE32" s="1">
        <v>316494.73225</v>
      </c>
      <c r="CF32" s="1">
        <v>316494.73225</v>
      </c>
      <c r="CG32" s="1">
        <v>316494.73225</v>
      </c>
      <c r="CH32" s="1">
        <v>316494.73225</v>
      </c>
      <c r="CI32" s="1">
        <v>316494.73225</v>
      </c>
      <c r="CJ32" s="1">
        <v>316494.73225</v>
      </c>
      <c r="CK32" s="1">
        <v>316494.73225</v>
      </c>
      <c r="CL32" s="1">
        <v>316494.73225</v>
      </c>
      <c r="CM32" s="1">
        <v>316494.73225</v>
      </c>
      <c r="CN32" s="1">
        <v>316494.73225</v>
      </c>
      <c r="CO32" s="1">
        <v>316494.73225</v>
      </c>
      <c r="CP32" s="1">
        <v>316494.73225</v>
      </c>
      <c r="CQ32" s="1">
        <v>316494.73225</v>
      </c>
      <c r="CR32" s="1">
        <v>316494.73225</v>
      </c>
      <c r="CS32" s="1">
        <v>316494.73225</v>
      </c>
      <c r="CT32" s="1">
        <v>316494.73225</v>
      </c>
      <c r="CU32" s="1">
        <v>316494.73225</v>
      </c>
      <c r="CV32" s="1">
        <v>316494.73225</v>
      </c>
      <c r="CW32" s="1">
        <v>316494.73225</v>
      </c>
      <c r="CX32" s="1">
        <v>316494.73225</v>
      </c>
      <c r="CY32" s="1">
        <v>316494.73225</v>
      </c>
      <c r="CZ32" s="1">
        <v>316494.73225</v>
      </c>
      <c r="DA32" s="1">
        <v>316494.73225</v>
      </c>
    </row>
    <row r="33" spans="3:105" x14ac:dyDescent="0.25">
      <c r="D33" t="s">
        <v>58</v>
      </c>
      <c r="E33" s="1">
        <v>420111.49050000001</v>
      </c>
      <c r="F33" s="1">
        <v>420111.49050000001</v>
      </c>
      <c r="G33" s="1">
        <v>420111.49050000001</v>
      </c>
      <c r="H33" s="1">
        <v>420111.49050000001</v>
      </c>
      <c r="I33" s="1">
        <v>420111.49050000001</v>
      </c>
      <c r="J33" s="1">
        <v>420111.49050000001</v>
      </c>
      <c r="K33" s="1">
        <v>420111.49050000001</v>
      </c>
      <c r="L33" s="1">
        <v>420111.49050000001</v>
      </c>
      <c r="M33" s="1">
        <v>420111.49050000001</v>
      </c>
      <c r="N33" s="1">
        <v>420111.49050000001</v>
      </c>
      <c r="O33" s="1">
        <v>420111.49050000001</v>
      </c>
      <c r="P33" s="1">
        <v>420111.49050000001</v>
      </c>
      <c r="Q33" s="1">
        <v>420111.49050000001</v>
      </c>
      <c r="R33" s="1">
        <v>420111.49050000001</v>
      </c>
      <c r="S33" s="1">
        <v>420111.49050000001</v>
      </c>
      <c r="T33" s="1">
        <v>420111.49050000001</v>
      </c>
      <c r="U33" s="1">
        <v>420111.49050000001</v>
      </c>
      <c r="V33" s="1">
        <v>420111.49050000001</v>
      </c>
      <c r="W33" s="1">
        <v>420111.49050000001</v>
      </c>
      <c r="X33" s="1">
        <v>420111.49050000001</v>
      </c>
      <c r="Y33" s="1">
        <v>420111.49050000001</v>
      </c>
      <c r="Z33" s="1">
        <v>420111.49050000001</v>
      </c>
      <c r="AA33" s="1">
        <v>420111.49050000001</v>
      </c>
      <c r="AB33" s="1">
        <v>420111.49050000001</v>
      </c>
      <c r="AC33" s="1">
        <v>420111.49050000001</v>
      </c>
      <c r="AD33" s="1">
        <v>420111.49050000001</v>
      </c>
      <c r="AE33" s="1">
        <v>420111.49050000001</v>
      </c>
      <c r="AF33" s="1">
        <v>420111.49050000001</v>
      </c>
      <c r="AG33" s="1">
        <v>420111.49050000001</v>
      </c>
      <c r="AH33" s="1">
        <v>420111.49050000001</v>
      </c>
      <c r="AI33" s="1">
        <v>420111.49050000001</v>
      </c>
      <c r="AJ33" s="1">
        <v>420111.49050000001</v>
      </c>
      <c r="AK33" s="1">
        <v>420111.49050000001</v>
      </c>
      <c r="AL33" s="1">
        <v>420111.49050000001</v>
      </c>
      <c r="AM33" s="1">
        <v>420111.49050000001</v>
      </c>
      <c r="AN33" s="1">
        <v>420111.49050000001</v>
      </c>
      <c r="AO33" s="1">
        <v>420111.49050000001</v>
      </c>
      <c r="AP33" s="1">
        <v>420111.49050000001</v>
      </c>
      <c r="AQ33" s="1">
        <v>420111.49050000001</v>
      </c>
      <c r="AR33" s="1">
        <v>420111.49050000001</v>
      </c>
      <c r="AS33" s="1">
        <v>420111.49050000001</v>
      </c>
      <c r="AT33" s="1">
        <v>420111.49050000001</v>
      </c>
      <c r="AU33" s="1">
        <v>420111.49050000001</v>
      </c>
      <c r="AV33" s="1">
        <v>420111.49050000001</v>
      </c>
      <c r="AW33" s="1">
        <v>420111.49050000001</v>
      </c>
      <c r="AX33" s="1">
        <v>420111.49050000001</v>
      </c>
      <c r="AY33" s="1">
        <v>420111.49050000001</v>
      </c>
      <c r="AZ33" s="1">
        <v>420111.49050000001</v>
      </c>
      <c r="BA33" s="1">
        <v>420111.49050000001</v>
      </c>
      <c r="BB33" s="1">
        <v>420111.49050000001</v>
      </c>
      <c r="BC33" s="1">
        <v>420111.49050000001</v>
      </c>
      <c r="BD33" s="1">
        <v>420111.49050000001</v>
      </c>
      <c r="BE33" s="1">
        <v>420111.49050000001</v>
      </c>
      <c r="BF33" s="1">
        <v>420111.49050000001</v>
      </c>
      <c r="BG33" s="1">
        <v>420111.49050000001</v>
      </c>
      <c r="BH33" s="1">
        <v>420111.49050000001</v>
      </c>
      <c r="BI33" s="1">
        <v>420111.49050000001</v>
      </c>
      <c r="BJ33" s="1">
        <v>420111.49050000001</v>
      </c>
      <c r="BK33" s="1">
        <v>420111.49050000001</v>
      </c>
      <c r="BL33" s="1">
        <v>420111.49050000001</v>
      </c>
      <c r="BM33" s="1">
        <v>420111.49050000001</v>
      </c>
      <c r="BN33" s="1">
        <v>420111.49050000001</v>
      </c>
      <c r="BO33" s="1">
        <v>420111.49050000001</v>
      </c>
      <c r="BP33" s="1">
        <v>420111.49050000001</v>
      </c>
      <c r="BQ33" s="1">
        <v>420111.49050000001</v>
      </c>
      <c r="BR33" s="1">
        <v>420111.49050000001</v>
      </c>
      <c r="BS33" s="1">
        <v>420111.49050000001</v>
      </c>
      <c r="BT33" s="1">
        <v>420111.49050000001</v>
      </c>
      <c r="BU33" s="1">
        <v>420111.49050000001</v>
      </c>
      <c r="BV33" s="1">
        <v>420111.49050000001</v>
      </c>
      <c r="BW33" s="1">
        <v>420111.49050000001</v>
      </c>
      <c r="BX33" s="1">
        <v>420111.49050000001</v>
      </c>
      <c r="BY33" s="1">
        <v>420111.49050000001</v>
      </c>
      <c r="BZ33" s="1">
        <v>420111.49050000001</v>
      </c>
      <c r="CA33" s="1">
        <v>420111.49050000001</v>
      </c>
      <c r="CB33" s="1">
        <v>420111.49050000001</v>
      </c>
      <c r="CC33" s="1">
        <v>420111.49050000001</v>
      </c>
      <c r="CD33" s="1">
        <v>420111.49050000001</v>
      </c>
      <c r="CE33" s="1">
        <v>420111.49050000001</v>
      </c>
      <c r="CF33" s="1">
        <v>420111.49050000001</v>
      </c>
      <c r="CG33" s="1">
        <v>420111.49050000001</v>
      </c>
      <c r="CH33" s="1">
        <v>420111.49050000001</v>
      </c>
      <c r="CI33" s="1">
        <v>420111.49050000001</v>
      </c>
      <c r="CJ33" s="1">
        <v>420111.49050000001</v>
      </c>
      <c r="CK33" s="1">
        <v>420111.49050000001</v>
      </c>
      <c r="CL33" s="1">
        <v>420111.49050000001</v>
      </c>
      <c r="CM33" s="1">
        <v>420111.49050000001</v>
      </c>
      <c r="CN33" s="1">
        <v>420111.49050000001</v>
      </c>
      <c r="CO33" s="1">
        <v>420111.49050000001</v>
      </c>
      <c r="CP33" s="1">
        <v>420111.49050000001</v>
      </c>
      <c r="CQ33" s="1">
        <v>420111.49050000001</v>
      </c>
      <c r="CR33" s="1">
        <v>420111.49050000001</v>
      </c>
      <c r="CS33" s="1">
        <v>420111.49050000001</v>
      </c>
      <c r="CT33" s="1">
        <v>420111.49050000001</v>
      </c>
      <c r="CU33" s="1">
        <v>420111.49050000001</v>
      </c>
      <c r="CV33" s="1">
        <v>420111.49050000001</v>
      </c>
      <c r="CW33" s="1">
        <v>420111.49050000001</v>
      </c>
      <c r="CX33" s="1">
        <v>420111.49050000001</v>
      </c>
      <c r="CY33" s="1">
        <v>420111.49050000001</v>
      </c>
      <c r="CZ33" s="1">
        <v>420111.49050000001</v>
      </c>
      <c r="DA33" s="1">
        <v>420111.49050000001</v>
      </c>
    </row>
    <row r="34" spans="3:105" x14ac:dyDescent="0.25">
      <c r="D34" t="s">
        <v>59</v>
      </c>
      <c r="E34" s="1">
        <v>487450.071</v>
      </c>
      <c r="F34" s="1">
        <v>487450.071</v>
      </c>
      <c r="G34" s="1">
        <v>487450.071</v>
      </c>
      <c r="H34" s="1">
        <v>487450.071</v>
      </c>
      <c r="I34" s="1">
        <v>487450.071</v>
      </c>
      <c r="J34" s="1">
        <v>487450.071</v>
      </c>
      <c r="K34" s="1">
        <v>487450.071</v>
      </c>
      <c r="L34" s="1">
        <v>487450.071</v>
      </c>
      <c r="M34" s="1">
        <v>487450.071</v>
      </c>
      <c r="N34" s="1">
        <v>487450.071</v>
      </c>
      <c r="O34" s="1">
        <v>487450.071</v>
      </c>
      <c r="P34" s="1">
        <v>487450.071</v>
      </c>
      <c r="Q34" s="1">
        <v>487450.071</v>
      </c>
      <c r="R34" s="1">
        <v>487450.071</v>
      </c>
      <c r="S34" s="1">
        <v>487450.071</v>
      </c>
      <c r="T34" s="1">
        <v>487450.071</v>
      </c>
      <c r="U34" s="1">
        <v>487450.071</v>
      </c>
      <c r="V34" s="1">
        <v>487450.071</v>
      </c>
      <c r="W34" s="1">
        <v>487450.071</v>
      </c>
      <c r="X34" s="1">
        <v>487450.071</v>
      </c>
      <c r="Y34" s="1">
        <v>487450.071</v>
      </c>
      <c r="Z34" s="1">
        <v>487450.071</v>
      </c>
      <c r="AA34" s="1">
        <v>487450.071</v>
      </c>
      <c r="AB34" s="1">
        <v>487450.071</v>
      </c>
      <c r="AC34" s="1">
        <v>487450.071</v>
      </c>
      <c r="AD34" s="1">
        <v>487450.071</v>
      </c>
      <c r="AE34" s="1">
        <v>487450.071</v>
      </c>
      <c r="AF34" s="1">
        <v>487450.071</v>
      </c>
      <c r="AG34" s="1">
        <v>487450.071</v>
      </c>
      <c r="AH34" s="1">
        <v>487450.071</v>
      </c>
      <c r="AI34" s="1">
        <v>487450.071</v>
      </c>
      <c r="AJ34" s="1">
        <v>487450.071</v>
      </c>
      <c r="AK34" s="1">
        <v>487450.071</v>
      </c>
      <c r="AL34" s="1">
        <v>487450.071</v>
      </c>
      <c r="AM34" s="1">
        <v>487450.071</v>
      </c>
      <c r="AN34" s="1">
        <v>487450.071</v>
      </c>
      <c r="AO34" s="1">
        <v>487450.071</v>
      </c>
      <c r="AP34" s="1">
        <v>487450.071</v>
      </c>
      <c r="AQ34" s="1">
        <v>487450.071</v>
      </c>
      <c r="AR34" s="1">
        <v>487450.071</v>
      </c>
      <c r="AS34" s="1">
        <v>487450.071</v>
      </c>
      <c r="AT34" s="1">
        <v>487450.071</v>
      </c>
      <c r="AU34" s="1">
        <v>487450.071</v>
      </c>
      <c r="AV34" s="1">
        <v>487450.071</v>
      </c>
      <c r="AW34" s="1">
        <v>487450.071</v>
      </c>
      <c r="AX34" s="1">
        <v>487450.071</v>
      </c>
      <c r="AY34" s="1">
        <v>487450.071</v>
      </c>
      <c r="AZ34" s="1">
        <v>487450.071</v>
      </c>
      <c r="BA34" s="1">
        <v>487450.071</v>
      </c>
      <c r="BB34" s="1">
        <v>487450.071</v>
      </c>
      <c r="BC34" s="1">
        <v>487450.071</v>
      </c>
      <c r="BD34" s="1">
        <v>487450.071</v>
      </c>
      <c r="BE34" s="1">
        <v>487450.071</v>
      </c>
      <c r="BF34" s="1">
        <v>487450.071</v>
      </c>
      <c r="BG34" s="1">
        <v>487450.071</v>
      </c>
      <c r="BH34" s="1">
        <v>487450.071</v>
      </c>
      <c r="BI34" s="1">
        <v>487450.071</v>
      </c>
      <c r="BJ34" s="1">
        <v>487450.071</v>
      </c>
      <c r="BK34" s="1">
        <v>487450.071</v>
      </c>
      <c r="BL34" s="1">
        <v>487450.071</v>
      </c>
      <c r="BM34" s="1">
        <v>487450.071</v>
      </c>
      <c r="BN34" s="1">
        <v>487450.071</v>
      </c>
      <c r="BO34" s="1">
        <v>487450.071</v>
      </c>
      <c r="BP34" s="1">
        <v>487450.071</v>
      </c>
      <c r="BQ34" s="1">
        <v>487450.071</v>
      </c>
      <c r="BR34" s="1">
        <v>487450.071</v>
      </c>
      <c r="BS34" s="1">
        <v>487450.071</v>
      </c>
      <c r="BT34" s="1">
        <v>487450.071</v>
      </c>
      <c r="BU34" s="1">
        <v>487450.071</v>
      </c>
      <c r="BV34" s="1">
        <v>487450.071</v>
      </c>
      <c r="BW34" s="1">
        <v>487450.071</v>
      </c>
      <c r="BX34" s="1">
        <v>487450.071</v>
      </c>
      <c r="BY34" s="1">
        <v>487450.071</v>
      </c>
      <c r="BZ34" s="1">
        <v>487450.071</v>
      </c>
      <c r="CA34" s="1">
        <v>487450.071</v>
      </c>
      <c r="CB34" s="1">
        <v>487450.071</v>
      </c>
      <c r="CC34" s="1">
        <v>487450.071</v>
      </c>
      <c r="CD34" s="1">
        <v>487450.071</v>
      </c>
      <c r="CE34" s="1">
        <v>487450.071</v>
      </c>
      <c r="CF34" s="1">
        <v>487450.071</v>
      </c>
      <c r="CG34" s="1">
        <v>487450.071</v>
      </c>
      <c r="CH34" s="1">
        <v>487450.071</v>
      </c>
      <c r="CI34" s="1">
        <v>487450.071</v>
      </c>
      <c r="CJ34" s="1">
        <v>487450.071</v>
      </c>
      <c r="CK34" s="1">
        <v>487450.071</v>
      </c>
      <c r="CL34" s="1">
        <v>487450.071</v>
      </c>
      <c r="CM34" s="1">
        <v>487450.071</v>
      </c>
      <c r="CN34" s="1">
        <v>487450.071</v>
      </c>
      <c r="CO34" s="1">
        <v>487450.071</v>
      </c>
      <c r="CP34" s="1">
        <v>487450.071</v>
      </c>
      <c r="CQ34" s="1">
        <v>487450.071</v>
      </c>
      <c r="CR34" s="1">
        <v>487450.071</v>
      </c>
      <c r="CS34" s="1">
        <v>487450.071</v>
      </c>
      <c r="CT34" s="1">
        <v>487450.071</v>
      </c>
      <c r="CU34" s="1">
        <v>487450.071</v>
      </c>
      <c r="CV34" s="1">
        <v>487450.071</v>
      </c>
      <c r="CW34" s="1">
        <v>487450.071</v>
      </c>
      <c r="CX34" s="1">
        <v>487450.071</v>
      </c>
      <c r="CY34" s="1">
        <v>487450.071</v>
      </c>
      <c r="CZ34" s="1">
        <v>487450.071</v>
      </c>
      <c r="DA34" s="1">
        <v>487450.071</v>
      </c>
    </row>
    <row r="35" spans="3:105" x14ac:dyDescent="0.25">
      <c r="D35" t="s">
        <v>60</v>
      </c>
      <c r="E35" s="1">
        <v>490019.91800000001</v>
      </c>
      <c r="F35" s="1">
        <v>490019.91800000001</v>
      </c>
      <c r="G35" s="1">
        <v>490019.91800000001</v>
      </c>
      <c r="H35" s="1">
        <v>490019.91800000001</v>
      </c>
      <c r="I35" s="1">
        <v>490019.91800000001</v>
      </c>
      <c r="J35" s="1">
        <v>490019.91800000001</v>
      </c>
      <c r="K35" s="1">
        <v>490019.91800000001</v>
      </c>
      <c r="L35" s="1">
        <v>490019.91800000001</v>
      </c>
      <c r="M35" s="1">
        <v>490019.91800000001</v>
      </c>
      <c r="N35" s="1">
        <v>490019.91800000001</v>
      </c>
      <c r="O35" s="1">
        <v>490019.91800000001</v>
      </c>
      <c r="P35" s="1">
        <v>490019.91800000001</v>
      </c>
      <c r="Q35" s="1">
        <v>490019.91800000001</v>
      </c>
      <c r="R35" s="1">
        <v>490019.91800000001</v>
      </c>
      <c r="S35" s="1">
        <v>490019.91800000001</v>
      </c>
      <c r="T35" s="1">
        <v>490019.91800000001</v>
      </c>
      <c r="U35" s="1">
        <v>490019.91800000001</v>
      </c>
      <c r="V35" s="1">
        <v>490019.91800000001</v>
      </c>
      <c r="W35" s="1">
        <v>490019.91800000001</v>
      </c>
      <c r="X35" s="1">
        <v>490019.91800000001</v>
      </c>
      <c r="Y35" s="1">
        <v>490019.91800000001</v>
      </c>
      <c r="Z35" s="1">
        <v>490019.91800000001</v>
      </c>
      <c r="AA35" s="1">
        <v>490019.91800000001</v>
      </c>
      <c r="AB35" s="1">
        <v>490019.91800000001</v>
      </c>
      <c r="AC35" s="1">
        <v>490019.91800000001</v>
      </c>
      <c r="AD35" s="1">
        <v>490019.91800000001</v>
      </c>
      <c r="AE35" s="1">
        <v>490019.91800000001</v>
      </c>
      <c r="AF35" s="1">
        <v>490019.91800000001</v>
      </c>
      <c r="AG35" s="1">
        <v>490019.91800000001</v>
      </c>
      <c r="AH35" s="1">
        <v>490019.91800000001</v>
      </c>
      <c r="AI35" s="1">
        <v>490019.91800000001</v>
      </c>
      <c r="AJ35" s="1">
        <v>490019.91800000001</v>
      </c>
      <c r="AK35" s="1">
        <v>490019.91800000001</v>
      </c>
      <c r="AL35" s="1">
        <v>490019.91800000001</v>
      </c>
      <c r="AM35" s="1">
        <v>490019.91800000001</v>
      </c>
      <c r="AN35" s="1">
        <v>490019.91800000001</v>
      </c>
      <c r="AO35" s="1">
        <v>490019.91800000001</v>
      </c>
      <c r="AP35" s="1">
        <v>490019.91800000001</v>
      </c>
      <c r="AQ35" s="1">
        <v>490019.91800000001</v>
      </c>
      <c r="AR35" s="1">
        <v>490019.91800000001</v>
      </c>
      <c r="AS35" s="1">
        <v>490019.91800000001</v>
      </c>
      <c r="AT35" s="1">
        <v>490019.91800000001</v>
      </c>
      <c r="AU35" s="1">
        <v>490019.91800000001</v>
      </c>
      <c r="AV35" s="1">
        <v>490019.91800000001</v>
      </c>
      <c r="AW35" s="1">
        <v>490019.91800000001</v>
      </c>
      <c r="AX35" s="1">
        <v>490019.91800000001</v>
      </c>
      <c r="AY35" s="1">
        <v>490019.91800000001</v>
      </c>
      <c r="AZ35" s="1">
        <v>490019.91800000001</v>
      </c>
      <c r="BA35" s="1">
        <v>490019.91800000001</v>
      </c>
      <c r="BB35" s="1">
        <v>490019.91800000001</v>
      </c>
      <c r="BC35" s="1">
        <v>490019.91800000001</v>
      </c>
      <c r="BD35" s="1">
        <v>490019.91800000001</v>
      </c>
      <c r="BE35" s="1">
        <v>490019.91800000001</v>
      </c>
      <c r="BF35" s="1">
        <v>490019.91800000001</v>
      </c>
      <c r="BG35" s="1">
        <v>490019.91800000001</v>
      </c>
      <c r="BH35" s="1">
        <v>490019.91800000001</v>
      </c>
      <c r="BI35" s="1">
        <v>490019.91800000001</v>
      </c>
      <c r="BJ35" s="1">
        <v>490019.91800000001</v>
      </c>
      <c r="BK35" s="1">
        <v>490019.91800000001</v>
      </c>
      <c r="BL35" s="1">
        <v>490019.91800000001</v>
      </c>
      <c r="BM35" s="1">
        <v>490019.91800000001</v>
      </c>
      <c r="BN35" s="1">
        <v>490019.91800000001</v>
      </c>
      <c r="BO35" s="1">
        <v>490019.91800000001</v>
      </c>
      <c r="BP35" s="1">
        <v>490019.91800000001</v>
      </c>
      <c r="BQ35" s="1">
        <v>490019.91800000001</v>
      </c>
      <c r="BR35" s="1">
        <v>490019.91800000001</v>
      </c>
      <c r="BS35" s="1">
        <v>490019.91800000001</v>
      </c>
      <c r="BT35" s="1">
        <v>490019.91800000001</v>
      </c>
      <c r="BU35" s="1">
        <v>490019.91800000001</v>
      </c>
      <c r="BV35" s="1">
        <v>490019.91800000001</v>
      </c>
      <c r="BW35" s="1">
        <v>490019.91800000001</v>
      </c>
      <c r="BX35" s="1">
        <v>490019.91800000001</v>
      </c>
      <c r="BY35" s="1">
        <v>490019.91800000001</v>
      </c>
      <c r="BZ35" s="1">
        <v>490019.91800000001</v>
      </c>
      <c r="CA35" s="1">
        <v>490019.91800000001</v>
      </c>
      <c r="CB35" s="1">
        <v>490019.91800000001</v>
      </c>
      <c r="CC35" s="1">
        <v>490019.91800000001</v>
      </c>
      <c r="CD35" s="1">
        <v>490019.91800000001</v>
      </c>
      <c r="CE35" s="1">
        <v>490019.91800000001</v>
      </c>
      <c r="CF35" s="1">
        <v>490019.91800000001</v>
      </c>
      <c r="CG35" s="1">
        <v>490019.91800000001</v>
      </c>
      <c r="CH35" s="1">
        <v>490019.91800000001</v>
      </c>
      <c r="CI35" s="1">
        <v>490019.91800000001</v>
      </c>
      <c r="CJ35" s="1">
        <v>490019.91800000001</v>
      </c>
      <c r="CK35" s="1">
        <v>490019.91800000001</v>
      </c>
      <c r="CL35" s="1">
        <v>490019.91800000001</v>
      </c>
      <c r="CM35" s="1">
        <v>490019.91800000001</v>
      </c>
      <c r="CN35" s="1">
        <v>490019.91800000001</v>
      </c>
      <c r="CO35" s="1">
        <v>490019.91800000001</v>
      </c>
      <c r="CP35" s="1">
        <v>490019.91800000001</v>
      </c>
      <c r="CQ35" s="1">
        <v>490019.91800000001</v>
      </c>
      <c r="CR35" s="1">
        <v>490019.91800000001</v>
      </c>
      <c r="CS35" s="1">
        <v>490019.91800000001</v>
      </c>
      <c r="CT35" s="1">
        <v>490019.91800000001</v>
      </c>
      <c r="CU35" s="1">
        <v>490019.91800000001</v>
      </c>
      <c r="CV35" s="1">
        <v>490019.91800000001</v>
      </c>
      <c r="CW35" s="1">
        <v>490019.91800000001</v>
      </c>
      <c r="CX35" s="1">
        <v>490019.91800000001</v>
      </c>
      <c r="CY35" s="1">
        <v>490019.91800000001</v>
      </c>
      <c r="CZ35" s="1">
        <v>490019.91800000001</v>
      </c>
      <c r="DA35" s="1">
        <v>490019.91800000001</v>
      </c>
    </row>
    <row r="37" spans="3:105" x14ac:dyDescent="0.25">
      <c r="D37" s="4" t="s">
        <v>28</v>
      </c>
    </row>
    <row r="38" spans="3:105" x14ac:dyDescent="0.25">
      <c r="D38" t="s">
        <v>48</v>
      </c>
      <c r="E38" s="34">
        <f t="shared" ref="E38:E50" si="0">MAX(E8+E$3*E23,0)</f>
        <v>2085640.4887499996</v>
      </c>
      <c r="F38" s="1">
        <f t="shared" ref="F38:O38" si="1">MAX(F8+F$3*F23,0)</f>
        <v>2130487.6789749996</v>
      </c>
      <c r="G38" s="1">
        <f t="shared" si="1"/>
        <v>2175334.8691999996</v>
      </c>
      <c r="H38" s="1">
        <f t="shared" si="1"/>
        <v>2220182.0594249992</v>
      </c>
      <c r="I38" s="1">
        <f t="shared" si="1"/>
        <v>2265029.2496499992</v>
      </c>
      <c r="J38" s="1">
        <f t="shared" si="1"/>
        <v>2309876.4398749992</v>
      </c>
      <c r="K38" s="1">
        <f t="shared" si="1"/>
        <v>2354723.6300999988</v>
      </c>
      <c r="L38" s="1">
        <f t="shared" si="1"/>
        <v>2399570.8203249988</v>
      </c>
      <c r="M38" s="1">
        <f t="shared" si="1"/>
        <v>2444418.0105499988</v>
      </c>
      <c r="N38" s="1">
        <f t="shared" si="1"/>
        <v>2489265.2007749984</v>
      </c>
      <c r="O38" s="1">
        <f t="shared" si="1"/>
        <v>2534112.390999998</v>
      </c>
      <c r="P38" s="1">
        <f t="shared" ref="P38:BM38" si="2">MAX(P8+P$3*P23,0)</f>
        <v>2578959.5812249985</v>
      </c>
      <c r="Q38" s="1">
        <f t="shared" si="2"/>
        <v>2623806.771449998</v>
      </c>
      <c r="R38" s="1">
        <f t="shared" si="2"/>
        <v>2668653.9616749985</v>
      </c>
      <c r="S38" s="1">
        <f t="shared" si="2"/>
        <v>2713501.1518999981</v>
      </c>
      <c r="T38" s="1">
        <f t="shared" si="2"/>
        <v>2758348.3421249986</v>
      </c>
      <c r="U38" s="1">
        <f t="shared" si="2"/>
        <v>2803195.5323499986</v>
      </c>
      <c r="V38" s="1">
        <f t="shared" si="2"/>
        <v>2848042.7225749986</v>
      </c>
      <c r="W38" s="1">
        <f t="shared" si="2"/>
        <v>2892889.9127999987</v>
      </c>
      <c r="X38" s="1">
        <f t="shared" si="2"/>
        <v>2937737.1030249987</v>
      </c>
      <c r="Y38" s="1">
        <f t="shared" si="2"/>
        <v>2982584.2932499987</v>
      </c>
      <c r="Z38" s="1">
        <f t="shared" si="2"/>
        <v>3027431.4834749987</v>
      </c>
      <c r="AA38" s="1">
        <f t="shared" si="2"/>
        <v>3072278.6736999988</v>
      </c>
      <c r="AB38" s="1">
        <f t="shared" si="2"/>
        <v>3117125.8639249988</v>
      </c>
      <c r="AC38" s="1">
        <f t="shared" si="2"/>
        <v>3161973.0541499988</v>
      </c>
      <c r="AD38" s="1">
        <f t="shared" si="2"/>
        <v>3206820.2443749988</v>
      </c>
      <c r="AE38" s="1">
        <f t="shared" si="2"/>
        <v>3251667.4345999989</v>
      </c>
      <c r="AF38" s="1">
        <f t="shared" si="2"/>
        <v>3296514.6248249989</v>
      </c>
      <c r="AG38" s="1">
        <f t="shared" si="2"/>
        <v>3341361.8150499989</v>
      </c>
      <c r="AH38" s="1">
        <f t="shared" si="2"/>
        <v>3386209.005274999</v>
      </c>
      <c r="AI38" s="1">
        <f t="shared" si="2"/>
        <v>3431056.195499999</v>
      </c>
      <c r="AJ38" s="1">
        <f t="shared" si="2"/>
        <v>3475903.385724999</v>
      </c>
      <c r="AK38" s="1">
        <f t="shared" si="2"/>
        <v>3520750.575949999</v>
      </c>
      <c r="AL38" s="1">
        <f t="shared" si="2"/>
        <v>3565597.7661749991</v>
      </c>
      <c r="AM38" s="1">
        <f t="shared" si="2"/>
        <v>3610444.9563999996</v>
      </c>
      <c r="AN38" s="1">
        <f t="shared" si="2"/>
        <v>3655292.1466249991</v>
      </c>
      <c r="AO38" s="1">
        <f t="shared" si="2"/>
        <v>3700139.3368499996</v>
      </c>
      <c r="AP38" s="1">
        <f t="shared" si="2"/>
        <v>3744986.5270749992</v>
      </c>
      <c r="AQ38" s="1">
        <f t="shared" si="2"/>
        <v>3789833.7172999997</v>
      </c>
      <c r="AR38" s="1">
        <f t="shared" si="2"/>
        <v>3834680.9075249997</v>
      </c>
      <c r="AS38" s="1">
        <f t="shared" si="2"/>
        <v>3879528.0977499997</v>
      </c>
      <c r="AT38" s="1">
        <f t="shared" si="2"/>
        <v>3924375.2879749998</v>
      </c>
      <c r="AU38" s="1">
        <f t="shared" si="2"/>
        <v>3969222.4781999998</v>
      </c>
      <c r="AV38" s="1">
        <f t="shared" si="2"/>
        <v>4014069.6684249993</v>
      </c>
      <c r="AW38" s="1">
        <f t="shared" si="2"/>
        <v>4058916.8586499994</v>
      </c>
      <c r="AX38" s="1">
        <f t="shared" si="2"/>
        <v>4103764.0488749994</v>
      </c>
      <c r="AY38" s="1">
        <f t="shared" si="2"/>
        <v>4148611.2390999994</v>
      </c>
      <c r="AZ38" s="1">
        <f t="shared" si="2"/>
        <v>4193458.4293249995</v>
      </c>
      <c r="BA38" s="1">
        <f t="shared" si="2"/>
        <v>4238305.6195499999</v>
      </c>
      <c r="BB38" s="1">
        <f t="shared" si="2"/>
        <v>4283152.8097749995</v>
      </c>
      <c r="BC38" s="1">
        <f t="shared" si="2"/>
        <v>4328000</v>
      </c>
      <c r="BD38" s="1">
        <f t="shared" si="2"/>
        <v>4372847.1902249996</v>
      </c>
      <c r="BE38" s="1">
        <f t="shared" si="2"/>
        <v>4417694.3804499991</v>
      </c>
      <c r="BF38" s="1">
        <f t="shared" si="2"/>
        <v>4462541.5706749996</v>
      </c>
      <c r="BG38" s="1">
        <f t="shared" si="2"/>
        <v>4507388.7608999992</v>
      </c>
      <c r="BH38" s="1">
        <f t="shared" si="2"/>
        <v>4552235.9511249997</v>
      </c>
      <c r="BI38" s="1">
        <f t="shared" si="2"/>
        <v>4597083.1413499992</v>
      </c>
      <c r="BJ38" s="1">
        <f t="shared" si="2"/>
        <v>4641930.3315749997</v>
      </c>
      <c r="BK38" s="1">
        <f t="shared" si="2"/>
        <v>4686777.5217999993</v>
      </c>
      <c r="BL38" s="1">
        <f t="shared" si="2"/>
        <v>4731624.7120249998</v>
      </c>
      <c r="BM38" s="1">
        <f t="shared" si="2"/>
        <v>4776471.9022499993</v>
      </c>
      <c r="BN38" s="1">
        <f t="shared" ref="BN38:DA38" si="3">MAX(BN8+BN$3*BN23,0)</f>
        <v>4821319.0924749998</v>
      </c>
      <c r="BO38" s="1">
        <f t="shared" si="3"/>
        <v>4866166.2826999994</v>
      </c>
      <c r="BP38" s="1">
        <f t="shared" si="3"/>
        <v>4911013.4729249999</v>
      </c>
      <c r="BQ38" s="1">
        <f t="shared" si="3"/>
        <v>4955860.6631499995</v>
      </c>
      <c r="BR38" s="1">
        <f t="shared" si="3"/>
        <v>5000707.8533749999</v>
      </c>
      <c r="BS38" s="1">
        <f t="shared" si="3"/>
        <v>5045555.0435999995</v>
      </c>
      <c r="BT38" s="1">
        <f t="shared" si="3"/>
        <v>5090402.233825</v>
      </c>
      <c r="BU38" s="1">
        <f t="shared" si="3"/>
        <v>5135249.4240499996</v>
      </c>
      <c r="BV38" s="1">
        <f t="shared" si="3"/>
        <v>5180096.6142750001</v>
      </c>
      <c r="BW38" s="1">
        <f t="shared" si="3"/>
        <v>5224943.8044999996</v>
      </c>
      <c r="BX38" s="1">
        <f t="shared" si="3"/>
        <v>5269790.9947250001</v>
      </c>
      <c r="BY38" s="1">
        <f t="shared" si="3"/>
        <v>5314638.1849499997</v>
      </c>
      <c r="BZ38" s="1">
        <f t="shared" si="3"/>
        <v>5359485.3751750002</v>
      </c>
      <c r="CA38" s="1">
        <f t="shared" si="3"/>
        <v>5404332.5653999997</v>
      </c>
      <c r="CB38" s="1">
        <f t="shared" si="3"/>
        <v>5449179.7556250002</v>
      </c>
      <c r="CC38" s="1">
        <f t="shared" si="3"/>
        <v>5494026.9458499998</v>
      </c>
      <c r="CD38" s="1">
        <f t="shared" si="3"/>
        <v>5538874.1360750003</v>
      </c>
      <c r="CE38" s="1">
        <f t="shared" si="3"/>
        <v>5583721.3263000008</v>
      </c>
      <c r="CF38" s="1">
        <f t="shared" si="3"/>
        <v>5628568.5165250003</v>
      </c>
      <c r="CG38" s="1">
        <f t="shared" si="3"/>
        <v>5673415.7067499999</v>
      </c>
      <c r="CH38" s="1">
        <f t="shared" si="3"/>
        <v>5718262.8969750004</v>
      </c>
      <c r="CI38" s="1">
        <f t="shared" si="3"/>
        <v>5763110.0872000009</v>
      </c>
      <c r="CJ38" s="1">
        <f t="shared" si="3"/>
        <v>5807957.2774250004</v>
      </c>
      <c r="CK38" s="1">
        <f t="shared" si="3"/>
        <v>5852804.46765</v>
      </c>
      <c r="CL38" s="1">
        <f t="shared" si="3"/>
        <v>5897651.6578750005</v>
      </c>
      <c r="CM38" s="1">
        <f t="shared" si="3"/>
        <v>5942498.848100001</v>
      </c>
      <c r="CN38" s="1">
        <f t="shared" si="3"/>
        <v>5987346.0383250006</v>
      </c>
      <c r="CO38" s="1">
        <f t="shared" si="3"/>
        <v>6032193.2285500001</v>
      </c>
      <c r="CP38" s="1">
        <f t="shared" si="3"/>
        <v>6077040.4187750006</v>
      </c>
      <c r="CQ38" s="1">
        <f t="shared" si="3"/>
        <v>6121887.6090000011</v>
      </c>
      <c r="CR38" s="1">
        <f t="shared" si="3"/>
        <v>6166734.7992250007</v>
      </c>
      <c r="CS38" s="1">
        <f t="shared" si="3"/>
        <v>6211581.9894500002</v>
      </c>
      <c r="CT38" s="1">
        <f t="shared" si="3"/>
        <v>6256429.1796749998</v>
      </c>
      <c r="CU38" s="1">
        <f t="shared" si="3"/>
        <v>6301276.3699000003</v>
      </c>
      <c r="CV38" s="1">
        <f t="shared" si="3"/>
        <v>6346123.5601249998</v>
      </c>
      <c r="CW38" s="1">
        <f t="shared" si="3"/>
        <v>6390970.7503499994</v>
      </c>
      <c r="CX38" s="1">
        <f t="shared" si="3"/>
        <v>6435817.9405749999</v>
      </c>
      <c r="CY38" s="1">
        <f t="shared" si="3"/>
        <v>6480665.1307999995</v>
      </c>
      <c r="CZ38" s="1">
        <f t="shared" si="3"/>
        <v>6525512.321024999</v>
      </c>
      <c r="DA38" s="1">
        <f t="shared" si="3"/>
        <v>6570359.5112499986</v>
      </c>
    </row>
    <row r="39" spans="3:105" x14ac:dyDescent="0.25">
      <c r="D39" t="s">
        <v>49</v>
      </c>
      <c r="E39" s="1">
        <f t="shared" si="0"/>
        <v>2443635.8137500002</v>
      </c>
      <c r="F39" s="1">
        <f t="shared" ref="F39:O50" si="4">MAX(F9+F$3*F24,0)</f>
        <v>2480858.0974749997</v>
      </c>
      <c r="G39" s="1">
        <f t="shared" si="4"/>
        <v>2518080.3811999997</v>
      </c>
      <c r="H39" s="1">
        <f t="shared" si="4"/>
        <v>2555302.6649249997</v>
      </c>
      <c r="I39" s="1">
        <f t="shared" si="4"/>
        <v>2592524.9486499997</v>
      </c>
      <c r="J39" s="1">
        <f t="shared" si="4"/>
        <v>2629747.2323749997</v>
      </c>
      <c r="K39" s="1">
        <f t="shared" si="4"/>
        <v>2666969.5160999992</v>
      </c>
      <c r="L39" s="1">
        <f t="shared" si="4"/>
        <v>2704191.7998249992</v>
      </c>
      <c r="M39" s="1">
        <f t="shared" si="4"/>
        <v>2741414.0835499987</v>
      </c>
      <c r="N39" s="1">
        <f t="shared" si="4"/>
        <v>2778636.3672749987</v>
      </c>
      <c r="O39" s="1">
        <f t="shared" si="4"/>
        <v>2815858.6509999987</v>
      </c>
      <c r="P39" s="1">
        <f t="shared" ref="P39:BM39" si="5">MAX(P9+P$3*P24,0)</f>
        <v>2853080.9347249987</v>
      </c>
      <c r="Q39" s="1">
        <f t="shared" si="5"/>
        <v>2890303.2184499986</v>
      </c>
      <c r="R39" s="1">
        <f t="shared" si="5"/>
        <v>2927525.5021749986</v>
      </c>
      <c r="S39" s="1">
        <f t="shared" si="5"/>
        <v>2964747.7858999986</v>
      </c>
      <c r="T39" s="1">
        <f t="shared" si="5"/>
        <v>3001970.0696249986</v>
      </c>
      <c r="U39" s="1">
        <f t="shared" si="5"/>
        <v>3039192.3533499986</v>
      </c>
      <c r="V39" s="1">
        <f t="shared" si="5"/>
        <v>3076414.637074999</v>
      </c>
      <c r="W39" s="1">
        <f t="shared" si="5"/>
        <v>3113636.920799999</v>
      </c>
      <c r="X39" s="1">
        <f t="shared" si="5"/>
        <v>3150859.204524999</v>
      </c>
      <c r="Y39" s="1">
        <f t="shared" si="5"/>
        <v>3188081.488249999</v>
      </c>
      <c r="Z39" s="1">
        <f t="shared" si="5"/>
        <v>3225303.771974999</v>
      </c>
      <c r="AA39" s="1">
        <f t="shared" si="5"/>
        <v>3262526.055699999</v>
      </c>
      <c r="AB39" s="1">
        <f t="shared" si="5"/>
        <v>3299748.3394249994</v>
      </c>
      <c r="AC39" s="1">
        <f t="shared" si="5"/>
        <v>3336970.6231499994</v>
      </c>
      <c r="AD39" s="1">
        <f t="shared" si="5"/>
        <v>3374192.9068749994</v>
      </c>
      <c r="AE39" s="1">
        <f t="shared" si="5"/>
        <v>3411415.1905999994</v>
      </c>
      <c r="AF39" s="1">
        <f t="shared" si="5"/>
        <v>3448637.4743249994</v>
      </c>
      <c r="AG39" s="1">
        <f t="shared" si="5"/>
        <v>3485859.7580499994</v>
      </c>
      <c r="AH39" s="1">
        <f t="shared" si="5"/>
        <v>3523082.0417749994</v>
      </c>
      <c r="AI39" s="1">
        <f t="shared" si="5"/>
        <v>3560304.3254999993</v>
      </c>
      <c r="AJ39" s="1">
        <f t="shared" si="5"/>
        <v>3597526.6092249993</v>
      </c>
      <c r="AK39" s="1">
        <f t="shared" si="5"/>
        <v>3634748.8929499993</v>
      </c>
      <c r="AL39" s="1">
        <f t="shared" si="5"/>
        <v>3671971.1766749993</v>
      </c>
      <c r="AM39" s="1">
        <f t="shared" si="5"/>
        <v>3709193.4603999993</v>
      </c>
      <c r="AN39" s="1">
        <f t="shared" si="5"/>
        <v>3746415.7441249993</v>
      </c>
      <c r="AO39" s="1">
        <f t="shared" si="5"/>
        <v>3783638.0278499997</v>
      </c>
      <c r="AP39" s="1">
        <f t="shared" si="5"/>
        <v>3820860.3115749997</v>
      </c>
      <c r="AQ39" s="1">
        <f t="shared" si="5"/>
        <v>3858082.5952999997</v>
      </c>
      <c r="AR39" s="1">
        <f t="shared" si="5"/>
        <v>3895304.8790249997</v>
      </c>
      <c r="AS39" s="1">
        <f t="shared" si="5"/>
        <v>3932527.1627499997</v>
      </c>
      <c r="AT39" s="1">
        <f t="shared" si="5"/>
        <v>3969749.4464749997</v>
      </c>
      <c r="AU39" s="1">
        <f t="shared" si="5"/>
        <v>4006971.7301999996</v>
      </c>
      <c r="AV39" s="1">
        <f t="shared" si="5"/>
        <v>4044194.0139249996</v>
      </c>
      <c r="AW39" s="1">
        <f t="shared" si="5"/>
        <v>4081416.2976499996</v>
      </c>
      <c r="AX39" s="1">
        <f t="shared" si="5"/>
        <v>4118638.5813749996</v>
      </c>
      <c r="AY39" s="1">
        <f t="shared" si="5"/>
        <v>4155860.8650999996</v>
      </c>
      <c r="AZ39" s="1">
        <f t="shared" si="5"/>
        <v>4193083.1488249996</v>
      </c>
      <c r="BA39" s="1">
        <f t="shared" si="5"/>
        <v>4230305.43255</v>
      </c>
      <c r="BB39" s="1">
        <f t="shared" si="5"/>
        <v>4267527.716275</v>
      </c>
      <c r="BC39" s="1">
        <f t="shared" si="5"/>
        <v>4304750</v>
      </c>
      <c r="BD39" s="1">
        <f t="shared" si="5"/>
        <v>4341972.283725</v>
      </c>
      <c r="BE39" s="1">
        <f t="shared" si="5"/>
        <v>4379194.56745</v>
      </c>
      <c r="BF39" s="1">
        <f t="shared" si="5"/>
        <v>4416416.851175</v>
      </c>
      <c r="BG39" s="1">
        <f t="shared" si="5"/>
        <v>4453639.1348999999</v>
      </c>
      <c r="BH39" s="1">
        <f t="shared" si="5"/>
        <v>4490861.4186249999</v>
      </c>
      <c r="BI39" s="1">
        <f t="shared" si="5"/>
        <v>4528083.7023499999</v>
      </c>
      <c r="BJ39" s="1">
        <f t="shared" si="5"/>
        <v>4565305.9860749999</v>
      </c>
      <c r="BK39" s="1">
        <f t="shared" si="5"/>
        <v>4602528.2697999999</v>
      </c>
      <c r="BL39" s="1">
        <f t="shared" si="5"/>
        <v>4639750.5535249999</v>
      </c>
      <c r="BM39" s="1">
        <f t="shared" si="5"/>
        <v>4676972.8372499999</v>
      </c>
      <c r="BN39" s="1">
        <f t="shared" ref="BN39:DA39" si="6">MAX(BN9+BN$3*BN24,0)</f>
        <v>4714195.1209749999</v>
      </c>
      <c r="BO39" s="1">
        <f t="shared" si="6"/>
        <v>4751417.4046999998</v>
      </c>
      <c r="BP39" s="1">
        <f t="shared" si="6"/>
        <v>4788639.6884249998</v>
      </c>
      <c r="BQ39" s="1">
        <f t="shared" si="6"/>
        <v>4825861.9721499998</v>
      </c>
      <c r="BR39" s="1">
        <f t="shared" si="6"/>
        <v>4863084.2558749998</v>
      </c>
      <c r="BS39" s="1">
        <f t="shared" si="6"/>
        <v>4900306.5395999998</v>
      </c>
      <c r="BT39" s="1">
        <f t="shared" si="6"/>
        <v>4937528.8233249998</v>
      </c>
      <c r="BU39" s="1">
        <f t="shared" si="6"/>
        <v>4974751.1070499998</v>
      </c>
      <c r="BV39" s="1">
        <f t="shared" si="6"/>
        <v>5011973.3907749997</v>
      </c>
      <c r="BW39" s="1">
        <f t="shared" si="6"/>
        <v>5049195.6744999997</v>
      </c>
      <c r="BX39" s="1">
        <f t="shared" si="6"/>
        <v>5086417.9582249997</v>
      </c>
      <c r="BY39" s="1">
        <f t="shared" si="6"/>
        <v>5123640.2419499997</v>
      </c>
      <c r="BZ39" s="1">
        <f t="shared" si="6"/>
        <v>5160862.5256749997</v>
      </c>
      <c r="CA39" s="1">
        <f t="shared" si="6"/>
        <v>5198084.8093999997</v>
      </c>
      <c r="CB39" s="1">
        <f t="shared" si="6"/>
        <v>5235307.0931249997</v>
      </c>
      <c r="CC39" s="1">
        <f t="shared" si="6"/>
        <v>5272529.3768499997</v>
      </c>
      <c r="CD39" s="1">
        <f t="shared" si="6"/>
        <v>5309751.6605749996</v>
      </c>
      <c r="CE39" s="1">
        <f t="shared" si="6"/>
        <v>5346973.9442999996</v>
      </c>
      <c r="CF39" s="1">
        <f t="shared" si="6"/>
        <v>5384196.2280250005</v>
      </c>
      <c r="CG39" s="1">
        <f t="shared" si="6"/>
        <v>5421418.5117499996</v>
      </c>
      <c r="CH39" s="1">
        <f t="shared" si="6"/>
        <v>5458640.7954750005</v>
      </c>
      <c r="CI39" s="1">
        <f t="shared" si="6"/>
        <v>5495863.0792000005</v>
      </c>
      <c r="CJ39" s="1">
        <f t="shared" si="6"/>
        <v>5533085.3629250005</v>
      </c>
      <c r="CK39" s="1">
        <f t="shared" si="6"/>
        <v>5570307.6466500005</v>
      </c>
      <c r="CL39" s="1">
        <f t="shared" si="6"/>
        <v>5607529.9303750005</v>
      </c>
      <c r="CM39" s="1">
        <f t="shared" si="6"/>
        <v>5644752.2141000004</v>
      </c>
      <c r="CN39" s="1">
        <f t="shared" si="6"/>
        <v>5681974.4978250004</v>
      </c>
      <c r="CO39" s="1">
        <f t="shared" si="6"/>
        <v>5719196.7815500004</v>
      </c>
      <c r="CP39" s="1">
        <f t="shared" si="6"/>
        <v>5756419.0652750004</v>
      </c>
      <c r="CQ39" s="1">
        <f t="shared" si="6"/>
        <v>5793641.3490000004</v>
      </c>
      <c r="CR39" s="1">
        <f t="shared" si="6"/>
        <v>5830863.6327250004</v>
      </c>
      <c r="CS39" s="1">
        <f t="shared" si="6"/>
        <v>5868085.9164499994</v>
      </c>
      <c r="CT39" s="1">
        <f t="shared" si="6"/>
        <v>5905308.2001750004</v>
      </c>
      <c r="CU39" s="1">
        <f t="shared" si="6"/>
        <v>5942530.4838999994</v>
      </c>
      <c r="CV39" s="1">
        <f t="shared" si="6"/>
        <v>5979752.7676249994</v>
      </c>
      <c r="CW39" s="1">
        <f t="shared" si="6"/>
        <v>6016975.0513499994</v>
      </c>
      <c r="CX39" s="1">
        <f t="shared" si="6"/>
        <v>6054197.3350749994</v>
      </c>
      <c r="CY39" s="1">
        <f t="shared" si="6"/>
        <v>6091419.6187999994</v>
      </c>
      <c r="CZ39" s="1">
        <f t="shared" si="6"/>
        <v>6128641.9025249993</v>
      </c>
      <c r="DA39" s="1">
        <f t="shared" si="6"/>
        <v>6165864.1862499993</v>
      </c>
    </row>
    <row r="40" spans="3:105" x14ac:dyDescent="0.25">
      <c r="D40" t="s">
        <v>50</v>
      </c>
      <c r="E40" s="1">
        <f t="shared" si="0"/>
        <v>2090746.7112499997</v>
      </c>
      <c r="F40" s="1">
        <f t="shared" si="4"/>
        <v>2133866.7770249997</v>
      </c>
      <c r="G40" s="1">
        <f t="shared" si="4"/>
        <v>2176986.8427999998</v>
      </c>
      <c r="H40" s="1">
        <f t="shared" si="4"/>
        <v>2220106.9085749993</v>
      </c>
      <c r="I40" s="1">
        <f t="shared" si="4"/>
        <v>2263226.9743499993</v>
      </c>
      <c r="J40" s="1">
        <f t="shared" si="4"/>
        <v>2306347.0401249994</v>
      </c>
      <c r="K40" s="1">
        <f t="shared" si="4"/>
        <v>2349467.1058999989</v>
      </c>
      <c r="L40" s="1">
        <f t="shared" si="4"/>
        <v>2392587.1716749989</v>
      </c>
      <c r="M40" s="1">
        <f t="shared" si="4"/>
        <v>2435707.237449999</v>
      </c>
      <c r="N40" s="1">
        <f t="shared" si="4"/>
        <v>2478827.3032249985</v>
      </c>
      <c r="O40" s="1">
        <f t="shared" si="4"/>
        <v>2521947.3689999981</v>
      </c>
      <c r="P40" s="1">
        <f t="shared" ref="P40:BM40" si="7">MAX(P10+P$3*P25,0)</f>
        <v>2565067.4347749986</v>
      </c>
      <c r="Q40" s="1">
        <f t="shared" si="7"/>
        <v>2608187.5005499986</v>
      </c>
      <c r="R40" s="1">
        <f t="shared" si="7"/>
        <v>2651307.5663249986</v>
      </c>
      <c r="S40" s="1">
        <f t="shared" si="7"/>
        <v>2694427.6320999986</v>
      </c>
      <c r="T40" s="1">
        <f t="shared" si="7"/>
        <v>2737547.6978749987</v>
      </c>
      <c r="U40" s="1">
        <f t="shared" si="7"/>
        <v>2780667.7636499987</v>
      </c>
      <c r="V40" s="1">
        <f t="shared" si="7"/>
        <v>2823787.8294249987</v>
      </c>
      <c r="W40" s="1">
        <f t="shared" si="7"/>
        <v>2866907.8951999987</v>
      </c>
      <c r="X40" s="1">
        <f t="shared" si="7"/>
        <v>2910027.9609749988</v>
      </c>
      <c r="Y40" s="1">
        <f t="shared" si="7"/>
        <v>2953148.0267499988</v>
      </c>
      <c r="Z40" s="1">
        <f t="shared" si="7"/>
        <v>2996268.0925249988</v>
      </c>
      <c r="AA40" s="1">
        <f t="shared" si="7"/>
        <v>3039388.1582999988</v>
      </c>
      <c r="AB40" s="1">
        <f t="shared" si="7"/>
        <v>3082508.2240749989</v>
      </c>
      <c r="AC40" s="1">
        <f t="shared" si="7"/>
        <v>3125628.2898499989</v>
      </c>
      <c r="AD40" s="1">
        <f t="shared" si="7"/>
        <v>3168748.3556249989</v>
      </c>
      <c r="AE40" s="1">
        <f t="shared" si="7"/>
        <v>3211868.4213999989</v>
      </c>
      <c r="AF40" s="1">
        <f t="shared" si="7"/>
        <v>3254988.487174999</v>
      </c>
      <c r="AG40" s="1">
        <f t="shared" si="7"/>
        <v>3298108.552949999</v>
      </c>
      <c r="AH40" s="1">
        <f t="shared" si="7"/>
        <v>3341228.618724999</v>
      </c>
      <c r="AI40" s="1">
        <f t="shared" si="7"/>
        <v>3384348.684499999</v>
      </c>
      <c r="AJ40" s="1">
        <f t="shared" si="7"/>
        <v>3427468.7502749991</v>
      </c>
      <c r="AK40" s="1">
        <f t="shared" si="7"/>
        <v>3470588.8160499996</v>
      </c>
      <c r="AL40" s="1">
        <f t="shared" si="7"/>
        <v>3513708.8818249991</v>
      </c>
      <c r="AM40" s="1">
        <f t="shared" si="7"/>
        <v>3556828.9475999996</v>
      </c>
      <c r="AN40" s="1">
        <f t="shared" si="7"/>
        <v>3599949.0133749992</v>
      </c>
      <c r="AO40" s="1">
        <f t="shared" si="7"/>
        <v>3643069.0791499997</v>
      </c>
      <c r="AP40" s="1">
        <f t="shared" si="7"/>
        <v>3686189.1449249992</v>
      </c>
      <c r="AQ40" s="1">
        <f t="shared" si="7"/>
        <v>3729309.2106999997</v>
      </c>
      <c r="AR40" s="1">
        <f t="shared" si="7"/>
        <v>3772429.2764749997</v>
      </c>
      <c r="AS40" s="1">
        <f t="shared" si="7"/>
        <v>3815549.3422499998</v>
      </c>
      <c r="AT40" s="1">
        <f t="shared" si="7"/>
        <v>3858669.4080249998</v>
      </c>
      <c r="AU40" s="1">
        <f t="shared" si="7"/>
        <v>3901789.4737999998</v>
      </c>
      <c r="AV40" s="1">
        <f t="shared" si="7"/>
        <v>3944909.5395749994</v>
      </c>
      <c r="AW40" s="1">
        <f t="shared" si="7"/>
        <v>3988029.6053499994</v>
      </c>
      <c r="AX40" s="1">
        <f t="shared" si="7"/>
        <v>4031149.6711249994</v>
      </c>
      <c r="AY40" s="1">
        <f t="shared" si="7"/>
        <v>4074269.7368999994</v>
      </c>
      <c r="AZ40" s="1">
        <f t="shared" si="7"/>
        <v>4117389.8026749995</v>
      </c>
      <c r="BA40" s="1">
        <f t="shared" si="7"/>
        <v>4160509.8684499995</v>
      </c>
      <c r="BB40" s="1">
        <f t="shared" si="7"/>
        <v>4203629.9342249995</v>
      </c>
      <c r="BC40" s="1">
        <f t="shared" si="7"/>
        <v>4246750</v>
      </c>
      <c r="BD40" s="1">
        <f t="shared" si="7"/>
        <v>4289870.0657749996</v>
      </c>
      <c r="BE40" s="1">
        <f t="shared" si="7"/>
        <v>4332990.1315499991</v>
      </c>
      <c r="BF40" s="1">
        <f t="shared" si="7"/>
        <v>4376110.1973249996</v>
      </c>
      <c r="BG40" s="1">
        <f t="shared" si="7"/>
        <v>4419230.2630999992</v>
      </c>
      <c r="BH40" s="1">
        <f t="shared" si="7"/>
        <v>4462350.3288749997</v>
      </c>
      <c r="BI40" s="1">
        <f t="shared" si="7"/>
        <v>4505470.3946499992</v>
      </c>
      <c r="BJ40" s="1">
        <f t="shared" si="7"/>
        <v>4548590.4604249997</v>
      </c>
      <c r="BK40" s="1">
        <f t="shared" si="7"/>
        <v>4591710.5261999993</v>
      </c>
      <c r="BL40" s="1">
        <f t="shared" si="7"/>
        <v>4634830.5919749998</v>
      </c>
      <c r="BM40" s="1">
        <f t="shared" si="7"/>
        <v>4677950.6577499993</v>
      </c>
      <c r="BN40" s="1">
        <f t="shared" ref="BN40:DA40" si="8">MAX(BN10+BN$3*BN25,0)</f>
        <v>4721070.7235249998</v>
      </c>
      <c r="BO40" s="1">
        <f t="shared" si="8"/>
        <v>4764190.7892999994</v>
      </c>
      <c r="BP40" s="1">
        <f t="shared" si="8"/>
        <v>4807310.8550749999</v>
      </c>
      <c r="BQ40" s="1">
        <f t="shared" si="8"/>
        <v>4850430.9208499994</v>
      </c>
      <c r="BR40" s="1">
        <f t="shared" si="8"/>
        <v>4893550.9866249999</v>
      </c>
      <c r="BS40" s="1">
        <f t="shared" si="8"/>
        <v>4936671.0523999995</v>
      </c>
      <c r="BT40" s="1">
        <f t="shared" si="8"/>
        <v>4979791.118175</v>
      </c>
      <c r="BU40" s="1">
        <f t="shared" si="8"/>
        <v>5022911.1839499995</v>
      </c>
      <c r="BV40" s="1">
        <f t="shared" si="8"/>
        <v>5066031.249725</v>
      </c>
      <c r="BW40" s="1">
        <f t="shared" si="8"/>
        <v>5109151.3154999996</v>
      </c>
      <c r="BX40" s="1">
        <f t="shared" si="8"/>
        <v>5152271.3812750001</v>
      </c>
      <c r="BY40" s="1">
        <f t="shared" si="8"/>
        <v>5195391.4470499996</v>
      </c>
      <c r="BZ40" s="1">
        <f t="shared" si="8"/>
        <v>5238511.5128250001</v>
      </c>
      <c r="CA40" s="1">
        <f t="shared" si="8"/>
        <v>5281631.5785999997</v>
      </c>
      <c r="CB40" s="1">
        <f t="shared" si="8"/>
        <v>5324751.6443750001</v>
      </c>
      <c r="CC40" s="1">
        <f t="shared" si="8"/>
        <v>5367871.7101499997</v>
      </c>
      <c r="CD40" s="1">
        <f t="shared" si="8"/>
        <v>5410991.7759250002</v>
      </c>
      <c r="CE40" s="1">
        <f t="shared" si="8"/>
        <v>5454111.8417000007</v>
      </c>
      <c r="CF40" s="1">
        <f t="shared" si="8"/>
        <v>5497231.9074750002</v>
      </c>
      <c r="CG40" s="1">
        <f t="shared" si="8"/>
        <v>5540351.9732499998</v>
      </c>
      <c r="CH40" s="1">
        <f t="shared" si="8"/>
        <v>5583472.0390250003</v>
      </c>
      <c r="CI40" s="1">
        <f t="shared" si="8"/>
        <v>5626592.1048000008</v>
      </c>
      <c r="CJ40" s="1">
        <f t="shared" si="8"/>
        <v>5669712.1705750003</v>
      </c>
      <c r="CK40" s="1">
        <f t="shared" si="8"/>
        <v>5712832.2363499999</v>
      </c>
      <c r="CL40" s="1">
        <f t="shared" si="8"/>
        <v>5755952.3021250004</v>
      </c>
      <c r="CM40" s="1">
        <f t="shared" si="8"/>
        <v>5799072.3679000009</v>
      </c>
      <c r="CN40" s="1">
        <f t="shared" si="8"/>
        <v>5842192.4336750004</v>
      </c>
      <c r="CO40" s="1">
        <f t="shared" si="8"/>
        <v>5885312.49945</v>
      </c>
      <c r="CP40" s="1">
        <f t="shared" si="8"/>
        <v>5928432.5652250005</v>
      </c>
      <c r="CQ40" s="1">
        <f t="shared" si="8"/>
        <v>5971552.631000001</v>
      </c>
      <c r="CR40" s="1">
        <f t="shared" si="8"/>
        <v>6014672.6967750005</v>
      </c>
      <c r="CS40" s="1">
        <f t="shared" si="8"/>
        <v>6057792.7625500001</v>
      </c>
      <c r="CT40" s="1">
        <f t="shared" si="8"/>
        <v>6100912.8283249997</v>
      </c>
      <c r="CU40" s="1">
        <f t="shared" si="8"/>
        <v>6144032.8941000002</v>
      </c>
      <c r="CV40" s="1">
        <f t="shared" si="8"/>
        <v>6187152.9598749997</v>
      </c>
      <c r="CW40" s="1">
        <f t="shared" si="8"/>
        <v>6230273.0256499993</v>
      </c>
      <c r="CX40" s="1">
        <f t="shared" si="8"/>
        <v>6273393.0914249998</v>
      </c>
      <c r="CY40" s="1">
        <f t="shared" si="8"/>
        <v>6316513.1571999993</v>
      </c>
      <c r="CZ40" s="1">
        <f t="shared" si="8"/>
        <v>6359633.2229749989</v>
      </c>
      <c r="DA40" s="1">
        <f t="shared" si="8"/>
        <v>6402753.2887499984</v>
      </c>
    </row>
    <row r="41" spans="3:105" x14ac:dyDescent="0.25">
      <c r="D41" t="s">
        <v>51</v>
      </c>
      <c r="E41" s="1">
        <f t="shared" si="0"/>
        <v>1230961.6774999998</v>
      </c>
      <c r="F41" s="1">
        <f t="shared" si="4"/>
        <v>1283962.4439499993</v>
      </c>
      <c r="G41" s="1">
        <f t="shared" si="4"/>
        <v>1336963.2103999993</v>
      </c>
      <c r="H41" s="1">
        <f t="shared" si="4"/>
        <v>1389963.9768499993</v>
      </c>
      <c r="I41" s="1">
        <f t="shared" si="4"/>
        <v>1442964.7432999988</v>
      </c>
      <c r="J41" s="1">
        <f t="shared" si="4"/>
        <v>1495965.5097499988</v>
      </c>
      <c r="K41" s="1">
        <f t="shared" si="4"/>
        <v>1548966.2761999983</v>
      </c>
      <c r="L41" s="1">
        <f t="shared" si="4"/>
        <v>1601967.0426499983</v>
      </c>
      <c r="M41" s="1">
        <f t="shared" si="4"/>
        <v>1654967.8090999983</v>
      </c>
      <c r="N41" s="1">
        <f t="shared" si="4"/>
        <v>1707968.5755499979</v>
      </c>
      <c r="O41" s="1">
        <f t="shared" si="4"/>
        <v>1760969.3419999979</v>
      </c>
      <c r="P41" s="1">
        <f t="shared" ref="P41:BM41" si="9">MAX(P11+P$3*P26,0)</f>
        <v>1813970.1084499978</v>
      </c>
      <c r="Q41" s="1">
        <f t="shared" si="9"/>
        <v>1866970.8748999978</v>
      </c>
      <c r="R41" s="1">
        <f t="shared" si="9"/>
        <v>1919971.6413499981</v>
      </c>
      <c r="S41" s="1">
        <f t="shared" si="9"/>
        <v>1972972.4077999981</v>
      </c>
      <c r="T41" s="1">
        <f t="shared" si="9"/>
        <v>2025973.1742499981</v>
      </c>
      <c r="U41" s="1">
        <f t="shared" si="9"/>
        <v>2078973.9406999981</v>
      </c>
      <c r="V41" s="1">
        <f t="shared" si="9"/>
        <v>2131974.7071499983</v>
      </c>
      <c r="W41" s="1">
        <f t="shared" si="9"/>
        <v>2184975.4735999983</v>
      </c>
      <c r="X41" s="1">
        <f t="shared" si="9"/>
        <v>2237976.2400499983</v>
      </c>
      <c r="Y41" s="1">
        <f t="shared" si="9"/>
        <v>2290977.0064999983</v>
      </c>
      <c r="Z41" s="1">
        <f t="shared" si="9"/>
        <v>2343977.7729499983</v>
      </c>
      <c r="AA41" s="1">
        <f t="shared" si="9"/>
        <v>2396978.5393999983</v>
      </c>
      <c r="AB41" s="1">
        <f t="shared" si="9"/>
        <v>2449979.3058499983</v>
      </c>
      <c r="AC41" s="1">
        <f t="shared" si="9"/>
        <v>2502980.0722999983</v>
      </c>
      <c r="AD41" s="1">
        <f t="shared" si="9"/>
        <v>2555980.8387499987</v>
      </c>
      <c r="AE41" s="1">
        <f t="shared" si="9"/>
        <v>2608981.6051999987</v>
      </c>
      <c r="AF41" s="1">
        <f t="shared" si="9"/>
        <v>2661982.3716499987</v>
      </c>
      <c r="AG41" s="1">
        <f t="shared" si="9"/>
        <v>2714983.1380999987</v>
      </c>
      <c r="AH41" s="1">
        <f t="shared" si="9"/>
        <v>2767983.9045499992</v>
      </c>
      <c r="AI41" s="1">
        <f t="shared" si="9"/>
        <v>2820984.6709999992</v>
      </c>
      <c r="AJ41" s="1">
        <f t="shared" si="9"/>
        <v>2873985.4374499992</v>
      </c>
      <c r="AK41" s="1">
        <f t="shared" si="9"/>
        <v>2926986.2038999991</v>
      </c>
      <c r="AL41" s="1">
        <f t="shared" si="9"/>
        <v>2979986.9703499991</v>
      </c>
      <c r="AM41" s="1">
        <f t="shared" si="9"/>
        <v>3032987.7367999991</v>
      </c>
      <c r="AN41" s="1">
        <f t="shared" si="9"/>
        <v>3085988.5032499991</v>
      </c>
      <c r="AO41" s="1">
        <f t="shared" si="9"/>
        <v>3138989.2696999991</v>
      </c>
      <c r="AP41" s="1">
        <f t="shared" si="9"/>
        <v>3191990.0361499991</v>
      </c>
      <c r="AQ41" s="1">
        <f t="shared" si="9"/>
        <v>3244990.8025999991</v>
      </c>
      <c r="AR41" s="1">
        <f t="shared" si="9"/>
        <v>3297991.5690499991</v>
      </c>
      <c r="AS41" s="1">
        <f t="shared" si="9"/>
        <v>3350992.3354999996</v>
      </c>
      <c r="AT41" s="1">
        <f t="shared" si="9"/>
        <v>3403993.1019499996</v>
      </c>
      <c r="AU41" s="1">
        <f t="shared" si="9"/>
        <v>3456993.8683999996</v>
      </c>
      <c r="AV41" s="1">
        <f t="shared" si="9"/>
        <v>3509994.6348499996</v>
      </c>
      <c r="AW41" s="1">
        <f t="shared" si="9"/>
        <v>3562995.4012999996</v>
      </c>
      <c r="AX41" s="1">
        <f t="shared" si="9"/>
        <v>3615996.1677499996</v>
      </c>
      <c r="AY41" s="1">
        <f t="shared" si="9"/>
        <v>3668996.9341999996</v>
      </c>
      <c r="AZ41" s="1">
        <f t="shared" si="9"/>
        <v>3721997.7006499995</v>
      </c>
      <c r="BA41" s="1">
        <f t="shared" si="9"/>
        <v>3774998.4670999995</v>
      </c>
      <c r="BB41" s="1">
        <f t="shared" si="9"/>
        <v>3827999.2335499995</v>
      </c>
      <c r="BC41" s="1">
        <f t="shared" si="9"/>
        <v>3880999.9999999995</v>
      </c>
      <c r="BD41" s="1">
        <f t="shared" si="9"/>
        <v>3934000.7664499995</v>
      </c>
      <c r="BE41" s="1">
        <f t="shared" si="9"/>
        <v>3987001.5328999995</v>
      </c>
      <c r="BF41" s="1">
        <f t="shared" si="9"/>
        <v>4040002.2993499995</v>
      </c>
      <c r="BG41" s="1">
        <f t="shared" si="9"/>
        <v>4093003.0657999995</v>
      </c>
      <c r="BH41" s="1">
        <f t="shared" si="9"/>
        <v>4146003.8322499995</v>
      </c>
      <c r="BI41" s="1">
        <f t="shared" si="9"/>
        <v>4199004.5987</v>
      </c>
      <c r="BJ41" s="1">
        <f t="shared" si="9"/>
        <v>4252005.365149999</v>
      </c>
      <c r="BK41" s="1">
        <f t="shared" si="9"/>
        <v>4305006.1316</v>
      </c>
      <c r="BL41" s="1">
        <f t="shared" si="9"/>
        <v>4358006.898049999</v>
      </c>
      <c r="BM41" s="1">
        <f t="shared" si="9"/>
        <v>4411007.6645</v>
      </c>
      <c r="BN41" s="1">
        <f t="shared" ref="BN41:DA41" si="10">MAX(BN11+BN$3*BN26,0)</f>
        <v>4464008.430949999</v>
      </c>
      <c r="BO41" s="1">
        <f t="shared" si="10"/>
        <v>4517009.1973999999</v>
      </c>
      <c r="BP41" s="1">
        <f t="shared" si="10"/>
        <v>4570009.9638499999</v>
      </c>
      <c r="BQ41" s="1">
        <f t="shared" si="10"/>
        <v>4623010.7302999999</v>
      </c>
      <c r="BR41" s="1">
        <f t="shared" si="10"/>
        <v>4676011.4967499999</v>
      </c>
      <c r="BS41" s="1">
        <f t="shared" si="10"/>
        <v>4729012.2631999999</v>
      </c>
      <c r="BT41" s="1">
        <f t="shared" si="10"/>
        <v>4782013.0296499999</v>
      </c>
      <c r="BU41" s="1">
        <f t="shared" si="10"/>
        <v>4835013.7960999999</v>
      </c>
      <c r="BV41" s="1">
        <f t="shared" si="10"/>
        <v>4888014.5625499999</v>
      </c>
      <c r="BW41" s="1">
        <f t="shared" si="10"/>
        <v>4941015.3289999999</v>
      </c>
      <c r="BX41" s="1">
        <f t="shared" si="10"/>
        <v>4994016.0954499999</v>
      </c>
      <c r="BY41" s="1">
        <f t="shared" si="10"/>
        <v>5047016.8618999999</v>
      </c>
      <c r="BZ41" s="1">
        <f t="shared" si="10"/>
        <v>5100017.6283499999</v>
      </c>
      <c r="CA41" s="1">
        <f t="shared" si="10"/>
        <v>5153018.3947999999</v>
      </c>
      <c r="CB41" s="1">
        <f t="shared" si="10"/>
        <v>5206019.1612499999</v>
      </c>
      <c r="CC41" s="1">
        <f t="shared" si="10"/>
        <v>5259019.9276999999</v>
      </c>
      <c r="CD41" s="1">
        <f t="shared" si="10"/>
        <v>5312020.6941500008</v>
      </c>
      <c r="CE41" s="1">
        <f t="shared" si="10"/>
        <v>5365021.4605999999</v>
      </c>
      <c r="CF41" s="1">
        <f t="shared" si="10"/>
        <v>5418022.2270500008</v>
      </c>
      <c r="CG41" s="1">
        <f t="shared" si="10"/>
        <v>5471022.9935000008</v>
      </c>
      <c r="CH41" s="1">
        <f t="shared" si="10"/>
        <v>5524023.7599500008</v>
      </c>
      <c r="CI41" s="1">
        <f t="shared" si="10"/>
        <v>5577024.5264000008</v>
      </c>
      <c r="CJ41" s="1">
        <f t="shared" si="10"/>
        <v>5630025.2928500008</v>
      </c>
      <c r="CK41" s="1">
        <f t="shared" si="10"/>
        <v>5683026.0593000008</v>
      </c>
      <c r="CL41" s="1">
        <f t="shared" si="10"/>
        <v>5736026.8257500008</v>
      </c>
      <c r="CM41" s="1">
        <f t="shared" si="10"/>
        <v>5789027.5922000008</v>
      </c>
      <c r="CN41" s="1">
        <f t="shared" si="10"/>
        <v>5842028.3586500008</v>
      </c>
      <c r="CO41" s="1">
        <f t="shared" si="10"/>
        <v>5895029.1251000008</v>
      </c>
      <c r="CP41" s="1">
        <f t="shared" si="10"/>
        <v>5948029.8915500008</v>
      </c>
      <c r="CQ41" s="1">
        <f t="shared" si="10"/>
        <v>6001030.6580000008</v>
      </c>
      <c r="CR41" s="1">
        <f t="shared" si="10"/>
        <v>6054031.4244500007</v>
      </c>
      <c r="CS41" s="1">
        <f t="shared" si="10"/>
        <v>6107032.1908999998</v>
      </c>
      <c r="CT41" s="1">
        <f t="shared" si="10"/>
        <v>6160032.9573500007</v>
      </c>
      <c r="CU41" s="1">
        <f t="shared" si="10"/>
        <v>6213033.7237999998</v>
      </c>
      <c r="CV41" s="1">
        <f t="shared" si="10"/>
        <v>6266034.4902499998</v>
      </c>
      <c r="CW41" s="1">
        <f t="shared" si="10"/>
        <v>6319035.2566999998</v>
      </c>
      <c r="CX41" s="1">
        <f t="shared" si="10"/>
        <v>6372036.0231499989</v>
      </c>
      <c r="CY41" s="1">
        <f t="shared" si="10"/>
        <v>6425036.7895999998</v>
      </c>
      <c r="CZ41" s="1">
        <f t="shared" si="10"/>
        <v>6478037.5560499988</v>
      </c>
      <c r="DA41" s="1">
        <f t="shared" si="10"/>
        <v>6531038.3224999988</v>
      </c>
    </row>
    <row r="42" spans="3:105" x14ac:dyDescent="0.25">
      <c r="C42" s="1"/>
      <c r="D42" t="s">
        <v>52</v>
      </c>
      <c r="E42" s="1">
        <f t="shared" si="0"/>
        <v>526876.91249999963</v>
      </c>
      <c r="F42" s="1">
        <f t="shared" si="4"/>
        <v>580864.37424999941</v>
      </c>
      <c r="G42" s="1">
        <f t="shared" si="4"/>
        <v>634851.8359999992</v>
      </c>
      <c r="H42" s="1">
        <f t="shared" si="4"/>
        <v>688839.29774999898</v>
      </c>
      <c r="I42" s="1">
        <f t="shared" si="4"/>
        <v>742826.75949999923</v>
      </c>
      <c r="J42" s="1">
        <f t="shared" si="4"/>
        <v>796814.22124999901</v>
      </c>
      <c r="K42" s="1">
        <f t="shared" si="4"/>
        <v>850801.6829999988</v>
      </c>
      <c r="L42" s="1">
        <f t="shared" si="4"/>
        <v>904789.14474999858</v>
      </c>
      <c r="M42" s="1">
        <f t="shared" si="4"/>
        <v>958776.60649999836</v>
      </c>
      <c r="N42" s="1">
        <f t="shared" si="4"/>
        <v>1012764.0682499981</v>
      </c>
      <c r="O42" s="1">
        <f t="shared" si="4"/>
        <v>1066751.5299999979</v>
      </c>
      <c r="P42" s="1">
        <f t="shared" ref="P42:BM42" si="11">MAX(P12+P$3*P27,0)</f>
        <v>1120738.9917499977</v>
      </c>
      <c r="Q42" s="1">
        <f t="shared" si="11"/>
        <v>1174726.453499998</v>
      </c>
      <c r="R42" s="1">
        <f t="shared" si="11"/>
        <v>1228713.915249998</v>
      </c>
      <c r="S42" s="1">
        <f t="shared" si="11"/>
        <v>1282701.376999998</v>
      </c>
      <c r="T42" s="1">
        <f t="shared" si="11"/>
        <v>1336688.8387499982</v>
      </c>
      <c r="U42" s="1">
        <f t="shared" si="11"/>
        <v>1390676.3004999983</v>
      </c>
      <c r="V42" s="1">
        <f t="shared" si="11"/>
        <v>1444663.7622499983</v>
      </c>
      <c r="W42" s="1">
        <f t="shared" si="11"/>
        <v>1498651.2239999983</v>
      </c>
      <c r="X42" s="1">
        <f t="shared" si="11"/>
        <v>1552638.6857499983</v>
      </c>
      <c r="Y42" s="1">
        <f t="shared" si="11"/>
        <v>1606626.1474999983</v>
      </c>
      <c r="Z42" s="1">
        <f t="shared" si="11"/>
        <v>1660613.6092499983</v>
      </c>
      <c r="AA42" s="1">
        <f t="shared" si="11"/>
        <v>1714601.0709999986</v>
      </c>
      <c r="AB42" s="1">
        <f t="shared" si="11"/>
        <v>1768588.5327499986</v>
      </c>
      <c r="AC42" s="1">
        <f t="shared" si="11"/>
        <v>1822575.9944999986</v>
      </c>
      <c r="AD42" s="1">
        <f t="shared" si="11"/>
        <v>1876563.4562499986</v>
      </c>
      <c r="AE42" s="1">
        <f t="shared" si="11"/>
        <v>1930550.9179999987</v>
      </c>
      <c r="AF42" s="1">
        <f t="shared" si="11"/>
        <v>1984538.3797499987</v>
      </c>
      <c r="AG42" s="1">
        <f t="shared" si="11"/>
        <v>2038525.8414999989</v>
      </c>
      <c r="AH42" s="1">
        <f t="shared" si="11"/>
        <v>2092513.3032499989</v>
      </c>
      <c r="AI42" s="1">
        <f t="shared" si="11"/>
        <v>2146500.7649999987</v>
      </c>
      <c r="AJ42" s="1">
        <f t="shared" si="11"/>
        <v>2200488.226749999</v>
      </c>
      <c r="AK42" s="1">
        <f t="shared" si="11"/>
        <v>2254475.6884999992</v>
      </c>
      <c r="AL42" s="1">
        <f t="shared" si="11"/>
        <v>2308463.150249999</v>
      </c>
      <c r="AM42" s="1">
        <f t="shared" si="11"/>
        <v>2362450.6119999993</v>
      </c>
      <c r="AN42" s="1">
        <f t="shared" si="11"/>
        <v>2416438.0737499991</v>
      </c>
      <c r="AO42" s="1">
        <f t="shared" si="11"/>
        <v>2470425.5354999993</v>
      </c>
      <c r="AP42" s="1">
        <f t="shared" si="11"/>
        <v>2524412.9972499991</v>
      </c>
      <c r="AQ42" s="1">
        <f t="shared" si="11"/>
        <v>2578400.4589999993</v>
      </c>
      <c r="AR42" s="1">
        <f t="shared" si="11"/>
        <v>2632387.9207499996</v>
      </c>
      <c r="AS42" s="1">
        <f t="shared" si="11"/>
        <v>2686375.3824999994</v>
      </c>
      <c r="AT42" s="1">
        <f t="shared" si="11"/>
        <v>2740362.8442499996</v>
      </c>
      <c r="AU42" s="1">
        <f t="shared" si="11"/>
        <v>2794350.3059999994</v>
      </c>
      <c r="AV42" s="1">
        <f t="shared" si="11"/>
        <v>2848337.7677499996</v>
      </c>
      <c r="AW42" s="1">
        <f t="shared" si="11"/>
        <v>2902325.2294999994</v>
      </c>
      <c r="AX42" s="1">
        <f t="shared" si="11"/>
        <v>2956312.6912499992</v>
      </c>
      <c r="AY42" s="1">
        <f t="shared" si="11"/>
        <v>3010300.1529999995</v>
      </c>
      <c r="AZ42" s="1">
        <f t="shared" si="11"/>
        <v>3064287.6147499993</v>
      </c>
      <c r="BA42" s="1">
        <f t="shared" si="11"/>
        <v>3118275.0764999995</v>
      </c>
      <c r="BB42" s="1">
        <f t="shared" si="11"/>
        <v>3172262.5382499993</v>
      </c>
      <c r="BC42" s="1">
        <f t="shared" si="11"/>
        <v>3226249.9999999995</v>
      </c>
      <c r="BD42" s="1">
        <f t="shared" si="11"/>
        <v>3280237.4617499993</v>
      </c>
      <c r="BE42" s="1">
        <f t="shared" si="11"/>
        <v>3334224.9234999996</v>
      </c>
      <c r="BF42" s="1">
        <f t="shared" si="11"/>
        <v>3388212.3852499994</v>
      </c>
      <c r="BG42" s="1">
        <f t="shared" si="11"/>
        <v>3442199.8469999996</v>
      </c>
      <c r="BH42" s="1">
        <f t="shared" si="11"/>
        <v>3496187.3087499994</v>
      </c>
      <c r="BI42" s="1">
        <f t="shared" si="11"/>
        <v>3550174.7704999996</v>
      </c>
      <c r="BJ42" s="1">
        <f t="shared" si="11"/>
        <v>3604162.2322499994</v>
      </c>
      <c r="BK42" s="1">
        <f t="shared" si="11"/>
        <v>3658149.6939999997</v>
      </c>
      <c r="BL42" s="1">
        <f t="shared" si="11"/>
        <v>3712137.1557499995</v>
      </c>
      <c r="BM42" s="1">
        <f t="shared" si="11"/>
        <v>3766124.6174999997</v>
      </c>
      <c r="BN42" s="1">
        <f t="shared" ref="BN42:DA42" si="12">MAX(BN12+BN$3*BN27,0)</f>
        <v>3820112.0792499995</v>
      </c>
      <c r="BO42" s="1">
        <f t="shared" si="12"/>
        <v>3874099.5409999993</v>
      </c>
      <c r="BP42" s="1">
        <f t="shared" si="12"/>
        <v>3928087.0027499995</v>
      </c>
      <c r="BQ42" s="1">
        <f t="shared" si="12"/>
        <v>3982074.4644999998</v>
      </c>
      <c r="BR42" s="1">
        <f t="shared" si="12"/>
        <v>4036061.9262499996</v>
      </c>
      <c r="BS42" s="1">
        <f t="shared" si="12"/>
        <v>4090049.3879999998</v>
      </c>
      <c r="BT42" s="1">
        <f t="shared" si="12"/>
        <v>4144036.8497500001</v>
      </c>
      <c r="BU42" s="1">
        <f t="shared" si="12"/>
        <v>4198024.3114999998</v>
      </c>
      <c r="BV42" s="1">
        <f t="shared" si="12"/>
        <v>4252011.7732499996</v>
      </c>
      <c r="BW42" s="1">
        <f t="shared" si="12"/>
        <v>4305999.2349999994</v>
      </c>
      <c r="BX42" s="1">
        <f t="shared" si="12"/>
        <v>4359986.6967500001</v>
      </c>
      <c r="BY42" s="1">
        <f t="shared" si="12"/>
        <v>4413974.1584999999</v>
      </c>
      <c r="BZ42" s="1">
        <f t="shared" si="12"/>
        <v>4467961.6202499997</v>
      </c>
      <c r="CA42" s="1">
        <f t="shared" si="12"/>
        <v>4521949.0820000004</v>
      </c>
      <c r="CB42" s="1">
        <f t="shared" si="12"/>
        <v>4575936.5437500002</v>
      </c>
      <c r="CC42" s="1">
        <f t="shared" si="12"/>
        <v>4629924.0055</v>
      </c>
      <c r="CD42" s="1">
        <f t="shared" si="12"/>
        <v>4683911.4672500007</v>
      </c>
      <c r="CE42" s="1">
        <f t="shared" si="12"/>
        <v>4737898.9290000005</v>
      </c>
      <c r="CF42" s="1">
        <f t="shared" si="12"/>
        <v>4791886.3907500003</v>
      </c>
      <c r="CG42" s="1">
        <f t="shared" si="12"/>
        <v>4845873.852500001</v>
      </c>
      <c r="CH42" s="1">
        <f t="shared" si="12"/>
        <v>4899861.3142500008</v>
      </c>
      <c r="CI42" s="1">
        <f t="shared" si="12"/>
        <v>4953848.7760000005</v>
      </c>
      <c r="CJ42" s="1">
        <f t="shared" si="12"/>
        <v>5007836.2377500003</v>
      </c>
      <c r="CK42" s="1">
        <f t="shared" si="12"/>
        <v>5061823.6995000001</v>
      </c>
      <c r="CL42" s="1">
        <f t="shared" si="12"/>
        <v>5115811.1612500008</v>
      </c>
      <c r="CM42" s="1">
        <f t="shared" si="12"/>
        <v>5169798.6230000006</v>
      </c>
      <c r="CN42" s="1">
        <f t="shared" si="12"/>
        <v>5223786.0847500004</v>
      </c>
      <c r="CO42" s="1">
        <f t="shared" si="12"/>
        <v>5277773.5465000011</v>
      </c>
      <c r="CP42" s="1">
        <f t="shared" si="12"/>
        <v>5331761.0082500009</v>
      </c>
      <c r="CQ42" s="1">
        <f t="shared" si="12"/>
        <v>5385748.4700000007</v>
      </c>
      <c r="CR42" s="1">
        <f t="shared" si="12"/>
        <v>5439735.9317500005</v>
      </c>
      <c r="CS42" s="1">
        <f t="shared" si="12"/>
        <v>5493723.3935000002</v>
      </c>
      <c r="CT42" s="1">
        <f t="shared" si="12"/>
        <v>5547710.85525</v>
      </c>
      <c r="CU42" s="1">
        <f t="shared" si="12"/>
        <v>5601698.3169999998</v>
      </c>
      <c r="CV42" s="1">
        <f t="shared" si="12"/>
        <v>5655685.7787499996</v>
      </c>
      <c r="CW42" s="1">
        <f t="shared" si="12"/>
        <v>5709673.2404999994</v>
      </c>
      <c r="CX42" s="1">
        <f t="shared" si="12"/>
        <v>5763660.7022499992</v>
      </c>
      <c r="CY42" s="1">
        <f t="shared" si="12"/>
        <v>5817648.1639999989</v>
      </c>
      <c r="CZ42" s="1">
        <f t="shared" si="12"/>
        <v>5871635.6257499997</v>
      </c>
      <c r="DA42" s="1">
        <f t="shared" si="12"/>
        <v>5925623.0874999985</v>
      </c>
    </row>
    <row r="43" spans="3:105" x14ac:dyDescent="0.25">
      <c r="C43" s="1"/>
      <c r="D43" t="s">
        <v>53</v>
      </c>
      <c r="E43" s="1">
        <f t="shared" si="0"/>
        <v>247878.38999999966</v>
      </c>
      <c r="F43" s="1">
        <f t="shared" si="4"/>
        <v>299375.82219999982</v>
      </c>
      <c r="G43" s="1">
        <f t="shared" si="4"/>
        <v>350873.25439999951</v>
      </c>
      <c r="H43" s="1">
        <f t="shared" si="4"/>
        <v>402370.6865999992</v>
      </c>
      <c r="I43" s="1">
        <f t="shared" si="4"/>
        <v>453868.11879999889</v>
      </c>
      <c r="J43" s="1">
        <f t="shared" si="4"/>
        <v>505365.55099999905</v>
      </c>
      <c r="K43" s="1">
        <f t="shared" si="4"/>
        <v>556862.98319999874</v>
      </c>
      <c r="L43" s="1">
        <f t="shared" si="4"/>
        <v>608360.41539999843</v>
      </c>
      <c r="M43" s="1">
        <f t="shared" si="4"/>
        <v>659857.84759999858</v>
      </c>
      <c r="N43" s="1">
        <f t="shared" si="4"/>
        <v>711355.27979999827</v>
      </c>
      <c r="O43" s="1">
        <f t="shared" si="4"/>
        <v>762852.71199999796</v>
      </c>
      <c r="P43" s="1">
        <f t="shared" ref="P43:BM43" si="13">MAX(P13+P$3*P28,0)</f>
        <v>814350.14419999812</v>
      </c>
      <c r="Q43" s="1">
        <f t="shared" si="13"/>
        <v>865847.57639999804</v>
      </c>
      <c r="R43" s="1">
        <f t="shared" si="13"/>
        <v>917345.0085999982</v>
      </c>
      <c r="S43" s="1">
        <f t="shared" si="13"/>
        <v>968842.44079999812</v>
      </c>
      <c r="T43" s="1">
        <f t="shared" si="13"/>
        <v>1020339.8729999983</v>
      </c>
      <c r="U43" s="1">
        <f t="shared" si="13"/>
        <v>1071837.3051999982</v>
      </c>
      <c r="V43" s="1">
        <f t="shared" si="13"/>
        <v>1123334.7373999984</v>
      </c>
      <c r="W43" s="1">
        <f t="shared" si="13"/>
        <v>1174832.1695999985</v>
      </c>
      <c r="X43" s="1">
        <f t="shared" si="13"/>
        <v>1226329.6017999984</v>
      </c>
      <c r="Y43" s="1">
        <f t="shared" si="13"/>
        <v>1277827.0339999986</v>
      </c>
      <c r="Z43" s="1">
        <f t="shared" si="13"/>
        <v>1329324.4661999985</v>
      </c>
      <c r="AA43" s="1">
        <f t="shared" si="13"/>
        <v>1380821.8983999987</v>
      </c>
      <c r="AB43" s="1">
        <f t="shared" si="13"/>
        <v>1432319.3305999986</v>
      </c>
      <c r="AC43" s="1">
        <f t="shared" si="13"/>
        <v>1483816.7627999987</v>
      </c>
      <c r="AD43" s="1">
        <f t="shared" si="13"/>
        <v>1535314.1949999987</v>
      </c>
      <c r="AE43" s="1">
        <f t="shared" si="13"/>
        <v>1586811.6271999988</v>
      </c>
      <c r="AF43" s="1">
        <f t="shared" si="13"/>
        <v>1638309.0593999987</v>
      </c>
      <c r="AG43" s="1">
        <f t="shared" si="13"/>
        <v>1689806.4915999989</v>
      </c>
      <c r="AH43" s="1">
        <f t="shared" si="13"/>
        <v>1741303.9237999991</v>
      </c>
      <c r="AI43" s="1">
        <f t="shared" si="13"/>
        <v>1792801.355999999</v>
      </c>
      <c r="AJ43" s="1">
        <f t="shared" si="13"/>
        <v>1844298.7881999989</v>
      </c>
      <c r="AK43" s="1">
        <f t="shared" si="13"/>
        <v>1895796.2203999991</v>
      </c>
      <c r="AL43" s="1">
        <f t="shared" si="13"/>
        <v>1947293.6525999992</v>
      </c>
      <c r="AM43" s="1">
        <f t="shared" si="13"/>
        <v>1998791.0847999994</v>
      </c>
      <c r="AN43" s="1">
        <f t="shared" si="13"/>
        <v>2050288.5169999993</v>
      </c>
      <c r="AO43" s="1">
        <f t="shared" si="13"/>
        <v>2101785.9491999992</v>
      </c>
      <c r="AP43" s="1">
        <f t="shared" si="13"/>
        <v>2153283.3813999994</v>
      </c>
      <c r="AQ43" s="1">
        <f t="shared" si="13"/>
        <v>2204780.8135999995</v>
      </c>
      <c r="AR43" s="1">
        <f t="shared" si="13"/>
        <v>2256278.2457999997</v>
      </c>
      <c r="AS43" s="1">
        <f t="shared" si="13"/>
        <v>2307775.6779999994</v>
      </c>
      <c r="AT43" s="1">
        <f t="shared" si="13"/>
        <v>2359273.1101999995</v>
      </c>
      <c r="AU43" s="1">
        <f t="shared" si="13"/>
        <v>2410770.5423999997</v>
      </c>
      <c r="AV43" s="1">
        <f t="shared" si="13"/>
        <v>2462267.9745999994</v>
      </c>
      <c r="AW43" s="1">
        <f t="shared" si="13"/>
        <v>2513765.4067999995</v>
      </c>
      <c r="AX43" s="1">
        <f t="shared" si="13"/>
        <v>2565262.8389999997</v>
      </c>
      <c r="AY43" s="1">
        <f t="shared" si="13"/>
        <v>2616760.2711999994</v>
      </c>
      <c r="AZ43" s="1">
        <f t="shared" si="13"/>
        <v>2668257.7033999995</v>
      </c>
      <c r="BA43" s="1">
        <f t="shared" si="13"/>
        <v>2719755.1355999997</v>
      </c>
      <c r="BB43" s="1">
        <f t="shared" si="13"/>
        <v>2771252.5677999994</v>
      </c>
      <c r="BC43" s="1">
        <f t="shared" si="13"/>
        <v>2822749.9999999995</v>
      </c>
      <c r="BD43" s="1">
        <f t="shared" si="13"/>
        <v>2874247.4321999997</v>
      </c>
      <c r="BE43" s="1">
        <f t="shared" si="13"/>
        <v>2925744.8643999994</v>
      </c>
      <c r="BF43" s="1">
        <f t="shared" si="13"/>
        <v>2977242.2965999995</v>
      </c>
      <c r="BG43" s="1">
        <f t="shared" si="13"/>
        <v>3028739.7287999997</v>
      </c>
      <c r="BH43" s="1">
        <f t="shared" si="13"/>
        <v>3080237.1609999994</v>
      </c>
      <c r="BI43" s="1">
        <f t="shared" si="13"/>
        <v>3131734.5931999995</v>
      </c>
      <c r="BJ43" s="1">
        <f t="shared" si="13"/>
        <v>3183232.0253999997</v>
      </c>
      <c r="BK43" s="1">
        <f t="shared" si="13"/>
        <v>3234729.4575999994</v>
      </c>
      <c r="BL43" s="1">
        <f t="shared" si="13"/>
        <v>3286226.8897999995</v>
      </c>
      <c r="BM43" s="1">
        <f t="shared" si="13"/>
        <v>3337724.3219999997</v>
      </c>
      <c r="BN43" s="1">
        <f t="shared" ref="BN43:DA43" si="14">MAX(BN13+BN$3*BN28,0)</f>
        <v>3389221.7541999994</v>
      </c>
      <c r="BO43" s="1">
        <f t="shared" si="14"/>
        <v>3440719.1863999995</v>
      </c>
      <c r="BP43" s="1">
        <f t="shared" si="14"/>
        <v>3492216.6185999997</v>
      </c>
      <c r="BQ43" s="1">
        <f t="shared" si="14"/>
        <v>3543714.0507999994</v>
      </c>
      <c r="BR43" s="1">
        <f t="shared" si="14"/>
        <v>3595211.483</v>
      </c>
      <c r="BS43" s="1">
        <f t="shared" si="14"/>
        <v>3646708.9151999997</v>
      </c>
      <c r="BT43" s="1">
        <f t="shared" si="14"/>
        <v>3698206.3473999999</v>
      </c>
      <c r="BU43" s="1">
        <f t="shared" si="14"/>
        <v>3749703.7796</v>
      </c>
      <c r="BV43" s="1">
        <f t="shared" si="14"/>
        <v>3801201.2117999997</v>
      </c>
      <c r="BW43" s="1">
        <f t="shared" si="14"/>
        <v>3852698.6439999999</v>
      </c>
      <c r="BX43" s="1">
        <f t="shared" si="14"/>
        <v>3904196.0762</v>
      </c>
      <c r="BY43" s="1">
        <f t="shared" si="14"/>
        <v>3955693.5083999997</v>
      </c>
      <c r="BZ43" s="1">
        <f t="shared" si="14"/>
        <v>4007190.9406000003</v>
      </c>
      <c r="CA43" s="1">
        <f t="shared" si="14"/>
        <v>4058688.3728</v>
      </c>
      <c r="CB43" s="1">
        <f t="shared" si="14"/>
        <v>4110185.8050000002</v>
      </c>
      <c r="CC43" s="1">
        <f t="shared" si="14"/>
        <v>4161683.2372000003</v>
      </c>
      <c r="CD43" s="1">
        <f t="shared" si="14"/>
        <v>4213180.6694</v>
      </c>
      <c r="CE43" s="1">
        <f t="shared" si="14"/>
        <v>4264678.1016000006</v>
      </c>
      <c r="CF43" s="1">
        <f t="shared" si="14"/>
        <v>4316175.5338000003</v>
      </c>
      <c r="CG43" s="1">
        <f t="shared" si="14"/>
        <v>4367672.966</v>
      </c>
      <c r="CH43" s="1">
        <f t="shared" si="14"/>
        <v>4419170.3982000006</v>
      </c>
      <c r="CI43" s="1">
        <f t="shared" si="14"/>
        <v>4470667.8304000003</v>
      </c>
      <c r="CJ43" s="1">
        <f t="shared" si="14"/>
        <v>4522165.2626000009</v>
      </c>
      <c r="CK43" s="1">
        <f t="shared" si="14"/>
        <v>4573662.6948000006</v>
      </c>
      <c r="CL43" s="1">
        <f t="shared" si="14"/>
        <v>4625160.1270000003</v>
      </c>
      <c r="CM43" s="1">
        <f t="shared" si="14"/>
        <v>4676657.5592000009</v>
      </c>
      <c r="CN43" s="1">
        <f t="shared" si="14"/>
        <v>4728154.9914000006</v>
      </c>
      <c r="CO43" s="1">
        <f t="shared" si="14"/>
        <v>4779652.4236000013</v>
      </c>
      <c r="CP43" s="1">
        <f t="shared" si="14"/>
        <v>4831149.855800001</v>
      </c>
      <c r="CQ43" s="1">
        <f t="shared" si="14"/>
        <v>4882647.2880000006</v>
      </c>
      <c r="CR43" s="1">
        <f t="shared" si="14"/>
        <v>4934144.7202000003</v>
      </c>
      <c r="CS43" s="1">
        <f t="shared" si="14"/>
        <v>4985642.1524</v>
      </c>
      <c r="CT43" s="1">
        <f t="shared" si="14"/>
        <v>5037139.5845999997</v>
      </c>
      <c r="CU43" s="1">
        <f t="shared" si="14"/>
        <v>5088637.0167999994</v>
      </c>
      <c r="CV43" s="1">
        <f t="shared" si="14"/>
        <v>5140134.4489999991</v>
      </c>
      <c r="CW43" s="1">
        <f t="shared" si="14"/>
        <v>5191631.8811999997</v>
      </c>
      <c r="CX43" s="1">
        <f t="shared" si="14"/>
        <v>5243129.3133999994</v>
      </c>
      <c r="CY43" s="1">
        <f t="shared" si="14"/>
        <v>5294626.7455999991</v>
      </c>
      <c r="CZ43" s="1">
        <f t="shared" si="14"/>
        <v>5346124.1777999997</v>
      </c>
      <c r="DA43" s="1">
        <f t="shared" si="14"/>
        <v>5397621.6099999994</v>
      </c>
    </row>
    <row r="44" spans="3:105" x14ac:dyDescent="0.25">
      <c r="C44" s="1"/>
      <c r="D44" t="s">
        <v>54</v>
      </c>
      <c r="E44" s="1">
        <f t="shared" si="0"/>
        <v>85404.373749999795</v>
      </c>
      <c r="F44" s="1">
        <f t="shared" si="4"/>
        <v>136926.28627499985</v>
      </c>
      <c r="G44" s="1">
        <f t="shared" si="4"/>
        <v>188448.19879999943</v>
      </c>
      <c r="H44" s="1">
        <f t="shared" si="4"/>
        <v>239970.11132499948</v>
      </c>
      <c r="I44" s="1">
        <f t="shared" si="4"/>
        <v>291492.02384999907</v>
      </c>
      <c r="J44" s="1">
        <f t="shared" si="4"/>
        <v>343013.93637499912</v>
      </c>
      <c r="K44" s="1">
        <f t="shared" si="4"/>
        <v>394535.8488999987</v>
      </c>
      <c r="L44" s="1">
        <f t="shared" si="4"/>
        <v>446057.76142499875</v>
      </c>
      <c r="M44" s="1">
        <f t="shared" si="4"/>
        <v>497579.67394999834</v>
      </c>
      <c r="N44" s="1">
        <f t="shared" si="4"/>
        <v>549101.58647499839</v>
      </c>
      <c r="O44" s="1">
        <f t="shared" si="4"/>
        <v>600623.49899999797</v>
      </c>
      <c r="P44" s="1">
        <f t="shared" ref="P44:BM44" si="15">MAX(P14+P$3*P29,0)</f>
        <v>652145.41152499802</v>
      </c>
      <c r="Q44" s="1">
        <f t="shared" si="15"/>
        <v>703667.32404999807</v>
      </c>
      <c r="R44" s="1">
        <f t="shared" si="15"/>
        <v>755189.23657499813</v>
      </c>
      <c r="S44" s="1">
        <f t="shared" si="15"/>
        <v>806711.14909999818</v>
      </c>
      <c r="T44" s="1">
        <f t="shared" si="15"/>
        <v>858233.06162499823</v>
      </c>
      <c r="U44" s="1">
        <f t="shared" si="15"/>
        <v>909754.97414999828</v>
      </c>
      <c r="V44" s="1">
        <f t="shared" si="15"/>
        <v>961276.88667499833</v>
      </c>
      <c r="W44" s="1">
        <f t="shared" si="15"/>
        <v>1012798.7991999984</v>
      </c>
      <c r="X44" s="1">
        <f t="shared" si="15"/>
        <v>1064320.7117249984</v>
      </c>
      <c r="Y44" s="1">
        <f t="shared" si="15"/>
        <v>1115842.6242499985</v>
      </c>
      <c r="Z44" s="1">
        <f t="shared" si="15"/>
        <v>1167364.5367749985</v>
      </c>
      <c r="AA44" s="1">
        <f t="shared" si="15"/>
        <v>1218886.4492999986</v>
      </c>
      <c r="AB44" s="1">
        <f t="shared" si="15"/>
        <v>1270408.3618249986</v>
      </c>
      <c r="AC44" s="1">
        <f t="shared" si="15"/>
        <v>1321930.2743499987</v>
      </c>
      <c r="AD44" s="1">
        <f t="shared" si="15"/>
        <v>1373452.1868749987</v>
      </c>
      <c r="AE44" s="1">
        <f t="shared" si="15"/>
        <v>1424974.0993999988</v>
      </c>
      <c r="AF44" s="1">
        <f t="shared" si="15"/>
        <v>1476496.0119249988</v>
      </c>
      <c r="AG44" s="1">
        <f t="shared" si="15"/>
        <v>1528017.9244499989</v>
      </c>
      <c r="AH44" s="1">
        <f t="shared" si="15"/>
        <v>1579539.8369749989</v>
      </c>
      <c r="AI44" s="1">
        <f t="shared" si="15"/>
        <v>1631061.749499999</v>
      </c>
      <c r="AJ44" s="1">
        <f t="shared" si="15"/>
        <v>1682583.662024999</v>
      </c>
      <c r="AK44" s="1">
        <f t="shared" si="15"/>
        <v>1734105.5745499991</v>
      </c>
      <c r="AL44" s="1">
        <f t="shared" si="15"/>
        <v>1785627.4870749991</v>
      </c>
      <c r="AM44" s="1">
        <f t="shared" si="15"/>
        <v>1837149.3995999992</v>
      </c>
      <c r="AN44" s="1">
        <f t="shared" si="15"/>
        <v>1888671.3121249992</v>
      </c>
      <c r="AO44" s="1">
        <f t="shared" si="15"/>
        <v>1940193.2246499993</v>
      </c>
      <c r="AP44" s="1">
        <f t="shared" si="15"/>
        <v>1991715.1371749993</v>
      </c>
      <c r="AQ44" s="1">
        <f t="shared" si="15"/>
        <v>2043237.0496999994</v>
      </c>
      <c r="AR44" s="1">
        <f t="shared" si="15"/>
        <v>2094758.9622249994</v>
      </c>
      <c r="AS44" s="1">
        <f t="shared" si="15"/>
        <v>2146280.8747499995</v>
      </c>
      <c r="AT44" s="1">
        <f t="shared" si="15"/>
        <v>2197802.7872749995</v>
      </c>
      <c r="AU44" s="1">
        <f t="shared" si="15"/>
        <v>2249324.6997999996</v>
      </c>
      <c r="AV44" s="1">
        <f t="shared" si="15"/>
        <v>2300846.6123249996</v>
      </c>
      <c r="AW44" s="1">
        <f t="shared" si="15"/>
        <v>2352368.5248499997</v>
      </c>
      <c r="AX44" s="1">
        <f t="shared" si="15"/>
        <v>2403890.4373749993</v>
      </c>
      <c r="AY44" s="1">
        <f t="shared" si="15"/>
        <v>2455412.3498999993</v>
      </c>
      <c r="AZ44" s="1">
        <f t="shared" si="15"/>
        <v>2506934.2624249994</v>
      </c>
      <c r="BA44" s="1">
        <f t="shared" si="15"/>
        <v>2558456.1749499994</v>
      </c>
      <c r="BB44" s="1">
        <f t="shared" si="15"/>
        <v>2609978.0874749995</v>
      </c>
      <c r="BC44" s="1">
        <f t="shared" si="15"/>
        <v>2661499.9999999995</v>
      </c>
      <c r="BD44" s="1">
        <f t="shared" si="15"/>
        <v>2713021.9125249996</v>
      </c>
      <c r="BE44" s="1">
        <f t="shared" si="15"/>
        <v>2764543.8250499996</v>
      </c>
      <c r="BF44" s="1">
        <f t="shared" si="15"/>
        <v>2816065.7375749997</v>
      </c>
      <c r="BG44" s="1">
        <f t="shared" si="15"/>
        <v>2867587.6500999993</v>
      </c>
      <c r="BH44" s="1">
        <f t="shared" si="15"/>
        <v>2919109.5626249993</v>
      </c>
      <c r="BI44" s="1">
        <f t="shared" si="15"/>
        <v>2970631.4751499994</v>
      </c>
      <c r="BJ44" s="1">
        <f t="shared" si="15"/>
        <v>3022153.3876749994</v>
      </c>
      <c r="BK44" s="1">
        <f t="shared" si="15"/>
        <v>3073675.3001999995</v>
      </c>
      <c r="BL44" s="1">
        <f t="shared" si="15"/>
        <v>3125197.2127249995</v>
      </c>
      <c r="BM44" s="1">
        <f t="shared" si="15"/>
        <v>3176719.1252499996</v>
      </c>
      <c r="BN44" s="1">
        <f t="shared" ref="BN44:DA44" si="16">MAX(BN14+BN$3*BN29,0)</f>
        <v>3228241.0377749996</v>
      </c>
      <c r="BO44" s="1">
        <f t="shared" si="16"/>
        <v>3279762.9502999997</v>
      </c>
      <c r="BP44" s="1">
        <f t="shared" si="16"/>
        <v>3331284.8628249997</v>
      </c>
      <c r="BQ44" s="1">
        <f t="shared" si="16"/>
        <v>3382806.7753499998</v>
      </c>
      <c r="BR44" s="1">
        <f t="shared" si="16"/>
        <v>3434328.6878749998</v>
      </c>
      <c r="BS44" s="1">
        <f t="shared" si="16"/>
        <v>3485850.6003999999</v>
      </c>
      <c r="BT44" s="1">
        <f t="shared" si="16"/>
        <v>3537372.5129249999</v>
      </c>
      <c r="BU44" s="1">
        <f t="shared" si="16"/>
        <v>3588894.42545</v>
      </c>
      <c r="BV44" s="1">
        <f t="shared" si="16"/>
        <v>3640416.337975</v>
      </c>
      <c r="BW44" s="1">
        <f t="shared" si="16"/>
        <v>3691938.2505000001</v>
      </c>
      <c r="BX44" s="1">
        <f t="shared" si="16"/>
        <v>3743460.1630250001</v>
      </c>
      <c r="BY44" s="1">
        <f t="shared" si="16"/>
        <v>3794982.0755500002</v>
      </c>
      <c r="BZ44" s="1">
        <f t="shared" si="16"/>
        <v>3846503.9880750002</v>
      </c>
      <c r="CA44" s="1">
        <f t="shared" si="16"/>
        <v>3898025.9006000003</v>
      </c>
      <c r="CB44" s="1">
        <f t="shared" si="16"/>
        <v>3949547.8131250003</v>
      </c>
      <c r="CC44" s="1">
        <f t="shared" si="16"/>
        <v>4001069.7256500004</v>
      </c>
      <c r="CD44" s="1">
        <f t="shared" si="16"/>
        <v>4052591.6381750004</v>
      </c>
      <c r="CE44" s="1">
        <f t="shared" si="16"/>
        <v>4104113.5507000005</v>
      </c>
      <c r="CF44" s="1">
        <f t="shared" si="16"/>
        <v>4155635.4632250005</v>
      </c>
      <c r="CG44" s="1">
        <f t="shared" si="16"/>
        <v>4207157.3757500006</v>
      </c>
      <c r="CH44" s="1">
        <f t="shared" si="16"/>
        <v>4258679.2882750006</v>
      </c>
      <c r="CI44" s="1">
        <f t="shared" si="16"/>
        <v>4310201.2008000007</v>
      </c>
      <c r="CJ44" s="1">
        <f t="shared" si="16"/>
        <v>4361723.1133250007</v>
      </c>
      <c r="CK44" s="1">
        <f t="shared" si="16"/>
        <v>4413245.0258500008</v>
      </c>
      <c r="CL44" s="1">
        <f t="shared" si="16"/>
        <v>4464766.9383750008</v>
      </c>
      <c r="CM44" s="1">
        <f t="shared" si="16"/>
        <v>4516288.8509000009</v>
      </c>
      <c r="CN44" s="1">
        <f t="shared" si="16"/>
        <v>4567810.7634250009</v>
      </c>
      <c r="CO44" s="1">
        <f t="shared" si="16"/>
        <v>4619332.675950001</v>
      </c>
      <c r="CP44" s="1">
        <f t="shared" si="16"/>
        <v>4670854.588475001</v>
      </c>
      <c r="CQ44" s="1">
        <f t="shared" si="16"/>
        <v>4722376.5010000002</v>
      </c>
      <c r="CR44" s="1">
        <f t="shared" si="16"/>
        <v>4773898.4135250002</v>
      </c>
      <c r="CS44" s="1">
        <f t="shared" si="16"/>
        <v>4825420.3260500003</v>
      </c>
      <c r="CT44" s="1">
        <f t="shared" si="16"/>
        <v>4876942.2385750003</v>
      </c>
      <c r="CU44" s="1">
        <f t="shared" si="16"/>
        <v>4928464.1511000004</v>
      </c>
      <c r="CV44" s="1">
        <f t="shared" si="16"/>
        <v>4979986.0636250004</v>
      </c>
      <c r="CW44" s="1">
        <f t="shared" si="16"/>
        <v>5031507.9761499995</v>
      </c>
      <c r="CX44" s="1">
        <f t="shared" si="16"/>
        <v>5083029.8886749996</v>
      </c>
      <c r="CY44" s="1">
        <f t="shared" si="16"/>
        <v>5134551.8011999987</v>
      </c>
      <c r="CZ44" s="1">
        <f t="shared" si="16"/>
        <v>5186073.7137249988</v>
      </c>
      <c r="DA44" s="1">
        <f t="shared" si="16"/>
        <v>5237595.6262499988</v>
      </c>
    </row>
    <row r="45" spans="3:105" x14ac:dyDescent="0.25">
      <c r="C45" s="1"/>
      <c r="D45" t="s">
        <v>55</v>
      </c>
      <c r="E45" s="1">
        <f t="shared" si="0"/>
        <v>0</v>
      </c>
      <c r="F45" s="1">
        <f t="shared" si="4"/>
        <v>0</v>
      </c>
      <c r="G45" s="1">
        <f t="shared" si="4"/>
        <v>0</v>
      </c>
      <c r="H45" s="1">
        <f t="shared" si="4"/>
        <v>29411.174674999435</v>
      </c>
      <c r="I45" s="1">
        <f t="shared" si="4"/>
        <v>83790.724149999209</v>
      </c>
      <c r="J45" s="1">
        <f t="shared" si="4"/>
        <v>138170.27362499945</v>
      </c>
      <c r="K45" s="1">
        <f t="shared" si="4"/>
        <v>192549.82309999922</v>
      </c>
      <c r="L45" s="1">
        <f t="shared" si="4"/>
        <v>246929.372574999</v>
      </c>
      <c r="M45" s="1">
        <f t="shared" si="4"/>
        <v>301308.92204999877</v>
      </c>
      <c r="N45" s="1">
        <f t="shared" si="4"/>
        <v>355688.47152499855</v>
      </c>
      <c r="O45" s="1">
        <f t="shared" si="4"/>
        <v>410068.02099999832</v>
      </c>
      <c r="P45" s="1">
        <f t="shared" ref="P45:BM45" si="17">MAX(P15+P$3*P30,0)</f>
        <v>464447.57047499809</v>
      </c>
      <c r="Q45" s="1">
        <f t="shared" si="17"/>
        <v>518827.11994999833</v>
      </c>
      <c r="R45" s="1">
        <f t="shared" si="17"/>
        <v>573206.66942499834</v>
      </c>
      <c r="S45" s="1">
        <f t="shared" si="17"/>
        <v>627586.21889999835</v>
      </c>
      <c r="T45" s="1">
        <f t="shared" si="17"/>
        <v>681965.76837499836</v>
      </c>
      <c r="U45" s="1">
        <f t="shared" si="17"/>
        <v>736345.3178499986</v>
      </c>
      <c r="V45" s="1">
        <f t="shared" si="17"/>
        <v>790724.8673249986</v>
      </c>
      <c r="W45" s="1">
        <f t="shared" si="17"/>
        <v>845104.41679999861</v>
      </c>
      <c r="X45" s="1">
        <f t="shared" si="17"/>
        <v>899483.96627499862</v>
      </c>
      <c r="Y45" s="1">
        <f t="shared" si="17"/>
        <v>953863.51574999862</v>
      </c>
      <c r="Z45" s="1">
        <f t="shared" si="17"/>
        <v>1008243.0652249986</v>
      </c>
      <c r="AA45" s="1">
        <f t="shared" si="17"/>
        <v>1062622.6146999989</v>
      </c>
      <c r="AB45" s="1">
        <f t="shared" si="17"/>
        <v>1117002.1641749989</v>
      </c>
      <c r="AC45" s="1">
        <f t="shared" si="17"/>
        <v>1171381.7136499989</v>
      </c>
      <c r="AD45" s="1">
        <f t="shared" si="17"/>
        <v>1225761.2631249989</v>
      </c>
      <c r="AE45" s="1">
        <f t="shared" si="17"/>
        <v>1280140.8125999989</v>
      </c>
      <c r="AF45" s="1">
        <f t="shared" si="17"/>
        <v>1334520.3620749989</v>
      </c>
      <c r="AG45" s="1">
        <f t="shared" si="17"/>
        <v>1388899.9115499991</v>
      </c>
      <c r="AH45" s="1">
        <f t="shared" si="17"/>
        <v>1443279.4610249992</v>
      </c>
      <c r="AI45" s="1">
        <f t="shared" si="17"/>
        <v>1497659.0104999992</v>
      </c>
      <c r="AJ45" s="1">
        <f t="shared" si="17"/>
        <v>1552038.5599749992</v>
      </c>
      <c r="AK45" s="1">
        <f t="shared" si="17"/>
        <v>1606418.1094499992</v>
      </c>
      <c r="AL45" s="1">
        <f t="shared" si="17"/>
        <v>1660797.6589249992</v>
      </c>
      <c r="AM45" s="1">
        <f t="shared" si="17"/>
        <v>1715177.2083999994</v>
      </c>
      <c r="AN45" s="1">
        <f t="shared" si="17"/>
        <v>1769556.7578749992</v>
      </c>
      <c r="AO45" s="1">
        <f t="shared" si="17"/>
        <v>1823936.3073499994</v>
      </c>
      <c r="AP45" s="1">
        <f t="shared" si="17"/>
        <v>1878315.8568249994</v>
      </c>
      <c r="AQ45" s="1">
        <f t="shared" si="17"/>
        <v>1932695.4062999994</v>
      </c>
      <c r="AR45" s="1">
        <f t="shared" si="17"/>
        <v>1987074.9557749997</v>
      </c>
      <c r="AS45" s="1">
        <f t="shared" si="17"/>
        <v>2041454.5052499995</v>
      </c>
      <c r="AT45" s="1">
        <f t="shared" si="17"/>
        <v>2095834.0547249995</v>
      </c>
      <c r="AU45" s="1">
        <f t="shared" si="17"/>
        <v>2150213.6041999995</v>
      </c>
      <c r="AV45" s="1">
        <f t="shared" si="17"/>
        <v>2204593.1536749993</v>
      </c>
      <c r="AW45" s="1">
        <f t="shared" si="17"/>
        <v>2258972.7031499995</v>
      </c>
      <c r="AX45" s="1">
        <f t="shared" si="17"/>
        <v>2313352.2526249997</v>
      </c>
      <c r="AY45" s="1">
        <f t="shared" si="17"/>
        <v>2367731.8020999995</v>
      </c>
      <c r="AZ45" s="1">
        <f t="shared" si="17"/>
        <v>2422111.3515749993</v>
      </c>
      <c r="BA45" s="1">
        <f t="shared" si="17"/>
        <v>2476490.9010499995</v>
      </c>
      <c r="BB45" s="1">
        <f t="shared" si="17"/>
        <v>2530870.4505249993</v>
      </c>
      <c r="BC45" s="1">
        <f t="shared" si="17"/>
        <v>2585249.9999999995</v>
      </c>
      <c r="BD45" s="1">
        <f t="shared" si="17"/>
        <v>2639629.5494749993</v>
      </c>
      <c r="BE45" s="1">
        <f t="shared" si="17"/>
        <v>2694009.0989499995</v>
      </c>
      <c r="BF45" s="1">
        <f t="shared" si="17"/>
        <v>2748388.6484249993</v>
      </c>
      <c r="BG45" s="1">
        <f t="shared" si="17"/>
        <v>2802768.1978999996</v>
      </c>
      <c r="BH45" s="1">
        <f t="shared" si="17"/>
        <v>2857147.7473749993</v>
      </c>
      <c r="BI45" s="1">
        <f t="shared" si="17"/>
        <v>2911527.2968499996</v>
      </c>
      <c r="BJ45" s="1">
        <f t="shared" si="17"/>
        <v>2965906.8463249994</v>
      </c>
      <c r="BK45" s="1">
        <f t="shared" si="17"/>
        <v>3020286.3957999991</v>
      </c>
      <c r="BL45" s="1">
        <f t="shared" si="17"/>
        <v>3074665.9452749994</v>
      </c>
      <c r="BM45" s="1">
        <f t="shared" si="17"/>
        <v>3129045.4947499996</v>
      </c>
      <c r="BN45" s="1">
        <f t="shared" ref="BN45:DA45" si="18">MAX(BN15+BN$3*BN30,0)</f>
        <v>3183425.0442249994</v>
      </c>
      <c r="BO45" s="1">
        <f t="shared" si="18"/>
        <v>3237804.5936999992</v>
      </c>
      <c r="BP45" s="1">
        <f t="shared" si="18"/>
        <v>3292184.1431749994</v>
      </c>
      <c r="BQ45" s="1">
        <f t="shared" si="18"/>
        <v>3346563.6926499996</v>
      </c>
      <c r="BR45" s="1">
        <f t="shared" si="18"/>
        <v>3400943.2421249994</v>
      </c>
      <c r="BS45" s="1">
        <f t="shared" si="18"/>
        <v>3455322.7915999996</v>
      </c>
      <c r="BT45" s="1">
        <f t="shared" si="18"/>
        <v>3509702.3410749994</v>
      </c>
      <c r="BU45" s="1">
        <f t="shared" si="18"/>
        <v>3564081.8905499997</v>
      </c>
      <c r="BV45" s="1">
        <f t="shared" si="18"/>
        <v>3618461.4400249999</v>
      </c>
      <c r="BW45" s="1">
        <f t="shared" si="18"/>
        <v>3672840.9894999997</v>
      </c>
      <c r="BX45" s="1">
        <f t="shared" si="18"/>
        <v>3727220.5389749995</v>
      </c>
      <c r="BY45" s="1">
        <f t="shared" si="18"/>
        <v>3781600.0884499997</v>
      </c>
      <c r="BZ45" s="1">
        <f t="shared" si="18"/>
        <v>3835979.6379249999</v>
      </c>
      <c r="CA45" s="1">
        <f t="shared" si="18"/>
        <v>3890359.1874000002</v>
      </c>
      <c r="CB45" s="1">
        <f t="shared" si="18"/>
        <v>3944738.7368749999</v>
      </c>
      <c r="CC45" s="1">
        <f t="shared" si="18"/>
        <v>3999118.2863499997</v>
      </c>
      <c r="CD45" s="1">
        <f t="shared" si="18"/>
        <v>4053497.835825</v>
      </c>
      <c r="CE45" s="1">
        <f t="shared" si="18"/>
        <v>4107877.3853000002</v>
      </c>
      <c r="CF45" s="1">
        <f t="shared" si="18"/>
        <v>4162256.934775</v>
      </c>
      <c r="CG45" s="1">
        <f t="shared" si="18"/>
        <v>4216636.4842499997</v>
      </c>
      <c r="CH45" s="1">
        <f t="shared" si="18"/>
        <v>4271016.033725</v>
      </c>
      <c r="CI45" s="1">
        <f t="shared" si="18"/>
        <v>4325395.5832000002</v>
      </c>
      <c r="CJ45" s="1">
        <f t="shared" si="18"/>
        <v>4379775.1326750005</v>
      </c>
      <c r="CK45" s="1">
        <f t="shared" si="18"/>
        <v>4434154.6821500007</v>
      </c>
      <c r="CL45" s="1">
        <f t="shared" si="18"/>
        <v>4488534.231625</v>
      </c>
      <c r="CM45" s="1">
        <f t="shared" si="18"/>
        <v>4542913.7811000003</v>
      </c>
      <c r="CN45" s="1">
        <f t="shared" si="18"/>
        <v>4597293.3305750005</v>
      </c>
      <c r="CO45" s="1">
        <f t="shared" si="18"/>
        <v>4651672.8800500007</v>
      </c>
      <c r="CP45" s="1">
        <f t="shared" si="18"/>
        <v>4706052.429525001</v>
      </c>
      <c r="CQ45" s="1">
        <f t="shared" si="18"/>
        <v>4760431.9790000003</v>
      </c>
      <c r="CR45" s="1">
        <f t="shared" si="18"/>
        <v>4814811.5284749996</v>
      </c>
      <c r="CS45" s="1">
        <f t="shared" si="18"/>
        <v>4869191.0779499998</v>
      </c>
      <c r="CT45" s="1">
        <f t="shared" si="18"/>
        <v>4923570.6274250001</v>
      </c>
      <c r="CU45" s="1">
        <f t="shared" si="18"/>
        <v>4977950.1768999994</v>
      </c>
      <c r="CV45" s="1">
        <f t="shared" si="18"/>
        <v>5032329.7263749987</v>
      </c>
      <c r="CW45" s="1">
        <f t="shared" si="18"/>
        <v>5086709.2758499989</v>
      </c>
      <c r="CX45" s="1">
        <f t="shared" si="18"/>
        <v>5141088.8253249992</v>
      </c>
      <c r="CY45" s="1">
        <f t="shared" si="18"/>
        <v>5195468.3747999985</v>
      </c>
      <c r="CZ45" s="1">
        <f t="shared" si="18"/>
        <v>5249847.9242749987</v>
      </c>
      <c r="DA45" s="1">
        <f t="shared" si="18"/>
        <v>5304227.473749999</v>
      </c>
    </row>
    <row r="46" spans="3:105" x14ac:dyDescent="0.25">
      <c r="C46" s="1"/>
      <c r="D46" t="s">
        <v>56</v>
      </c>
      <c r="E46" s="1">
        <f t="shared" si="0"/>
        <v>670196.88750000019</v>
      </c>
      <c r="F46" s="1">
        <f t="shared" si="4"/>
        <v>714882.94974999968</v>
      </c>
      <c r="G46" s="1">
        <f t="shared" si="4"/>
        <v>759569.01199999964</v>
      </c>
      <c r="H46" s="1">
        <f t="shared" si="4"/>
        <v>804255.0742499996</v>
      </c>
      <c r="I46" s="1">
        <f t="shared" si="4"/>
        <v>848941.13649999932</v>
      </c>
      <c r="J46" s="1">
        <f t="shared" si="4"/>
        <v>893627.19874999928</v>
      </c>
      <c r="K46" s="1">
        <f t="shared" si="4"/>
        <v>938313.26099999901</v>
      </c>
      <c r="L46" s="1">
        <f t="shared" si="4"/>
        <v>982999.32324999897</v>
      </c>
      <c r="M46" s="1">
        <f t="shared" si="4"/>
        <v>1027685.3854999987</v>
      </c>
      <c r="N46" s="1">
        <f t="shared" si="4"/>
        <v>1072371.4477499987</v>
      </c>
      <c r="O46" s="1">
        <f t="shared" si="4"/>
        <v>1117057.5099999984</v>
      </c>
      <c r="P46" s="1">
        <f t="shared" ref="P46:BM46" si="19">MAX(P16+P$3*P31,0)</f>
        <v>1161743.5722499986</v>
      </c>
      <c r="Q46" s="1">
        <f t="shared" si="19"/>
        <v>1206429.6344999985</v>
      </c>
      <c r="R46" s="1">
        <f t="shared" si="19"/>
        <v>1251115.6967499985</v>
      </c>
      <c r="S46" s="1">
        <f t="shared" si="19"/>
        <v>1295801.7589999987</v>
      </c>
      <c r="T46" s="1">
        <f t="shared" si="19"/>
        <v>1340487.8212499986</v>
      </c>
      <c r="U46" s="1">
        <f t="shared" si="19"/>
        <v>1385173.8834999986</v>
      </c>
      <c r="V46" s="1">
        <f t="shared" si="19"/>
        <v>1429859.9457499988</v>
      </c>
      <c r="W46" s="1">
        <f t="shared" si="19"/>
        <v>1474546.0079999988</v>
      </c>
      <c r="X46" s="1">
        <f t="shared" si="19"/>
        <v>1519232.0702499987</v>
      </c>
      <c r="Y46" s="1">
        <f t="shared" si="19"/>
        <v>1563918.1324999989</v>
      </c>
      <c r="Z46" s="1">
        <f t="shared" si="19"/>
        <v>1608604.1947499989</v>
      </c>
      <c r="AA46" s="1">
        <f t="shared" si="19"/>
        <v>1653290.2569999988</v>
      </c>
      <c r="AB46" s="1">
        <f t="shared" si="19"/>
        <v>1697976.319249999</v>
      </c>
      <c r="AC46" s="1">
        <f t="shared" si="19"/>
        <v>1742662.381499999</v>
      </c>
      <c r="AD46" s="1">
        <f t="shared" si="19"/>
        <v>1787348.4437499989</v>
      </c>
      <c r="AE46" s="1">
        <f t="shared" si="19"/>
        <v>1832034.5059999991</v>
      </c>
      <c r="AF46" s="1">
        <f t="shared" si="19"/>
        <v>1876720.5682499991</v>
      </c>
      <c r="AG46" s="1">
        <f t="shared" si="19"/>
        <v>1921406.630499999</v>
      </c>
      <c r="AH46" s="1">
        <f t="shared" si="19"/>
        <v>1966092.692749999</v>
      </c>
      <c r="AI46" s="1">
        <f t="shared" si="19"/>
        <v>2010778.7549999992</v>
      </c>
      <c r="AJ46" s="1">
        <f t="shared" si="19"/>
        <v>2055464.8172499994</v>
      </c>
      <c r="AK46" s="1">
        <f t="shared" si="19"/>
        <v>2100150.8794999993</v>
      </c>
      <c r="AL46" s="1">
        <f t="shared" si="19"/>
        <v>2144836.9417499993</v>
      </c>
      <c r="AM46" s="1">
        <f t="shared" si="19"/>
        <v>2189523.0039999993</v>
      </c>
      <c r="AN46" s="1">
        <f t="shared" si="19"/>
        <v>2234209.0662499992</v>
      </c>
      <c r="AO46" s="1">
        <f t="shared" si="19"/>
        <v>2278895.1284999996</v>
      </c>
      <c r="AP46" s="1">
        <f t="shared" si="19"/>
        <v>2323581.1907499996</v>
      </c>
      <c r="AQ46" s="1">
        <f t="shared" si="19"/>
        <v>2368267.2529999996</v>
      </c>
      <c r="AR46" s="1">
        <f t="shared" si="19"/>
        <v>2412953.3152499995</v>
      </c>
      <c r="AS46" s="1">
        <f t="shared" si="19"/>
        <v>2457639.3774999995</v>
      </c>
      <c r="AT46" s="1">
        <f t="shared" si="19"/>
        <v>2502325.4397499994</v>
      </c>
      <c r="AU46" s="1">
        <f t="shared" si="19"/>
        <v>2547011.5019999994</v>
      </c>
      <c r="AV46" s="1">
        <f t="shared" si="19"/>
        <v>2591697.5642499998</v>
      </c>
      <c r="AW46" s="1">
        <f t="shared" si="19"/>
        <v>2636383.6264999993</v>
      </c>
      <c r="AX46" s="1">
        <f t="shared" si="19"/>
        <v>2681069.6887499997</v>
      </c>
      <c r="AY46" s="1">
        <f t="shared" si="19"/>
        <v>2725755.7509999997</v>
      </c>
      <c r="AZ46" s="1">
        <f t="shared" si="19"/>
        <v>2770441.8132499997</v>
      </c>
      <c r="BA46" s="1">
        <f t="shared" si="19"/>
        <v>2815127.8754999996</v>
      </c>
      <c r="BB46" s="1">
        <f t="shared" si="19"/>
        <v>2859813.9377499996</v>
      </c>
      <c r="BC46" s="1">
        <f t="shared" si="19"/>
        <v>2904499.9999999995</v>
      </c>
      <c r="BD46" s="1">
        <f t="shared" si="19"/>
        <v>2949186.0622499995</v>
      </c>
      <c r="BE46" s="1">
        <f t="shared" si="19"/>
        <v>2993872.1244999995</v>
      </c>
      <c r="BF46" s="1">
        <f t="shared" si="19"/>
        <v>3038558.1867499994</v>
      </c>
      <c r="BG46" s="1">
        <f t="shared" si="19"/>
        <v>3083244.2489999994</v>
      </c>
      <c r="BH46" s="1">
        <f t="shared" si="19"/>
        <v>3127930.3112499993</v>
      </c>
      <c r="BI46" s="1">
        <f t="shared" si="19"/>
        <v>3172616.3734999998</v>
      </c>
      <c r="BJ46" s="1">
        <f t="shared" si="19"/>
        <v>3217302.4357499997</v>
      </c>
      <c r="BK46" s="1">
        <f t="shared" si="19"/>
        <v>3261988.4979999997</v>
      </c>
      <c r="BL46" s="1">
        <f t="shared" si="19"/>
        <v>3306674.5602499996</v>
      </c>
      <c r="BM46" s="1">
        <f t="shared" si="19"/>
        <v>3351360.6224999996</v>
      </c>
      <c r="BN46" s="1">
        <f t="shared" ref="BN46:DA46" si="20">MAX(BN16+BN$3*BN31,0)</f>
        <v>3396046.6847499995</v>
      </c>
      <c r="BO46" s="1">
        <f t="shared" si="20"/>
        <v>3440732.7469999995</v>
      </c>
      <c r="BP46" s="1">
        <f t="shared" si="20"/>
        <v>3485418.8092499995</v>
      </c>
      <c r="BQ46" s="1">
        <f t="shared" si="20"/>
        <v>3530104.8714999994</v>
      </c>
      <c r="BR46" s="1">
        <f t="shared" si="20"/>
        <v>3574790.9337499999</v>
      </c>
      <c r="BS46" s="1">
        <f t="shared" si="20"/>
        <v>3619476.9959999998</v>
      </c>
      <c r="BT46" s="1">
        <f t="shared" si="20"/>
        <v>3664163.0582499998</v>
      </c>
      <c r="BU46" s="1">
        <f t="shared" si="20"/>
        <v>3708849.1204999997</v>
      </c>
      <c r="BV46" s="1">
        <f t="shared" si="20"/>
        <v>3753535.1827499997</v>
      </c>
      <c r="BW46" s="1">
        <f t="shared" si="20"/>
        <v>3798221.2450000001</v>
      </c>
      <c r="BX46" s="1">
        <f t="shared" si="20"/>
        <v>3842907.3072499996</v>
      </c>
      <c r="BY46" s="1">
        <f t="shared" si="20"/>
        <v>3887593.3695</v>
      </c>
      <c r="BZ46" s="1">
        <f t="shared" si="20"/>
        <v>3932279.43175</v>
      </c>
      <c r="CA46" s="1">
        <f t="shared" si="20"/>
        <v>3976965.4939999999</v>
      </c>
      <c r="CB46" s="1">
        <f t="shared" si="20"/>
        <v>4021651.5562499999</v>
      </c>
      <c r="CC46" s="1">
        <f t="shared" si="20"/>
        <v>4066337.6184999999</v>
      </c>
      <c r="CD46" s="1">
        <f t="shared" si="20"/>
        <v>4111023.6807500003</v>
      </c>
      <c r="CE46" s="1">
        <f t="shared" si="20"/>
        <v>4155709.7429999998</v>
      </c>
      <c r="CF46" s="1">
        <f t="shared" si="20"/>
        <v>4200395.8052500002</v>
      </c>
      <c r="CG46" s="1">
        <f t="shared" si="20"/>
        <v>4245081.8674999997</v>
      </c>
      <c r="CH46" s="1">
        <f t="shared" si="20"/>
        <v>4289767.9297500001</v>
      </c>
      <c r="CI46" s="1">
        <f t="shared" si="20"/>
        <v>4334453.9920000006</v>
      </c>
      <c r="CJ46" s="1">
        <f t="shared" si="20"/>
        <v>4379140.05425</v>
      </c>
      <c r="CK46" s="1">
        <f t="shared" si="20"/>
        <v>4423826.1165000005</v>
      </c>
      <c r="CL46" s="1">
        <f t="shared" si="20"/>
        <v>4468512.1787500009</v>
      </c>
      <c r="CM46" s="1">
        <f t="shared" si="20"/>
        <v>4513198.2410000004</v>
      </c>
      <c r="CN46" s="1">
        <f t="shared" si="20"/>
        <v>4557884.3032500008</v>
      </c>
      <c r="CO46" s="1">
        <f t="shared" si="20"/>
        <v>4602570.3655000003</v>
      </c>
      <c r="CP46" s="1">
        <f t="shared" si="20"/>
        <v>4647256.4277500007</v>
      </c>
      <c r="CQ46" s="1">
        <f t="shared" si="20"/>
        <v>4691942.49</v>
      </c>
      <c r="CR46" s="1">
        <f t="shared" si="20"/>
        <v>4736628.5522499997</v>
      </c>
      <c r="CS46" s="1">
        <f t="shared" si="20"/>
        <v>4781314.6145000001</v>
      </c>
      <c r="CT46" s="1">
        <f t="shared" si="20"/>
        <v>4826000.6767499996</v>
      </c>
      <c r="CU46" s="1">
        <f t="shared" si="20"/>
        <v>4870686.7390000001</v>
      </c>
      <c r="CV46" s="1">
        <f t="shared" si="20"/>
        <v>4915372.8012499996</v>
      </c>
      <c r="CW46" s="1">
        <f t="shared" si="20"/>
        <v>4960058.863499999</v>
      </c>
      <c r="CX46" s="1">
        <f t="shared" si="20"/>
        <v>5004744.9257499995</v>
      </c>
      <c r="CY46" s="1">
        <f t="shared" si="20"/>
        <v>5049430.987999999</v>
      </c>
      <c r="CZ46" s="1">
        <f t="shared" si="20"/>
        <v>5094117.0502499994</v>
      </c>
      <c r="DA46" s="1">
        <f t="shared" si="20"/>
        <v>5138803.1124999989</v>
      </c>
    </row>
    <row r="47" spans="3:105" x14ac:dyDescent="0.25">
      <c r="C47" s="1"/>
      <c r="D47" t="s">
        <v>57</v>
      </c>
      <c r="E47" s="1">
        <f t="shared" si="0"/>
        <v>1673276.3387500001</v>
      </c>
      <c r="F47" s="1">
        <f t="shared" si="4"/>
        <v>1704925.811975</v>
      </c>
      <c r="G47" s="1">
        <f t="shared" si="4"/>
        <v>1736575.2851999998</v>
      </c>
      <c r="H47" s="1">
        <f t="shared" si="4"/>
        <v>1768224.7584249997</v>
      </c>
      <c r="I47" s="1">
        <f t="shared" si="4"/>
        <v>1799874.2316499995</v>
      </c>
      <c r="J47" s="1">
        <f t="shared" si="4"/>
        <v>1831523.7048749994</v>
      </c>
      <c r="K47" s="1">
        <f t="shared" si="4"/>
        <v>1863173.1780999994</v>
      </c>
      <c r="L47" s="1">
        <f t="shared" si="4"/>
        <v>1894822.6513249993</v>
      </c>
      <c r="M47" s="1">
        <f t="shared" si="4"/>
        <v>1926472.1245499991</v>
      </c>
      <c r="N47" s="1">
        <f t="shared" si="4"/>
        <v>1958121.597774999</v>
      </c>
      <c r="O47" s="1">
        <f t="shared" si="4"/>
        <v>1989771.0709999988</v>
      </c>
      <c r="P47" s="1">
        <f t="shared" ref="P47:BM47" si="21">MAX(P17+P$3*P32,0)</f>
        <v>2021420.5442249989</v>
      </c>
      <c r="Q47" s="1">
        <f t="shared" si="21"/>
        <v>2053070.017449999</v>
      </c>
      <c r="R47" s="1">
        <f t="shared" si="21"/>
        <v>2084719.4906749988</v>
      </c>
      <c r="S47" s="1">
        <f t="shared" si="21"/>
        <v>2116368.9638999989</v>
      </c>
      <c r="T47" s="1">
        <f t="shared" si="21"/>
        <v>2148018.4371249992</v>
      </c>
      <c r="U47" s="1">
        <f t="shared" si="21"/>
        <v>2179667.9103499991</v>
      </c>
      <c r="V47" s="1">
        <f t="shared" si="21"/>
        <v>2211317.3835749989</v>
      </c>
      <c r="W47" s="1">
        <f t="shared" si="21"/>
        <v>2242966.8567999993</v>
      </c>
      <c r="X47" s="1">
        <f t="shared" si="21"/>
        <v>2274616.3300249991</v>
      </c>
      <c r="Y47" s="1">
        <f t="shared" si="21"/>
        <v>2306265.8032499989</v>
      </c>
      <c r="Z47" s="1">
        <f t="shared" si="21"/>
        <v>2337915.2764749993</v>
      </c>
      <c r="AA47" s="1">
        <f t="shared" si="21"/>
        <v>2369564.7496999991</v>
      </c>
      <c r="AB47" s="1">
        <f t="shared" si="21"/>
        <v>2401214.222924999</v>
      </c>
      <c r="AC47" s="1">
        <f t="shared" si="21"/>
        <v>2432863.6961499993</v>
      </c>
      <c r="AD47" s="1">
        <f t="shared" si="21"/>
        <v>2464513.1693749991</v>
      </c>
      <c r="AE47" s="1">
        <f t="shared" si="21"/>
        <v>2496162.6425999994</v>
      </c>
      <c r="AF47" s="1">
        <f t="shared" si="21"/>
        <v>2527812.1158249993</v>
      </c>
      <c r="AG47" s="1">
        <f t="shared" si="21"/>
        <v>2559461.5890499996</v>
      </c>
      <c r="AH47" s="1">
        <f t="shared" si="21"/>
        <v>2591111.0622749995</v>
      </c>
      <c r="AI47" s="1">
        <f t="shared" si="21"/>
        <v>2622760.5354999993</v>
      </c>
      <c r="AJ47" s="1">
        <f t="shared" si="21"/>
        <v>2654410.0087249996</v>
      </c>
      <c r="AK47" s="1">
        <f t="shared" si="21"/>
        <v>2686059.4819499995</v>
      </c>
      <c r="AL47" s="1">
        <f t="shared" si="21"/>
        <v>2717708.9551749993</v>
      </c>
      <c r="AM47" s="1">
        <f t="shared" si="21"/>
        <v>2749358.4283999996</v>
      </c>
      <c r="AN47" s="1">
        <f t="shared" si="21"/>
        <v>2781007.9016249995</v>
      </c>
      <c r="AO47" s="1">
        <f t="shared" si="21"/>
        <v>2812657.3748499998</v>
      </c>
      <c r="AP47" s="1">
        <f t="shared" si="21"/>
        <v>2844306.8480749996</v>
      </c>
      <c r="AQ47" s="1">
        <f t="shared" si="21"/>
        <v>2875956.3212999995</v>
      </c>
      <c r="AR47" s="1">
        <f t="shared" si="21"/>
        <v>2907605.7945249998</v>
      </c>
      <c r="AS47" s="1">
        <f t="shared" si="21"/>
        <v>2939255.2677499996</v>
      </c>
      <c r="AT47" s="1">
        <f t="shared" si="21"/>
        <v>2970904.740975</v>
      </c>
      <c r="AU47" s="1">
        <f t="shared" si="21"/>
        <v>3002554.2141999998</v>
      </c>
      <c r="AV47" s="1">
        <f t="shared" si="21"/>
        <v>3034203.6874249997</v>
      </c>
      <c r="AW47" s="1">
        <f t="shared" si="21"/>
        <v>3065853.1606499995</v>
      </c>
      <c r="AX47" s="1">
        <f t="shared" si="21"/>
        <v>3097502.6338749998</v>
      </c>
      <c r="AY47" s="1">
        <f t="shared" si="21"/>
        <v>3129152.1070999997</v>
      </c>
      <c r="AZ47" s="1">
        <f t="shared" si="21"/>
        <v>3160801.5803249995</v>
      </c>
      <c r="BA47" s="1">
        <f t="shared" si="21"/>
        <v>3192451.0535499998</v>
      </c>
      <c r="BB47" s="1">
        <f t="shared" si="21"/>
        <v>3224100.5267749997</v>
      </c>
      <c r="BC47" s="1">
        <f t="shared" si="21"/>
        <v>3255749.9999999995</v>
      </c>
      <c r="BD47" s="1">
        <f t="shared" si="21"/>
        <v>3287399.4732249998</v>
      </c>
      <c r="BE47" s="1">
        <f t="shared" si="21"/>
        <v>3319048.9464499997</v>
      </c>
      <c r="BF47" s="1">
        <f t="shared" si="21"/>
        <v>3350698.4196749995</v>
      </c>
      <c r="BG47" s="1">
        <f t="shared" si="21"/>
        <v>3382347.8928999999</v>
      </c>
      <c r="BH47" s="1">
        <f t="shared" si="21"/>
        <v>3413997.3661249997</v>
      </c>
      <c r="BI47" s="1">
        <f t="shared" si="21"/>
        <v>3445646.8393499996</v>
      </c>
      <c r="BJ47" s="1">
        <f t="shared" si="21"/>
        <v>3477296.3125749999</v>
      </c>
      <c r="BK47" s="1">
        <f t="shared" si="21"/>
        <v>3508945.7857999997</v>
      </c>
      <c r="BL47" s="1">
        <f t="shared" si="21"/>
        <v>3540595.2590249996</v>
      </c>
      <c r="BM47" s="1">
        <f t="shared" si="21"/>
        <v>3572244.7322499994</v>
      </c>
      <c r="BN47" s="1">
        <f t="shared" ref="BN47:DA47" si="22">MAX(BN17+BN$3*BN32,0)</f>
        <v>3603894.2054749997</v>
      </c>
      <c r="BO47" s="1">
        <f t="shared" si="22"/>
        <v>3635543.6786999996</v>
      </c>
      <c r="BP47" s="1">
        <f t="shared" si="22"/>
        <v>3667193.1519249999</v>
      </c>
      <c r="BQ47" s="1">
        <f t="shared" si="22"/>
        <v>3698842.6251499997</v>
      </c>
      <c r="BR47" s="1">
        <f t="shared" si="22"/>
        <v>3730492.0983749996</v>
      </c>
      <c r="BS47" s="1">
        <f t="shared" si="22"/>
        <v>3762141.5715999999</v>
      </c>
      <c r="BT47" s="1">
        <f t="shared" si="22"/>
        <v>3793791.0448249998</v>
      </c>
      <c r="BU47" s="1">
        <f t="shared" si="22"/>
        <v>3825440.5180500001</v>
      </c>
      <c r="BV47" s="1">
        <f t="shared" si="22"/>
        <v>3857089.9912749999</v>
      </c>
      <c r="BW47" s="1">
        <f t="shared" si="22"/>
        <v>3888739.4644999998</v>
      </c>
      <c r="BX47" s="1">
        <f t="shared" si="22"/>
        <v>3920388.9377250001</v>
      </c>
      <c r="BY47" s="1">
        <f t="shared" si="22"/>
        <v>3952038.4109499999</v>
      </c>
      <c r="BZ47" s="1">
        <f t="shared" si="22"/>
        <v>3983687.8841749998</v>
      </c>
      <c r="CA47" s="1">
        <f t="shared" si="22"/>
        <v>4015337.3574000001</v>
      </c>
      <c r="CB47" s="1">
        <f t="shared" si="22"/>
        <v>4046986.8306249999</v>
      </c>
      <c r="CC47" s="1">
        <f t="shared" si="22"/>
        <v>4078636.3038499998</v>
      </c>
      <c r="CD47" s="1">
        <f t="shared" si="22"/>
        <v>4110285.7770750001</v>
      </c>
      <c r="CE47" s="1">
        <f t="shared" si="22"/>
        <v>4141935.2503</v>
      </c>
      <c r="CF47" s="1">
        <f t="shared" si="22"/>
        <v>4173584.7235250003</v>
      </c>
      <c r="CG47" s="1">
        <f t="shared" si="22"/>
        <v>4205234.1967500001</v>
      </c>
      <c r="CH47" s="1">
        <f t="shared" si="22"/>
        <v>4236883.6699750004</v>
      </c>
      <c r="CI47" s="1">
        <f t="shared" si="22"/>
        <v>4268533.1431999998</v>
      </c>
      <c r="CJ47" s="1">
        <f t="shared" si="22"/>
        <v>4300182.6164250001</v>
      </c>
      <c r="CK47" s="1">
        <f t="shared" si="22"/>
        <v>4331832.0896500004</v>
      </c>
      <c r="CL47" s="1">
        <f t="shared" si="22"/>
        <v>4363481.5628750008</v>
      </c>
      <c r="CM47" s="1">
        <f t="shared" si="22"/>
        <v>4395131.0361000001</v>
      </c>
      <c r="CN47" s="1">
        <f t="shared" si="22"/>
        <v>4426780.5093250005</v>
      </c>
      <c r="CO47" s="1">
        <f t="shared" si="22"/>
        <v>4458429.9825500008</v>
      </c>
      <c r="CP47" s="1">
        <f t="shared" si="22"/>
        <v>4490079.4557750002</v>
      </c>
      <c r="CQ47" s="1">
        <f t="shared" si="22"/>
        <v>4521728.9290000005</v>
      </c>
      <c r="CR47" s="1">
        <f t="shared" si="22"/>
        <v>4553378.4022249999</v>
      </c>
      <c r="CS47" s="1">
        <f t="shared" si="22"/>
        <v>4585027.8754500002</v>
      </c>
      <c r="CT47" s="1">
        <f t="shared" si="22"/>
        <v>4616677.3486749995</v>
      </c>
      <c r="CU47" s="1">
        <f t="shared" si="22"/>
        <v>4648326.8218999999</v>
      </c>
      <c r="CV47" s="1">
        <f t="shared" si="22"/>
        <v>4679976.2951250002</v>
      </c>
      <c r="CW47" s="1">
        <f t="shared" si="22"/>
        <v>4711625.7683499996</v>
      </c>
      <c r="CX47" s="1">
        <f t="shared" si="22"/>
        <v>4743275.2415749989</v>
      </c>
      <c r="CY47" s="1">
        <f t="shared" si="22"/>
        <v>4774924.7147999993</v>
      </c>
      <c r="CZ47" s="1">
        <f t="shared" si="22"/>
        <v>4806574.1880249996</v>
      </c>
      <c r="DA47" s="1">
        <f t="shared" si="22"/>
        <v>4838223.661249999</v>
      </c>
    </row>
    <row r="48" spans="3:105" x14ac:dyDescent="0.25">
      <c r="C48" s="1"/>
      <c r="D48" t="s">
        <v>58</v>
      </c>
      <c r="E48" s="1">
        <f t="shared" si="0"/>
        <v>1656692.5474999994</v>
      </c>
      <c r="F48" s="1">
        <f t="shared" si="4"/>
        <v>1698703.6965499993</v>
      </c>
      <c r="G48" s="1">
        <f t="shared" si="4"/>
        <v>1740714.8455999992</v>
      </c>
      <c r="H48" s="1">
        <f t="shared" si="4"/>
        <v>1782725.9946499991</v>
      </c>
      <c r="I48" s="1">
        <f t="shared" si="4"/>
        <v>1824737.143699999</v>
      </c>
      <c r="J48" s="1">
        <f t="shared" si="4"/>
        <v>1866748.2927499986</v>
      </c>
      <c r="K48" s="1">
        <f t="shared" si="4"/>
        <v>1908759.4417999985</v>
      </c>
      <c r="L48" s="1">
        <f t="shared" si="4"/>
        <v>1950770.5908499984</v>
      </c>
      <c r="M48" s="1">
        <f t="shared" si="4"/>
        <v>1992781.7398999983</v>
      </c>
      <c r="N48" s="1">
        <f t="shared" si="4"/>
        <v>2034792.8889499982</v>
      </c>
      <c r="O48" s="1">
        <f t="shared" si="4"/>
        <v>2076804.0379999981</v>
      </c>
      <c r="P48" s="1">
        <f t="shared" ref="P48:BM48" si="23">MAX(P18+P$3*P33,0)</f>
        <v>2118815.187049998</v>
      </c>
      <c r="Q48" s="1">
        <f t="shared" si="23"/>
        <v>2160826.3360999981</v>
      </c>
      <c r="R48" s="1">
        <f t="shared" si="23"/>
        <v>2202837.4851499982</v>
      </c>
      <c r="S48" s="1">
        <f t="shared" si="23"/>
        <v>2244848.6341999983</v>
      </c>
      <c r="T48" s="1">
        <f t="shared" si="23"/>
        <v>2286859.7832499985</v>
      </c>
      <c r="U48" s="1">
        <f t="shared" si="23"/>
        <v>2328870.9322999981</v>
      </c>
      <c r="V48" s="1">
        <f t="shared" si="23"/>
        <v>2370882.0813499982</v>
      </c>
      <c r="W48" s="1">
        <f t="shared" si="23"/>
        <v>2412893.2303999984</v>
      </c>
      <c r="X48" s="1">
        <f t="shared" si="23"/>
        <v>2454904.379449998</v>
      </c>
      <c r="Y48" s="1">
        <f t="shared" si="23"/>
        <v>2496915.5284999982</v>
      </c>
      <c r="Z48" s="1">
        <f t="shared" si="23"/>
        <v>2538926.6775499983</v>
      </c>
      <c r="AA48" s="1">
        <f t="shared" si="23"/>
        <v>2580937.8265999984</v>
      </c>
      <c r="AB48" s="1">
        <f t="shared" si="23"/>
        <v>2622948.9756499985</v>
      </c>
      <c r="AC48" s="1">
        <f t="shared" si="23"/>
        <v>2664960.1246999986</v>
      </c>
      <c r="AD48" s="1">
        <f t="shared" si="23"/>
        <v>2706971.2737499988</v>
      </c>
      <c r="AE48" s="1">
        <f t="shared" si="23"/>
        <v>2748982.4227999989</v>
      </c>
      <c r="AF48" s="1">
        <f t="shared" si="23"/>
        <v>2790993.5718499986</v>
      </c>
      <c r="AG48" s="1">
        <f t="shared" si="23"/>
        <v>2833004.7208999987</v>
      </c>
      <c r="AH48" s="1">
        <f t="shared" si="23"/>
        <v>2875015.8699499988</v>
      </c>
      <c r="AI48" s="1">
        <f t="shared" si="23"/>
        <v>2917027.0189999989</v>
      </c>
      <c r="AJ48" s="1">
        <f t="shared" si="23"/>
        <v>2959038.1680499986</v>
      </c>
      <c r="AK48" s="1">
        <f t="shared" si="23"/>
        <v>3001049.3170999987</v>
      </c>
      <c r="AL48" s="1">
        <f t="shared" si="23"/>
        <v>3043060.4661499988</v>
      </c>
      <c r="AM48" s="1">
        <f t="shared" si="23"/>
        <v>3085071.615199999</v>
      </c>
      <c r="AN48" s="1">
        <f t="shared" si="23"/>
        <v>3127082.7642499991</v>
      </c>
      <c r="AO48" s="1">
        <f t="shared" si="23"/>
        <v>3169093.9132999992</v>
      </c>
      <c r="AP48" s="1">
        <f t="shared" si="23"/>
        <v>3211105.0623499989</v>
      </c>
      <c r="AQ48" s="1">
        <f t="shared" si="23"/>
        <v>3253116.211399999</v>
      </c>
      <c r="AR48" s="1">
        <f t="shared" si="23"/>
        <v>3295127.3604499991</v>
      </c>
      <c r="AS48" s="1">
        <f t="shared" si="23"/>
        <v>3337138.5094999992</v>
      </c>
      <c r="AT48" s="1">
        <f t="shared" si="23"/>
        <v>3379149.6585499989</v>
      </c>
      <c r="AU48" s="1">
        <f t="shared" si="23"/>
        <v>3421160.807599999</v>
      </c>
      <c r="AV48" s="1">
        <f t="shared" si="23"/>
        <v>3463171.9566499991</v>
      </c>
      <c r="AW48" s="1">
        <f t="shared" si="23"/>
        <v>3505183.1056999993</v>
      </c>
      <c r="AX48" s="1">
        <f t="shared" si="23"/>
        <v>3547194.2547499989</v>
      </c>
      <c r="AY48" s="1">
        <f t="shared" si="23"/>
        <v>3589205.403799999</v>
      </c>
      <c r="AZ48" s="1">
        <f t="shared" si="23"/>
        <v>3631216.5528499992</v>
      </c>
      <c r="BA48" s="1">
        <f t="shared" si="23"/>
        <v>3673227.7018999993</v>
      </c>
      <c r="BB48" s="1">
        <f t="shared" si="23"/>
        <v>3715238.8509499989</v>
      </c>
      <c r="BC48" s="1">
        <f t="shared" si="23"/>
        <v>3757249.9999999991</v>
      </c>
      <c r="BD48" s="1">
        <f t="shared" si="23"/>
        <v>3799261.1490499992</v>
      </c>
      <c r="BE48" s="1">
        <f t="shared" si="23"/>
        <v>3841272.2980999993</v>
      </c>
      <c r="BF48" s="1">
        <f t="shared" si="23"/>
        <v>3883283.447149999</v>
      </c>
      <c r="BG48" s="1">
        <f t="shared" si="23"/>
        <v>3925294.5961999991</v>
      </c>
      <c r="BH48" s="1">
        <f t="shared" si="23"/>
        <v>3967305.7452499992</v>
      </c>
      <c r="BI48" s="1">
        <f t="shared" si="23"/>
        <v>4009316.8942999989</v>
      </c>
      <c r="BJ48" s="1">
        <f t="shared" si="23"/>
        <v>4051328.043349999</v>
      </c>
      <c r="BK48" s="1">
        <f t="shared" si="23"/>
        <v>4093339.1923999991</v>
      </c>
      <c r="BL48" s="1">
        <f t="shared" si="23"/>
        <v>4135350.3414499993</v>
      </c>
      <c r="BM48" s="1">
        <f t="shared" si="23"/>
        <v>4177361.4904999989</v>
      </c>
      <c r="BN48" s="1">
        <f t="shared" ref="BN48:DA48" si="24">MAX(BN18+BN$3*BN33,0)</f>
        <v>4219372.6395499995</v>
      </c>
      <c r="BO48" s="1">
        <f t="shared" si="24"/>
        <v>4261383.7885999996</v>
      </c>
      <c r="BP48" s="1">
        <f t="shared" si="24"/>
        <v>4303394.9376499988</v>
      </c>
      <c r="BQ48" s="1">
        <f t="shared" si="24"/>
        <v>4345406.0866999989</v>
      </c>
      <c r="BR48" s="1">
        <f t="shared" si="24"/>
        <v>4387417.2357499991</v>
      </c>
      <c r="BS48" s="1">
        <f t="shared" si="24"/>
        <v>4429428.3847999992</v>
      </c>
      <c r="BT48" s="1">
        <f t="shared" si="24"/>
        <v>4471439.5338499993</v>
      </c>
      <c r="BU48" s="1">
        <f t="shared" si="24"/>
        <v>4513450.6828999994</v>
      </c>
      <c r="BV48" s="1">
        <f t="shared" si="24"/>
        <v>4555461.8319499996</v>
      </c>
      <c r="BW48" s="1">
        <f t="shared" si="24"/>
        <v>4597472.9809999997</v>
      </c>
      <c r="BX48" s="1">
        <f t="shared" si="24"/>
        <v>4639484.1300499998</v>
      </c>
      <c r="BY48" s="1">
        <f t="shared" si="24"/>
        <v>4681495.279099999</v>
      </c>
      <c r="BZ48" s="1">
        <f t="shared" si="24"/>
        <v>4723506.4281499991</v>
      </c>
      <c r="CA48" s="1">
        <f t="shared" si="24"/>
        <v>4765517.5771999992</v>
      </c>
      <c r="CB48" s="1">
        <f t="shared" si="24"/>
        <v>4807528.7262499994</v>
      </c>
      <c r="CC48" s="1">
        <f t="shared" si="24"/>
        <v>4849539.8752999995</v>
      </c>
      <c r="CD48" s="1">
        <f t="shared" si="24"/>
        <v>4891551.0243499996</v>
      </c>
      <c r="CE48" s="1">
        <f t="shared" si="24"/>
        <v>4933562.1733999997</v>
      </c>
      <c r="CF48" s="1">
        <f t="shared" si="24"/>
        <v>4975573.3224499999</v>
      </c>
      <c r="CG48" s="1">
        <f t="shared" si="24"/>
        <v>5017584.4715</v>
      </c>
      <c r="CH48" s="1">
        <f t="shared" si="24"/>
        <v>5059595.6205500001</v>
      </c>
      <c r="CI48" s="1">
        <f t="shared" si="24"/>
        <v>5101606.7696000002</v>
      </c>
      <c r="CJ48" s="1">
        <f t="shared" si="24"/>
        <v>5143617.9186499994</v>
      </c>
      <c r="CK48" s="1">
        <f t="shared" si="24"/>
        <v>5185629.0677000005</v>
      </c>
      <c r="CL48" s="1">
        <f t="shared" si="24"/>
        <v>5227640.2167499997</v>
      </c>
      <c r="CM48" s="1">
        <f t="shared" si="24"/>
        <v>5269651.3657999998</v>
      </c>
      <c r="CN48" s="1">
        <f t="shared" si="24"/>
        <v>5311662.5148499999</v>
      </c>
      <c r="CO48" s="1">
        <f t="shared" si="24"/>
        <v>5353673.6639</v>
      </c>
      <c r="CP48" s="1">
        <f t="shared" si="24"/>
        <v>5395684.8129500002</v>
      </c>
      <c r="CQ48" s="1">
        <f t="shared" si="24"/>
        <v>5437695.9620000003</v>
      </c>
      <c r="CR48" s="1">
        <f t="shared" si="24"/>
        <v>5479707.1110499995</v>
      </c>
      <c r="CS48" s="1">
        <f t="shared" si="24"/>
        <v>5521718.2600999996</v>
      </c>
      <c r="CT48" s="1">
        <f t="shared" si="24"/>
        <v>5563729.4091499997</v>
      </c>
      <c r="CU48" s="1">
        <f t="shared" si="24"/>
        <v>5605740.5581999999</v>
      </c>
      <c r="CV48" s="1">
        <f t="shared" si="24"/>
        <v>5647751.707249999</v>
      </c>
      <c r="CW48" s="1">
        <f t="shared" si="24"/>
        <v>5689762.8562999992</v>
      </c>
      <c r="CX48" s="1">
        <f t="shared" si="24"/>
        <v>5731774.0053499993</v>
      </c>
      <c r="CY48" s="1">
        <f t="shared" si="24"/>
        <v>5773785.1543999985</v>
      </c>
      <c r="CZ48" s="1">
        <f t="shared" si="24"/>
        <v>5815796.3034499986</v>
      </c>
      <c r="DA48" s="1">
        <f t="shared" si="24"/>
        <v>5857807.4524999987</v>
      </c>
    </row>
    <row r="49" spans="3:105" x14ac:dyDescent="0.25">
      <c r="C49" s="1"/>
      <c r="D49" t="s">
        <v>59</v>
      </c>
      <c r="E49" s="1">
        <f t="shared" si="0"/>
        <v>1682749.645</v>
      </c>
      <c r="F49" s="1">
        <f t="shared" si="4"/>
        <v>1731494.6521000001</v>
      </c>
      <c r="G49" s="1">
        <f t="shared" si="4"/>
        <v>1780239.6591999996</v>
      </c>
      <c r="H49" s="1">
        <f t="shared" si="4"/>
        <v>1828984.6662999997</v>
      </c>
      <c r="I49" s="1">
        <f t="shared" si="4"/>
        <v>1877729.6733999993</v>
      </c>
      <c r="J49" s="1">
        <f t="shared" si="4"/>
        <v>1926474.6804999993</v>
      </c>
      <c r="K49" s="1">
        <f t="shared" si="4"/>
        <v>1975219.6875999989</v>
      </c>
      <c r="L49" s="1">
        <f t="shared" si="4"/>
        <v>2023964.6946999987</v>
      </c>
      <c r="M49" s="1">
        <f t="shared" si="4"/>
        <v>2072709.7017999985</v>
      </c>
      <c r="N49" s="1">
        <f t="shared" si="4"/>
        <v>2121454.7088999986</v>
      </c>
      <c r="O49" s="1">
        <f t="shared" si="4"/>
        <v>2170199.7159999982</v>
      </c>
      <c r="P49" s="1">
        <f t="shared" ref="P49:BM49" si="25">MAX(P19+P$3*P34,0)</f>
        <v>2218944.7230999982</v>
      </c>
      <c r="Q49" s="1">
        <f t="shared" si="25"/>
        <v>2267689.7301999982</v>
      </c>
      <c r="R49" s="1">
        <f t="shared" si="25"/>
        <v>2316434.7372999983</v>
      </c>
      <c r="S49" s="1">
        <f t="shared" si="25"/>
        <v>2365179.7443999983</v>
      </c>
      <c r="T49" s="1">
        <f t="shared" si="25"/>
        <v>2413924.7514999984</v>
      </c>
      <c r="U49" s="1">
        <f t="shared" si="25"/>
        <v>2462669.7585999984</v>
      </c>
      <c r="V49" s="1">
        <f t="shared" si="25"/>
        <v>2511414.7656999985</v>
      </c>
      <c r="W49" s="1">
        <f t="shared" si="25"/>
        <v>2560159.7727999985</v>
      </c>
      <c r="X49" s="1">
        <f t="shared" si="25"/>
        <v>2608904.7798999986</v>
      </c>
      <c r="Y49" s="1">
        <f t="shared" si="25"/>
        <v>2657649.7869999986</v>
      </c>
      <c r="Z49" s="1">
        <f t="shared" si="25"/>
        <v>2706394.7940999987</v>
      </c>
      <c r="AA49" s="1">
        <f t="shared" si="25"/>
        <v>2755139.8011999987</v>
      </c>
      <c r="AB49" s="1">
        <f t="shared" si="25"/>
        <v>2803884.8082999988</v>
      </c>
      <c r="AC49" s="1">
        <f t="shared" si="25"/>
        <v>2852629.8153999988</v>
      </c>
      <c r="AD49" s="1">
        <f t="shared" si="25"/>
        <v>2901374.8224999988</v>
      </c>
      <c r="AE49" s="1">
        <f t="shared" si="25"/>
        <v>2950119.8295999989</v>
      </c>
      <c r="AF49" s="1">
        <f t="shared" si="25"/>
        <v>2998864.8366999989</v>
      </c>
      <c r="AG49" s="1">
        <f t="shared" si="25"/>
        <v>3047609.843799999</v>
      </c>
      <c r="AH49" s="1">
        <f t="shared" si="25"/>
        <v>3096354.850899999</v>
      </c>
      <c r="AI49" s="1">
        <f t="shared" si="25"/>
        <v>3145099.8579999991</v>
      </c>
      <c r="AJ49" s="1">
        <f t="shared" si="25"/>
        <v>3193844.8650999991</v>
      </c>
      <c r="AK49" s="1">
        <f t="shared" si="25"/>
        <v>3242589.8721999992</v>
      </c>
      <c r="AL49" s="1">
        <f t="shared" si="25"/>
        <v>3291334.8792999992</v>
      </c>
      <c r="AM49" s="1">
        <f t="shared" si="25"/>
        <v>3340079.8863999993</v>
      </c>
      <c r="AN49" s="1">
        <f t="shared" si="25"/>
        <v>3388824.8934999993</v>
      </c>
      <c r="AO49" s="1">
        <f t="shared" si="25"/>
        <v>3437569.9005999994</v>
      </c>
      <c r="AP49" s="1">
        <f t="shared" si="25"/>
        <v>3486314.9076999994</v>
      </c>
      <c r="AQ49" s="1">
        <f t="shared" si="25"/>
        <v>3535059.9147999994</v>
      </c>
      <c r="AR49" s="1">
        <f t="shared" si="25"/>
        <v>3583804.9218999995</v>
      </c>
      <c r="AS49" s="1">
        <f t="shared" si="25"/>
        <v>3632549.9289999995</v>
      </c>
      <c r="AT49" s="1">
        <f t="shared" si="25"/>
        <v>3681294.9360999996</v>
      </c>
      <c r="AU49" s="1">
        <f t="shared" si="25"/>
        <v>3730039.9431999996</v>
      </c>
      <c r="AV49" s="1">
        <f t="shared" si="25"/>
        <v>3778784.9502999997</v>
      </c>
      <c r="AW49" s="1">
        <f t="shared" si="25"/>
        <v>3827529.9573999997</v>
      </c>
      <c r="AX49" s="1">
        <f t="shared" si="25"/>
        <v>3876274.9644999993</v>
      </c>
      <c r="AY49" s="1">
        <f t="shared" si="25"/>
        <v>3925019.9715999993</v>
      </c>
      <c r="AZ49" s="1">
        <f t="shared" si="25"/>
        <v>3973764.9786999994</v>
      </c>
      <c r="BA49" s="1">
        <f t="shared" si="25"/>
        <v>4022509.9857999994</v>
      </c>
      <c r="BB49" s="1">
        <f t="shared" si="25"/>
        <v>4071254.9928999995</v>
      </c>
      <c r="BC49" s="1">
        <f t="shared" si="25"/>
        <v>4119999.9999999995</v>
      </c>
      <c r="BD49" s="1">
        <f t="shared" si="25"/>
        <v>4168745.0070999996</v>
      </c>
      <c r="BE49" s="1">
        <f t="shared" si="25"/>
        <v>4217490.0141999992</v>
      </c>
      <c r="BF49" s="1">
        <f t="shared" si="25"/>
        <v>4266235.0212999992</v>
      </c>
      <c r="BG49" s="1">
        <f t="shared" si="25"/>
        <v>4314980.0283999993</v>
      </c>
      <c r="BH49" s="1">
        <f t="shared" si="25"/>
        <v>4363725.0354999993</v>
      </c>
      <c r="BI49" s="1">
        <f t="shared" si="25"/>
        <v>4412470.0425999993</v>
      </c>
      <c r="BJ49" s="1">
        <f t="shared" si="25"/>
        <v>4461215.0496999994</v>
      </c>
      <c r="BK49" s="1">
        <f t="shared" si="25"/>
        <v>4509960.0567999994</v>
      </c>
      <c r="BL49" s="1">
        <f t="shared" si="25"/>
        <v>4558705.0638999995</v>
      </c>
      <c r="BM49" s="1">
        <f t="shared" si="25"/>
        <v>4607450.0709999995</v>
      </c>
      <c r="BN49" s="1">
        <f t="shared" ref="BN49:DA49" si="26">MAX(BN19+BN$3*BN34,0)</f>
        <v>4656195.0780999996</v>
      </c>
      <c r="BO49" s="1">
        <f t="shared" si="26"/>
        <v>4704940.0851999996</v>
      </c>
      <c r="BP49" s="1">
        <f t="shared" si="26"/>
        <v>4753685.0922999997</v>
      </c>
      <c r="BQ49" s="1">
        <f t="shared" si="26"/>
        <v>4802430.0993999997</v>
      </c>
      <c r="BR49" s="1">
        <f t="shared" si="26"/>
        <v>4851175.1064999998</v>
      </c>
      <c r="BS49" s="1">
        <f t="shared" si="26"/>
        <v>4899920.1135999998</v>
      </c>
      <c r="BT49" s="1">
        <f t="shared" si="26"/>
        <v>4948665.1206999999</v>
      </c>
      <c r="BU49" s="1">
        <f t="shared" si="26"/>
        <v>4997410.1277999999</v>
      </c>
      <c r="BV49" s="1">
        <f t="shared" si="26"/>
        <v>5046155.1348999999</v>
      </c>
      <c r="BW49" s="1">
        <f t="shared" si="26"/>
        <v>5094900.142</v>
      </c>
      <c r="BX49" s="1">
        <f t="shared" si="26"/>
        <v>5143645.1491</v>
      </c>
      <c r="BY49" s="1">
        <f t="shared" si="26"/>
        <v>5192390.1562000001</v>
      </c>
      <c r="BZ49" s="1">
        <f t="shared" si="26"/>
        <v>5241135.1633000001</v>
      </c>
      <c r="CA49" s="1">
        <f t="shared" si="26"/>
        <v>5289880.1704000002</v>
      </c>
      <c r="CB49" s="1">
        <f t="shared" si="26"/>
        <v>5338625.1775000002</v>
      </c>
      <c r="CC49" s="1">
        <f t="shared" si="26"/>
        <v>5387370.1846000003</v>
      </c>
      <c r="CD49" s="1">
        <f t="shared" si="26"/>
        <v>5436115.1917000003</v>
      </c>
      <c r="CE49" s="1">
        <f t="shared" si="26"/>
        <v>5484860.1988000004</v>
      </c>
      <c r="CF49" s="1">
        <f t="shared" si="26"/>
        <v>5533605.2059000004</v>
      </c>
      <c r="CG49" s="1">
        <f t="shared" si="26"/>
        <v>5582350.2130000005</v>
      </c>
      <c r="CH49" s="1">
        <f t="shared" si="26"/>
        <v>5631095.2201000005</v>
      </c>
      <c r="CI49" s="1">
        <f t="shared" si="26"/>
        <v>5679840.2272000005</v>
      </c>
      <c r="CJ49" s="1">
        <f t="shared" si="26"/>
        <v>5728585.2343000006</v>
      </c>
      <c r="CK49" s="1">
        <f t="shared" si="26"/>
        <v>5777330.2414000006</v>
      </c>
      <c r="CL49" s="1">
        <f t="shared" si="26"/>
        <v>5826075.2485000007</v>
      </c>
      <c r="CM49" s="1">
        <f t="shared" si="26"/>
        <v>5874820.2556000007</v>
      </c>
      <c r="CN49" s="1">
        <f t="shared" si="26"/>
        <v>5923565.2627000008</v>
      </c>
      <c r="CO49" s="1">
        <f t="shared" si="26"/>
        <v>5972310.2698000008</v>
      </c>
      <c r="CP49" s="1">
        <f t="shared" si="26"/>
        <v>6021055.2769000009</v>
      </c>
      <c r="CQ49" s="1">
        <f t="shared" si="26"/>
        <v>6069800.284</v>
      </c>
      <c r="CR49" s="1">
        <f t="shared" si="26"/>
        <v>6118545.2911</v>
      </c>
      <c r="CS49" s="1">
        <f t="shared" si="26"/>
        <v>6167290.2982000001</v>
      </c>
      <c r="CT49" s="1">
        <f t="shared" si="26"/>
        <v>6216035.3053000001</v>
      </c>
      <c r="CU49" s="1">
        <f t="shared" si="26"/>
        <v>6264780.3124000002</v>
      </c>
      <c r="CV49" s="1">
        <f t="shared" si="26"/>
        <v>6313525.3194999993</v>
      </c>
      <c r="CW49" s="1">
        <f t="shared" si="26"/>
        <v>6362270.3265999993</v>
      </c>
      <c r="CX49" s="1">
        <f t="shared" si="26"/>
        <v>6411015.3336999994</v>
      </c>
      <c r="CY49" s="1">
        <f t="shared" si="26"/>
        <v>6459760.3407999985</v>
      </c>
      <c r="CZ49" s="1">
        <f t="shared" si="26"/>
        <v>6508505.3478999995</v>
      </c>
      <c r="DA49" s="1">
        <f t="shared" si="26"/>
        <v>6557250.3549999986</v>
      </c>
    </row>
    <row r="50" spans="3:105" x14ac:dyDescent="0.25">
      <c r="C50" s="1"/>
      <c r="D50" t="s">
        <v>60</v>
      </c>
      <c r="E50" s="1">
        <f t="shared" si="0"/>
        <v>1770650.4100000001</v>
      </c>
      <c r="F50" s="1">
        <f t="shared" si="4"/>
        <v>1819652.4017999996</v>
      </c>
      <c r="G50" s="1">
        <f t="shared" si="4"/>
        <v>1868654.3935999996</v>
      </c>
      <c r="H50" s="1">
        <f t="shared" si="4"/>
        <v>1917656.3853999996</v>
      </c>
      <c r="I50" s="1">
        <f t="shared" si="4"/>
        <v>1966658.3771999991</v>
      </c>
      <c r="J50" s="1">
        <f t="shared" si="4"/>
        <v>2015660.368999999</v>
      </c>
      <c r="K50" s="1">
        <f t="shared" si="4"/>
        <v>2064662.360799999</v>
      </c>
      <c r="L50" s="1">
        <f t="shared" si="4"/>
        <v>2113664.3525999989</v>
      </c>
      <c r="M50" s="1">
        <f t="shared" si="4"/>
        <v>2162666.3443999989</v>
      </c>
      <c r="N50" s="1">
        <f t="shared" si="4"/>
        <v>2211668.3361999984</v>
      </c>
      <c r="O50" s="1">
        <f t="shared" si="4"/>
        <v>2260670.3279999983</v>
      </c>
      <c r="P50" s="1">
        <f t="shared" ref="P50:BM50" si="27">MAX(P20+P$3*P35,0)</f>
        <v>2309672.3197999983</v>
      </c>
      <c r="Q50" s="1">
        <f t="shared" si="27"/>
        <v>2358674.3115999983</v>
      </c>
      <c r="R50" s="1">
        <f t="shared" si="27"/>
        <v>2407676.3033999987</v>
      </c>
      <c r="S50" s="1">
        <f t="shared" si="27"/>
        <v>2456678.2951999987</v>
      </c>
      <c r="T50" s="1">
        <f t="shared" si="27"/>
        <v>2505680.2869999986</v>
      </c>
      <c r="U50" s="1">
        <f t="shared" si="27"/>
        <v>2554682.2787999986</v>
      </c>
      <c r="V50" s="1">
        <f t="shared" si="27"/>
        <v>2603684.2705999985</v>
      </c>
      <c r="W50" s="1">
        <f t="shared" si="27"/>
        <v>2652686.2623999985</v>
      </c>
      <c r="X50" s="1">
        <f t="shared" si="27"/>
        <v>2701688.2541999985</v>
      </c>
      <c r="Y50" s="1">
        <f t="shared" si="27"/>
        <v>2750690.2459999984</v>
      </c>
      <c r="Z50" s="1">
        <f t="shared" si="27"/>
        <v>2799692.2377999988</v>
      </c>
      <c r="AA50" s="1">
        <f t="shared" si="27"/>
        <v>2848694.2295999988</v>
      </c>
      <c r="AB50" s="1">
        <f t="shared" si="27"/>
        <v>2897696.2213999988</v>
      </c>
      <c r="AC50" s="1">
        <f t="shared" si="27"/>
        <v>2946698.2131999992</v>
      </c>
      <c r="AD50" s="1">
        <f t="shared" si="27"/>
        <v>2995700.2049999991</v>
      </c>
      <c r="AE50" s="1">
        <f t="shared" si="27"/>
        <v>3044702.1967999991</v>
      </c>
      <c r="AF50" s="1">
        <f t="shared" si="27"/>
        <v>3093704.1885999991</v>
      </c>
      <c r="AG50" s="1">
        <f t="shared" si="27"/>
        <v>3142706.180399999</v>
      </c>
      <c r="AH50" s="1">
        <f t="shared" si="27"/>
        <v>3191708.172199999</v>
      </c>
      <c r="AI50" s="1">
        <f t="shared" si="27"/>
        <v>3240710.1639999989</v>
      </c>
      <c r="AJ50" s="1">
        <f t="shared" si="27"/>
        <v>3289712.1557999989</v>
      </c>
      <c r="AK50" s="1">
        <f t="shared" si="27"/>
        <v>3338714.1475999993</v>
      </c>
      <c r="AL50" s="1">
        <f t="shared" si="27"/>
        <v>3387716.1393999993</v>
      </c>
      <c r="AM50" s="1">
        <f t="shared" si="27"/>
        <v>3436718.1311999992</v>
      </c>
      <c r="AN50" s="1">
        <f t="shared" si="27"/>
        <v>3485720.1229999992</v>
      </c>
      <c r="AO50" s="1">
        <f t="shared" si="27"/>
        <v>3534722.1147999996</v>
      </c>
      <c r="AP50" s="1">
        <f t="shared" si="27"/>
        <v>3583724.1065999996</v>
      </c>
      <c r="AQ50" s="1">
        <f t="shared" si="27"/>
        <v>3632726.0983999996</v>
      </c>
      <c r="AR50" s="1">
        <f t="shared" si="27"/>
        <v>3681728.0901999995</v>
      </c>
      <c r="AS50" s="1">
        <f t="shared" si="27"/>
        <v>3730730.0819999995</v>
      </c>
      <c r="AT50" s="1">
        <f t="shared" si="27"/>
        <v>3779732.0737999994</v>
      </c>
      <c r="AU50" s="1">
        <f t="shared" si="27"/>
        <v>3828734.0655999994</v>
      </c>
      <c r="AV50" s="1">
        <f t="shared" si="27"/>
        <v>3877736.0573999994</v>
      </c>
      <c r="AW50" s="1">
        <f t="shared" si="27"/>
        <v>3926738.0491999993</v>
      </c>
      <c r="AX50" s="1">
        <f t="shared" si="27"/>
        <v>3975740.0409999993</v>
      </c>
      <c r="AY50" s="1">
        <f t="shared" si="27"/>
        <v>4024742.0327999997</v>
      </c>
      <c r="AZ50" s="1">
        <f t="shared" si="27"/>
        <v>4073744.0245999997</v>
      </c>
      <c r="BA50" s="1">
        <f t="shared" si="27"/>
        <v>4122746.0163999996</v>
      </c>
      <c r="BB50" s="1">
        <f t="shared" si="27"/>
        <v>4171748.0081999996</v>
      </c>
      <c r="BC50" s="1">
        <f t="shared" si="27"/>
        <v>4220749.9999999991</v>
      </c>
      <c r="BD50" s="1">
        <f t="shared" si="27"/>
        <v>4269751.9918</v>
      </c>
      <c r="BE50" s="1">
        <f t="shared" si="27"/>
        <v>4318753.9835999999</v>
      </c>
      <c r="BF50" s="1">
        <f t="shared" si="27"/>
        <v>4367755.9753999999</v>
      </c>
      <c r="BG50" s="1">
        <f t="shared" si="27"/>
        <v>4416757.9671999998</v>
      </c>
      <c r="BH50" s="1">
        <f t="shared" si="27"/>
        <v>4465759.9589999998</v>
      </c>
      <c r="BI50" s="1">
        <f t="shared" si="27"/>
        <v>4514761.9507999998</v>
      </c>
      <c r="BJ50" s="1">
        <f t="shared" si="27"/>
        <v>4563763.9425999997</v>
      </c>
      <c r="BK50" s="1">
        <f t="shared" si="27"/>
        <v>4612765.9343999997</v>
      </c>
      <c r="BL50" s="1">
        <f t="shared" si="27"/>
        <v>4661767.9261999996</v>
      </c>
      <c r="BM50" s="1">
        <f t="shared" si="27"/>
        <v>4710769.9179999996</v>
      </c>
      <c r="BN50" s="1">
        <f t="shared" ref="BN50:DA50" si="28">MAX(BN20+BN$3*BN35,0)</f>
        <v>4759771.9097999996</v>
      </c>
      <c r="BO50" s="1">
        <f t="shared" si="28"/>
        <v>4808773.9015999995</v>
      </c>
      <c r="BP50" s="1">
        <f t="shared" si="28"/>
        <v>4857775.8933999995</v>
      </c>
      <c r="BQ50" s="1">
        <f t="shared" si="28"/>
        <v>4906777.8851999994</v>
      </c>
      <c r="BR50" s="1">
        <f t="shared" si="28"/>
        <v>4955779.8769999994</v>
      </c>
      <c r="BS50" s="1">
        <f t="shared" si="28"/>
        <v>5004781.8687999994</v>
      </c>
      <c r="BT50" s="1">
        <f t="shared" si="28"/>
        <v>5053783.8606000002</v>
      </c>
      <c r="BU50" s="1">
        <f t="shared" si="28"/>
        <v>5102785.8524000002</v>
      </c>
      <c r="BV50" s="1">
        <f t="shared" si="28"/>
        <v>5151787.8442000002</v>
      </c>
      <c r="BW50" s="1">
        <f t="shared" si="28"/>
        <v>5200789.8360000001</v>
      </c>
      <c r="BX50" s="1">
        <f t="shared" si="28"/>
        <v>5249791.8278000001</v>
      </c>
      <c r="BY50" s="1">
        <f t="shared" si="28"/>
        <v>5298793.8196</v>
      </c>
      <c r="BZ50" s="1">
        <f t="shared" si="28"/>
        <v>5347795.8114</v>
      </c>
      <c r="CA50" s="1">
        <f t="shared" si="28"/>
        <v>5396797.8032</v>
      </c>
      <c r="CB50" s="1">
        <f t="shared" si="28"/>
        <v>5445799.7949999999</v>
      </c>
      <c r="CC50" s="1">
        <f t="shared" si="28"/>
        <v>5494801.7867999999</v>
      </c>
      <c r="CD50" s="1">
        <f t="shared" si="28"/>
        <v>5543803.7785999998</v>
      </c>
      <c r="CE50" s="1">
        <f t="shared" si="28"/>
        <v>5592805.7703999998</v>
      </c>
      <c r="CF50" s="1">
        <f t="shared" si="28"/>
        <v>5641807.7621999998</v>
      </c>
      <c r="CG50" s="1">
        <f t="shared" si="28"/>
        <v>5690809.7540000007</v>
      </c>
      <c r="CH50" s="1">
        <f t="shared" si="28"/>
        <v>5739811.7458000006</v>
      </c>
      <c r="CI50" s="1">
        <f t="shared" si="28"/>
        <v>5788813.7376000006</v>
      </c>
      <c r="CJ50" s="1">
        <f t="shared" si="28"/>
        <v>5837815.7294000005</v>
      </c>
      <c r="CK50" s="1">
        <f t="shared" si="28"/>
        <v>5886817.7212000005</v>
      </c>
      <c r="CL50" s="1">
        <f t="shared" si="28"/>
        <v>5935819.7130000005</v>
      </c>
      <c r="CM50" s="1">
        <f t="shared" si="28"/>
        <v>5984821.7048000004</v>
      </c>
      <c r="CN50" s="1">
        <f t="shared" si="28"/>
        <v>6033823.6966000004</v>
      </c>
      <c r="CO50" s="1">
        <f t="shared" si="28"/>
        <v>6082825.6884000003</v>
      </c>
      <c r="CP50" s="1">
        <f t="shared" si="28"/>
        <v>6131827.6802000003</v>
      </c>
      <c r="CQ50" s="1">
        <f t="shared" si="28"/>
        <v>6180829.6720000003</v>
      </c>
      <c r="CR50" s="1">
        <f t="shared" si="28"/>
        <v>6229831.6638000002</v>
      </c>
      <c r="CS50" s="1">
        <f t="shared" si="28"/>
        <v>6278833.6556000002</v>
      </c>
      <c r="CT50" s="1">
        <f t="shared" si="28"/>
        <v>6327835.6474000001</v>
      </c>
      <c r="CU50" s="1">
        <f t="shared" si="28"/>
        <v>6376837.6392000001</v>
      </c>
      <c r="CV50" s="1">
        <f t="shared" si="28"/>
        <v>6425839.6309999991</v>
      </c>
      <c r="CW50" s="1">
        <f t="shared" si="28"/>
        <v>6474841.6228</v>
      </c>
      <c r="CX50" s="1">
        <f t="shared" si="28"/>
        <v>6523843.614599999</v>
      </c>
      <c r="CY50" s="1">
        <f t="shared" si="28"/>
        <v>6572845.606399999</v>
      </c>
      <c r="CZ50" s="1">
        <f t="shared" si="28"/>
        <v>6621847.598199999</v>
      </c>
      <c r="DA50" s="1">
        <f t="shared" si="28"/>
        <v>6670849.5899999989</v>
      </c>
    </row>
    <row r="51" spans="3:105" x14ac:dyDescent="0.25">
      <c r="D51" s="6"/>
    </row>
    <row r="52" spans="3:105" x14ac:dyDescent="0.25">
      <c r="D52" s="4" t="s">
        <v>22</v>
      </c>
      <c r="F52" t="s">
        <v>117</v>
      </c>
    </row>
    <row r="53" spans="3:105" x14ac:dyDescent="0.25">
      <c r="D53" t="s">
        <v>48</v>
      </c>
      <c r="E53" s="1">
        <f t="array" ref="E53:E65">k.additional.2015</f>
        <v>312602.73972602742</v>
      </c>
      <c r="F53" s="1">
        <f t="array" ref="F53:F65">k.additional.2015</f>
        <v>312602.73972602742</v>
      </c>
      <c r="G53" s="1">
        <f t="array" ref="G53:G65">k.additional.2015</f>
        <v>312602.73972602742</v>
      </c>
      <c r="H53" s="1">
        <f t="array" ref="H53:H65">k.additional.2015</f>
        <v>312602.73972602742</v>
      </c>
      <c r="I53" s="1">
        <f t="array" ref="I53:I65">k.additional.2015</f>
        <v>312602.73972602742</v>
      </c>
      <c r="J53" s="1">
        <f t="array" ref="J53:J65">k.additional.2015</f>
        <v>312602.73972602742</v>
      </c>
      <c r="K53" s="1">
        <f t="array" ref="K53:K65">k.additional.2015</f>
        <v>312602.73972602742</v>
      </c>
      <c r="L53" s="1">
        <f t="array" ref="L53:L65">k.additional.2015</f>
        <v>312602.73972602742</v>
      </c>
      <c r="M53" s="1">
        <f t="array" ref="M53:M65">k.additional.2015</f>
        <v>312602.73972602742</v>
      </c>
      <c r="N53" s="1">
        <f t="array" ref="N53:N65">k.additional.2015</f>
        <v>312602.73972602742</v>
      </c>
      <c r="O53" s="1">
        <f t="array" ref="O53:O65">k.additional.2015</f>
        <v>312602.73972602742</v>
      </c>
      <c r="P53" s="1">
        <f t="array" ref="P53:P65">k.additional.2015</f>
        <v>312602.73972602742</v>
      </c>
      <c r="Q53" s="1">
        <f t="array" ref="Q53:Q65">k.additional.2015</f>
        <v>312602.73972602742</v>
      </c>
      <c r="R53" s="1">
        <f t="array" ref="R53:R65">k.additional.2015</f>
        <v>312602.73972602742</v>
      </c>
      <c r="S53" s="1">
        <f t="array" ref="S53:S65">k.additional.2015</f>
        <v>312602.73972602742</v>
      </c>
      <c r="T53" s="1">
        <f t="array" ref="T53:T65">k.additional.2015</f>
        <v>312602.73972602742</v>
      </c>
      <c r="U53" s="1">
        <f t="array" ref="U53:U65">k.additional.2015</f>
        <v>312602.73972602742</v>
      </c>
      <c r="V53" s="1">
        <f t="array" ref="V53:V65">k.additional.2015</f>
        <v>312602.73972602742</v>
      </c>
      <c r="W53" s="1">
        <f t="array" ref="W53:W65">k.additional.2015</f>
        <v>312602.73972602742</v>
      </c>
      <c r="X53" s="1">
        <f t="array" ref="X53:X65">k.additional.2015</f>
        <v>312602.73972602742</v>
      </c>
      <c r="Y53" s="1">
        <f t="array" ref="Y53:Y65">k.additional.2015</f>
        <v>312602.73972602742</v>
      </c>
      <c r="Z53" s="1">
        <f t="array" ref="Z53:Z65">k.additional.2015</f>
        <v>312602.73972602742</v>
      </c>
      <c r="AA53" s="1">
        <f t="array" ref="AA53:AA65">k.additional.2015</f>
        <v>312602.73972602742</v>
      </c>
      <c r="AB53" s="1">
        <f t="array" ref="AB53:AB65">k.additional.2015</f>
        <v>312602.73972602742</v>
      </c>
      <c r="AC53" s="1">
        <f t="array" ref="AC53:AC65">k.additional.2015</f>
        <v>312602.73972602742</v>
      </c>
      <c r="AD53" s="1">
        <f t="array" ref="AD53:AD65">k.additional.2015</f>
        <v>312602.73972602742</v>
      </c>
      <c r="AE53" s="1">
        <f t="array" ref="AE53:AE65">k.additional.2015</f>
        <v>312602.73972602742</v>
      </c>
      <c r="AF53" s="1">
        <f t="array" ref="AF53:AF65">k.additional.2015</f>
        <v>312602.73972602742</v>
      </c>
      <c r="AG53" s="1">
        <f t="array" ref="AG53:AG65">k.additional.2015</f>
        <v>312602.73972602742</v>
      </c>
      <c r="AH53" s="1">
        <f t="array" ref="AH53:AH65">k.additional.2015</f>
        <v>312602.73972602742</v>
      </c>
      <c r="AI53" s="1">
        <f t="array" ref="AI53:AI65">k.additional.2015</f>
        <v>312602.73972602742</v>
      </c>
      <c r="AJ53" s="1">
        <f t="array" ref="AJ53:AJ65">k.additional.2015</f>
        <v>312602.73972602742</v>
      </c>
      <c r="AK53" s="1">
        <f t="array" ref="AK53:AK65">k.additional.2015</f>
        <v>312602.73972602742</v>
      </c>
      <c r="AL53" s="1">
        <f t="array" ref="AL53:AL65">k.additional.2015</f>
        <v>312602.73972602742</v>
      </c>
      <c r="AM53" s="1">
        <f t="array" ref="AM53:AM65">k.additional.2015</f>
        <v>312602.73972602742</v>
      </c>
      <c r="AN53" s="1">
        <f t="array" ref="AN53:AN65">k.additional.2015</f>
        <v>312602.73972602742</v>
      </c>
      <c r="AO53" s="1">
        <f t="array" ref="AO53:AO65">k.additional.2015</f>
        <v>312602.73972602742</v>
      </c>
      <c r="AP53" s="1">
        <f t="array" ref="AP53:AP65">k.additional.2015</f>
        <v>312602.73972602742</v>
      </c>
      <c r="AQ53" s="1">
        <f t="array" ref="AQ53:AQ65">k.additional.2015</f>
        <v>312602.73972602742</v>
      </c>
      <c r="AR53" s="1">
        <f t="array" ref="AR53:AR65">k.additional.2015</f>
        <v>312602.73972602742</v>
      </c>
      <c r="AS53" s="1">
        <f t="array" ref="AS53:AS65">k.additional.2015</f>
        <v>312602.73972602742</v>
      </c>
      <c r="AT53" s="1">
        <f t="array" ref="AT53:AT65">k.additional.2015</f>
        <v>312602.73972602742</v>
      </c>
      <c r="AU53" s="1">
        <f t="array" ref="AU53:AU65">k.additional.2015</f>
        <v>312602.73972602742</v>
      </c>
      <c r="AV53" s="1">
        <f t="array" ref="AV53:AV65">k.additional.2015</f>
        <v>312602.73972602742</v>
      </c>
      <c r="AW53" s="1">
        <f t="array" ref="AW53:AW65">k.additional.2015</f>
        <v>312602.73972602742</v>
      </c>
      <c r="AX53" s="1">
        <f t="array" ref="AX53:AX65">k.additional.2015</f>
        <v>312602.73972602742</v>
      </c>
      <c r="AY53" s="1">
        <f t="array" ref="AY53:AY65">k.additional.2015</f>
        <v>312602.73972602742</v>
      </c>
      <c r="AZ53" s="1">
        <f t="array" ref="AZ53:AZ65">k.additional.2015</f>
        <v>312602.73972602742</v>
      </c>
      <c r="BA53" s="1">
        <f t="array" ref="BA53:BA65">k.additional.2015</f>
        <v>312602.73972602742</v>
      </c>
      <c r="BB53" s="1">
        <f t="array" ref="BB53:BB65">k.additional.2015</f>
        <v>312602.73972602742</v>
      </c>
      <c r="BC53" s="1">
        <f t="array" ref="BC53:BC65">k.additional.2015</f>
        <v>312602.73972602742</v>
      </c>
      <c r="BD53" s="1">
        <f t="array" ref="BD53:BD65">k.additional.2015</f>
        <v>312602.73972602742</v>
      </c>
      <c r="BE53" s="1">
        <f t="array" ref="BE53:BE65">k.additional.2015</f>
        <v>312602.73972602742</v>
      </c>
      <c r="BF53" s="1">
        <f t="array" ref="BF53:BF65">k.additional.2015</f>
        <v>312602.73972602742</v>
      </c>
      <c r="BG53" s="1">
        <f t="array" ref="BG53:BG65">k.additional.2015</f>
        <v>312602.73972602742</v>
      </c>
      <c r="BH53" s="1">
        <f t="array" ref="BH53:BH65">k.additional.2015</f>
        <v>312602.73972602742</v>
      </c>
      <c r="BI53" s="1">
        <f t="array" ref="BI53:BI65">k.additional.2015</f>
        <v>312602.73972602742</v>
      </c>
      <c r="BJ53" s="1">
        <f t="array" ref="BJ53:BJ65">k.additional.2015</f>
        <v>312602.73972602742</v>
      </c>
      <c r="BK53" s="1">
        <f t="array" ref="BK53:BK65">k.additional.2015</f>
        <v>312602.73972602742</v>
      </c>
      <c r="BL53" s="1">
        <f t="array" ref="BL53:BL65">k.additional.2015</f>
        <v>312602.73972602742</v>
      </c>
      <c r="BM53" s="1">
        <f t="array" ref="BM53:BM65">k.additional.2015</f>
        <v>312602.73972602742</v>
      </c>
      <c r="BN53" s="1">
        <f t="array" ref="BN53:BN65">k.additional.2015</f>
        <v>312602.73972602742</v>
      </c>
      <c r="BO53" s="1">
        <f t="array" ref="BO53:BO65">k.additional.2015</f>
        <v>312602.73972602742</v>
      </c>
      <c r="BP53" s="1">
        <f t="array" ref="BP53:BP65">k.additional.2015</f>
        <v>312602.73972602742</v>
      </c>
      <c r="BQ53" s="1">
        <f t="array" ref="BQ53:BQ65">k.additional.2015</f>
        <v>312602.73972602742</v>
      </c>
      <c r="BR53" s="1">
        <f t="array" ref="BR53:BR65">k.additional.2015</f>
        <v>312602.73972602742</v>
      </c>
      <c r="BS53" s="1">
        <f t="array" ref="BS53:BS65">k.additional.2015</f>
        <v>312602.73972602742</v>
      </c>
      <c r="BT53" s="1">
        <f t="array" ref="BT53:BT65">k.additional.2015</f>
        <v>312602.73972602742</v>
      </c>
      <c r="BU53" s="1">
        <f t="array" ref="BU53:BU65">k.additional.2015</f>
        <v>312602.73972602742</v>
      </c>
      <c r="BV53" s="1">
        <f t="array" ref="BV53:BV65">k.additional.2015</f>
        <v>312602.73972602742</v>
      </c>
      <c r="BW53" s="1">
        <f t="array" ref="BW53:BW65">k.additional.2015</f>
        <v>312602.73972602742</v>
      </c>
      <c r="BX53" s="1">
        <f t="array" ref="BX53:BX65">k.additional.2015</f>
        <v>312602.73972602742</v>
      </c>
      <c r="BY53" s="1">
        <f t="array" ref="BY53:BY65">k.additional.2015</f>
        <v>312602.73972602742</v>
      </c>
      <c r="BZ53" s="1">
        <f t="array" ref="BZ53:BZ65">k.additional.2015</f>
        <v>312602.73972602742</v>
      </c>
      <c r="CA53" s="1">
        <f t="array" ref="CA53:CA65">k.additional.2015</f>
        <v>312602.73972602742</v>
      </c>
      <c r="CB53" s="1">
        <f t="array" ref="CB53:CB65">k.additional.2015</f>
        <v>312602.73972602742</v>
      </c>
      <c r="CC53" s="1">
        <f t="array" ref="CC53:CC65">k.additional.2015</f>
        <v>312602.73972602742</v>
      </c>
      <c r="CD53" s="1">
        <f t="array" ref="CD53:CD65">k.additional.2015</f>
        <v>312602.73972602742</v>
      </c>
      <c r="CE53" s="1">
        <f t="array" ref="CE53:CE65">k.additional.2015</f>
        <v>312602.73972602742</v>
      </c>
      <c r="CF53" s="1">
        <f t="array" ref="CF53:CF65">k.additional.2015</f>
        <v>312602.73972602742</v>
      </c>
      <c r="CG53" s="1">
        <f t="array" ref="CG53:CG65">k.additional.2015</f>
        <v>312602.73972602742</v>
      </c>
      <c r="CH53" s="1">
        <f t="array" ref="CH53:CH65">k.additional.2015</f>
        <v>312602.73972602742</v>
      </c>
      <c r="CI53" s="1">
        <f t="array" ref="CI53:CI65">k.additional.2015</f>
        <v>312602.73972602742</v>
      </c>
      <c r="CJ53" s="1">
        <f t="array" ref="CJ53:CJ65">k.additional.2015</f>
        <v>312602.73972602742</v>
      </c>
      <c r="CK53" s="1">
        <f t="array" ref="CK53:CK65">k.additional.2015</f>
        <v>312602.73972602742</v>
      </c>
      <c r="CL53" s="1">
        <f t="array" ref="CL53:CL65">k.additional.2015</f>
        <v>312602.73972602742</v>
      </c>
      <c r="CM53" s="1">
        <f t="array" ref="CM53:CM65">k.additional.2015</f>
        <v>312602.73972602742</v>
      </c>
      <c r="CN53" s="1">
        <f t="array" ref="CN53:CN65">k.additional.2015</f>
        <v>312602.73972602742</v>
      </c>
      <c r="CO53" s="1">
        <f t="array" ref="CO53:CO65">k.additional.2015</f>
        <v>312602.73972602742</v>
      </c>
      <c r="CP53" s="1">
        <f t="array" ref="CP53:CP65">k.additional.2015</f>
        <v>312602.73972602742</v>
      </c>
      <c r="CQ53" s="1">
        <f t="array" ref="CQ53:CQ65">k.additional.2015</f>
        <v>312602.73972602742</v>
      </c>
      <c r="CR53" s="1">
        <f t="array" ref="CR53:CR65">k.additional.2015</f>
        <v>312602.73972602742</v>
      </c>
      <c r="CS53" s="1">
        <f t="array" ref="CS53:CS65">k.additional.2015</f>
        <v>312602.73972602742</v>
      </c>
      <c r="CT53" s="1">
        <f t="array" ref="CT53:CT65">k.additional.2015</f>
        <v>312602.73972602742</v>
      </c>
      <c r="CU53" s="1">
        <f t="array" ref="CU53:CU65">k.additional.2015</f>
        <v>312602.73972602742</v>
      </c>
      <c r="CV53" s="1">
        <f t="array" ref="CV53:CV65">k.additional.2015</f>
        <v>312602.73972602742</v>
      </c>
      <c r="CW53" s="1">
        <f t="array" ref="CW53:CW65">k.additional.2015</f>
        <v>312602.73972602742</v>
      </c>
      <c r="CX53" s="1">
        <f t="array" ref="CX53:CX65">k.additional.2015</f>
        <v>312602.73972602742</v>
      </c>
      <c r="CY53" s="1">
        <f t="array" ref="CY53:CY65">k.additional.2015</f>
        <v>312602.73972602742</v>
      </c>
      <c r="CZ53" s="1">
        <f t="array" ref="CZ53:CZ65">k.additional.2015</f>
        <v>312602.73972602742</v>
      </c>
      <c r="DA53" s="1">
        <f t="array" ref="DA53:DA65">k.additional.2015</f>
        <v>312602.73972602742</v>
      </c>
    </row>
    <row r="54" spans="3:105" x14ac:dyDescent="0.25">
      <c r="D54" t="s">
        <v>49</v>
      </c>
      <c r="E54" s="1">
        <v>312602.73972602742</v>
      </c>
      <c r="F54" s="1">
        <v>312602.73972602742</v>
      </c>
      <c r="G54" s="1">
        <v>312602.73972602742</v>
      </c>
      <c r="H54" s="1">
        <v>312602.73972602742</v>
      </c>
      <c r="I54" s="1">
        <v>312602.73972602742</v>
      </c>
      <c r="J54" s="1">
        <v>312602.73972602742</v>
      </c>
      <c r="K54" s="1">
        <v>312602.73972602742</v>
      </c>
      <c r="L54" s="1">
        <v>312602.73972602742</v>
      </c>
      <c r="M54" s="1">
        <v>312602.73972602742</v>
      </c>
      <c r="N54" s="1">
        <v>312602.73972602742</v>
      </c>
      <c r="O54" s="1">
        <v>312602.73972602742</v>
      </c>
      <c r="P54" s="1">
        <v>312602.73972602742</v>
      </c>
      <c r="Q54" s="1">
        <v>312602.73972602742</v>
      </c>
      <c r="R54" s="1">
        <v>312602.73972602742</v>
      </c>
      <c r="S54" s="1">
        <v>312602.73972602742</v>
      </c>
      <c r="T54" s="1">
        <v>312602.73972602742</v>
      </c>
      <c r="U54" s="1">
        <v>312602.73972602742</v>
      </c>
      <c r="V54" s="1">
        <v>312602.73972602742</v>
      </c>
      <c r="W54" s="1">
        <v>312602.73972602742</v>
      </c>
      <c r="X54" s="1">
        <v>312602.73972602742</v>
      </c>
      <c r="Y54" s="1">
        <v>312602.73972602742</v>
      </c>
      <c r="Z54" s="1">
        <v>312602.73972602742</v>
      </c>
      <c r="AA54" s="1">
        <v>312602.73972602742</v>
      </c>
      <c r="AB54" s="1">
        <v>312602.73972602742</v>
      </c>
      <c r="AC54" s="1">
        <v>312602.73972602742</v>
      </c>
      <c r="AD54" s="1">
        <v>312602.73972602742</v>
      </c>
      <c r="AE54" s="1">
        <v>312602.73972602742</v>
      </c>
      <c r="AF54" s="1">
        <v>312602.73972602742</v>
      </c>
      <c r="AG54" s="1">
        <v>312602.73972602742</v>
      </c>
      <c r="AH54" s="1">
        <v>312602.73972602742</v>
      </c>
      <c r="AI54" s="1">
        <v>312602.73972602742</v>
      </c>
      <c r="AJ54" s="1">
        <v>312602.73972602742</v>
      </c>
      <c r="AK54" s="1">
        <v>312602.73972602742</v>
      </c>
      <c r="AL54" s="1">
        <v>312602.73972602742</v>
      </c>
      <c r="AM54" s="1">
        <v>312602.73972602742</v>
      </c>
      <c r="AN54" s="1">
        <v>312602.73972602742</v>
      </c>
      <c r="AO54" s="1">
        <v>312602.73972602742</v>
      </c>
      <c r="AP54" s="1">
        <v>312602.73972602742</v>
      </c>
      <c r="AQ54" s="1">
        <v>312602.73972602742</v>
      </c>
      <c r="AR54" s="1">
        <v>312602.73972602742</v>
      </c>
      <c r="AS54" s="1">
        <v>312602.73972602742</v>
      </c>
      <c r="AT54" s="1">
        <v>312602.73972602742</v>
      </c>
      <c r="AU54" s="1">
        <v>312602.73972602742</v>
      </c>
      <c r="AV54" s="1">
        <v>312602.73972602742</v>
      </c>
      <c r="AW54" s="1">
        <v>312602.73972602742</v>
      </c>
      <c r="AX54" s="1">
        <v>312602.73972602742</v>
      </c>
      <c r="AY54" s="1">
        <v>312602.73972602742</v>
      </c>
      <c r="AZ54" s="1">
        <v>312602.73972602742</v>
      </c>
      <c r="BA54" s="1">
        <v>312602.73972602742</v>
      </c>
      <c r="BB54" s="1">
        <v>312602.73972602742</v>
      </c>
      <c r="BC54" s="1">
        <v>312602.73972602742</v>
      </c>
      <c r="BD54" s="1">
        <v>312602.73972602742</v>
      </c>
      <c r="BE54" s="1">
        <v>312602.73972602742</v>
      </c>
      <c r="BF54" s="1">
        <v>312602.73972602742</v>
      </c>
      <c r="BG54" s="1">
        <v>312602.73972602742</v>
      </c>
      <c r="BH54" s="1">
        <v>312602.73972602742</v>
      </c>
      <c r="BI54" s="1">
        <v>312602.73972602742</v>
      </c>
      <c r="BJ54" s="1">
        <v>312602.73972602742</v>
      </c>
      <c r="BK54" s="1">
        <v>312602.73972602742</v>
      </c>
      <c r="BL54" s="1">
        <v>312602.73972602742</v>
      </c>
      <c r="BM54" s="1">
        <v>312602.73972602742</v>
      </c>
      <c r="BN54" s="1">
        <v>312602.73972602742</v>
      </c>
      <c r="BO54" s="1">
        <v>312602.73972602742</v>
      </c>
      <c r="BP54" s="1">
        <v>312602.73972602742</v>
      </c>
      <c r="BQ54" s="1">
        <v>312602.73972602742</v>
      </c>
      <c r="BR54" s="1">
        <v>312602.73972602742</v>
      </c>
      <c r="BS54" s="1">
        <v>312602.73972602742</v>
      </c>
      <c r="BT54" s="1">
        <v>312602.73972602742</v>
      </c>
      <c r="BU54" s="1">
        <v>312602.73972602742</v>
      </c>
      <c r="BV54" s="1">
        <v>312602.73972602742</v>
      </c>
      <c r="BW54" s="1">
        <v>312602.73972602742</v>
      </c>
      <c r="BX54" s="1">
        <v>312602.73972602742</v>
      </c>
      <c r="BY54" s="1">
        <v>312602.73972602742</v>
      </c>
      <c r="BZ54" s="1">
        <v>312602.73972602742</v>
      </c>
      <c r="CA54" s="1">
        <v>312602.73972602742</v>
      </c>
      <c r="CB54" s="1">
        <v>312602.73972602742</v>
      </c>
      <c r="CC54" s="1">
        <v>312602.73972602742</v>
      </c>
      <c r="CD54" s="1">
        <v>312602.73972602742</v>
      </c>
      <c r="CE54" s="1">
        <v>312602.73972602742</v>
      </c>
      <c r="CF54" s="1">
        <v>312602.73972602742</v>
      </c>
      <c r="CG54" s="1">
        <v>312602.73972602742</v>
      </c>
      <c r="CH54" s="1">
        <v>312602.73972602742</v>
      </c>
      <c r="CI54" s="1">
        <v>312602.73972602742</v>
      </c>
      <c r="CJ54" s="1">
        <v>312602.73972602742</v>
      </c>
      <c r="CK54" s="1">
        <v>312602.73972602742</v>
      </c>
      <c r="CL54" s="1">
        <v>312602.73972602742</v>
      </c>
      <c r="CM54" s="1">
        <v>312602.73972602742</v>
      </c>
      <c r="CN54" s="1">
        <v>312602.73972602742</v>
      </c>
      <c r="CO54" s="1">
        <v>312602.73972602742</v>
      </c>
      <c r="CP54" s="1">
        <v>312602.73972602742</v>
      </c>
      <c r="CQ54" s="1">
        <v>312602.73972602742</v>
      </c>
      <c r="CR54" s="1">
        <v>312602.73972602742</v>
      </c>
      <c r="CS54" s="1">
        <v>312602.73972602742</v>
      </c>
      <c r="CT54" s="1">
        <v>312602.73972602742</v>
      </c>
      <c r="CU54" s="1">
        <v>312602.73972602742</v>
      </c>
      <c r="CV54" s="1">
        <v>312602.73972602742</v>
      </c>
      <c r="CW54" s="1">
        <v>312602.73972602742</v>
      </c>
      <c r="CX54" s="1">
        <v>312602.73972602742</v>
      </c>
      <c r="CY54" s="1">
        <v>312602.73972602742</v>
      </c>
      <c r="CZ54" s="1">
        <v>312602.73972602742</v>
      </c>
      <c r="DA54" s="1">
        <v>312602.73972602742</v>
      </c>
    </row>
    <row r="55" spans="3:105" x14ac:dyDescent="0.25">
      <c r="D55" t="s">
        <v>50</v>
      </c>
      <c r="E55" s="1">
        <v>312602.73972602742</v>
      </c>
      <c r="F55" s="1">
        <v>312602.73972602742</v>
      </c>
      <c r="G55" s="1">
        <v>312602.73972602742</v>
      </c>
      <c r="H55" s="1">
        <v>312602.73972602742</v>
      </c>
      <c r="I55" s="1">
        <v>312602.73972602742</v>
      </c>
      <c r="J55" s="1">
        <v>312602.73972602742</v>
      </c>
      <c r="K55" s="1">
        <v>312602.73972602742</v>
      </c>
      <c r="L55" s="1">
        <v>312602.73972602742</v>
      </c>
      <c r="M55" s="1">
        <v>312602.73972602742</v>
      </c>
      <c r="N55" s="1">
        <v>312602.73972602742</v>
      </c>
      <c r="O55" s="1">
        <v>312602.73972602742</v>
      </c>
      <c r="P55" s="1">
        <v>312602.73972602742</v>
      </c>
      <c r="Q55" s="1">
        <v>312602.73972602742</v>
      </c>
      <c r="R55" s="1">
        <v>312602.73972602742</v>
      </c>
      <c r="S55" s="1">
        <v>312602.73972602742</v>
      </c>
      <c r="T55" s="1">
        <v>312602.73972602742</v>
      </c>
      <c r="U55" s="1">
        <v>312602.73972602742</v>
      </c>
      <c r="V55" s="1">
        <v>312602.73972602742</v>
      </c>
      <c r="W55" s="1">
        <v>312602.73972602742</v>
      </c>
      <c r="X55" s="1">
        <v>312602.73972602742</v>
      </c>
      <c r="Y55" s="1">
        <v>312602.73972602742</v>
      </c>
      <c r="Z55" s="1">
        <v>312602.73972602742</v>
      </c>
      <c r="AA55" s="1">
        <v>312602.73972602742</v>
      </c>
      <c r="AB55" s="1">
        <v>312602.73972602742</v>
      </c>
      <c r="AC55" s="1">
        <v>312602.73972602742</v>
      </c>
      <c r="AD55" s="1">
        <v>312602.73972602742</v>
      </c>
      <c r="AE55" s="1">
        <v>312602.73972602742</v>
      </c>
      <c r="AF55" s="1">
        <v>312602.73972602742</v>
      </c>
      <c r="AG55" s="1">
        <v>312602.73972602742</v>
      </c>
      <c r="AH55" s="1">
        <v>312602.73972602742</v>
      </c>
      <c r="AI55" s="1">
        <v>312602.73972602742</v>
      </c>
      <c r="AJ55" s="1">
        <v>312602.73972602742</v>
      </c>
      <c r="AK55" s="1">
        <v>312602.73972602742</v>
      </c>
      <c r="AL55" s="1">
        <v>312602.73972602742</v>
      </c>
      <c r="AM55" s="1">
        <v>312602.73972602742</v>
      </c>
      <c r="AN55" s="1">
        <v>312602.73972602742</v>
      </c>
      <c r="AO55" s="1">
        <v>312602.73972602742</v>
      </c>
      <c r="AP55" s="1">
        <v>312602.73972602742</v>
      </c>
      <c r="AQ55" s="1">
        <v>312602.73972602742</v>
      </c>
      <c r="AR55" s="1">
        <v>312602.73972602742</v>
      </c>
      <c r="AS55" s="1">
        <v>312602.73972602742</v>
      </c>
      <c r="AT55" s="1">
        <v>312602.73972602742</v>
      </c>
      <c r="AU55" s="1">
        <v>312602.73972602742</v>
      </c>
      <c r="AV55" s="1">
        <v>312602.73972602742</v>
      </c>
      <c r="AW55" s="1">
        <v>312602.73972602742</v>
      </c>
      <c r="AX55" s="1">
        <v>312602.73972602742</v>
      </c>
      <c r="AY55" s="1">
        <v>312602.73972602742</v>
      </c>
      <c r="AZ55" s="1">
        <v>312602.73972602742</v>
      </c>
      <c r="BA55" s="1">
        <v>312602.73972602742</v>
      </c>
      <c r="BB55" s="1">
        <v>312602.73972602742</v>
      </c>
      <c r="BC55" s="1">
        <v>312602.73972602742</v>
      </c>
      <c r="BD55" s="1">
        <v>312602.73972602742</v>
      </c>
      <c r="BE55" s="1">
        <v>312602.73972602742</v>
      </c>
      <c r="BF55" s="1">
        <v>312602.73972602742</v>
      </c>
      <c r="BG55" s="1">
        <v>312602.73972602742</v>
      </c>
      <c r="BH55" s="1">
        <v>312602.73972602742</v>
      </c>
      <c r="BI55" s="1">
        <v>312602.73972602742</v>
      </c>
      <c r="BJ55" s="1">
        <v>312602.73972602742</v>
      </c>
      <c r="BK55" s="1">
        <v>312602.73972602742</v>
      </c>
      <c r="BL55" s="1">
        <v>312602.73972602742</v>
      </c>
      <c r="BM55" s="1">
        <v>312602.73972602742</v>
      </c>
      <c r="BN55" s="1">
        <v>312602.73972602742</v>
      </c>
      <c r="BO55" s="1">
        <v>312602.73972602742</v>
      </c>
      <c r="BP55" s="1">
        <v>312602.73972602742</v>
      </c>
      <c r="BQ55" s="1">
        <v>312602.73972602742</v>
      </c>
      <c r="BR55" s="1">
        <v>312602.73972602742</v>
      </c>
      <c r="BS55" s="1">
        <v>312602.73972602742</v>
      </c>
      <c r="BT55" s="1">
        <v>312602.73972602742</v>
      </c>
      <c r="BU55" s="1">
        <v>312602.73972602742</v>
      </c>
      <c r="BV55" s="1">
        <v>312602.73972602742</v>
      </c>
      <c r="BW55" s="1">
        <v>312602.73972602742</v>
      </c>
      <c r="BX55" s="1">
        <v>312602.73972602742</v>
      </c>
      <c r="BY55" s="1">
        <v>312602.73972602742</v>
      </c>
      <c r="BZ55" s="1">
        <v>312602.73972602742</v>
      </c>
      <c r="CA55" s="1">
        <v>312602.73972602742</v>
      </c>
      <c r="CB55" s="1">
        <v>312602.73972602742</v>
      </c>
      <c r="CC55" s="1">
        <v>312602.73972602742</v>
      </c>
      <c r="CD55" s="1">
        <v>312602.73972602742</v>
      </c>
      <c r="CE55" s="1">
        <v>312602.73972602742</v>
      </c>
      <c r="CF55" s="1">
        <v>312602.73972602742</v>
      </c>
      <c r="CG55" s="1">
        <v>312602.73972602742</v>
      </c>
      <c r="CH55" s="1">
        <v>312602.73972602742</v>
      </c>
      <c r="CI55" s="1">
        <v>312602.73972602742</v>
      </c>
      <c r="CJ55" s="1">
        <v>312602.73972602742</v>
      </c>
      <c r="CK55" s="1">
        <v>312602.73972602742</v>
      </c>
      <c r="CL55" s="1">
        <v>312602.73972602742</v>
      </c>
      <c r="CM55" s="1">
        <v>312602.73972602742</v>
      </c>
      <c r="CN55" s="1">
        <v>312602.73972602742</v>
      </c>
      <c r="CO55" s="1">
        <v>312602.73972602742</v>
      </c>
      <c r="CP55" s="1">
        <v>312602.73972602742</v>
      </c>
      <c r="CQ55" s="1">
        <v>312602.73972602742</v>
      </c>
      <c r="CR55" s="1">
        <v>312602.73972602742</v>
      </c>
      <c r="CS55" s="1">
        <v>312602.73972602742</v>
      </c>
      <c r="CT55" s="1">
        <v>312602.73972602742</v>
      </c>
      <c r="CU55" s="1">
        <v>312602.73972602742</v>
      </c>
      <c r="CV55" s="1">
        <v>312602.73972602742</v>
      </c>
      <c r="CW55" s="1">
        <v>312602.73972602742</v>
      </c>
      <c r="CX55" s="1">
        <v>312602.73972602742</v>
      </c>
      <c r="CY55" s="1">
        <v>312602.73972602742</v>
      </c>
      <c r="CZ55" s="1">
        <v>312602.73972602742</v>
      </c>
      <c r="DA55" s="1">
        <v>312602.73972602742</v>
      </c>
    </row>
    <row r="56" spans="3:105" x14ac:dyDescent="0.25">
      <c r="D56" t="s">
        <v>51</v>
      </c>
      <c r="E56" s="1">
        <v>312602.73972602742</v>
      </c>
      <c r="F56" s="1">
        <v>312602.73972602742</v>
      </c>
      <c r="G56" s="1">
        <v>312602.73972602742</v>
      </c>
      <c r="H56" s="1">
        <v>312602.73972602742</v>
      </c>
      <c r="I56" s="1">
        <v>312602.73972602742</v>
      </c>
      <c r="J56" s="1">
        <v>312602.73972602742</v>
      </c>
      <c r="K56" s="1">
        <v>312602.73972602742</v>
      </c>
      <c r="L56" s="1">
        <v>312602.73972602742</v>
      </c>
      <c r="M56" s="1">
        <v>312602.73972602742</v>
      </c>
      <c r="N56" s="1">
        <v>312602.73972602742</v>
      </c>
      <c r="O56" s="1">
        <v>312602.73972602742</v>
      </c>
      <c r="P56" s="1">
        <v>312602.73972602742</v>
      </c>
      <c r="Q56" s="1">
        <v>312602.73972602742</v>
      </c>
      <c r="R56" s="1">
        <v>312602.73972602742</v>
      </c>
      <c r="S56" s="1">
        <v>312602.73972602742</v>
      </c>
      <c r="T56" s="1">
        <v>312602.73972602742</v>
      </c>
      <c r="U56" s="1">
        <v>312602.73972602742</v>
      </c>
      <c r="V56" s="1">
        <v>312602.73972602742</v>
      </c>
      <c r="W56" s="1">
        <v>312602.73972602742</v>
      </c>
      <c r="X56" s="1">
        <v>312602.73972602742</v>
      </c>
      <c r="Y56" s="1">
        <v>312602.73972602742</v>
      </c>
      <c r="Z56" s="1">
        <v>312602.73972602742</v>
      </c>
      <c r="AA56" s="1">
        <v>312602.73972602742</v>
      </c>
      <c r="AB56" s="1">
        <v>312602.73972602742</v>
      </c>
      <c r="AC56" s="1">
        <v>312602.73972602742</v>
      </c>
      <c r="AD56" s="1">
        <v>312602.73972602742</v>
      </c>
      <c r="AE56" s="1">
        <v>312602.73972602742</v>
      </c>
      <c r="AF56" s="1">
        <v>312602.73972602742</v>
      </c>
      <c r="AG56" s="1">
        <v>312602.73972602742</v>
      </c>
      <c r="AH56" s="1">
        <v>312602.73972602742</v>
      </c>
      <c r="AI56" s="1">
        <v>312602.73972602742</v>
      </c>
      <c r="AJ56" s="1">
        <v>312602.73972602742</v>
      </c>
      <c r="AK56" s="1">
        <v>312602.73972602742</v>
      </c>
      <c r="AL56" s="1">
        <v>312602.73972602742</v>
      </c>
      <c r="AM56" s="1">
        <v>312602.73972602742</v>
      </c>
      <c r="AN56" s="1">
        <v>312602.73972602742</v>
      </c>
      <c r="AO56" s="1">
        <v>312602.73972602742</v>
      </c>
      <c r="AP56" s="1">
        <v>312602.73972602742</v>
      </c>
      <c r="AQ56" s="1">
        <v>312602.73972602742</v>
      </c>
      <c r="AR56" s="1">
        <v>312602.73972602742</v>
      </c>
      <c r="AS56" s="1">
        <v>312602.73972602742</v>
      </c>
      <c r="AT56" s="1">
        <v>312602.73972602742</v>
      </c>
      <c r="AU56" s="1">
        <v>312602.73972602742</v>
      </c>
      <c r="AV56" s="1">
        <v>312602.73972602742</v>
      </c>
      <c r="AW56" s="1">
        <v>312602.73972602742</v>
      </c>
      <c r="AX56" s="1">
        <v>312602.73972602742</v>
      </c>
      <c r="AY56" s="1">
        <v>312602.73972602742</v>
      </c>
      <c r="AZ56" s="1">
        <v>312602.73972602742</v>
      </c>
      <c r="BA56" s="1">
        <v>312602.73972602742</v>
      </c>
      <c r="BB56" s="1">
        <v>312602.73972602742</v>
      </c>
      <c r="BC56" s="1">
        <v>312602.73972602742</v>
      </c>
      <c r="BD56" s="1">
        <v>312602.73972602742</v>
      </c>
      <c r="BE56" s="1">
        <v>312602.73972602742</v>
      </c>
      <c r="BF56" s="1">
        <v>312602.73972602742</v>
      </c>
      <c r="BG56" s="1">
        <v>312602.73972602742</v>
      </c>
      <c r="BH56" s="1">
        <v>312602.73972602742</v>
      </c>
      <c r="BI56" s="1">
        <v>312602.73972602742</v>
      </c>
      <c r="BJ56" s="1">
        <v>312602.73972602742</v>
      </c>
      <c r="BK56" s="1">
        <v>312602.73972602742</v>
      </c>
      <c r="BL56" s="1">
        <v>312602.73972602742</v>
      </c>
      <c r="BM56" s="1">
        <v>312602.73972602742</v>
      </c>
      <c r="BN56" s="1">
        <v>312602.73972602742</v>
      </c>
      <c r="BO56" s="1">
        <v>312602.73972602742</v>
      </c>
      <c r="BP56" s="1">
        <v>312602.73972602742</v>
      </c>
      <c r="BQ56" s="1">
        <v>312602.73972602742</v>
      </c>
      <c r="BR56" s="1">
        <v>312602.73972602742</v>
      </c>
      <c r="BS56" s="1">
        <v>312602.73972602742</v>
      </c>
      <c r="BT56" s="1">
        <v>312602.73972602742</v>
      </c>
      <c r="BU56" s="1">
        <v>312602.73972602742</v>
      </c>
      <c r="BV56" s="1">
        <v>312602.73972602742</v>
      </c>
      <c r="BW56" s="1">
        <v>312602.73972602742</v>
      </c>
      <c r="BX56" s="1">
        <v>312602.73972602742</v>
      </c>
      <c r="BY56" s="1">
        <v>312602.73972602742</v>
      </c>
      <c r="BZ56" s="1">
        <v>312602.73972602742</v>
      </c>
      <c r="CA56" s="1">
        <v>312602.73972602742</v>
      </c>
      <c r="CB56" s="1">
        <v>312602.73972602742</v>
      </c>
      <c r="CC56" s="1">
        <v>312602.73972602742</v>
      </c>
      <c r="CD56" s="1">
        <v>312602.73972602742</v>
      </c>
      <c r="CE56" s="1">
        <v>312602.73972602742</v>
      </c>
      <c r="CF56" s="1">
        <v>312602.73972602742</v>
      </c>
      <c r="CG56" s="1">
        <v>312602.73972602742</v>
      </c>
      <c r="CH56" s="1">
        <v>312602.73972602742</v>
      </c>
      <c r="CI56" s="1">
        <v>312602.73972602742</v>
      </c>
      <c r="CJ56" s="1">
        <v>312602.73972602742</v>
      </c>
      <c r="CK56" s="1">
        <v>312602.73972602742</v>
      </c>
      <c r="CL56" s="1">
        <v>312602.73972602742</v>
      </c>
      <c r="CM56" s="1">
        <v>312602.73972602742</v>
      </c>
      <c r="CN56" s="1">
        <v>312602.73972602742</v>
      </c>
      <c r="CO56" s="1">
        <v>312602.73972602742</v>
      </c>
      <c r="CP56" s="1">
        <v>312602.73972602742</v>
      </c>
      <c r="CQ56" s="1">
        <v>312602.73972602742</v>
      </c>
      <c r="CR56" s="1">
        <v>312602.73972602742</v>
      </c>
      <c r="CS56" s="1">
        <v>312602.73972602742</v>
      </c>
      <c r="CT56" s="1">
        <v>312602.73972602742</v>
      </c>
      <c r="CU56" s="1">
        <v>312602.73972602742</v>
      </c>
      <c r="CV56" s="1">
        <v>312602.73972602742</v>
      </c>
      <c r="CW56" s="1">
        <v>312602.73972602742</v>
      </c>
      <c r="CX56" s="1">
        <v>312602.73972602742</v>
      </c>
      <c r="CY56" s="1">
        <v>312602.73972602742</v>
      </c>
      <c r="CZ56" s="1">
        <v>312602.73972602742</v>
      </c>
      <c r="DA56" s="1">
        <v>312602.73972602742</v>
      </c>
    </row>
    <row r="57" spans="3:105" x14ac:dyDescent="0.25">
      <c r="D57" t="s">
        <v>52</v>
      </c>
      <c r="E57" s="1">
        <v>312602.73972602742</v>
      </c>
      <c r="F57" s="1">
        <v>312602.73972602742</v>
      </c>
      <c r="G57" s="1">
        <v>312602.73972602742</v>
      </c>
      <c r="H57" s="1">
        <v>312602.73972602742</v>
      </c>
      <c r="I57" s="1">
        <v>312602.73972602742</v>
      </c>
      <c r="J57" s="1">
        <v>312602.73972602742</v>
      </c>
      <c r="K57" s="1">
        <v>312602.73972602742</v>
      </c>
      <c r="L57" s="1">
        <v>312602.73972602742</v>
      </c>
      <c r="M57" s="1">
        <v>312602.73972602742</v>
      </c>
      <c r="N57" s="1">
        <v>312602.73972602742</v>
      </c>
      <c r="O57" s="1">
        <v>312602.73972602742</v>
      </c>
      <c r="P57" s="1">
        <v>312602.73972602742</v>
      </c>
      <c r="Q57" s="1">
        <v>312602.73972602742</v>
      </c>
      <c r="R57" s="1">
        <v>312602.73972602742</v>
      </c>
      <c r="S57" s="1">
        <v>312602.73972602742</v>
      </c>
      <c r="T57" s="1">
        <v>312602.73972602742</v>
      </c>
      <c r="U57" s="1">
        <v>312602.73972602742</v>
      </c>
      <c r="V57" s="1">
        <v>312602.73972602742</v>
      </c>
      <c r="W57" s="1">
        <v>312602.73972602742</v>
      </c>
      <c r="X57" s="1">
        <v>312602.73972602742</v>
      </c>
      <c r="Y57" s="1">
        <v>312602.73972602742</v>
      </c>
      <c r="Z57" s="1">
        <v>312602.73972602742</v>
      </c>
      <c r="AA57" s="1">
        <v>312602.73972602742</v>
      </c>
      <c r="AB57" s="1">
        <v>312602.73972602742</v>
      </c>
      <c r="AC57" s="1">
        <v>312602.73972602742</v>
      </c>
      <c r="AD57" s="1">
        <v>312602.73972602742</v>
      </c>
      <c r="AE57" s="1">
        <v>312602.73972602742</v>
      </c>
      <c r="AF57" s="1">
        <v>312602.73972602742</v>
      </c>
      <c r="AG57" s="1">
        <v>312602.73972602742</v>
      </c>
      <c r="AH57" s="1">
        <v>312602.73972602742</v>
      </c>
      <c r="AI57" s="1">
        <v>312602.73972602742</v>
      </c>
      <c r="AJ57" s="1">
        <v>312602.73972602742</v>
      </c>
      <c r="AK57" s="1">
        <v>312602.73972602742</v>
      </c>
      <c r="AL57" s="1">
        <v>312602.73972602742</v>
      </c>
      <c r="AM57" s="1">
        <v>312602.73972602742</v>
      </c>
      <c r="AN57" s="1">
        <v>312602.73972602742</v>
      </c>
      <c r="AO57" s="1">
        <v>312602.73972602742</v>
      </c>
      <c r="AP57" s="1">
        <v>312602.73972602742</v>
      </c>
      <c r="AQ57" s="1">
        <v>312602.73972602742</v>
      </c>
      <c r="AR57" s="1">
        <v>312602.73972602742</v>
      </c>
      <c r="AS57" s="1">
        <v>312602.73972602742</v>
      </c>
      <c r="AT57" s="1">
        <v>312602.73972602742</v>
      </c>
      <c r="AU57" s="1">
        <v>312602.73972602742</v>
      </c>
      <c r="AV57" s="1">
        <v>312602.73972602742</v>
      </c>
      <c r="AW57" s="1">
        <v>312602.73972602742</v>
      </c>
      <c r="AX57" s="1">
        <v>312602.73972602742</v>
      </c>
      <c r="AY57" s="1">
        <v>312602.73972602742</v>
      </c>
      <c r="AZ57" s="1">
        <v>312602.73972602742</v>
      </c>
      <c r="BA57" s="1">
        <v>312602.73972602742</v>
      </c>
      <c r="BB57" s="1">
        <v>312602.73972602742</v>
      </c>
      <c r="BC57" s="1">
        <v>312602.73972602742</v>
      </c>
      <c r="BD57" s="1">
        <v>312602.73972602742</v>
      </c>
      <c r="BE57" s="1">
        <v>312602.73972602742</v>
      </c>
      <c r="BF57" s="1">
        <v>312602.73972602742</v>
      </c>
      <c r="BG57" s="1">
        <v>312602.73972602742</v>
      </c>
      <c r="BH57" s="1">
        <v>312602.73972602742</v>
      </c>
      <c r="BI57" s="1">
        <v>312602.73972602742</v>
      </c>
      <c r="BJ57" s="1">
        <v>312602.73972602742</v>
      </c>
      <c r="BK57" s="1">
        <v>312602.73972602742</v>
      </c>
      <c r="BL57" s="1">
        <v>312602.73972602742</v>
      </c>
      <c r="BM57" s="1">
        <v>312602.73972602742</v>
      </c>
      <c r="BN57" s="1">
        <v>312602.73972602742</v>
      </c>
      <c r="BO57" s="1">
        <v>312602.73972602742</v>
      </c>
      <c r="BP57" s="1">
        <v>312602.73972602742</v>
      </c>
      <c r="BQ57" s="1">
        <v>312602.73972602742</v>
      </c>
      <c r="BR57" s="1">
        <v>312602.73972602742</v>
      </c>
      <c r="BS57" s="1">
        <v>312602.73972602742</v>
      </c>
      <c r="BT57" s="1">
        <v>312602.73972602742</v>
      </c>
      <c r="BU57" s="1">
        <v>312602.73972602742</v>
      </c>
      <c r="BV57" s="1">
        <v>312602.73972602742</v>
      </c>
      <c r="BW57" s="1">
        <v>312602.73972602742</v>
      </c>
      <c r="BX57" s="1">
        <v>312602.73972602742</v>
      </c>
      <c r="BY57" s="1">
        <v>312602.73972602742</v>
      </c>
      <c r="BZ57" s="1">
        <v>312602.73972602742</v>
      </c>
      <c r="CA57" s="1">
        <v>312602.73972602742</v>
      </c>
      <c r="CB57" s="1">
        <v>312602.73972602742</v>
      </c>
      <c r="CC57" s="1">
        <v>312602.73972602742</v>
      </c>
      <c r="CD57" s="1">
        <v>312602.73972602742</v>
      </c>
      <c r="CE57" s="1">
        <v>312602.73972602742</v>
      </c>
      <c r="CF57" s="1">
        <v>312602.73972602742</v>
      </c>
      <c r="CG57" s="1">
        <v>312602.73972602742</v>
      </c>
      <c r="CH57" s="1">
        <v>312602.73972602742</v>
      </c>
      <c r="CI57" s="1">
        <v>312602.73972602742</v>
      </c>
      <c r="CJ57" s="1">
        <v>312602.73972602742</v>
      </c>
      <c r="CK57" s="1">
        <v>312602.73972602742</v>
      </c>
      <c r="CL57" s="1">
        <v>312602.73972602742</v>
      </c>
      <c r="CM57" s="1">
        <v>312602.73972602742</v>
      </c>
      <c r="CN57" s="1">
        <v>312602.73972602742</v>
      </c>
      <c r="CO57" s="1">
        <v>312602.73972602742</v>
      </c>
      <c r="CP57" s="1">
        <v>312602.73972602742</v>
      </c>
      <c r="CQ57" s="1">
        <v>312602.73972602742</v>
      </c>
      <c r="CR57" s="1">
        <v>312602.73972602742</v>
      </c>
      <c r="CS57" s="1">
        <v>312602.73972602742</v>
      </c>
      <c r="CT57" s="1">
        <v>312602.73972602742</v>
      </c>
      <c r="CU57" s="1">
        <v>312602.73972602742</v>
      </c>
      <c r="CV57" s="1">
        <v>312602.73972602742</v>
      </c>
      <c r="CW57" s="1">
        <v>312602.73972602742</v>
      </c>
      <c r="CX57" s="1">
        <v>312602.73972602742</v>
      </c>
      <c r="CY57" s="1">
        <v>312602.73972602742</v>
      </c>
      <c r="CZ57" s="1">
        <v>312602.73972602742</v>
      </c>
      <c r="DA57" s="1">
        <v>312602.73972602742</v>
      </c>
    </row>
    <row r="58" spans="3:105" x14ac:dyDescent="0.25">
      <c r="D58" t="s">
        <v>53</v>
      </c>
      <c r="E58" s="1">
        <v>312602.73972602742</v>
      </c>
      <c r="F58" s="1">
        <v>312602.73972602742</v>
      </c>
      <c r="G58" s="1">
        <v>312602.73972602742</v>
      </c>
      <c r="H58" s="1">
        <v>312602.73972602742</v>
      </c>
      <c r="I58" s="1">
        <v>312602.73972602742</v>
      </c>
      <c r="J58" s="1">
        <v>312602.73972602742</v>
      </c>
      <c r="K58" s="1">
        <v>312602.73972602742</v>
      </c>
      <c r="L58" s="1">
        <v>312602.73972602742</v>
      </c>
      <c r="M58" s="1">
        <v>312602.73972602742</v>
      </c>
      <c r="N58" s="1">
        <v>312602.73972602742</v>
      </c>
      <c r="O58" s="1">
        <v>312602.73972602742</v>
      </c>
      <c r="P58" s="1">
        <v>312602.73972602742</v>
      </c>
      <c r="Q58" s="1">
        <v>312602.73972602742</v>
      </c>
      <c r="R58" s="1">
        <v>312602.73972602742</v>
      </c>
      <c r="S58" s="1">
        <v>312602.73972602742</v>
      </c>
      <c r="T58" s="1">
        <v>312602.73972602742</v>
      </c>
      <c r="U58" s="1">
        <v>312602.73972602742</v>
      </c>
      <c r="V58" s="1">
        <v>312602.73972602742</v>
      </c>
      <c r="W58" s="1">
        <v>312602.73972602742</v>
      </c>
      <c r="X58" s="1">
        <v>312602.73972602742</v>
      </c>
      <c r="Y58" s="1">
        <v>312602.73972602742</v>
      </c>
      <c r="Z58" s="1">
        <v>312602.73972602742</v>
      </c>
      <c r="AA58" s="1">
        <v>312602.73972602742</v>
      </c>
      <c r="AB58" s="1">
        <v>312602.73972602742</v>
      </c>
      <c r="AC58" s="1">
        <v>312602.73972602742</v>
      </c>
      <c r="AD58" s="1">
        <v>312602.73972602742</v>
      </c>
      <c r="AE58" s="1">
        <v>312602.73972602742</v>
      </c>
      <c r="AF58" s="1">
        <v>312602.73972602742</v>
      </c>
      <c r="AG58" s="1">
        <v>312602.73972602742</v>
      </c>
      <c r="AH58" s="1">
        <v>312602.73972602742</v>
      </c>
      <c r="AI58" s="1">
        <v>312602.73972602742</v>
      </c>
      <c r="AJ58" s="1">
        <v>312602.73972602742</v>
      </c>
      <c r="AK58" s="1">
        <v>312602.73972602742</v>
      </c>
      <c r="AL58" s="1">
        <v>312602.73972602742</v>
      </c>
      <c r="AM58" s="1">
        <v>312602.73972602742</v>
      </c>
      <c r="AN58" s="1">
        <v>312602.73972602742</v>
      </c>
      <c r="AO58" s="1">
        <v>312602.73972602742</v>
      </c>
      <c r="AP58" s="1">
        <v>312602.73972602742</v>
      </c>
      <c r="AQ58" s="1">
        <v>312602.73972602742</v>
      </c>
      <c r="AR58" s="1">
        <v>312602.73972602742</v>
      </c>
      <c r="AS58" s="1">
        <v>312602.73972602742</v>
      </c>
      <c r="AT58" s="1">
        <v>312602.73972602742</v>
      </c>
      <c r="AU58" s="1">
        <v>312602.73972602742</v>
      </c>
      <c r="AV58" s="1">
        <v>312602.73972602742</v>
      </c>
      <c r="AW58" s="1">
        <v>312602.73972602742</v>
      </c>
      <c r="AX58" s="1">
        <v>312602.73972602742</v>
      </c>
      <c r="AY58" s="1">
        <v>312602.73972602742</v>
      </c>
      <c r="AZ58" s="1">
        <v>312602.73972602742</v>
      </c>
      <c r="BA58" s="1">
        <v>312602.73972602742</v>
      </c>
      <c r="BB58" s="1">
        <v>312602.73972602742</v>
      </c>
      <c r="BC58" s="1">
        <v>312602.73972602742</v>
      </c>
      <c r="BD58" s="1">
        <v>312602.73972602742</v>
      </c>
      <c r="BE58" s="1">
        <v>312602.73972602742</v>
      </c>
      <c r="BF58" s="1">
        <v>312602.73972602742</v>
      </c>
      <c r="BG58" s="1">
        <v>312602.73972602742</v>
      </c>
      <c r="BH58" s="1">
        <v>312602.73972602742</v>
      </c>
      <c r="BI58" s="1">
        <v>312602.73972602742</v>
      </c>
      <c r="BJ58" s="1">
        <v>312602.73972602742</v>
      </c>
      <c r="BK58" s="1">
        <v>312602.73972602742</v>
      </c>
      <c r="BL58" s="1">
        <v>312602.73972602742</v>
      </c>
      <c r="BM58" s="1">
        <v>312602.73972602742</v>
      </c>
      <c r="BN58" s="1">
        <v>312602.73972602742</v>
      </c>
      <c r="BO58" s="1">
        <v>312602.73972602742</v>
      </c>
      <c r="BP58" s="1">
        <v>312602.73972602742</v>
      </c>
      <c r="BQ58" s="1">
        <v>312602.73972602742</v>
      </c>
      <c r="BR58" s="1">
        <v>312602.73972602742</v>
      </c>
      <c r="BS58" s="1">
        <v>312602.73972602742</v>
      </c>
      <c r="BT58" s="1">
        <v>312602.73972602742</v>
      </c>
      <c r="BU58" s="1">
        <v>312602.73972602742</v>
      </c>
      <c r="BV58" s="1">
        <v>312602.73972602742</v>
      </c>
      <c r="BW58" s="1">
        <v>312602.73972602742</v>
      </c>
      <c r="BX58" s="1">
        <v>312602.73972602742</v>
      </c>
      <c r="BY58" s="1">
        <v>312602.73972602742</v>
      </c>
      <c r="BZ58" s="1">
        <v>312602.73972602742</v>
      </c>
      <c r="CA58" s="1">
        <v>312602.73972602742</v>
      </c>
      <c r="CB58" s="1">
        <v>312602.73972602742</v>
      </c>
      <c r="CC58" s="1">
        <v>312602.73972602742</v>
      </c>
      <c r="CD58" s="1">
        <v>312602.73972602742</v>
      </c>
      <c r="CE58" s="1">
        <v>312602.73972602742</v>
      </c>
      <c r="CF58" s="1">
        <v>312602.73972602742</v>
      </c>
      <c r="CG58" s="1">
        <v>312602.73972602742</v>
      </c>
      <c r="CH58" s="1">
        <v>312602.73972602742</v>
      </c>
      <c r="CI58" s="1">
        <v>312602.73972602742</v>
      </c>
      <c r="CJ58" s="1">
        <v>312602.73972602742</v>
      </c>
      <c r="CK58" s="1">
        <v>312602.73972602742</v>
      </c>
      <c r="CL58" s="1">
        <v>312602.73972602742</v>
      </c>
      <c r="CM58" s="1">
        <v>312602.73972602742</v>
      </c>
      <c r="CN58" s="1">
        <v>312602.73972602742</v>
      </c>
      <c r="CO58" s="1">
        <v>312602.73972602742</v>
      </c>
      <c r="CP58" s="1">
        <v>312602.73972602742</v>
      </c>
      <c r="CQ58" s="1">
        <v>312602.73972602742</v>
      </c>
      <c r="CR58" s="1">
        <v>312602.73972602742</v>
      </c>
      <c r="CS58" s="1">
        <v>312602.73972602742</v>
      </c>
      <c r="CT58" s="1">
        <v>312602.73972602742</v>
      </c>
      <c r="CU58" s="1">
        <v>312602.73972602742</v>
      </c>
      <c r="CV58" s="1">
        <v>312602.73972602742</v>
      </c>
      <c r="CW58" s="1">
        <v>312602.73972602742</v>
      </c>
      <c r="CX58" s="1">
        <v>312602.73972602742</v>
      </c>
      <c r="CY58" s="1">
        <v>312602.73972602742</v>
      </c>
      <c r="CZ58" s="1">
        <v>312602.73972602742</v>
      </c>
      <c r="DA58" s="1">
        <v>312602.73972602742</v>
      </c>
    </row>
    <row r="59" spans="3:105" x14ac:dyDescent="0.25">
      <c r="D59" t="s">
        <v>54</v>
      </c>
      <c r="E59" s="1">
        <v>312602.73972602742</v>
      </c>
      <c r="F59" s="1">
        <v>312602.73972602742</v>
      </c>
      <c r="G59" s="1">
        <v>312602.73972602742</v>
      </c>
      <c r="H59" s="1">
        <v>312602.73972602742</v>
      </c>
      <c r="I59" s="1">
        <v>312602.73972602742</v>
      </c>
      <c r="J59" s="1">
        <v>312602.73972602742</v>
      </c>
      <c r="K59" s="1">
        <v>312602.73972602742</v>
      </c>
      <c r="L59" s="1">
        <v>312602.73972602742</v>
      </c>
      <c r="M59" s="1">
        <v>312602.73972602742</v>
      </c>
      <c r="N59" s="1">
        <v>312602.73972602742</v>
      </c>
      <c r="O59" s="1">
        <v>312602.73972602742</v>
      </c>
      <c r="P59" s="1">
        <v>312602.73972602742</v>
      </c>
      <c r="Q59" s="1">
        <v>312602.73972602742</v>
      </c>
      <c r="R59" s="1">
        <v>312602.73972602742</v>
      </c>
      <c r="S59" s="1">
        <v>312602.73972602742</v>
      </c>
      <c r="T59" s="1">
        <v>312602.73972602742</v>
      </c>
      <c r="U59" s="1">
        <v>312602.73972602742</v>
      </c>
      <c r="V59" s="1">
        <v>312602.73972602742</v>
      </c>
      <c r="W59" s="1">
        <v>312602.73972602742</v>
      </c>
      <c r="X59" s="1">
        <v>312602.73972602742</v>
      </c>
      <c r="Y59" s="1">
        <v>312602.73972602742</v>
      </c>
      <c r="Z59" s="1">
        <v>312602.73972602742</v>
      </c>
      <c r="AA59" s="1">
        <v>312602.73972602742</v>
      </c>
      <c r="AB59" s="1">
        <v>312602.73972602742</v>
      </c>
      <c r="AC59" s="1">
        <v>312602.73972602742</v>
      </c>
      <c r="AD59" s="1">
        <v>312602.73972602742</v>
      </c>
      <c r="AE59" s="1">
        <v>312602.73972602742</v>
      </c>
      <c r="AF59" s="1">
        <v>312602.73972602742</v>
      </c>
      <c r="AG59" s="1">
        <v>312602.73972602742</v>
      </c>
      <c r="AH59" s="1">
        <v>312602.73972602742</v>
      </c>
      <c r="AI59" s="1">
        <v>312602.73972602742</v>
      </c>
      <c r="AJ59" s="1">
        <v>312602.73972602742</v>
      </c>
      <c r="AK59" s="1">
        <v>312602.73972602742</v>
      </c>
      <c r="AL59" s="1">
        <v>312602.73972602742</v>
      </c>
      <c r="AM59" s="1">
        <v>312602.73972602742</v>
      </c>
      <c r="AN59" s="1">
        <v>312602.73972602742</v>
      </c>
      <c r="AO59" s="1">
        <v>312602.73972602742</v>
      </c>
      <c r="AP59" s="1">
        <v>312602.73972602742</v>
      </c>
      <c r="AQ59" s="1">
        <v>312602.73972602742</v>
      </c>
      <c r="AR59" s="1">
        <v>312602.73972602742</v>
      </c>
      <c r="AS59" s="1">
        <v>312602.73972602742</v>
      </c>
      <c r="AT59" s="1">
        <v>312602.73972602742</v>
      </c>
      <c r="AU59" s="1">
        <v>312602.73972602742</v>
      </c>
      <c r="AV59" s="1">
        <v>312602.73972602742</v>
      </c>
      <c r="AW59" s="1">
        <v>312602.73972602742</v>
      </c>
      <c r="AX59" s="1">
        <v>312602.73972602742</v>
      </c>
      <c r="AY59" s="1">
        <v>312602.73972602742</v>
      </c>
      <c r="AZ59" s="1">
        <v>312602.73972602742</v>
      </c>
      <c r="BA59" s="1">
        <v>312602.73972602742</v>
      </c>
      <c r="BB59" s="1">
        <v>312602.73972602742</v>
      </c>
      <c r="BC59" s="1">
        <v>312602.73972602742</v>
      </c>
      <c r="BD59" s="1">
        <v>312602.73972602742</v>
      </c>
      <c r="BE59" s="1">
        <v>312602.73972602742</v>
      </c>
      <c r="BF59" s="1">
        <v>312602.73972602742</v>
      </c>
      <c r="BG59" s="1">
        <v>312602.73972602742</v>
      </c>
      <c r="BH59" s="1">
        <v>312602.73972602742</v>
      </c>
      <c r="BI59" s="1">
        <v>312602.73972602742</v>
      </c>
      <c r="BJ59" s="1">
        <v>312602.73972602742</v>
      </c>
      <c r="BK59" s="1">
        <v>312602.73972602742</v>
      </c>
      <c r="BL59" s="1">
        <v>312602.73972602742</v>
      </c>
      <c r="BM59" s="1">
        <v>312602.73972602742</v>
      </c>
      <c r="BN59" s="1">
        <v>312602.73972602742</v>
      </c>
      <c r="BO59" s="1">
        <v>312602.73972602742</v>
      </c>
      <c r="BP59" s="1">
        <v>312602.73972602742</v>
      </c>
      <c r="BQ59" s="1">
        <v>312602.73972602742</v>
      </c>
      <c r="BR59" s="1">
        <v>312602.73972602742</v>
      </c>
      <c r="BS59" s="1">
        <v>312602.73972602742</v>
      </c>
      <c r="BT59" s="1">
        <v>312602.73972602742</v>
      </c>
      <c r="BU59" s="1">
        <v>312602.73972602742</v>
      </c>
      <c r="BV59" s="1">
        <v>312602.73972602742</v>
      </c>
      <c r="BW59" s="1">
        <v>312602.73972602742</v>
      </c>
      <c r="BX59" s="1">
        <v>312602.73972602742</v>
      </c>
      <c r="BY59" s="1">
        <v>312602.73972602742</v>
      </c>
      <c r="BZ59" s="1">
        <v>312602.73972602742</v>
      </c>
      <c r="CA59" s="1">
        <v>312602.73972602742</v>
      </c>
      <c r="CB59" s="1">
        <v>312602.73972602742</v>
      </c>
      <c r="CC59" s="1">
        <v>312602.73972602742</v>
      </c>
      <c r="CD59" s="1">
        <v>312602.73972602742</v>
      </c>
      <c r="CE59" s="1">
        <v>312602.73972602742</v>
      </c>
      <c r="CF59" s="1">
        <v>312602.73972602742</v>
      </c>
      <c r="CG59" s="1">
        <v>312602.73972602742</v>
      </c>
      <c r="CH59" s="1">
        <v>312602.73972602742</v>
      </c>
      <c r="CI59" s="1">
        <v>312602.73972602742</v>
      </c>
      <c r="CJ59" s="1">
        <v>312602.73972602742</v>
      </c>
      <c r="CK59" s="1">
        <v>312602.73972602742</v>
      </c>
      <c r="CL59" s="1">
        <v>312602.73972602742</v>
      </c>
      <c r="CM59" s="1">
        <v>312602.73972602742</v>
      </c>
      <c r="CN59" s="1">
        <v>312602.73972602742</v>
      </c>
      <c r="CO59" s="1">
        <v>312602.73972602742</v>
      </c>
      <c r="CP59" s="1">
        <v>312602.73972602742</v>
      </c>
      <c r="CQ59" s="1">
        <v>312602.73972602742</v>
      </c>
      <c r="CR59" s="1">
        <v>312602.73972602742</v>
      </c>
      <c r="CS59" s="1">
        <v>312602.73972602742</v>
      </c>
      <c r="CT59" s="1">
        <v>312602.73972602742</v>
      </c>
      <c r="CU59" s="1">
        <v>312602.73972602742</v>
      </c>
      <c r="CV59" s="1">
        <v>312602.73972602742</v>
      </c>
      <c r="CW59" s="1">
        <v>312602.73972602742</v>
      </c>
      <c r="CX59" s="1">
        <v>312602.73972602742</v>
      </c>
      <c r="CY59" s="1">
        <v>312602.73972602742</v>
      </c>
      <c r="CZ59" s="1">
        <v>312602.73972602742</v>
      </c>
      <c r="DA59" s="1">
        <v>312602.73972602742</v>
      </c>
    </row>
    <row r="60" spans="3:105" x14ac:dyDescent="0.25">
      <c r="D60" t="s">
        <v>55</v>
      </c>
      <c r="E60" s="1">
        <v>312602.73972602742</v>
      </c>
      <c r="F60" s="1">
        <v>312602.73972602742</v>
      </c>
      <c r="G60" s="1">
        <v>312602.73972602742</v>
      </c>
      <c r="H60" s="1">
        <v>312602.73972602742</v>
      </c>
      <c r="I60" s="1">
        <v>312602.73972602742</v>
      </c>
      <c r="J60" s="1">
        <v>312602.73972602742</v>
      </c>
      <c r="K60" s="1">
        <v>312602.73972602742</v>
      </c>
      <c r="L60" s="1">
        <v>312602.73972602742</v>
      </c>
      <c r="M60" s="1">
        <v>312602.73972602742</v>
      </c>
      <c r="N60" s="1">
        <v>312602.73972602742</v>
      </c>
      <c r="O60" s="1">
        <v>312602.73972602742</v>
      </c>
      <c r="P60" s="1">
        <v>312602.73972602742</v>
      </c>
      <c r="Q60" s="1">
        <v>312602.73972602742</v>
      </c>
      <c r="R60" s="1">
        <v>312602.73972602742</v>
      </c>
      <c r="S60" s="1">
        <v>312602.73972602742</v>
      </c>
      <c r="T60" s="1">
        <v>312602.73972602742</v>
      </c>
      <c r="U60" s="1">
        <v>312602.73972602742</v>
      </c>
      <c r="V60" s="1">
        <v>312602.73972602742</v>
      </c>
      <c r="W60" s="1">
        <v>312602.73972602742</v>
      </c>
      <c r="X60" s="1">
        <v>312602.73972602742</v>
      </c>
      <c r="Y60" s="1">
        <v>312602.73972602742</v>
      </c>
      <c r="Z60" s="1">
        <v>312602.73972602742</v>
      </c>
      <c r="AA60" s="1">
        <v>312602.73972602742</v>
      </c>
      <c r="AB60" s="1">
        <v>312602.73972602742</v>
      </c>
      <c r="AC60" s="1">
        <v>312602.73972602742</v>
      </c>
      <c r="AD60" s="1">
        <v>312602.73972602742</v>
      </c>
      <c r="AE60" s="1">
        <v>312602.73972602742</v>
      </c>
      <c r="AF60" s="1">
        <v>312602.73972602742</v>
      </c>
      <c r="AG60" s="1">
        <v>312602.73972602742</v>
      </c>
      <c r="AH60" s="1">
        <v>312602.73972602742</v>
      </c>
      <c r="AI60" s="1">
        <v>312602.73972602742</v>
      </c>
      <c r="AJ60" s="1">
        <v>312602.73972602742</v>
      </c>
      <c r="AK60" s="1">
        <v>312602.73972602742</v>
      </c>
      <c r="AL60" s="1">
        <v>312602.73972602742</v>
      </c>
      <c r="AM60" s="1">
        <v>312602.73972602742</v>
      </c>
      <c r="AN60" s="1">
        <v>312602.73972602742</v>
      </c>
      <c r="AO60" s="1">
        <v>312602.73972602742</v>
      </c>
      <c r="AP60" s="1">
        <v>312602.73972602742</v>
      </c>
      <c r="AQ60" s="1">
        <v>312602.73972602742</v>
      </c>
      <c r="AR60" s="1">
        <v>312602.73972602742</v>
      </c>
      <c r="AS60" s="1">
        <v>312602.73972602742</v>
      </c>
      <c r="AT60" s="1">
        <v>312602.73972602742</v>
      </c>
      <c r="AU60" s="1">
        <v>312602.73972602742</v>
      </c>
      <c r="AV60" s="1">
        <v>312602.73972602742</v>
      </c>
      <c r="AW60" s="1">
        <v>312602.73972602742</v>
      </c>
      <c r="AX60" s="1">
        <v>312602.73972602742</v>
      </c>
      <c r="AY60" s="1">
        <v>312602.73972602742</v>
      </c>
      <c r="AZ60" s="1">
        <v>312602.73972602742</v>
      </c>
      <c r="BA60" s="1">
        <v>312602.73972602742</v>
      </c>
      <c r="BB60" s="1">
        <v>312602.73972602742</v>
      </c>
      <c r="BC60" s="1">
        <v>312602.73972602742</v>
      </c>
      <c r="BD60" s="1">
        <v>312602.73972602742</v>
      </c>
      <c r="BE60" s="1">
        <v>312602.73972602742</v>
      </c>
      <c r="BF60" s="1">
        <v>312602.73972602742</v>
      </c>
      <c r="BG60" s="1">
        <v>312602.73972602742</v>
      </c>
      <c r="BH60" s="1">
        <v>312602.73972602742</v>
      </c>
      <c r="BI60" s="1">
        <v>312602.73972602742</v>
      </c>
      <c r="BJ60" s="1">
        <v>312602.73972602742</v>
      </c>
      <c r="BK60" s="1">
        <v>312602.73972602742</v>
      </c>
      <c r="BL60" s="1">
        <v>312602.73972602742</v>
      </c>
      <c r="BM60" s="1">
        <v>312602.73972602742</v>
      </c>
      <c r="BN60" s="1">
        <v>312602.73972602742</v>
      </c>
      <c r="BO60" s="1">
        <v>312602.73972602742</v>
      </c>
      <c r="BP60" s="1">
        <v>312602.73972602742</v>
      </c>
      <c r="BQ60" s="1">
        <v>312602.73972602742</v>
      </c>
      <c r="BR60" s="1">
        <v>312602.73972602742</v>
      </c>
      <c r="BS60" s="1">
        <v>312602.73972602742</v>
      </c>
      <c r="BT60" s="1">
        <v>312602.73972602742</v>
      </c>
      <c r="BU60" s="1">
        <v>312602.73972602742</v>
      </c>
      <c r="BV60" s="1">
        <v>312602.73972602742</v>
      </c>
      <c r="BW60" s="1">
        <v>312602.73972602742</v>
      </c>
      <c r="BX60" s="1">
        <v>312602.73972602742</v>
      </c>
      <c r="BY60" s="1">
        <v>312602.73972602742</v>
      </c>
      <c r="BZ60" s="1">
        <v>312602.73972602742</v>
      </c>
      <c r="CA60" s="1">
        <v>312602.73972602742</v>
      </c>
      <c r="CB60" s="1">
        <v>312602.73972602742</v>
      </c>
      <c r="CC60" s="1">
        <v>312602.73972602742</v>
      </c>
      <c r="CD60" s="1">
        <v>312602.73972602742</v>
      </c>
      <c r="CE60" s="1">
        <v>312602.73972602742</v>
      </c>
      <c r="CF60" s="1">
        <v>312602.73972602742</v>
      </c>
      <c r="CG60" s="1">
        <v>312602.73972602742</v>
      </c>
      <c r="CH60" s="1">
        <v>312602.73972602742</v>
      </c>
      <c r="CI60" s="1">
        <v>312602.73972602742</v>
      </c>
      <c r="CJ60" s="1">
        <v>312602.73972602742</v>
      </c>
      <c r="CK60" s="1">
        <v>312602.73972602742</v>
      </c>
      <c r="CL60" s="1">
        <v>312602.73972602742</v>
      </c>
      <c r="CM60" s="1">
        <v>312602.73972602742</v>
      </c>
      <c r="CN60" s="1">
        <v>312602.73972602742</v>
      </c>
      <c r="CO60" s="1">
        <v>312602.73972602742</v>
      </c>
      <c r="CP60" s="1">
        <v>312602.73972602742</v>
      </c>
      <c r="CQ60" s="1">
        <v>312602.73972602742</v>
      </c>
      <c r="CR60" s="1">
        <v>312602.73972602742</v>
      </c>
      <c r="CS60" s="1">
        <v>312602.73972602742</v>
      </c>
      <c r="CT60" s="1">
        <v>312602.73972602742</v>
      </c>
      <c r="CU60" s="1">
        <v>312602.73972602742</v>
      </c>
      <c r="CV60" s="1">
        <v>312602.73972602742</v>
      </c>
      <c r="CW60" s="1">
        <v>312602.73972602742</v>
      </c>
      <c r="CX60" s="1">
        <v>312602.73972602742</v>
      </c>
      <c r="CY60" s="1">
        <v>312602.73972602742</v>
      </c>
      <c r="CZ60" s="1">
        <v>312602.73972602742</v>
      </c>
      <c r="DA60" s="1">
        <v>312602.73972602742</v>
      </c>
    </row>
    <row r="61" spans="3:105" x14ac:dyDescent="0.25">
      <c r="D61" t="s">
        <v>56</v>
      </c>
      <c r="E61" s="1">
        <v>312602.73972602742</v>
      </c>
      <c r="F61" s="1">
        <v>312602.73972602742</v>
      </c>
      <c r="G61" s="1">
        <v>312602.73972602742</v>
      </c>
      <c r="H61" s="1">
        <v>312602.73972602742</v>
      </c>
      <c r="I61" s="1">
        <v>312602.73972602742</v>
      </c>
      <c r="J61" s="1">
        <v>312602.73972602742</v>
      </c>
      <c r="K61" s="1">
        <v>312602.73972602742</v>
      </c>
      <c r="L61" s="1">
        <v>312602.73972602742</v>
      </c>
      <c r="M61" s="1">
        <v>312602.73972602742</v>
      </c>
      <c r="N61" s="1">
        <v>312602.73972602742</v>
      </c>
      <c r="O61" s="1">
        <v>312602.73972602742</v>
      </c>
      <c r="P61" s="1">
        <v>312602.73972602742</v>
      </c>
      <c r="Q61" s="1">
        <v>312602.73972602742</v>
      </c>
      <c r="R61" s="1">
        <v>312602.73972602742</v>
      </c>
      <c r="S61" s="1">
        <v>312602.73972602742</v>
      </c>
      <c r="T61" s="1">
        <v>312602.73972602742</v>
      </c>
      <c r="U61" s="1">
        <v>312602.73972602742</v>
      </c>
      <c r="V61" s="1">
        <v>312602.73972602742</v>
      </c>
      <c r="W61" s="1">
        <v>312602.73972602742</v>
      </c>
      <c r="X61" s="1">
        <v>312602.73972602742</v>
      </c>
      <c r="Y61" s="1">
        <v>312602.73972602742</v>
      </c>
      <c r="Z61" s="1">
        <v>312602.73972602742</v>
      </c>
      <c r="AA61" s="1">
        <v>312602.73972602742</v>
      </c>
      <c r="AB61" s="1">
        <v>312602.73972602742</v>
      </c>
      <c r="AC61" s="1">
        <v>312602.73972602742</v>
      </c>
      <c r="AD61" s="1">
        <v>312602.73972602742</v>
      </c>
      <c r="AE61" s="1">
        <v>312602.73972602742</v>
      </c>
      <c r="AF61" s="1">
        <v>312602.73972602742</v>
      </c>
      <c r="AG61" s="1">
        <v>312602.73972602742</v>
      </c>
      <c r="AH61" s="1">
        <v>312602.73972602742</v>
      </c>
      <c r="AI61" s="1">
        <v>312602.73972602742</v>
      </c>
      <c r="AJ61" s="1">
        <v>312602.73972602742</v>
      </c>
      <c r="AK61" s="1">
        <v>312602.73972602742</v>
      </c>
      <c r="AL61" s="1">
        <v>312602.73972602742</v>
      </c>
      <c r="AM61" s="1">
        <v>312602.73972602742</v>
      </c>
      <c r="AN61" s="1">
        <v>312602.73972602742</v>
      </c>
      <c r="AO61" s="1">
        <v>312602.73972602742</v>
      </c>
      <c r="AP61" s="1">
        <v>312602.73972602742</v>
      </c>
      <c r="AQ61" s="1">
        <v>312602.73972602742</v>
      </c>
      <c r="AR61" s="1">
        <v>312602.73972602742</v>
      </c>
      <c r="AS61" s="1">
        <v>312602.73972602742</v>
      </c>
      <c r="AT61" s="1">
        <v>312602.73972602742</v>
      </c>
      <c r="AU61" s="1">
        <v>312602.73972602742</v>
      </c>
      <c r="AV61" s="1">
        <v>312602.73972602742</v>
      </c>
      <c r="AW61" s="1">
        <v>312602.73972602742</v>
      </c>
      <c r="AX61" s="1">
        <v>312602.73972602742</v>
      </c>
      <c r="AY61" s="1">
        <v>312602.73972602742</v>
      </c>
      <c r="AZ61" s="1">
        <v>312602.73972602742</v>
      </c>
      <c r="BA61" s="1">
        <v>312602.73972602742</v>
      </c>
      <c r="BB61" s="1">
        <v>312602.73972602742</v>
      </c>
      <c r="BC61" s="1">
        <v>312602.73972602742</v>
      </c>
      <c r="BD61" s="1">
        <v>312602.73972602742</v>
      </c>
      <c r="BE61" s="1">
        <v>312602.73972602742</v>
      </c>
      <c r="BF61" s="1">
        <v>312602.73972602742</v>
      </c>
      <c r="BG61" s="1">
        <v>312602.73972602742</v>
      </c>
      <c r="BH61" s="1">
        <v>312602.73972602742</v>
      </c>
      <c r="BI61" s="1">
        <v>312602.73972602742</v>
      </c>
      <c r="BJ61" s="1">
        <v>312602.73972602742</v>
      </c>
      <c r="BK61" s="1">
        <v>312602.73972602742</v>
      </c>
      <c r="BL61" s="1">
        <v>312602.73972602742</v>
      </c>
      <c r="BM61" s="1">
        <v>312602.73972602742</v>
      </c>
      <c r="BN61" s="1">
        <v>312602.73972602742</v>
      </c>
      <c r="BO61" s="1">
        <v>312602.73972602742</v>
      </c>
      <c r="BP61" s="1">
        <v>312602.73972602742</v>
      </c>
      <c r="BQ61" s="1">
        <v>312602.73972602742</v>
      </c>
      <c r="BR61" s="1">
        <v>312602.73972602742</v>
      </c>
      <c r="BS61" s="1">
        <v>312602.73972602742</v>
      </c>
      <c r="BT61" s="1">
        <v>312602.73972602742</v>
      </c>
      <c r="BU61" s="1">
        <v>312602.73972602742</v>
      </c>
      <c r="BV61" s="1">
        <v>312602.73972602742</v>
      </c>
      <c r="BW61" s="1">
        <v>312602.73972602742</v>
      </c>
      <c r="BX61" s="1">
        <v>312602.73972602742</v>
      </c>
      <c r="BY61" s="1">
        <v>312602.73972602742</v>
      </c>
      <c r="BZ61" s="1">
        <v>312602.73972602742</v>
      </c>
      <c r="CA61" s="1">
        <v>312602.73972602742</v>
      </c>
      <c r="CB61" s="1">
        <v>312602.73972602742</v>
      </c>
      <c r="CC61" s="1">
        <v>312602.73972602742</v>
      </c>
      <c r="CD61" s="1">
        <v>312602.73972602742</v>
      </c>
      <c r="CE61" s="1">
        <v>312602.73972602742</v>
      </c>
      <c r="CF61" s="1">
        <v>312602.73972602742</v>
      </c>
      <c r="CG61" s="1">
        <v>312602.73972602742</v>
      </c>
      <c r="CH61" s="1">
        <v>312602.73972602742</v>
      </c>
      <c r="CI61" s="1">
        <v>312602.73972602742</v>
      </c>
      <c r="CJ61" s="1">
        <v>312602.73972602742</v>
      </c>
      <c r="CK61" s="1">
        <v>312602.73972602742</v>
      </c>
      <c r="CL61" s="1">
        <v>312602.73972602742</v>
      </c>
      <c r="CM61" s="1">
        <v>312602.73972602742</v>
      </c>
      <c r="CN61" s="1">
        <v>312602.73972602742</v>
      </c>
      <c r="CO61" s="1">
        <v>312602.73972602742</v>
      </c>
      <c r="CP61" s="1">
        <v>312602.73972602742</v>
      </c>
      <c r="CQ61" s="1">
        <v>312602.73972602742</v>
      </c>
      <c r="CR61" s="1">
        <v>312602.73972602742</v>
      </c>
      <c r="CS61" s="1">
        <v>312602.73972602742</v>
      </c>
      <c r="CT61" s="1">
        <v>312602.73972602742</v>
      </c>
      <c r="CU61" s="1">
        <v>312602.73972602742</v>
      </c>
      <c r="CV61" s="1">
        <v>312602.73972602742</v>
      </c>
      <c r="CW61" s="1">
        <v>312602.73972602742</v>
      </c>
      <c r="CX61" s="1">
        <v>312602.73972602742</v>
      </c>
      <c r="CY61" s="1">
        <v>312602.73972602742</v>
      </c>
      <c r="CZ61" s="1">
        <v>312602.73972602742</v>
      </c>
      <c r="DA61" s="1">
        <v>312602.73972602742</v>
      </c>
    </row>
    <row r="62" spans="3:105" x14ac:dyDescent="0.25">
      <c r="D62" t="s">
        <v>57</v>
      </c>
      <c r="E62" s="1">
        <v>312602.73972602742</v>
      </c>
      <c r="F62" s="1">
        <v>312602.73972602742</v>
      </c>
      <c r="G62" s="1">
        <v>312602.73972602742</v>
      </c>
      <c r="H62" s="1">
        <v>312602.73972602742</v>
      </c>
      <c r="I62" s="1">
        <v>312602.73972602742</v>
      </c>
      <c r="J62" s="1">
        <v>312602.73972602742</v>
      </c>
      <c r="K62" s="1">
        <v>312602.73972602742</v>
      </c>
      <c r="L62" s="1">
        <v>312602.73972602742</v>
      </c>
      <c r="M62" s="1">
        <v>312602.73972602742</v>
      </c>
      <c r="N62" s="1">
        <v>312602.73972602742</v>
      </c>
      <c r="O62" s="1">
        <v>312602.73972602742</v>
      </c>
      <c r="P62" s="1">
        <v>312602.73972602742</v>
      </c>
      <c r="Q62" s="1">
        <v>312602.73972602742</v>
      </c>
      <c r="R62" s="1">
        <v>312602.73972602742</v>
      </c>
      <c r="S62" s="1">
        <v>312602.73972602742</v>
      </c>
      <c r="T62" s="1">
        <v>312602.73972602742</v>
      </c>
      <c r="U62" s="1">
        <v>312602.73972602742</v>
      </c>
      <c r="V62" s="1">
        <v>312602.73972602742</v>
      </c>
      <c r="W62" s="1">
        <v>312602.73972602742</v>
      </c>
      <c r="X62" s="1">
        <v>312602.73972602742</v>
      </c>
      <c r="Y62" s="1">
        <v>312602.73972602742</v>
      </c>
      <c r="Z62" s="1">
        <v>312602.73972602742</v>
      </c>
      <c r="AA62" s="1">
        <v>312602.73972602742</v>
      </c>
      <c r="AB62" s="1">
        <v>312602.73972602742</v>
      </c>
      <c r="AC62" s="1">
        <v>312602.73972602742</v>
      </c>
      <c r="AD62" s="1">
        <v>312602.73972602742</v>
      </c>
      <c r="AE62" s="1">
        <v>312602.73972602742</v>
      </c>
      <c r="AF62" s="1">
        <v>312602.73972602742</v>
      </c>
      <c r="AG62" s="1">
        <v>312602.73972602742</v>
      </c>
      <c r="AH62" s="1">
        <v>312602.73972602742</v>
      </c>
      <c r="AI62" s="1">
        <v>312602.73972602742</v>
      </c>
      <c r="AJ62" s="1">
        <v>312602.73972602742</v>
      </c>
      <c r="AK62" s="1">
        <v>312602.73972602742</v>
      </c>
      <c r="AL62" s="1">
        <v>312602.73972602742</v>
      </c>
      <c r="AM62" s="1">
        <v>312602.73972602742</v>
      </c>
      <c r="AN62" s="1">
        <v>312602.73972602742</v>
      </c>
      <c r="AO62" s="1">
        <v>312602.73972602742</v>
      </c>
      <c r="AP62" s="1">
        <v>312602.73972602742</v>
      </c>
      <c r="AQ62" s="1">
        <v>312602.73972602742</v>
      </c>
      <c r="AR62" s="1">
        <v>312602.73972602742</v>
      </c>
      <c r="AS62" s="1">
        <v>312602.73972602742</v>
      </c>
      <c r="AT62" s="1">
        <v>312602.73972602742</v>
      </c>
      <c r="AU62" s="1">
        <v>312602.73972602742</v>
      </c>
      <c r="AV62" s="1">
        <v>312602.73972602742</v>
      </c>
      <c r="AW62" s="1">
        <v>312602.73972602742</v>
      </c>
      <c r="AX62" s="1">
        <v>312602.73972602742</v>
      </c>
      <c r="AY62" s="1">
        <v>312602.73972602742</v>
      </c>
      <c r="AZ62" s="1">
        <v>312602.73972602742</v>
      </c>
      <c r="BA62" s="1">
        <v>312602.73972602742</v>
      </c>
      <c r="BB62" s="1">
        <v>312602.73972602742</v>
      </c>
      <c r="BC62" s="1">
        <v>312602.73972602742</v>
      </c>
      <c r="BD62" s="1">
        <v>312602.73972602742</v>
      </c>
      <c r="BE62" s="1">
        <v>312602.73972602742</v>
      </c>
      <c r="BF62" s="1">
        <v>312602.73972602742</v>
      </c>
      <c r="BG62" s="1">
        <v>312602.73972602742</v>
      </c>
      <c r="BH62" s="1">
        <v>312602.73972602742</v>
      </c>
      <c r="BI62" s="1">
        <v>312602.73972602742</v>
      </c>
      <c r="BJ62" s="1">
        <v>312602.73972602742</v>
      </c>
      <c r="BK62" s="1">
        <v>312602.73972602742</v>
      </c>
      <c r="BL62" s="1">
        <v>312602.73972602742</v>
      </c>
      <c r="BM62" s="1">
        <v>312602.73972602742</v>
      </c>
      <c r="BN62" s="1">
        <v>312602.73972602742</v>
      </c>
      <c r="BO62" s="1">
        <v>312602.73972602742</v>
      </c>
      <c r="BP62" s="1">
        <v>312602.73972602742</v>
      </c>
      <c r="BQ62" s="1">
        <v>312602.73972602742</v>
      </c>
      <c r="BR62" s="1">
        <v>312602.73972602742</v>
      </c>
      <c r="BS62" s="1">
        <v>312602.73972602742</v>
      </c>
      <c r="BT62" s="1">
        <v>312602.73972602742</v>
      </c>
      <c r="BU62" s="1">
        <v>312602.73972602742</v>
      </c>
      <c r="BV62" s="1">
        <v>312602.73972602742</v>
      </c>
      <c r="BW62" s="1">
        <v>312602.73972602742</v>
      </c>
      <c r="BX62" s="1">
        <v>312602.73972602742</v>
      </c>
      <c r="BY62" s="1">
        <v>312602.73972602742</v>
      </c>
      <c r="BZ62" s="1">
        <v>312602.73972602742</v>
      </c>
      <c r="CA62" s="1">
        <v>312602.73972602742</v>
      </c>
      <c r="CB62" s="1">
        <v>312602.73972602742</v>
      </c>
      <c r="CC62" s="1">
        <v>312602.73972602742</v>
      </c>
      <c r="CD62" s="1">
        <v>312602.73972602742</v>
      </c>
      <c r="CE62" s="1">
        <v>312602.73972602742</v>
      </c>
      <c r="CF62" s="1">
        <v>312602.73972602742</v>
      </c>
      <c r="CG62" s="1">
        <v>312602.73972602742</v>
      </c>
      <c r="CH62" s="1">
        <v>312602.73972602742</v>
      </c>
      <c r="CI62" s="1">
        <v>312602.73972602742</v>
      </c>
      <c r="CJ62" s="1">
        <v>312602.73972602742</v>
      </c>
      <c r="CK62" s="1">
        <v>312602.73972602742</v>
      </c>
      <c r="CL62" s="1">
        <v>312602.73972602742</v>
      </c>
      <c r="CM62" s="1">
        <v>312602.73972602742</v>
      </c>
      <c r="CN62" s="1">
        <v>312602.73972602742</v>
      </c>
      <c r="CO62" s="1">
        <v>312602.73972602742</v>
      </c>
      <c r="CP62" s="1">
        <v>312602.73972602742</v>
      </c>
      <c r="CQ62" s="1">
        <v>312602.73972602742</v>
      </c>
      <c r="CR62" s="1">
        <v>312602.73972602742</v>
      </c>
      <c r="CS62" s="1">
        <v>312602.73972602742</v>
      </c>
      <c r="CT62" s="1">
        <v>312602.73972602742</v>
      </c>
      <c r="CU62" s="1">
        <v>312602.73972602742</v>
      </c>
      <c r="CV62" s="1">
        <v>312602.73972602742</v>
      </c>
      <c r="CW62" s="1">
        <v>312602.73972602742</v>
      </c>
      <c r="CX62" s="1">
        <v>312602.73972602742</v>
      </c>
      <c r="CY62" s="1">
        <v>312602.73972602742</v>
      </c>
      <c r="CZ62" s="1">
        <v>312602.73972602742</v>
      </c>
      <c r="DA62" s="1">
        <v>312602.73972602742</v>
      </c>
    </row>
    <row r="63" spans="3:105" x14ac:dyDescent="0.25">
      <c r="D63" t="s">
        <v>58</v>
      </c>
      <c r="E63" s="1">
        <v>312602.73972602742</v>
      </c>
      <c r="F63" s="1">
        <v>312602.73972602742</v>
      </c>
      <c r="G63" s="1">
        <v>312602.73972602742</v>
      </c>
      <c r="H63" s="1">
        <v>312602.73972602742</v>
      </c>
      <c r="I63" s="1">
        <v>312602.73972602742</v>
      </c>
      <c r="J63" s="1">
        <v>312602.73972602742</v>
      </c>
      <c r="K63" s="1">
        <v>312602.73972602742</v>
      </c>
      <c r="L63" s="1">
        <v>312602.73972602742</v>
      </c>
      <c r="M63" s="1">
        <v>312602.73972602742</v>
      </c>
      <c r="N63" s="1">
        <v>312602.73972602742</v>
      </c>
      <c r="O63" s="1">
        <v>312602.73972602742</v>
      </c>
      <c r="P63" s="1">
        <v>312602.73972602742</v>
      </c>
      <c r="Q63" s="1">
        <v>312602.73972602742</v>
      </c>
      <c r="R63" s="1">
        <v>312602.73972602742</v>
      </c>
      <c r="S63" s="1">
        <v>312602.73972602742</v>
      </c>
      <c r="T63" s="1">
        <v>312602.73972602742</v>
      </c>
      <c r="U63" s="1">
        <v>312602.73972602742</v>
      </c>
      <c r="V63" s="1">
        <v>312602.73972602742</v>
      </c>
      <c r="W63" s="1">
        <v>312602.73972602742</v>
      </c>
      <c r="X63" s="1">
        <v>312602.73972602742</v>
      </c>
      <c r="Y63" s="1">
        <v>312602.73972602742</v>
      </c>
      <c r="Z63" s="1">
        <v>312602.73972602742</v>
      </c>
      <c r="AA63" s="1">
        <v>312602.73972602742</v>
      </c>
      <c r="AB63" s="1">
        <v>312602.73972602742</v>
      </c>
      <c r="AC63" s="1">
        <v>312602.73972602742</v>
      </c>
      <c r="AD63" s="1">
        <v>312602.73972602742</v>
      </c>
      <c r="AE63" s="1">
        <v>312602.73972602742</v>
      </c>
      <c r="AF63" s="1">
        <v>312602.73972602742</v>
      </c>
      <c r="AG63" s="1">
        <v>312602.73972602742</v>
      </c>
      <c r="AH63" s="1">
        <v>312602.73972602742</v>
      </c>
      <c r="AI63" s="1">
        <v>312602.73972602742</v>
      </c>
      <c r="AJ63" s="1">
        <v>312602.73972602742</v>
      </c>
      <c r="AK63" s="1">
        <v>312602.73972602742</v>
      </c>
      <c r="AL63" s="1">
        <v>312602.73972602742</v>
      </c>
      <c r="AM63" s="1">
        <v>312602.73972602742</v>
      </c>
      <c r="AN63" s="1">
        <v>312602.73972602742</v>
      </c>
      <c r="AO63" s="1">
        <v>312602.73972602742</v>
      </c>
      <c r="AP63" s="1">
        <v>312602.73972602742</v>
      </c>
      <c r="AQ63" s="1">
        <v>312602.73972602742</v>
      </c>
      <c r="AR63" s="1">
        <v>312602.73972602742</v>
      </c>
      <c r="AS63" s="1">
        <v>312602.73972602742</v>
      </c>
      <c r="AT63" s="1">
        <v>312602.73972602742</v>
      </c>
      <c r="AU63" s="1">
        <v>312602.73972602742</v>
      </c>
      <c r="AV63" s="1">
        <v>312602.73972602742</v>
      </c>
      <c r="AW63" s="1">
        <v>312602.73972602742</v>
      </c>
      <c r="AX63" s="1">
        <v>312602.73972602742</v>
      </c>
      <c r="AY63" s="1">
        <v>312602.73972602742</v>
      </c>
      <c r="AZ63" s="1">
        <v>312602.73972602742</v>
      </c>
      <c r="BA63" s="1">
        <v>312602.73972602742</v>
      </c>
      <c r="BB63" s="1">
        <v>312602.73972602742</v>
      </c>
      <c r="BC63" s="1">
        <v>312602.73972602742</v>
      </c>
      <c r="BD63" s="1">
        <v>312602.73972602742</v>
      </c>
      <c r="BE63" s="1">
        <v>312602.73972602742</v>
      </c>
      <c r="BF63" s="1">
        <v>312602.73972602742</v>
      </c>
      <c r="BG63" s="1">
        <v>312602.73972602742</v>
      </c>
      <c r="BH63" s="1">
        <v>312602.73972602742</v>
      </c>
      <c r="BI63" s="1">
        <v>312602.73972602742</v>
      </c>
      <c r="BJ63" s="1">
        <v>312602.73972602742</v>
      </c>
      <c r="BK63" s="1">
        <v>312602.73972602742</v>
      </c>
      <c r="BL63" s="1">
        <v>312602.73972602742</v>
      </c>
      <c r="BM63" s="1">
        <v>312602.73972602742</v>
      </c>
      <c r="BN63" s="1">
        <v>312602.73972602742</v>
      </c>
      <c r="BO63" s="1">
        <v>312602.73972602742</v>
      </c>
      <c r="BP63" s="1">
        <v>312602.73972602742</v>
      </c>
      <c r="BQ63" s="1">
        <v>312602.73972602742</v>
      </c>
      <c r="BR63" s="1">
        <v>312602.73972602742</v>
      </c>
      <c r="BS63" s="1">
        <v>312602.73972602742</v>
      </c>
      <c r="BT63" s="1">
        <v>312602.73972602742</v>
      </c>
      <c r="BU63" s="1">
        <v>312602.73972602742</v>
      </c>
      <c r="BV63" s="1">
        <v>312602.73972602742</v>
      </c>
      <c r="BW63" s="1">
        <v>312602.73972602742</v>
      </c>
      <c r="BX63" s="1">
        <v>312602.73972602742</v>
      </c>
      <c r="BY63" s="1">
        <v>312602.73972602742</v>
      </c>
      <c r="BZ63" s="1">
        <v>312602.73972602742</v>
      </c>
      <c r="CA63" s="1">
        <v>312602.73972602742</v>
      </c>
      <c r="CB63" s="1">
        <v>312602.73972602742</v>
      </c>
      <c r="CC63" s="1">
        <v>312602.73972602742</v>
      </c>
      <c r="CD63" s="1">
        <v>312602.73972602742</v>
      </c>
      <c r="CE63" s="1">
        <v>312602.73972602742</v>
      </c>
      <c r="CF63" s="1">
        <v>312602.73972602742</v>
      </c>
      <c r="CG63" s="1">
        <v>312602.73972602742</v>
      </c>
      <c r="CH63" s="1">
        <v>312602.73972602742</v>
      </c>
      <c r="CI63" s="1">
        <v>312602.73972602742</v>
      </c>
      <c r="CJ63" s="1">
        <v>312602.73972602742</v>
      </c>
      <c r="CK63" s="1">
        <v>312602.73972602742</v>
      </c>
      <c r="CL63" s="1">
        <v>312602.73972602742</v>
      </c>
      <c r="CM63" s="1">
        <v>312602.73972602742</v>
      </c>
      <c r="CN63" s="1">
        <v>312602.73972602742</v>
      </c>
      <c r="CO63" s="1">
        <v>312602.73972602742</v>
      </c>
      <c r="CP63" s="1">
        <v>312602.73972602742</v>
      </c>
      <c r="CQ63" s="1">
        <v>312602.73972602742</v>
      </c>
      <c r="CR63" s="1">
        <v>312602.73972602742</v>
      </c>
      <c r="CS63" s="1">
        <v>312602.73972602742</v>
      </c>
      <c r="CT63" s="1">
        <v>312602.73972602742</v>
      </c>
      <c r="CU63" s="1">
        <v>312602.73972602742</v>
      </c>
      <c r="CV63" s="1">
        <v>312602.73972602742</v>
      </c>
      <c r="CW63" s="1">
        <v>312602.73972602742</v>
      </c>
      <c r="CX63" s="1">
        <v>312602.73972602742</v>
      </c>
      <c r="CY63" s="1">
        <v>312602.73972602742</v>
      </c>
      <c r="CZ63" s="1">
        <v>312602.73972602742</v>
      </c>
      <c r="DA63" s="1">
        <v>312602.73972602742</v>
      </c>
    </row>
    <row r="64" spans="3:105" x14ac:dyDescent="0.25">
      <c r="D64" t="s">
        <v>59</v>
      </c>
      <c r="E64" s="1">
        <v>312602.73972602742</v>
      </c>
      <c r="F64" s="1">
        <v>312602.73972602742</v>
      </c>
      <c r="G64" s="1">
        <v>312602.73972602742</v>
      </c>
      <c r="H64" s="1">
        <v>312602.73972602742</v>
      </c>
      <c r="I64" s="1">
        <v>312602.73972602742</v>
      </c>
      <c r="J64" s="1">
        <v>312602.73972602742</v>
      </c>
      <c r="K64" s="1">
        <v>312602.73972602742</v>
      </c>
      <c r="L64" s="1">
        <v>312602.73972602742</v>
      </c>
      <c r="M64" s="1">
        <v>312602.73972602742</v>
      </c>
      <c r="N64" s="1">
        <v>312602.73972602742</v>
      </c>
      <c r="O64" s="1">
        <v>312602.73972602742</v>
      </c>
      <c r="P64" s="1">
        <v>312602.73972602742</v>
      </c>
      <c r="Q64" s="1">
        <v>312602.73972602742</v>
      </c>
      <c r="R64" s="1">
        <v>312602.73972602742</v>
      </c>
      <c r="S64" s="1">
        <v>312602.73972602742</v>
      </c>
      <c r="T64" s="1">
        <v>312602.73972602742</v>
      </c>
      <c r="U64" s="1">
        <v>312602.73972602742</v>
      </c>
      <c r="V64" s="1">
        <v>312602.73972602742</v>
      </c>
      <c r="W64" s="1">
        <v>312602.73972602742</v>
      </c>
      <c r="X64" s="1">
        <v>312602.73972602742</v>
      </c>
      <c r="Y64" s="1">
        <v>312602.73972602742</v>
      </c>
      <c r="Z64" s="1">
        <v>312602.73972602742</v>
      </c>
      <c r="AA64" s="1">
        <v>312602.73972602742</v>
      </c>
      <c r="AB64" s="1">
        <v>312602.73972602742</v>
      </c>
      <c r="AC64" s="1">
        <v>312602.73972602742</v>
      </c>
      <c r="AD64" s="1">
        <v>312602.73972602742</v>
      </c>
      <c r="AE64" s="1">
        <v>312602.73972602742</v>
      </c>
      <c r="AF64" s="1">
        <v>312602.73972602742</v>
      </c>
      <c r="AG64" s="1">
        <v>312602.73972602742</v>
      </c>
      <c r="AH64" s="1">
        <v>312602.73972602742</v>
      </c>
      <c r="AI64" s="1">
        <v>312602.73972602742</v>
      </c>
      <c r="AJ64" s="1">
        <v>312602.73972602742</v>
      </c>
      <c r="AK64" s="1">
        <v>312602.73972602742</v>
      </c>
      <c r="AL64" s="1">
        <v>312602.73972602742</v>
      </c>
      <c r="AM64" s="1">
        <v>312602.73972602742</v>
      </c>
      <c r="AN64" s="1">
        <v>312602.73972602742</v>
      </c>
      <c r="AO64" s="1">
        <v>312602.73972602742</v>
      </c>
      <c r="AP64" s="1">
        <v>312602.73972602742</v>
      </c>
      <c r="AQ64" s="1">
        <v>312602.73972602742</v>
      </c>
      <c r="AR64" s="1">
        <v>312602.73972602742</v>
      </c>
      <c r="AS64" s="1">
        <v>312602.73972602742</v>
      </c>
      <c r="AT64" s="1">
        <v>312602.73972602742</v>
      </c>
      <c r="AU64" s="1">
        <v>312602.73972602742</v>
      </c>
      <c r="AV64" s="1">
        <v>312602.73972602742</v>
      </c>
      <c r="AW64" s="1">
        <v>312602.73972602742</v>
      </c>
      <c r="AX64" s="1">
        <v>312602.73972602742</v>
      </c>
      <c r="AY64" s="1">
        <v>312602.73972602742</v>
      </c>
      <c r="AZ64" s="1">
        <v>312602.73972602742</v>
      </c>
      <c r="BA64" s="1">
        <v>312602.73972602742</v>
      </c>
      <c r="BB64" s="1">
        <v>312602.73972602742</v>
      </c>
      <c r="BC64" s="1">
        <v>312602.73972602742</v>
      </c>
      <c r="BD64" s="1">
        <v>312602.73972602742</v>
      </c>
      <c r="BE64" s="1">
        <v>312602.73972602742</v>
      </c>
      <c r="BF64" s="1">
        <v>312602.73972602742</v>
      </c>
      <c r="BG64" s="1">
        <v>312602.73972602742</v>
      </c>
      <c r="BH64" s="1">
        <v>312602.73972602742</v>
      </c>
      <c r="BI64" s="1">
        <v>312602.73972602742</v>
      </c>
      <c r="BJ64" s="1">
        <v>312602.73972602742</v>
      </c>
      <c r="BK64" s="1">
        <v>312602.73972602742</v>
      </c>
      <c r="BL64" s="1">
        <v>312602.73972602742</v>
      </c>
      <c r="BM64" s="1">
        <v>312602.73972602742</v>
      </c>
      <c r="BN64" s="1">
        <v>312602.73972602742</v>
      </c>
      <c r="BO64" s="1">
        <v>312602.73972602742</v>
      </c>
      <c r="BP64" s="1">
        <v>312602.73972602742</v>
      </c>
      <c r="BQ64" s="1">
        <v>312602.73972602742</v>
      </c>
      <c r="BR64" s="1">
        <v>312602.73972602742</v>
      </c>
      <c r="BS64" s="1">
        <v>312602.73972602742</v>
      </c>
      <c r="BT64" s="1">
        <v>312602.73972602742</v>
      </c>
      <c r="BU64" s="1">
        <v>312602.73972602742</v>
      </c>
      <c r="BV64" s="1">
        <v>312602.73972602742</v>
      </c>
      <c r="BW64" s="1">
        <v>312602.73972602742</v>
      </c>
      <c r="BX64" s="1">
        <v>312602.73972602742</v>
      </c>
      <c r="BY64" s="1">
        <v>312602.73972602742</v>
      </c>
      <c r="BZ64" s="1">
        <v>312602.73972602742</v>
      </c>
      <c r="CA64" s="1">
        <v>312602.73972602742</v>
      </c>
      <c r="CB64" s="1">
        <v>312602.73972602742</v>
      </c>
      <c r="CC64" s="1">
        <v>312602.73972602742</v>
      </c>
      <c r="CD64" s="1">
        <v>312602.73972602742</v>
      </c>
      <c r="CE64" s="1">
        <v>312602.73972602742</v>
      </c>
      <c r="CF64" s="1">
        <v>312602.73972602742</v>
      </c>
      <c r="CG64" s="1">
        <v>312602.73972602742</v>
      </c>
      <c r="CH64" s="1">
        <v>312602.73972602742</v>
      </c>
      <c r="CI64" s="1">
        <v>312602.73972602742</v>
      </c>
      <c r="CJ64" s="1">
        <v>312602.73972602742</v>
      </c>
      <c r="CK64" s="1">
        <v>312602.73972602742</v>
      </c>
      <c r="CL64" s="1">
        <v>312602.73972602742</v>
      </c>
      <c r="CM64" s="1">
        <v>312602.73972602742</v>
      </c>
      <c r="CN64" s="1">
        <v>312602.73972602742</v>
      </c>
      <c r="CO64" s="1">
        <v>312602.73972602742</v>
      </c>
      <c r="CP64" s="1">
        <v>312602.73972602742</v>
      </c>
      <c r="CQ64" s="1">
        <v>312602.73972602742</v>
      </c>
      <c r="CR64" s="1">
        <v>312602.73972602742</v>
      </c>
      <c r="CS64" s="1">
        <v>312602.73972602742</v>
      </c>
      <c r="CT64" s="1">
        <v>312602.73972602742</v>
      </c>
      <c r="CU64" s="1">
        <v>312602.73972602742</v>
      </c>
      <c r="CV64" s="1">
        <v>312602.73972602742</v>
      </c>
      <c r="CW64" s="1">
        <v>312602.73972602742</v>
      </c>
      <c r="CX64" s="1">
        <v>312602.73972602742</v>
      </c>
      <c r="CY64" s="1">
        <v>312602.73972602742</v>
      </c>
      <c r="CZ64" s="1">
        <v>312602.73972602742</v>
      </c>
      <c r="DA64" s="1">
        <v>312602.73972602742</v>
      </c>
    </row>
    <row r="65" spans="1:105" x14ac:dyDescent="0.25">
      <c r="D65" t="s">
        <v>60</v>
      </c>
      <c r="E65" s="1">
        <v>312602.73972602742</v>
      </c>
      <c r="F65" s="1">
        <v>312602.73972602742</v>
      </c>
      <c r="G65" s="1">
        <v>312602.73972602742</v>
      </c>
      <c r="H65" s="1">
        <v>312602.73972602742</v>
      </c>
      <c r="I65" s="1">
        <v>312602.73972602742</v>
      </c>
      <c r="J65" s="1">
        <v>312602.73972602742</v>
      </c>
      <c r="K65" s="1">
        <v>312602.73972602742</v>
      </c>
      <c r="L65" s="1">
        <v>312602.73972602742</v>
      </c>
      <c r="M65" s="1">
        <v>312602.73972602742</v>
      </c>
      <c r="N65" s="1">
        <v>312602.73972602742</v>
      </c>
      <c r="O65" s="1">
        <v>312602.73972602742</v>
      </c>
      <c r="P65" s="1">
        <v>312602.73972602742</v>
      </c>
      <c r="Q65" s="1">
        <v>312602.73972602742</v>
      </c>
      <c r="R65" s="1">
        <v>312602.73972602742</v>
      </c>
      <c r="S65" s="1">
        <v>312602.73972602742</v>
      </c>
      <c r="T65" s="1">
        <v>312602.73972602742</v>
      </c>
      <c r="U65" s="1">
        <v>312602.73972602742</v>
      </c>
      <c r="V65" s="1">
        <v>312602.73972602742</v>
      </c>
      <c r="W65" s="1">
        <v>312602.73972602742</v>
      </c>
      <c r="X65" s="1">
        <v>312602.73972602742</v>
      </c>
      <c r="Y65" s="1">
        <v>312602.73972602742</v>
      </c>
      <c r="Z65" s="1">
        <v>312602.73972602742</v>
      </c>
      <c r="AA65" s="1">
        <v>312602.73972602742</v>
      </c>
      <c r="AB65" s="1">
        <v>312602.73972602742</v>
      </c>
      <c r="AC65" s="1">
        <v>312602.73972602742</v>
      </c>
      <c r="AD65" s="1">
        <v>312602.73972602742</v>
      </c>
      <c r="AE65" s="1">
        <v>312602.73972602742</v>
      </c>
      <c r="AF65" s="1">
        <v>312602.73972602742</v>
      </c>
      <c r="AG65" s="1">
        <v>312602.73972602742</v>
      </c>
      <c r="AH65" s="1">
        <v>312602.73972602742</v>
      </c>
      <c r="AI65" s="1">
        <v>312602.73972602742</v>
      </c>
      <c r="AJ65" s="1">
        <v>312602.73972602742</v>
      </c>
      <c r="AK65" s="1">
        <v>312602.73972602742</v>
      </c>
      <c r="AL65" s="1">
        <v>312602.73972602742</v>
      </c>
      <c r="AM65" s="1">
        <v>312602.73972602742</v>
      </c>
      <c r="AN65" s="1">
        <v>312602.73972602742</v>
      </c>
      <c r="AO65" s="1">
        <v>312602.73972602742</v>
      </c>
      <c r="AP65" s="1">
        <v>312602.73972602742</v>
      </c>
      <c r="AQ65" s="1">
        <v>312602.73972602742</v>
      </c>
      <c r="AR65" s="1">
        <v>312602.73972602742</v>
      </c>
      <c r="AS65" s="1">
        <v>312602.73972602742</v>
      </c>
      <c r="AT65" s="1">
        <v>312602.73972602742</v>
      </c>
      <c r="AU65" s="1">
        <v>312602.73972602742</v>
      </c>
      <c r="AV65" s="1">
        <v>312602.73972602742</v>
      </c>
      <c r="AW65" s="1">
        <v>312602.73972602742</v>
      </c>
      <c r="AX65" s="1">
        <v>312602.73972602742</v>
      </c>
      <c r="AY65" s="1">
        <v>312602.73972602742</v>
      </c>
      <c r="AZ65" s="1">
        <v>312602.73972602742</v>
      </c>
      <c r="BA65" s="1">
        <v>312602.73972602742</v>
      </c>
      <c r="BB65" s="1">
        <v>312602.73972602742</v>
      </c>
      <c r="BC65" s="1">
        <v>312602.73972602742</v>
      </c>
      <c r="BD65" s="1">
        <v>312602.73972602742</v>
      </c>
      <c r="BE65" s="1">
        <v>312602.73972602742</v>
      </c>
      <c r="BF65" s="1">
        <v>312602.73972602742</v>
      </c>
      <c r="BG65" s="1">
        <v>312602.73972602742</v>
      </c>
      <c r="BH65" s="1">
        <v>312602.73972602742</v>
      </c>
      <c r="BI65" s="1">
        <v>312602.73972602742</v>
      </c>
      <c r="BJ65" s="1">
        <v>312602.73972602742</v>
      </c>
      <c r="BK65" s="1">
        <v>312602.73972602742</v>
      </c>
      <c r="BL65" s="1">
        <v>312602.73972602742</v>
      </c>
      <c r="BM65" s="1">
        <v>312602.73972602742</v>
      </c>
      <c r="BN65" s="1">
        <v>312602.73972602742</v>
      </c>
      <c r="BO65" s="1">
        <v>312602.73972602742</v>
      </c>
      <c r="BP65" s="1">
        <v>312602.73972602742</v>
      </c>
      <c r="BQ65" s="1">
        <v>312602.73972602742</v>
      </c>
      <c r="BR65" s="1">
        <v>312602.73972602742</v>
      </c>
      <c r="BS65" s="1">
        <v>312602.73972602742</v>
      </c>
      <c r="BT65" s="1">
        <v>312602.73972602742</v>
      </c>
      <c r="BU65" s="1">
        <v>312602.73972602742</v>
      </c>
      <c r="BV65" s="1">
        <v>312602.73972602742</v>
      </c>
      <c r="BW65" s="1">
        <v>312602.73972602742</v>
      </c>
      <c r="BX65" s="1">
        <v>312602.73972602742</v>
      </c>
      <c r="BY65" s="1">
        <v>312602.73972602742</v>
      </c>
      <c r="BZ65" s="1">
        <v>312602.73972602742</v>
      </c>
      <c r="CA65" s="1">
        <v>312602.73972602742</v>
      </c>
      <c r="CB65" s="1">
        <v>312602.73972602742</v>
      </c>
      <c r="CC65" s="1">
        <v>312602.73972602742</v>
      </c>
      <c r="CD65" s="1">
        <v>312602.73972602742</v>
      </c>
      <c r="CE65" s="1">
        <v>312602.73972602742</v>
      </c>
      <c r="CF65" s="1">
        <v>312602.73972602742</v>
      </c>
      <c r="CG65" s="1">
        <v>312602.73972602742</v>
      </c>
      <c r="CH65" s="1">
        <v>312602.73972602742</v>
      </c>
      <c r="CI65" s="1">
        <v>312602.73972602742</v>
      </c>
      <c r="CJ65" s="1">
        <v>312602.73972602742</v>
      </c>
      <c r="CK65" s="1">
        <v>312602.73972602742</v>
      </c>
      <c r="CL65" s="1">
        <v>312602.73972602742</v>
      </c>
      <c r="CM65" s="1">
        <v>312602.73972602742</v>
      </c>
      <c r="CN65" s="1">
        <v>312602.73972602742</v>
      </c>
      <c r="CO65" s="1">
        <v>312602.73972602742</v>
      </c>
      <c r="CP65" s="1">
        <v>312602.73972602742</v>
      </c>
      <c r="CQ65" s="1">
        <v>312602.73972602742</v>
      </c>
      <c r="CR65" s="1">
        <v>312602.73972602742</v>
      </c>
      <c r="CS65" s="1">
        <v>312602.73972602742</v>
      </c>
      <c r="CT65" s="1">
        <v>312602.73972602742</v>
      </c>
      <c r="CU65" s="1">
        <v>312602.73972602742</v>
      </c>
      <c r="CV65" s="1">
        <v>312602.73972602742</v>
      </c>
      <c r="CW65" s="1">
        <v>312602.73972602742</v>
      </c>
      <c r="CX65" s="1">
        <v>312602.73972602742</v>
      </c>
      <c r="CY65" s="1">
        <v>312602.73972602742</v>
      </c>
      <c r="CZ65" s="1">
        <v>312602.73972602742</v>
      </c>
      <c r="DA65" s="1">
        <v>312602.73972602742</v>
      </c>
    </row>
    <row r="66" spans="1:105" x14ac:dyDescent="0.25">
      <c r="D66" s="6"/>
    </row>
    <row r="67" spans="1:105" x14ac:dyDescent="0.25">
      <c r="A67" s="4" t="s">
        <v>10</v>
      </c>
      <c r="D67" s="7" t="s">
        <v>9</v>
      </c>
    </row>
    <row r="68" spans="1:105" x14ac:dyDescent="0.25">
      <c r="A68" t="s">
        <v>48</v>
      </c>
      <c r="B68" s="37">
        <f>SUMPRODUCT(E68:DA68,E$5:DA$5)</f>
        <v>64.54334221970467</v>
      </c>
      <c r="D68" t="s">
        <v>48</v>
      </c>
      <c r="E68" s="40">
        <f xml:space="preserve"> MIN(   MAX(0,EXP((1/beta.p)*( E38 - E53 - beta.0 - beta.oil*price.oil.2015 - beta.eua*price.eua.2015 - parameters!$D78 ))), price.ceiling   )</f>
        <v>9.0617679509840592</v>
      </c>
      <c r="F68" s="1">
        <f xml:space="preserve"> MIN(   MAX(0,EXP((1/beta.p)*( F38 - F53 - beta.0 - beta.oil*price.oil.2015 - beta.eua*price.eua.2015 - parameters!$D78 ))), price.ceiling   )</f>
        <v>9.4111692183352886</v>
      </c>
      <c r="G68" s="1">
        <f xml:space="preserve"> MIN(   MAX(0,EXP((1/beta.p)*( G38 - G53 - beta.0 - beta.oil*price.oil.2015 - beta.eua*price.eua.2015 - parameters!$D78 ))), price.ceiling   )</f>
        <v>9.774042607935403</v>
      </c>
      <c r="H68" s="1">
        <f xml:space="preserve"> MIN(   MAX(0,EXP((1/beta.p)*( H38 - H53 - beta.0 - beta.oil*price.oil.2015 - beta.eua*price.eua.2015 - parameters!$D78 ))), price.ceiling   )</f>
        <v>10.150907574333782</v>
      </c>
      <c r="I68" s="1">
        <f xml:space="preserve"> MIN(   MAX(0,EXP((1/beta.p)*( I38 - I53 - beta.0 - beta.oil*price.oil.2015 - beta.eua*price.eua.2015 - parameters!$D78 ))), price.ceiling   )</f>
        <v>10.542303601071843</v>
      </c>
      <c r="J68" s="1">
        <f xml:space="preserve"> MIN(   MAX(0,EXP((1/beta.p)*( J38 - J53 - beta.0 - beta.oil*price.oil.2015 - beta.eua*price.eua.2015 - parameters!$D78 ))), price.ceiling   )</f>
        <v>10.948790972955598</v>
      </c>
      <c r="K68" s="1">
        <f xml:space="preserve"> MIN(   MAX(0,EXP((1/beta.p)*( K38 - K53 - beta.0 - beta.oil*price.oil.2015 - beta.eua*price.eua.2015 - parameters!$D78 ))), price.ceiling   )</f>
        <v>11.370951578105387</v>
      </c>
      <c r="L68" s="1">
        <f xml:space="preserve"> MIN(   MAX(0,EXP((1/beta.p)*( L38 - L53 - beta.0 - beta.oil*price.oil.2015 - beta.eua*price.eua.2015 - parameters!$D78 ))), price.ceiling   )</f>
        <v>11.809389740930783</v>
      </c>
      <c r="M68" s="1">
        <f xml:space="preserve"> MIN(   MAX(0,EXP((1/beta.p)*( M38 - M53 - beta.0 - beta.oil*price.oil.2015 - beta.eua*price.eua.2015 - parameters!$D78 ))), price.ceiling   )</f>
        <v>12.264733087223135</v>
      </c>
      <c r="N68" s="1">
        <f xml:space="preserve"> MIN(   MAX(0,EXP((1/beta.p)*( N38 - N53 - beta.0 - beta.oil*price.oil.2015 - beta.eua*price.eua.2015 - parameters!$D78 ))), price.ceiling   )</f>
        <v>12.737633442604109</v>
      </c>
      <c r="O68" s="1">
        <f xml:space="preserve"> MIN(   MAX(0,EXP((1/beta.p)*( O38 - O53 - beta.0 - beta.oil*price.oil.2015 - beta.eua*price.eua.2015 - parameters!$D78 ))), price.ceiling   )</f>
        <v>13.228767765616428</v>
      </c>
      <c r="P68" s="1">
        <f xml:space="preserve"> MIN(   MAX(0,EXP((1/beta.p)*( P38 - P53 - beta.0 - beta.oil*price.oil.2015 - beta.eua*price.eua.2015 - parameters!$D78 ))), price.ceiling   )</f>
        <v>13.738839116792398</v>
      </c>
      <c r="Q68" s="1">
        <f xml:space="preserve"> MIN(   MAX(0,EXP((1/beta.p)*( Q38 - Q53 - beta.0 - beta.oil*price.oil.2015 - beta.eua*price.eua.2015 - parameters!$D78 ))), price.ceiling   )</f>
        <v>14.268577665087559</v>
      </c>
      <c r="R68" s="1">
        <f xml:space="preserve"> MIN(   MAX(0,EXP((1/beta.p)*( R38 - R53 - beta.0 - beta.oil*price.oil.2015 - beta.eua*price.eua.2015 - parameters!$D78 ))), price.ceiling   )</f>
        <v>14.818741733120191</v>
      </c>
      <c r="S68" s="1">
        <f xml:space="preserve"> MIN(   MAX(0,EXP((1/beta.p)*( S38 - S53 - beta.0 - beta.oil*price.oil.2015 - beta.eua*price.eua.2015 - parameters!$D78 ))), price.ceiling   )</f>
        <v>15.39011888271278</v>
      </c>
      <c r="T68" s="1">
        <f xml:space="preserve"> MIN(   MAX(0,EXP((1/beta.p)*( T38 - T53 - beta.0 - beta.oil*price.oil.2015 - beta.eua*price.eua.2015 - parameters!$D78 ))), price.ceiling   )</f>
        <v>15.983527042289639</v>
      </c>
      <c r="U68" s="1">
        <f xml:space="preserve"> MIN(   MAX(0,EXP((1/beta.p)*( U38 - U53 - beta.0 - beta.oil*price.oil.2015 - beta.eua*price.eua.2015 - parameters!$D78 ))), price.ceiling   )</f>
        <v>16.599815677744299</v>
      </c>
      <c r="V68" s="1">
        <f xml:space="preserve"> MIN(   MAX(0,EXP((1/beta.p)*( V38 - V53 - beta.0 - beta.oil*price.oil.2015 - beta.eua*price.eua.2015 - parameters!$D78 ))), price.ceiling   )</f>
        <v>17.239867008452986</v>
      </c>
      <c r="W68" s="1">
        <f xml:space="preserve"> MIN(   MAX(0,EXP((1/beta.p)*( W38 - W53 - beta.0 - beta.oil*price.oil.2015 - beta.eua*price.eua.2015 - parameters!$D78 ))), price.ceiling   )</f>
        <v>17.904597270174825</v>
      </c>
      <c r="X68" s="1">
        <f xml:space="preserve"> MIN(   MAX(0,EXP((1/beta.p)*( X38 - X53 - beta.0 - beta.oil*price.oil.2015 - beta.eua*price.eua.2015 - parameters!$D78 ))), price.ceiling   )</f>
        <v>18.594958026646534</v>
      </c>
      <c r="Y68" s="1">
        <f xml:space="preserve"> MIN(   MAX(0,EXP((1/beta.p)*( Y38 - Y53 - beta.0 - beta.oil*price.oil.2015 - beta.eua*price.eua.2015 - parameters!$D78 ))), price.ceiling   )</f>
        <v>19.311937531749372</v>
      </c>
      <c r="Z68" s="1">
        <f xml:space="preserve"> MIN(   MAX(0,EXP((1/beta.p)*( Z38 - Z53 - beta.0 - beta.oil*price.oil.2015 - beta.eua*price.eua.2015 - parameters!$D78 ))), price.ceiling   )</f>
        <v>20.056562144198015</v>
      </c>
      <c r="AA68" s="1">
        <f xml:space="preserve"> MIN(   MAX(0,EXP((1/beta.p)*( AA38 - AA53 - beta.0 - beta.oil*price.oil.2015 - beta.eua*price.eua.2015 - parameters!$D78 ))), price.ceiling   )</f>
        <v>20.829897796776777</v>
      </c>
      <c r="AB68" s="1">
        <f xml:space="preserve"> MIN(   MAX(0,EXP((1/beta.p)*( AB38 - AB53 - beta.0 - beta.oil*price.oil.2015 - beta.eua*price.eua.2015 - parameters!$D78 ))), price.ceiling   )</f>
        <v>21.633051522226133</v>
      </c>
      <c r="AC68" s="1">
        <f xml:space="preserve"> MIN(   MAX(0,EXP((1/beta.p)*( AC38 - AC53 - beta.0 - beta.oil*price.oil.2015 - beta.eua*price.eua.2015 - parameters!$D78 ))), price.ceiling   )</f>
        <v>22.467173037964077</v>
      </c>
      <c r="AD68" s="1">
        <f xml:space="preserve"> MIN(   MAX(0,EXP((1/beta.p)*( AD38 - AD53 - beta.0 - beta.oil*price.oil.2015 - beta.eua*price.eua.2015 - parameters!$D78 ))), price.ceiling   )</f>
        <v>23.333456391910648</v>
      </c>
      <c r="AE68" s="1">
        <f xml:space="preserve"> MIN(   MAX(0,EXP((1/beta.p)*( AE38 - AE53 - beta.0 - beta.oil*price.oil.2015 - beta.eua*price.eua.2015 - parameters!$D78 ))), price.ceiling   )</f>
        <v>24.233141671771861</v>
      </c>
      <c r="AF68" s="1">
        <f xml:space="preserve"> MIN(   MAX(0,EXP((1/beta.p)*( AF38 - AF53 - beta.0 - beta.oil*price.oil.2015 - beta.eua*price.eua.2015 - parameters!$D78 ))), price.ceiling   )</f>
        <v>25.167516780229523</v>
      </c>
      <c r="AG68" s="1">
        <f xml:space="preserve"> MIN(   MAX(0,EXP((1/beta.p)*( AG38 - AG53 - beta.0 - beta.oil*price.oil.2015 - beta.eua*price.eua.2015 - parameters!$D78 ))), price.ceiling   )</f>
        <v>26.13791927857871</v>
      </c>
      <c r="AH68" s="1">
        <f xml:space="preserve"> MIN(   MAX(0,EXP((1/beta.p)*( AH38 - AH53 - beta.0 - beta.oil*price.oil.2015 - beta.eua*price.eua.2015 - parameters!$D78 ))), price.ceiling   )</f>
        <v>27.145738301451384</v>
      </c>
      <c r="AI68" s="1">
        <f xml:space="preserve"> MIN(   MAX(0,EXP((1/beta.p)*( AI38 - AI53 - beta.0 - beta.oil*price.oil.2015 - beta.eua*price.eua.2015 - parameters!$D78 ))), price.ceiling   )</f>
        <v>28.192416545367593</v>
      </c>
      <c r="AJ68" s="1">
        <f xml:space="preserve"> MIN(   MAX(0,EXP((1/beta.p)*( AJ38 - AJ53 - beta.0 - beta.oil*price.oil.2015 - beta.eua*price.eua.2015 - parameters!$D78 ))), price.ceiling   )</f>
        <v>29.279452333960634</v>
      </c>
      <c r="AK68" s="1">
        <f xml:space="preserve"> MIN(   MAX(0,EXP((1/beta.p)*( AK38 - AK53 - beta.0 - beta.oil*price.oil.2015 - beta.eua*price.eua.2015 - parameters!$D78 ))), price.ceiling   )</f>
        <v>30.408401762832828</v>
      </c>
      <c r="AL68" s="1">
        <f xml:space="preserve"> MIN(   MAX(0,EXP((1/beta.p)*( AL38 - AL53 - beta.0 - beta.oil*price.oil.2015 - beta.eua*price.eua.2015 - parameters!$D78 ))), price.ceiling   )</f>
        <v>31.580880927111746</v>
      </c>
      <c r="AM68" s="1">
        <f xml:space="preserve"> MIN(   MAX(0,EXP((1/beta.p)*( AM38 - AM53 - beta.0 - beta.oil*price.oil.2015 - beta.eua*price.eua.2015 - parameters!$D78 ))), price.ceiling   )</f>
        <v>32.798568234896223</v>
      </c>
      <c r="AN68" s="1">
        <f xml:space="preserve"> MIN(   MAX(0,EXP((1/beta.p)*( AN38 - AN53 - beta.0 - beta.oil*price.oil.2015 - beta.eua*price.eua.2015 - parameters!$D78 ))), price.ceiling   )</f>
        <v>34.06320680990342</v>
      </c>
      <c r="AO68" s="1">
        <f xml:space="preserve"> MIN(   MAX(0,EXP((1/beta.p)*( AO38 - AO53 - beta.0 - beta.oil*price.oil.2015 - beta.eua*price.eua.2015 - parameters!$D78 ))), price.ceiling   )</f>
        <v>35.376606986756897</v>
      </c>
      <c r="AP68" s="1">
        <f xml:space="preserve"> MIN(   MAX(0,EXP((1/beta.p)*( AP38 - AP53 - beta.0 - beta.oil*price.oil.2015 - beta.eua*price.eua.2015 - parameters!$D78 ))), price.ceiling   )</f>
        <v>36.740648902486683</v>
      </c>
      <c r="AQ68" s="1">
        <f xml:space="preserve"> MIN(   MAX(0,EXP((1/beta.p)*( AQ38 - AQ53 - beta.0 - beta.oil*price.oil.2015 - beta.eua*price.eua.2015 - parameters!$D78 ))), price.ceiling   )</f>
        <v>38.157285187952553</v>
      </c>
      <c r="AR68" s="1">
        <f xml:space="preserve"> MIN(   MAX(0,EXP((1/beta.p)*( AR38 - AR53 - beta.0 - beta.oil*price.oil.2015 - beta.eua*price.eua.2015 - parameters!$D78 ))), price.ceiling   )</f>
        <v>39.628543763041648</v>
      </c>
      <c r="AS68" s="1">
        <f xml:space="preserve"> MIN(   MAX(0,EXP((1/beta.p)*( AS38 - AS53 - beta.0 - beta.oil*price.oil.2015 - beta.eua*price.eua.2015 - parameters!$D78 ))), price.ceiling   )</f>
        <v>41.156530739643394</v>
      </c>
      <c r="AT68" s="1">
        <f xml:space="preserve"> MIN(   MAX(0,EXP((1/beta.p)*( AT38 - AT53 - beta.0 - beta.oil*price.oil.2015 - beta.eua*price.eua.2015 - parameters!$D78 ))), price.ceiling   )</f>
        <v>42.743433436555847</v>
      </c>
      <c r="AU68" s="1">
        <f xml:space="preserve"> MIN(   MAX(0,EXP((1/beta.p)*( AU38 - AU53 - beta.0 - beta.oil*price.oil.2015 - beta.eua*price.eua.2015 - parameters!$D78 ))), price.ceiling   )</f>
        <v>44.391523510640539</v>
      </c>
      <c r="AV68" s="1">
        <f xml:space="preserve"> MIN(   MAX(0,EXP((1/beta.p)*( AV38 - AV53 - beta.0 - beta.oil*price.oil.2015 - beta.eua*price.eua.2015 - parameters!$D78 ))), price.ceiling   )</f>
        <v>46.103160208707294</v>
      </c>
      <c r="AW68" s="1">
        <f xml:space="preserve"> MIN(   MAX(0,EXP((1/beta.p)*( AW38 - AW53 - beta.0 - beta.oil*price.oil.2015 - beta.eua*price.eua.2015 - parameters!$D78 ))), price.ceiling   )</f>
        <v>47.880793744784526</v>
      </c>
      <c r="AX68" s="1">
        <f xml:space="preserve"> MIN(   MAX(0,EXP((1/beta.p)*( AX38 - AX53 - beta.0 - beta.oil*price.oil.2015 - beta.eua*price.eua.2015 - parameters!$D78 ))), price.ceiling   )</f>
        <v>49.726968807609218</v>
      </c>
      <c r="AY68" s="1">
        <f xml:space="preserve"> MIN(   MAX(0,EXP((1/beta.p)*( AY38 - AY53 - beta.0 - beta.oil*price.oil.2015 - beta.eua*price.eua.2015 - parameters!$D78 ))), price.ceiling   )</f>
        <v>51.644328203357972</v>
      </c>
      <c r="AZ68" s="1">
        <f xml:space="preserve"> MIN(   MAX(0,EXP((1/beta.p)*( AZ38 - AZ53 - beta.0 - beta.oil*price.oil.2015 - beta.eua*price.eua.2015 - parameters!$D78 ))), price.ceiling   )</f>
        <v>53.635616638833341</v>
      </c>
      <c r="BA68" s="1">
        <f xml:space="preserve"> MIN(   MAX(0,EXP((1/beta.p)*( BA38 - BA53 - beta.0 - beta.oil*price.oil.2015 - beta.eua*price.eua.2015 - parameters!$D78 ))), price.ceiling   )</f>
        <v>55.703684650521751</v>
      </c>
      <c r="BB68" s="1">
        <f xml:space="preserve"> MIN(   MAX(0,EXP((1/beta.p)*( BB38 - BB53 - beta.0 - beta.oil*price.oil.2015 - beta.eua*price.eua.2015 - parameters!$D78 ))), price.ceiling   )</f>
        <v>57.851492685146162</v>
      </c>
      <c r="BC68" s="1">
        <f xml:space="preserve"> MIN(   MAX(0,EXP((1/beta.p)*( BC38 - BC53 - beta.0 - beta.oil*price.oil.2015 - beta.eua*price.eua.2015 - parameters!$D78 ))), price.ceiling   )</f>
        <v>60.082115337556495</v>
      </c>
      <c r="BD68" s="1">
        <f xml:space="preserve"> MIN(   MAX(0,EXP((1/beta.p)*( BD38 - BD53 - beta.0 - beta.oil*price.oil.2015 - beta.eua*price.eua.2015 - parameters!$D78 ))), price.ceiling   )</f>
        <v>62.398745752022727</v>
      </c>
      <c r="BE68" s="1">
        <f xml:space="preserve"> MIN(   MAX(0,EXP((1/beta.p)*( BE38 - BE53 - beta.0 - beta.oil*price.oil.2015 - beta.eua*price.eua.2015 - parameters!$D78 ))), price.ceiling   )</f>
        <v>64.804700193232662</v>
      </c>
      <c r="BF68" s="1">
        <f xml:space="preserve"> MIN(   MAX(0,EXP((1/beta.p)*( BF38 - BF53 - beta.0 - beta.oil*price.oil.2015 - beta.eua*price.eua.2015 - parameters!$D78 ))), price.ceiling   )</f>
        <v>67.303422793536399</v>
      </c>
      <c r="BG68" s="1">
        <f xml:space="preserve"> MIN(   MAX(0,EXP((1/beta.p)*( BG38 - BG53 - beta.0 - beta.oil*price.oil.2015 - beta.eua*price.eua.2015 - parameters!$D78 ))), price.ceiling   )</f>
        <v>69.898490483234141</v>
      </c>
      <c r="BH68" s="1">
        <f xml:space="preserve"> MIN(   MAX(0,EXP((1/beta.p)*( BH38 - BH53 - beta.0 - beta.oil*price.oil.2015 - beta.eua*price.eua.2015 - parameters!$D78 ))), price.ceiling   )</f>
        <v>72.593618110964712</v>
      </c>
      <c r="BI68" s="1">
        <f xml:space="preserve"> MIN(   MAX(0,EXP((1/beta.p)*( BI38 - BI53 - beta.0 - beta.oil*price.oil.2015 - beta.eua*price.eua.2015 - parameters!$D78 ))), price.ceiling   )</f>
        <v>75.392663761524304</v>
      </c>
      <c r="BJ68" s="1">
        <f xml:space="preserve"> MIN(   MAX(0,EXP((1/beta.p)*( BJ38 - BJ53 - beta.0 - beta.oil*price.oil.2015 - beta.eua*price.eua.2015 - parameters!$D78 ))), price.ceiling   )</f>
        <v>78.299634278729073</v>
      </c>
      <c r="BK68" s="1">
        <f xml:space="preserve"> MIN(   MAX(0,EXP((1/beta.p)*( BK38 - BK53 - beta.0 - beta.oil*price.oil.2015 - beta.eua*price.eua.2015 - parameters!$D78 ))), price.ceiling   )</f>
        <v>81.318691001226028</v>
      </c>
      <c r="BL68" s="1">
        <f xml:space="preserve"> MIN(   MAX(0,EXP((1/beta.p)*( BL38 - BL53 - beta.0 - beta.oil*price.oil.2015 - beta.eua*price.eua.2015 - parameters!$D78 ))), price.ceiling   )</f>
        <v>84.454155719464211</v>
      </c>
      <c r="BM68" s="1">
        <f xml:space="preserve"> MIN(   MAX(0,EXP((1/beta.p)*( BM38 - BM53 - beta.0 - beta.oil*price.oil.2015 - beta.eua*price.eua.2015 - parameters!$D78 ))), price.ceiling   )</f>
        <v>87.710516862352947</v>
      </c>
      <c r="BN68" s="1">
        <f xml:space="preserve"> MIN(   MAX(0,EXP((1/beta.p)*( BN38 - BN53 - beta.0 - beta.oil*price.oil.2015 - beta.eua*price.eua.2015 - parameters!$D78 ))), price.ceiling   )</f>
        <v>91.092435922464119</v>
      </c>
      <c r="BO68" s="1">
        <f xml:space="preserve"> MIN(   MAX(0,EXP((1/beta.p)*( BO38 - BO53 - beta.0 - beta.oil*price.oil.2015 - beta.eua*price.eua.2015 - parameters!$D78 ))), price.ceiling   )</f>
        <v>94.604754128975173</v>
      </c>
      <c r="BP68" s="1">
        <f xml:space="preserve"> MIN(   MAX(0,EXP((1/beta.p)*( BP38 - BP53 - beta.0 - beta.oil*price.oil.2015 - beta.eua*price.eua.2015 - parameters!$D78 ))), price.ceiling   )</f>
        <v>98.252499377906062</v>
      </c>
      <c r="BQ68" s="1">
        <f xml:space="preserve"> MIN(   MAX(0,EXP((1/beta.p)*( BQ38 - BQ53 - beta.0 - beta.oil*price.oil.2015 - beta.eua*price.eua.2015 - parameters!$D78 ))), price.ceiling   )</f>
        <v>102.04089342956993</v>
      </c>
      <c r="BR68" s="1">
        <f xml:space="preserve"> MIN(   MAX(0,EXP((1/beta.p)*( BR38 - BR53 - beta.0 - beta.oil*price.oil.2015 - beta.eua*price.eua.2015 - parameters!$D78 ))), price.ceiling   )</f>
        <v>105.97535938354217</v>
      </c>
      <c r="BS68" s="1">
        <f xml:space="preserve"> MIN(   MAX(0,EXP((1/beta.p)*( BS38 - BS53 - beta.0 - beta.oil*price.oil.2015 - beta.eua*price.eua.2015 - parameters!$D78 ))), price.ceiling   )</f>
        <v>110.06152944184637</v>
      </c>
      <c r="BT68" s="1">
        <f xml:space="preserve"> MIN(   MAX(0,EXP((1/beta.p)*( BT38 - BT53 - beta.0 - beta.oil*price.oil.2015 - beta.eua*price.eua.2015 - parameters!$D78 ))), price.ceiling   )</f>
        <v>114.30525297147182</v>
      </c>
      <c r="BU68" s="1">
        <f xml:space="preserve"> MIN(   MAX(0,EXP((1/beta.p)*( BU38 - BU53 - beta.0 - beta.oil*price.oil.2015 - beta.eua*price.eua.2015 - parameters!$D78 ))), price.ceiling   )</f>
        <v>118.7126048777627</v>
      </c>
      <c r="BV68" s="1">
        <f xml:space="preserve"> MIN(   MAX(0,EXP((1/beta.p)*( BV38 - BV53 - beta.0 - beta.oil*price.oil.2015 - beta.eua*price.eua.2015 - parameters!$D78 ))), price.ceiling   )</f>
        <v>123.2898943006674</v>
      </c>
      <c r="BW68" s="1">
        <f xml:space="preserve"> MIN(   MAX(0,EXP((1/beta.p)*( BW38 - BW53 - beta.0 - beta.oil*price.oil.2015 - beta.eua*price.eua.2015 - parameters!$D78 ))), price.ceiling   )</f>
        <v>128.04367364629437</v>
      </c>
      <c r="BX68" s="1">
        <f xml:space="preserve"> MIN(   MAX(0,EXP((1/beta.p)*( BX38 - BX53 - beta.0 - beta.oil*price.oil.2015 - beta.eua*price.eua.2015 - parameters!$D78 ))), price.ceiling   )</f>
        <v>132.98074796670502</v>
      </c>
      <c r="BY68" s="1">
        <f xml:space="preserve"> MIN(   MAX(0,EXP((1/beta.p)*( BY38 - BY53 - beta.0 - beta.oil*price.oil.2015 - beta.eua*price.eua.2015 - parameters!$D78 ))), price.ceiling   )</f>
        <v>138.10818470136954</v>
      </c>
      <c r="BZ68" s="1">
        <f xml:space="preserve"> MIN(   MAX(0,EXP((1/beta.p)*( BZ38 - BZ53 - beta.0 - beta.oil*price.oil.2015 - beta.eua*price.eua.2015 - parameters!$D78 ))), price.ceiling   )</f>
        <v>143.43332379423231</v>
      </c>
      <c r="CA68" s="1">
        <f xml:space="preserve"> MIN(   MAX(0,EXP((1/beta.p)*( CA38 - CA53 - beta.0 - beta.oil*price.oil.2015 - beta.eua*price.eua.2015 - parameters!$D78 ))), price.ceiling   )</f>
        <v>148.96378820086744</v>
      </c>
      <c r="CB68" s="1">
        <f xml:space="preserve"> MIN(   MAX(0,EXP((1/beta.p)*( CB38 - CB53 - beta.0 - beta.oil*price.oil.2015 - beta.eua*price.eua.2015 - parameters!$D78 ))), price.ceiling   )</f>
        <v>154.70749480076691</v>
      </c>
      <c r="CC68" s="1">
        <f xml:space="preserve"> MIN(   MAX(0,EXP((1/beta.p)*( CC38 - CC53 - beta.0 - beta.oil*price.oil.2015 - beta.eua*price.eua.2015 - parameters!$D78 ))), price.ceiling   )</f>
        <v>160.67266573038131</v>
      </c>
      <c r="CD68" s="1">
        <f xml:space="preserve"> MIN(   MAX(0,EXP((1/beta.p)*( CD38 - CD53 - beta.0 - beta.oil*price.oil.2015 - beta.eua*price.eua.2015 - parameters!$D78 ))), price.ceiling   )</f>
        <v>166.86784015313836</v>
      </c>
      <c r="CE68" s="1">
        <f xml:space="preserve"> MIN(   MAX(0,EXP((1/beta.p)*( CE38 - CE53 - beta.0 - beta.oil*price.oil.2015 - beta.eua*price.eua.2015 - parameters!$D78 ))), price.ceiling   )</f>
        <v>173.3018864832851</v>
      </c>
      <c r="CF68" s="1">
        <f xml:space="preserve"> MIN(   MAX(0,EXP((1/beta.p)*( CF38 - CF53 - beta.0 - beta.oil*price.oil.2015 - beta.eua*price.eua.2015 - parameters!$D78 ))), price.ceiling   )</f>
        <v>179.98401508105428</v>
      </c>
      <c r="CG68" s="1">
        <f xml:space="preserve"> MIN(   MAX(0,EXP((1/beta.p)*( CG38 - CG53 - beta.0 - beta.oil*price.oil.2015 - beta.eua*price.eua.2015 - parameters!$D78 ))), price.ceiling   )</f>
        <v>186.92379143732859</v>
      </c>
      <c r="CH68" s="1">
        <f xml:space="preserve"> MIN(   MAX(0,EXP((1/beta.p)*( CH38 - CH53 - beta.0 - beta.oil*price.oil.2015 - beta.eua*price.eua.2015 - parameters!$D78 ))), price.ceiling   )</f>
        <v>194.13114986667426</v>
      </c>
      <c r="CI68" s="1">
        <f xml:space="preserve"> MIN(   MAX(0,EXP((1/beta.p)*( CI38 - CI53 - beta.0 - beta.oil*price.oil.2015 - beta.eua*price.eua.2015 - parameters!$D78 ))), price.ceiling   )</f>
        <v>201.61640772834832</v>
      </c>
      <c r="CJ68" s="1">
        <f xml:space="preserve"> MIN(   MAX(0,EXP((1/beta.p)*( CJ38 - CJ53 - beta.0 - beta.oil*price.oil.2015 - beta.eua*price.eua.2015 - parameters!$D78 ))), price.ceiling   )</f>
        <v>209.39028019563403</v>
      </c>
      <c r="CK68" s="1">
        <f xml:space="preserve"> MIN(   MAX(0,EXP((1/beta.p)*( CK38 - CK53 - beta.0 - beta.oil*price.oil.2015 - beta.eua*price.eua.2015 - parameters!$D78 ))), price.ceiling   )</f>
        <v>217.46389559465106</v>
      </c>
      <c r="CL68" s="1">
        <f xml:space="preserve"> MIN(   MAX(0,EXP((1/beta.p)*( CL38 - CL53 - beta.0 - beta.oil*price.oil.2015 - beta.eua*price.eua.2015 - parameters!$D78 ))), price.ceiling   )</f>
        <v>225.84881133459288</v>
      </c>
      <c r="CM68" s="1">
        <f xml:space="preserve"> MIN(   MAX(0,EXP((1/beta.p)*( CM38 - CM53 - beta.0 - beta.oil*price.oil.2015 - beta.eua*price.eua.2015 - parameters!$D78 ))), price.ceiling   )</f>
        <v>234.55703045219985</v>
      </c>
      <c r="CN68" s="1">
        <f xml:space="preserve"> MIN(   MAX(0,EXP((1/beta.p)*( CN38 - CN53 - beta.0 - beta.oil*price.oil.2015 - beta.eua*price.eua.2015 - parameters!$D78 ))), price.ceiling   )</f>
        <v>243.60101879414808</v>
      </c>
      <c r="CO68" s="1">
        <f xml:space="preserve"> MIN(   MAX(0,EXP((1/beta.p)*( CO38 - CO53 - beta.0 - beta.oil*price.oil.2015 - beta.eua*price.eua.2015 - parameters!$D78 ))), price.ceiling   )</f>
        <v>252.99372286195452</v>
      </c>
      <c r="CP68" s="1">
        <f xml:space="preserve"> MIN(   MAX(0,EXP((1/beta.p)*( CP38 - CP53 - beta.0 - beta.oil*price.oil.2015 - beta.eua*price.eua.2015 - parameters!$D78 ))), price.ceiling   )</f>
        <v>262.74858834493938</v>
      </c>
      <c r="CQ68" s="1">
        <f xml:space="preserve"> MIN(   MAX(0,EXP((1/beta.p)*( CQ38 - CQ53 - beta.0 - beta.oil*price.oil.2015 - beta.eua*price.eua.2015 - parameters!$D78 ))), price.ceiling   )</f>
        <v>272.87957936777849</v>
      </c>
      <c r="CR68" s="1">
        <f xml:space="preserve"> MIN(   MAX(0,EXP((1/beta.p)*( CR38 - CR53 - beta.0 - beta.oil*price.oil.2015 - beta.eua*price.eua.2015 - parameters!$D78 ))), price.ceiling   )</f>
        <v>283.40119848019668</v>
      </c>
      <c r="CS68" s="1">
        <f xml:space="preserve"> MIN(   MAX(0,EXP((1/beta.p)*( CS38 - CS53 - beta.0 - beta.oil*price.oil.2015 - beta.eua*price.eua.2015 - parameters!$D78 ))), price.ceiling   )</f>
        <v>294.32850741742067</v>
      </c>
      <c r="CT68" s="1">
        <f xml:space="preserve"> MIN(   MAX(0,EXP((1/beta.p)*( CT38 - CT53 - beta.0 - beta.oil*price.oil.2015 - beta.eua*price.eua.2015 - parameters!$D78 ))), price.ceiling   )</f>
        <v>305.67714866110566</v>
      </c>
      <c r="CU68" s="1">
        <f xml:space="preserve"> MIN(   MAX(0,EXP((1/beta.p)*( CU38 - CU53 - beta.0 - beta.oil*price.oil.2015 - beta.eua*price.eua.2015 - parameters!$D78 ))), price.ceiling   )</f>
        <v>317.46336783160484</v>
      </c>
      <c r="CV68" s="1">
        <f xml:space="preserve"> MIN(   MAX(0,EXP((1/beta.p)*( CV38 - CV53 - beta.0 - beta.oil*price.oil.2015 - beta.eua*price.eua.2015 - parameters!$D78 ))), price.ceiling   )</f>
        <v>329.70403694363023</v>
      </c>
      <c r="CW68" s="1">
        <f xml:space="preserve"> MIN(   MAX(0,EXP((1/beta.p)*( CW38 - CW53 - beta.0 - beta.oil*price.oil.2015 - beta.eua*price.eua.2015 - parameters!$D78 ))), price.ceiling   )</f>
        <v>342.41667855860464</v>
      </c>
      <c r="CX68" s="1">
        <f xml:space="preserve"> MIN(   MAX(0,EXP((1/beta.p)*( CX38 - CX53 - beta.0 - beta.oil*price.oil.2015 - beta.eua*price.eua.2015 - parameters!$D78 ))), price.ceiling   )</f>
        <v>355.61949086826911</v>
      </c>
      <c r="CY68" s="1">
        <f xml:space="preserve"> MIN(   MAX(0,EXP((1/beta.p)*( CY38 - CY53 - beta.0 - beta.oil*price.oil.2015 - beta.eua*price.eua.2015 - parameters!$D78 ))), price.ceiling   )</f>
        <v>369.33137374545964</v>
      </c>
      <c r="CZ68" s="1">
        <f xml:space="preserve"> MIN(   MAX(0,EXP((1/beta.p)*( CZ38 - CZ53 - beta.0 - beta.oil*price.oil.2015 - beta.eua*price.eua.2015 - parameters!$D78 ))), price.ceiling   )</f>
        <v>383.57195579934256</v>
      </c>
      <c r="DA68" s="1">
        <f xml:space="preserve"> MIN(   MAX(0,EXP((1/beta.p)*( DA38 - DA53 - beta.0 - beta.oil*price.oil.2015 - beta.eua*price.eua.2015 - parameters!$D78 ))), price.ceiling   )</f>
        <v>398.36162247383805</v>
      </c>
    </row>
    <row r="69" spans="1:105" x14ac:dyDescent="0.25">
      <c r="A69" t="s">
        <v>49</v>
      </c>
      <c r="B69" s="3">
        <f t="shared" ref="B69:B80" si="29">SUMPRODUCT(E69:DA69,E$5:DA$5)</f>
        <v>56.939049581657372</v>
      </c>
      <c r="D69" t="s">
        <v>49</v>
      </c>
      <c r="E69" s="1">
        <f xml:space="preserve"> MIN(   MAX(0,EXP((1/beta.p)*( E39 - E54 - beta.0 - beta.oil*price.oil.2015 - beta.eua*price.eua.2015 - parameters!$D79 ))), price.ceiling   )</f>
        <v>11.275260569118414</v>
      </c>
      <c r="F69" s="1">
        <f xml:space="preserve"> MIN(   MAX(0,EXP((1/beta.p)*( F39 - F54 - beta.0 - beta.oil*price.oil.2015 - beta.eua*price.eua.2015 - parameters!$D79 ))), price.ceiling   )</f>
        <v>11.634927970763558</v>
      </c>
      <c r="G69" s="1">
        <f xml:space="preserve"> MIN(   MAX(0,EXP((1/beta.p)*( G39 - G54 - beta.0 - beta.oil*price.oil.2015 - beta.eua*price.eua.2015 - parameters!$D79 ))), price.ceiling   )</f>
        <v>12.006068334741871</v>
      </c>
      <c r="H69" s="1">
        <f xml:space="preserve"> MIN(   MAX(0,EXP((1/beta.p)*( H39 - H54 - beta.0 - beta.oil*price.oil.2015 - beta.eua*price.eua.2015 - parameters!$D79 ))), price.ceiling   )</f>
        <v>12.389047634906129</v>
      </c>
      <c r="I69" s="1">
        <f xml:space="preserve"> MIN(   MAX(0,EXP((1/beta.p)*( I39 - I54 - beta.0 - beta.oil*price.oil.2015 - beta.eua*price.eua.2015 - parameters!$D79 ))), price.ceiling   )</f>
        <v>12.784243519239736</v>
      </c>
      <c r="J69" s="1">
        <f xml:space="preserve"> MIN(   MAX(0,EXP((1/beta.p)*( J39 - J54 - beta.0 - beta.oil*price.oil.2015 - beta.eua*price.eua.2015 - parameters!$D79 ))), price.ceiling   )</f>
        <v>13.192045682247596</v>
      </c>
      <c r="K69" s="1">
        <f xml:space="preserve"> MIN(   MAX(0,EXP((1/beta.p)*( K39 - K54 - beta.0 - beta.oil*price.oil.2015 - beta.eua*price.eua.2015 - parameters!$D79 ))), price.ceiling   )</f>
        <v>13.612856249225821</v>
      </c>
      <c r="L69" s="1">
        <f xml:space="preserve"> MIN(   MAX(0,EXP((1/beta.p)*( L39 - L54 - beta.0 - beta.oil*price.oil.2015 - beta.eua*price.eua.2015 - parameters!$D79 ))), price.ceiling   )</f>
        <v>14.047090172789222</v>
      </c>
      <c r="M69" s="1">
        <f xml:space="preserve"> MIN(   MAX(0,EXP((1/beta.p)*( M39 - M54 - beta.0 - beta.oil*price.oil.2015 - beta.eua*price.eua.2015 - parameters!$D79 ))), price.ceiling   )</f>
        <v>14.495175642047434</v>
      </c>
      <c r="N69" s="1">
        <f xml:space="preserve"> MIN(   MAX(0,EXP((1/beta.p)*( N39 - N54 - beta.0 - beta.oil*price.oil.2015 - beta.eua*price.eua.2015 - parameters!$D79 ))), price.ceiling   )</f>
        <v>14.957554504833467</v>
      </c>
      <c r="O69" s="1">
        <f xml:space="preserve"> MIN(   MAX(0,EXP((1/beta.p)*( O39 - O54 - beta.0 - beta.oil*price.oil.2015 - beta.eua*price.eua.2015 - parameters!$D79 ))), price.ceiling   )</f>
        <v>15.43468270340065</v>
      </c>
      <c r="P69" s="1">
        <f xml:space="preserve"> MIN(   MAX(0,EXP((1/beta.p)*( P39 - P54 - beta.0 - beta.oil*price.oil.2015 - beta.eua*price.eua.2015 - parameters!$D79 ))), price.ceiling   )</f>
        <v>15.927030724017916</v>
      </c>
      <c r="Q69" s="1">
        <f xml:space="preserve"> MIN(   MAX(0,EXP((1/beta.p)*( Q39 - Q54 - beta.0 - beta.oil*price.oil.2015 - beta.eua*price.eua.2015 - parameters!$D79 ))), price.ceiling   )</f>
        <v>16.43508406090659</v>
      </c>
      <c r="R69" s="1">
        <f xml:space="preserve"> MIN(   MAX(0,EXP((1/beta.p)*( R39 - R54 - beta.0 - beta.oil*price.oil.2015 - beta.eua*price.eua.2015 - parameters!$D79 ))), price.ceiling   )</f>
        <v>16.95934369497623</v>
      </c>
      <c r="S69" s="1">
        <f xml:space="preserve"> MIN(   MAX(0,EXP((1/beta.p)*( S39 - S54 - beta.0 - beta.oil*price.oil.2015 - beta.eua*price.eua.2015 - parameters!$D79 ))), price.ceiling   )</f>
        <v>17.500326587831534</v>
      </c>
      <c r="T69" s="1">
        <f xml:space="preserve"> MIN(   MAX(0,EXP((1/beta.p)*( T39 - T54 - beta.0 - beta.oil*price.oil.2015 - beta.eua*price.eua.2015 - parameters!$D79 ))), price.ceiling   )</f>
        <v>18.058566191537555</v>
      </c>
      <c r="U69" s="1">
        <f xml:space="preserve"> MIN(   MAX(0,EXP((1/beta.p)*( U39 - U54 - beta.0 - beta.oil*price.oil.2015 - beta.eua*price.eua.2015 - parameters!$D79 ))), price.ceiling   )</f>
        <v>18.634612974645734</v>
      </c>
      <c r="V69" s="1">
        <f xml:space="preserve"> MIN(   MAX(0,EXP((1/beta.p)*( V39 - V54 - beta.0 - beta.oil*price.oil.2015 - beta.eua*price.eua.2015 - parameters!$D79 ))), price.ceiling   )</f>
        <v>19.229034964999599</v>
      </c>
      <c r="W69" s="1">
        <f xml:space="preserve"> MIN(   MAX(0,EXP((1/beta.p)*( W39 - W54 - beta.0 - beta.oil*price.oil.2015 - beta.eua*price.eua.2015 - parameters!$D79 ))), price.ceiling   )</f>
        <v>19.842418309855262</v>
      </c>
      <c r="X69" s="1">
        <f xml:space="preserve"> MIN(   MAX(0,EXP((1/beta.p)*( X39 - X54 - beta.0 - beta.oil*price.oil.2015 - beta.eua*price.eua.2015 - parameters!$D79 ))), price.ceiling   )</f>
        <v>20.475367853869184</v>
      </c>
      <c r="Y69" s="1">
        <f xml:space="preserve"> MIN(   MAX(0,EXP((1/beta.p)*( Y39 - Y54 - beta.0 - beta.oil*price.oil.2015 - beta.eua*price.eua.2015 - parameters!$D79 ))), price.ceiling   )</f>
        <v>21.12850773552297</v>
      </c>
      <c r="Z69" s="1">
        <f xml:space="preserve"> MIN(   MAX(0,EXP((1/beta.p)*( Z39 - Z54 - beta.0 - beta.oil*price.oil.2015 - beta.eua*price.eua.2015 - parameters!$D79 ))), price.ceiling   )</f>
        <v>21.80248200257347</v>
      </c>
      <c r="AA69" s="1">
        <f xml:space="preserve"> MIN(   MAX(0,EXP((1/beta.p)*( AA39 - AA54 - beta.0 - beta.oil*price.oil.2015 - beta.eua*price.eua.2015 - parameters!$D79 ))), price.ceiling   )</f>
        <v>22.497955247134911</v>
      </c>
      <c r="AB69" s="1">
        <f xml:space="preserve"> MIN(   MAX(0,EXP((1/beta.p)*( AB39 - AB54 - beta.0 - beta.oil*price.oil.2015 - beta.eua*price.eua.2015 - parameters!$D79 ))), price.ceiling   )</f>
        <v>23.215613261019609</v>
      </c>
      <c r="AC69" s="1">
        <f xml:space="preserve"> MIN(   MAX(0,EXP((1/beta.p)*( AC39 - AC54 - beta.0 - beta.oil*price.oil.2015 - beta.eua*price.eua.2015 - parameters!$D79 ))), price.ceiling   )</f>
        <v>23.956163711982917</v>
      </c>
      <c r="AD69" s="1">
        <f xml:space="preserve"> MIN(   MAX(0,EXP((1/beta.p)*( AD39 - AD54 - beta.0 - beta.oil*price.oil.2015 - beta.eua*price.eua.2015 - parameters!$D79 ))), price.ceiling   )</f>
        <v>24.720336841539982</v>
      </c>
      <c r="AE69" s="1">
        <f xml:space="preserve"> MIN(   MAX(0,EXP((1/beta.p)*( AE39 - AE54 - beta.0 - beta.oil*price.oil.2015 - beta.eua*price.eua.2015 - parameters!$D79 ))), price.ceiling   )</f>
        <v>25.508886185041721</v>
      </c>
      <c r="AF69" s="1">
        <f xml:space="preserve"> MIN(   MAX(0,EXP((1/beta.p)*( AF39 - AF54 - beta.0 - beta.oil*price.oil.2015 - beta.eua*price.eua.2015 - parameters!$D79 ))), price.ceiling   )</f>
        <v>26.322589314720524</v>
      </c>
      <c r="AG69" s="1">
        <f xml:space="preserve"> MIN(   MAX(0,EXP((1/beta.p)*( AG39 - AG54 - beta.0 - beta.oil*price.oil.2015 - beta.eua*price.eua.2015 - parameters!$D79 ))), price.ceiling   )</f>
        <v>27.162248606438173</v>
      </c>
      <c r="AH69" s="1">
        <f xml:space="preserve"> MIN(   MAX(0,EXP((1/beta.p)*( AH39 - AH54 - beta.0 - beta.oil*price.oil.2015 - beta.eua*price.eua.2015 - parameters!$D79 ))), price.ceiling   )</f>
        <v>28.028692030892074</v>
      </c>
      <c r="AI69" s="1">
        <f xml:space="preserve"> MIN(   MAX(0,EXP((1/beta.p)*( AI39 - AI54 - beta.0 - beta.oil*price.oil.2015 - beta.eua*price.eua.2015 - parameters!$D79 ))), price.ceiling   )</f>
        <v>28.922773970060167</v>
      </c>
      <c r="AJ69" s="1">
        <f xml:space="preserve"> MIN(   MAX(0,EXP((1/beta.p)*( AJ39 - AJ54 - beta.0 - beta.oil*price.oil.2015 - beta.eua*price.eua.2015 - parameters!$D79 ))), price.ceiling   )</f>
        <v>29.845376059689272</v>
      </c>
      <c r="AK69" s="1">
        <f xml:space="preserve"> MIN(   MAX(0,EXP((1/beta.p)*( AK39 - AK54 - beta.0 - beta.oil*price.oil.2015 - beta.eua*price.eua.2015 - parameters!$D79 ))), price.ceiling   )</f>
        <v>30.797408058657957</v>
      </c>
      <c r="AL69" s="1">
        <f xml:space="preserve"> MIN(   MAX(0,EXP((1/beta.p)*( AL39 - AL54 - beta.0 - beta.oil*price.oil.2015 - beta.eua*price.eua.2015 - parameters!$D79 ))), price.ceiling   )</f>
        <v>31.779808746070966</v>
      </c>
      <c r="AM69" s="1">
        <f xml:space="preserve"> MIN(   MAX(0,EXP((1/beta.p)*( AM39 - AM54 - beta.0 - beta.oil*price.oil.2015 - beta.eua*price.eua.2015 - parameters!$D79 ))), price.ceiling   )</f>
        <v>32.793546846969917</v>
      </c>
      <c r="AN69" s="1">
        <f xml:space="preserve"> MIN(   MAX(0,EXP((1/beta.p)*( AN39 - AN54 - beta.0 - beta.oil*price.oil.2015 - beta.eua*price.eua.2015 - parameters!$D79 ))), price.ceiling   )</f>
        <v>33.839621987573103</v>
      </c>
      <c r="AO69" s="1">
        <f xml:space="preserve"> MIN(   MAX(0,EXP((1/beta.p)*( AO39 - AO54 - beta.0 - beta.oil*price.oil.2015 - beta.eua*price.eua.2015 - parameters!$D79 ))), price.ceiling   )</f>
        <v>34.919065680986222</v>
      </c>
      <c r="AP69" s="1">
        <f xml:space="preserve"> MIN(   MAX(0,EXP((1/beta.p)*( AP39 - AP54 - beta.0 - beta.oil*price.oil.2015 - beta.eua*price.eua.2015 - parameters!$D79 ))), price.ceiling   )</f>
        <v>36.032942344356158</v>
      </c>
      <c r="AQ69" s="1">
        <f xml:space="preserve"> MIN(   MAX(0,EXP((1/beta.p)*( AQ39 - AQ54 - beta.0 - beta.oil*price.oil.2015 - beta.eua*price.eua.2015 - parameters!$D79 ))), price.ceiling   )</f>
        <v>37.182350348470912</v>
      </c>
      <c r="AR69" s="1">
        <f xml:space="preserve"> MIN(   MAX(0,EXP((1/beta.p)*( AR39 - AR54 - beta.0 - beta.oil*price.oil.2015 - beta.eua*price.eua.2015 - parameters!$D79 ))), price.ceiling   )</f>
        <v>38.368423100840054</v>
      </c>
      <c r="AS69" s="1">
        <f xml:space="preserve"> MIN(   MAX(0,EXP((1/beta.p)*( AS39 - AS54 - beta.0 - beta.oil*price.oil.2015 - beta.eua*price.eua.2015 - parameters!$D79 ))), price.ceiling   )</f>
        <v>39.59233016332491</v>
      </c>
      <c r="AT69" s="1">
        <f xml:space="preserve"> MIN(   MAX(0,EXP((1/beta.p)*( AT39 - AT54 - beta.0 - beta.oil*price.oil.2015 - beta.eua*price.eua.2015 - parameters!$D79 ))), price.ceiling   )</f>
        <v>40.855278405418858</v>
      </c>
      <c r="AU69" s="1">
        <f xml:space="preserve"> MIN(   MAX(0,EXP((1/beta.p)*( AU39 - AU54 - beta.0 - beta.oil*price.oil.2015 - beta.eua*price.eua.2015 - parameters!$D79 ))), price.ceiling   )</f>
        <v>42.158513194316981</v>
      </c>
      <c r="AV69" s="1">
        <f xml:space="preserve"> MIN(   MAX(0,EXP((1/beta.p)*( AV39 - AV54 - beta.0 - beta.oil*price.oil.2015 - beta.eua*price.eua.2015 - parameters!$D79 ))), price.ceiling   )</f>
        <v>43.5033196229464</v>
      </c>
      <c r="AW69" s="1">
        <f xml:space="preserve"> MIN(   MAX(0,EXP((1/beta.p)*( AW39 - AW54 - beta.0 - beta.oil*price.oil.2015 - beta.eua*price.eua.2015 - parameters!$D79 ))), price.ceiling   )</f>
        <v>44.89102377717041</v>
      </c>
      <c r="AX69" s="1">
        <f xml:space="preserve"> MIN(   MAX(0,EXP((1/beta.p)*( AX39 - AX54 - beta.0 - beta.oil*price.oil.2015 - beta.eua*price.eua.2015 - parameters!$D79 ))), price.ceiling   )</f>
        <v>46.322994043413857</v>
      </c>
      <c r="AY69" s="1">
        <f xml:space="preserve"> MIN(   MAX(0,EXP((1/beta.p)*( AY39 - AY54 - beta.0 - beta.oil*price.oil.2015 - beta.eua*price.eua.2015 - parameters!$D79 ))), price.ceiling   )</f>
        <v>47.800642458001342</v>
      </c>
      <c r="AZ69" s="1">
        <f xml:space="preserve"> MIN(   MAX(0,EXP((1/beta.p)*( AZ39 - AZ54 - beta.0 - beta.oil*price.oil.2015 - beta.eua*price.eua.2015 - parameters!$D79 ))), price.ceiling   )</f>
        <v>49.325426099536429</v>
      </c>
      <c r="BA69" s="1">
        <f xml:space="preserve"> MIN(   MAX(0,EXP((1/beta.p)*( BA39 - BA54 - beta.0 - beta.oil*price.oil.2015 - beta.eua*price.eua.2015 - parameters!$D79 ))), price.ceiling   )</f>
        <v>50.898848525697481</v>
      </c>
      <c r="BB69" s="1">
        <f xml:space="preserve"> MIN(   MAX(0,EXP((1/beta.p)*( BB39 - BB54 - beta.0 - beta.oil*price.oil.2015 - beta.eua*price.eua.2015 - parameters!$D79 ))), price.ceiling   )</f>
        <v>52.522461255864187</v>
      </c>
      <c r="BC69" s="1">
        <f xml:space="preserve"> MIN(   MAX(0,EXP((1/beta.p)*( BC39 - BC54 - beta.0 - beta.oil*price.oil.2015 - beta.eua*price.eua.2015 - parameters!$D79 ))), price.ceiling   )</f>
        <v>54.197865301039293</v>
      </c>
      <c r="BD69" s="1">
        <f xml:space="preserve"> MIN(   MAX(0,EXP((1/beta.p)*( BD39 - BD54 - beta.0 - beta.oil*price.oil.2015 - beta.eua*price.eua.2015 - parameters!$D79 ))), price.ceiling   )</f>
        <v>55.92671274257232</v>
      </c>
      <c r="BE69" s="1">
        <f xml:space="preserve"> MIN(   MAX(0,EXP((1/beta.p)*( BE39 - BE54 - beta.0 - beta.oil*price.oil.2015 - beta.eua*price.eua.2015 - parameters!$D79 ))), price.ceiling   )</f>
        <v>57.710708361242801</v>
      </c>
      <c r="BF69" s="1">
        <f xml:space="preserve"> MIN(   MAX(0,EXP((1/beta.p)*( BF39 - BF54 - beta.0 - beta.oil*price.oil.2015 - beta.eua*price.eua.2015 - parameters!$D79 ))), price.ceiling   )</f>
        <v>59.551611318309604</v>
      </c>
      <c r="BG69" s="1">
        <f xml:space="preserve"> MIN(   MAX(0,EXP((1/beta.p)*( BG39 - BG54 - beta.0 - beta.oil*price.oil.2015 - beta.eua*price.eua.2015 - parameters!$D79 ))), price.ceiling   )</f>
        <v>61.451236890183431</v>
      </c>
      <c r="BH69" s="1">
        <f xml:space="preserve"> MIN(   MAX(0,EXP((1/beta.p)*( BH39 - BH54 - beta.0 - beta.oil*price.oil.2015 - beta.eua*price.eua.2015 - parameters!$D79 ))), price.ceiling   )</f>
        <v>63.41145825843342</v>
      </c>
      <c r="BI69" s="1">
        <f xml:space="preserve"> MIN(   MAX(0,EXP((1/beta.p)*( BI39 - BI54 - beta.0 - beta.oil*price.oil.2015 - beta.eua*price.eua.2015 - parameters!$D79 ))), price.ceiling   )</f>
        <v>65.434208356892867</v>
      </c>
      <c r="BJ69" s="1">
        <f xml:space="preserve"> MIN(   MAX(0,EXP((1/beta.p)*( BJ39 - BJ54 - beta.0 - beta.oil*price.oil.2015 - beta.eua*price.eua.2015 - parameters!$D79 ))), price.ceiling   )</f>
        <v>67.521481777685366</v>
      </c>
      <c r="BK69" s="1">
        <f xml:space="preserve"> MIN(   MAX(0,EXP((1/beta.p)*( BK39 - BK54 - beta.0 - beta.oil*price.oil.2015 - beta.eua*price.eua.2015 - parameters!$D79 ))), price.ceiling   )</f>
        <v>69.67533673805093</v>
      </c>
      <c r="BL69" s="1">
        <f xml:space="preserve"> MIN(   MAX(0,EXP((1/beta.p)*( BL39 - BL54 - beta.0 - beta.oil*price.oil.2015 - beta.eua*price.eua.2015 - parameters!$D79 ))), price.ceiling   )</f>
        <v>71.897897109911554</v>
      </c>
      <c r="BM69" s="1">
        <f xml:space="preserve"> MIN(   MAX(0,EXP((1/beta.p)*( BM39 - BM54 - beta.0 - beta.oil*price.oil.2015 - beta.eua*price.eua.2015 - parameters!$D79 ))), price.ceiling   )</f>
        <v>74.191354514177434</v>
      </c>
      <c r="BN69" s="1">
        <f xml:space="preserve"> MIN(   MAX(0,EXP((1/beta.p)*( BN39 - BN54 - beta.0 - beta.oil*price.oil.2015 - beta.eua*price.eua.2015 - parameters!$D79 ))), price.ceiling   )</f>
        <v>76.557970481859229</v>
      </c>
      <c r="BO69" s="1">
        <f xml:space="preserve"> MIN(   MAX(0,EXP((1/beta.p)*( BO39 - BO54 - beta.0 - beta.oil*price.oil.2015 - beta.eua*price.eua.2015 - parameters!$D79 ))), price.ceiling   )</f>
        <v>79.000078684116843</v>
      </c>
      <c r="BP69" s="1">
        <f xml:space="preserve"> MIN(   MAX(0,EXP((1/beta.p)*( BP39 - BP54 - beta.0 - beta.oil*price.oil.2015 - beta.eua*price.eua.2015 - parameters!$D79 ))), price.ceiling   )</f>
        <v>81.520087233444741</v>
      </c>
      <c r="BQ69" s="1">
        <f xml:space="preserve"> MIN(   MAX(0,EXP((1/beta.p)*( BQ39 - BQ54 - beta.0 - beta.oil*price.oil.2015 - beta.eua*price.eua.2015 - parameters!$D79 ))), price.ceiling   )</f>
        <v>84.120481058261774</v>
      </c>
      <c r="BR69" s="1">
        <f xml:space="preserve"> MIN(   MAX(0,EXP((1/beta.p)*( BR39 - BR54 - beta.0 - beta.oil*price.oil.2015 - beta.eua*price.eua.2015 - parameters!$D79 ))), price.ceiling   )</f>
        <v>86.803824353247833</v>
      </c>
      <c r="BS69" s="1">
        <f xml:space="preserve"> MIN(   MAX(0,EXP((1/beta.p)*( BS39 - BS54 - beta.0 - beta.oil*price.oil.2015 - beta.eua*price.eua.2015 - parameters!$D79 ))), price.ceiling   )</f>
        <v>89.572763107843286</v>
      </c>
      <c r="BT69" s="1">
        <f xml:space="preserve"> MIN(   MAX(0,EXP((1/beta.p)*( BT39 - BT54 - beta.0 - beta.oil*price.oil.2015 - beta.eua*price.eua.2015 - parameters!$D79 ))), price.ceiling   )</f>
        <v>92.430027715404634</v>
      </c>
      <c r="BU69" s="1">
        <f xml:space="preserve"> MIN(   MAX(0,EXP((1/beta.p)*( BU39 - BU54 - beta.0 - beta.oil*price.oil.2015 - beta.eua*price.eua.2015 - parameters!$D79 ))), price.ceiling   )</f>
        <v>95.37843566558891</v>
      </c>
      <c r="BV69" s="1">
        <f xml:space="preserve"> MIN(   MAX(0,EXP((1/beta.p)*( BV39 - BV54 - beta.0 - beta.oil*price.oil.2015 - beta.eua*price.eua.2015 - parameters!$D79 ))), price.ceiling   )</f>
        <v>98.420894322622246</v>
      </c>
      <c r="BW69" s="1">
        <f xml:space="preserve"> MIN(   MAX(0,EXP((1/beta.p)*( BW39 - BW54 - beta.0 - beta.oil*price.oil.2015 - beta.eua*price.eua.2015 - parameters!$D79 ))), price.ceiling   )</f>
        <v>101.56040379219156</v>
      </c>
      <c r="BX69" s="1">
        <f xml:space="preserve"> MIN(   MAX(0,EXP((1/beta.p)*( BX39 - BX54 - beta.0 - beta.oil*price.oil.2015 - beta.eua*price.eua.2015 - parameters!$D79 ))), price.ceiling   )</f>
        <v>104.80005987978699</v>
      </c>
      <c r="BY69" s="1">
        <f xml:space="preserve"> MIN(   MAX(0,EXP((1/beta.p)*( BY39 - BY54 - beta.0 - beta.oil*price.oil.2015 - beta.eua*price.eua.2015 - parameters!$D79 ))), price.ceiling   )</f>
        <v>108.1430571434117</v>
      </c>
      <c r="BZ69" s="1">
        <f xml:space="preserve"> MIN(   MAX(0,EXP((1/beta.p)*( BZ39 - BZ54 - beta.0 - beta.oil*price.oil.2015 - beta.eua*price.eua.2015 - parameters!$D79 ))), price.ceiling   )</f>
        <v>111.59269204366963</v>
      </c>
      <c r="CA69" s="1">
        <f xml:space="preserve"> MIN(   MAX(0,EXP((1/beta.p)*( CA39 - CA54 - beta.0 - beta.oil*price.oil.2015 - beta.eua*price.eua.2015 - parameters!$D79 ))), price.ceiling   )</f>
        <v>115.1523661943373</v>
      </c>
      <c r="CB69" s="1">
        <f xml:space="preserve"> MIN(   MAX(0,EXP((1/beta.p)*( CB39 - CB54 - beta.0 - beta.oil*price.oil.2015 - beta.eua*price.eua.2015 - parameters!$D79 ))), price.ceiling   )</f>
        <v>118.82558971662499</v>
      </c>
      <c r="CC69" s="1">
        <f xml:space="preserve"> MIN(   MAX(0,EXP((1/beta.p)*( CC39 - CC54 - beta.0 - beta.oil*price.oil.2015 - beta.eua*price.eua.2015 - parameters!$D79 ))), price.ceiling   )</f>
        <v>122.6159847004344</v>
      </c>
      <c r="CD69" s="1">
        <f xml:space="preserve"> MIN(   MAX(0,EXP((1/beta.p)*( CD39 - CD54 - beta.0 - beta.oil*price.oil.2015 - beta.eua*price.eua.2015 - parameters!$D79 ))), price.ceiling   )</f>
        <v>126.52728877602739</v>
      </c>
      <c r="CE69" s="1">
        <f xml:space="preserve"> MIN(   MAX(0,EXP((1/beta.p)*( CE39 - CE54 - beta.0 - beta.oil*price.oil.2015 - beta.eua*price.eua.2015 - parameters!$D79 ))), price.ceiling   )</f>
        <v>130.56335879962566</v>
      </c>
      <c r="CF69" s="1">
        <f xml:space="preserve"> MIN(   MAX(0,EXP((1/beta.p)*( CF39 - CF54 - beta.0 - beta.oil*price.oil.2015 - beta.eua*price.eua.2015 - parameters!$D79 ))), price.ceiling   )</f>
        <v>134.72817465657724</v>
      </c>
      <c r="CG69" s="1">
        <f xml:space="preserve"> MIN(   MAX(0,EXP((1/beta.p)*( CG39 - CG54 - beta.0 - beta.oil*price.oil.2015 - beta.eua*price.eua.2015 - parameters!$D79 ))), price.ceiling   )</f>
        <v>139.02584318583871</v>
      </c>
      <c r="CH69" s="1">
        <f xml:space="preserve"> MIN(   MAX(0,EXP((1/beta.p)*( CH39 - CH54 - beta.0 - beta.oil*price.oil.2015 - beta.eua*price.eua.2015 - parameters!$D79 ))), price.ceiling   )</f>
        <v>143.46060222964559</v>
      </c>
      <c r="CI69" s="1">
        <f xml:space="preserve"> MIN(   MAX(0,EXP((1/beta.p)*( CI39 - CI54 - beta.0 - beta.oil*price.oil.2015 - beta.eua*price.eua.2015 - parameters!$D79 ))), price.ceiling   )</f>
        <v>148.03682481235958</v>
      </c>
      <c r="CJ69" s="1">
        <f xml:space="preserve"> MIN(   MAX(0,EXP((1/beta.p)*( CJ39 - CJ54 - beta.0 - beta.oil*price.oil.2015 - beta.eua*price.eua.2015 - parameters!$D79 ))), price.ceiling   )</f>
        <v>152.75902345261872</v>
      </c>
      <c r="CK69" s="1">
        <f xml:space="preserve"> MIN(   MAX(0,EXP((1/beta.p)*( CK39 - CK54 - beta.0 - beta.oil*price.oil.2015 - beta.eua*price.eua.2015 - parameters!$D79 ))), price.ceiling   )</f>
        <v>157.63185461303851</v>
      </c>
      <c r="CL69" s="1">
        <f xml:space="preserve"> MIN(   MAX(0,EXP((1/beta.p)*( CL39 - CL54 - beta.0 - beta.oil*price.oil.2015 - beta.eua*price.eua.2015 - parameters!$D79 ))), price.ceiling   )</f>
        <v>162.66012329185358</v>
      </c>
      <c r="CM69" s="1">
        <f xml:space="preserve"> MIN(   MAX(0,EXP((1/beta.p)*( CM39 - CM54 - beta.0 - beta.oil*price.oil.2015 - beta.eua*price.eua.2015 - parameters!$D79 ))), price.ceiling   )</f>
        <v>167.84878776102727</v>
      </c>
      <c r="CN69" s="1">
        <f xml:space="preserve"> MIN(   MAX(0,EXP((1/beta.p)*( CN39 - CN54 - beta.0 - beta.oil*price.oil.2015 - beta.eua*price.eua.2015 - parameters!$D79 ))), price.ceiling   )</f>
        <v>173.20296445550127</v>
      </c>
      <c r="CO69" s="1">
        <f xml:space="preserve"> MIN(   MAX(0,EXP((1/beta.p)*( CO39 - CO54 - beta.0 - beta.oil*price.oil.2015 - beta.eua*price.eua.2015 - parameters!$D79 ))), price.ceiling   )</f>
        <v>178.7279330184067</v>
      </c>
      <c r="CP69" s="1">
        <f xml:space="preserve"> MIN(   MAX(0,EXP((1/beta.p)*( CP39 - CP54 - beta.0 - beta.oil*price.oil.2015 - beta.eua*price.eua.2015 - parameters!$D79 ))), price.ceiling   )</f>
        <v>184.42914150721094</v>
      </c>
      <c r="CQ69" s="1">
        <f xml:space="preserve"> MIN(   MAX(0,EXP((1/beta.p)*( CQ39 - CQ54 - beta.0 - beta.oil*price.oil.2015 - beta.eua*price.eua.2015 - parameters!$D79 ))), price.ceiling   )</f>
        <v>190.31221176593502</v>
      </c>
      <c r="CR69" s="1">
        <f xml:space="preserve"> MIN(   MAX(0,EXP((1/beta.p)*( CR39 - CR54 - beta.0 - beta.oil*price.oil.2015 - beta.eua*price.eua.2015 - parameters!$D79 ))), price.ceiling   )</f>
        <v>196.38294496873726</v>
      </c>
      <c r="CS69" s="1">
        <f xml:space="preserve"> MIN(   MAX(0,EXP((1/beta.p)*( CS39 - CS54 - beta.0 - beta.oil*price.oil.2015 - beta.eua*price.eua.2015 - parameters!$D79 ))), price.ceiling   )</f>
        <v>202.6473273403322</v>
      </c>
      <c r="CT69" s="1">
        <f xml:space="preserve"> MIN(   MAX(0,EXP((1/beta.p)*( CT39 - CT54 - beta.0 - beta.oil*price.oil.2015 - beta.eua*price.eua.2015 - parameters!$D79 ))), price.ceiling   )</f>
        <v>209.11153605888344</v>
      </c>
      <c r="CU69" s="1">
        <f xml:space="preserve"> MIN(   MAX(0,EXP((1/beta.p)*( CU39 - CU54 - beta.0 - beta.oil*price.oil.2015 - beta.eua*price.eua.2015 - parameters!$D79 ))), price.ceiling   )</f>
        <v>215.78194534718972</v>
      </c>
      <c r="CV69" s="1">
        <f xml:space="preserve"> MIN(   MAX(0,EXP((1/beta.p)*( CV39 - CV54 - beta.0 - beta.oil*price.oil.2015 - beta.eua*price.eua.2015 - parameters!$D79 ))), price.ceiling   )</f>
        <v>222.66513275817709</v>
      </c>
      <c r="CW69" s="1">
        <f xml:space="preserve"> MIN(   MAX(0,EXP((1/beta.p)*( CW39 - CW54 - beta.0 - beta.oil*price.oil.2015 - beta.eua*price.eua.2015 - parameters!$D79 ))), price.ceiling   )</f>
        <v>229.76788566088592</v>
      </c>
      <c r="CX69" s="1">
        <f xml:space="preserve"> MIN(   MAX(0,EXP((1/beta.p)*( CX39 - CX54 - beta.0 - beta.oil*price.oil.2015 - beta.eua*price.eua.2015 - parameters!$D79 ))), price.ceiling   )</f>
        <v>237.09720793335654</v>
      </c>
      <c r="CY69" s="1">
        <f xml:space="preserve"> MIN(   MAX(0,EXP((1/beta.p)*( CY39 - CY54 - beta.0 - beta.oil*price.oil.2015 - beta.eua*price.eua.2015 - parameters!$D79 ))), price.ceiling   )</f>
        <v>244.66032686900843</v>
      </c>
      <c r="CZ69" s="1">
        <f xml:space="preserve"> MIN(   MAX(0,EXP((1/beta.p)*( CZ39 - CZ54 - beta.0 - beta.oil*price.oil.2015 - beta.eua*price.eua.2015 - parameters!$D79 ))), price.ceiling   )</f>
        <v>252.46470030332526</v>
      </c>
      <c r="DA69" s="1">
        <f xml:space="preserve"> MIN(   MAX(0,EXP((1/beta.p)*( DA39 - DA54 - beta.0 - beta.oil*price.oil.2015 - beta.eua*price.eua.2015 - parameters!$D79 ))), price.ceiling   )</f>
        <v>260.51802396787241</v>
      </c>
    </row>
    <row r="70" spans="1:105" x14ac:dyDescent="0.25">
      <c r="A70" t="s">
        <v>50</v>
      </c>
      <c r="B70" s="3">
        <f t="shared" si="29"/>
        <v>55.981377080926627</v>
      </c>
      <c r="D70" t="s">
        <v>50</v>
      </c>
      <c r="E70" s="1">
        <f xml:space="preserve"> MIN(   MAX(0,EXP((1/beta.p)*( E40 - E55 - beta.0 - beta.oil*price.oil.2015 - beta.eua*price.eua.2015 - parameters!$D80 ))), price.ceiling   )</f>
        <v>8.4994947857096612</v>
      </c>
      <c r="F70" s="1">
        <f xml:space="preserve"> MIN(   MAX(0,EXP((1/beta.p)*( F40 - F55 - beta.0 - beta.oil*price.oil.2015 - beta.eua*price.eua.2015 - parameters!$D80 ))), price.ceiling   )</f>
        <v>8.8143642080789917</v>
      </c>
      <c r="G70" s="1">
        <f xml:space="preserve"> MIN(   MAX(0,EXP((1/beta.p)*( G40 - G55 - beta.0 - beta.oil*price.oil.2015 - beta.eua*price.eua.2015 - parameters!$D80 ))), price.ceiling   )</f>
        <v>9.140898177064658</v>
      </c>
      <c r="H70" s="1">
        <f xml:space="preserve"> MIN(   MAX(0,EXP((1/beta.p)*( H40 - H55 - beta.0 - beta.oil*price.oil.2015 - beta.eua*price.eua.2015 - parameters!$D80 ))), price.ceiling   )</f>
        <v>9.4795288135335856</v>
      </c>
      <c r="I70" s="1">
        <f xml:space="preserve"> MIN(   MAX(0,EXP((1/beta.p)*( I40 - I55 - beta.0 - beta.oil*price.oil.2015 - beta.eua*price.eua.2015 - parameters!$D80 ))), price.ceiling   )</f>
        <v>9.8307042465568699</v>
      </c>
      <c r="J70" s="1">
        <f xml:space="preserve"> MIN(   MAX(0,EXP((1/beta.p)*( J40 - J55 - beta.0 - beta.oil*price.oil.2015 - beta.eua*price.eua.2015 - parameters!$D80 ))), price.ceiling   )</f>
        <v>10.194889206444302</v>
      </c>
      <c r="K70" s="1">
        <f xml:space="preserve"> MIN(   MAX(0,EXP((1/beta.p)*( K40 - K55 - beta.0 - beta.oil*price.oil.2015 - beta.eua*price.eua.2015 - parameters!$D80 ))), price.ceiling   )</f>
        <v>10.572565639748257</v>
      </c>
      <c r="L70" s="1">
        <f xml:space="preserve"> MIN(   MAX(0,EXP((1/beta.p)*( L40 - L55 - beta.0 - beta.oil*price.oil.2015 - beta.eua*price.eua.2015 - parameters!$D80 ))), price.ceiling   )</f>
        <v>10.964233347050866</v>
      </c>
      <c r="M70" s="1">
        <f xml:space="preserve"> MIN(   MAX(0,EXP((1/beta.p)*( M40 - M55 - beta.0 - beta.oil*price.oil.2015 - beta.eua*price.eua.2015 - parameters!$D80 ))), price.ceiling   )</f>
        <v>11.370410644378339</v>
      </c>
      <c r="N70" s="1">
        <f xml:space="preserve"> MIN(   MAX(0,EXP((1/beta.p)*( N40 - N55 - beta.0 - beta.oil*price.oil.2015 - beta.eua*price.eua.2015 - parameters!$D80 ))), price.ceiling   )</f>
        <v>11.791635049117886</v>
      </c>
      <c r="O70" s="1">
        <f xml:space="preserve"> MIN(   MAX(0,EXP((1/beta.p)*( O40 - O55 - beta.0 - beta.oil*price.oil.2015 - beta.eua*price.eua.2015 - parameters!$D80 ))), price.ceiling   )</f>
        <v>12.228463991344913</v>
      </c>
      <c r="P70" s="1">
        <f xml:space="preserve"> MIN(   MAX(0,EXP((1/beta.p)*( P40 - P55 - beta.0 - beta.oil*price.oil.2015 - beta.eua*price.eua.2015 - parameters!$D80 ))), price.ceiling   )</f>
        <v>12.681475551501718</v>
      </c>
      <c r="Q70" s="1">
        <f xml:space="preserve"> MIN(   MAX(0,EXP((1/beta.p)*( Q40 - Q55 - beta.0 - beta.oil*price.oil.2015 - beta.eua*price.eua.2015 - parameters!$D80 ))), price.ceiling   )</f>
        <v>13.15126922540404</v>
      </c>
      <c r="R70" s="1">
        <f xml:space="preserve"> MIN(   MAX(0,EXP((1/beta.p)*( R40 - R55 - beta.0 - beta.oil*price.oil.2015 - beta.eua*price.eua.2015 - parameters!$D80 ))), price.ceiling   )</f>
        <v>13.638466717587784</v>
      </c>
      <c r="S70" s="1">
        <f xml:space="preserve"> MIN(   MAX(0,EXP((1/beta.p)*( S40 - S55 - beta.0 - beta.oil*price.oil.2015 - beta.eua*price.eua.2015 - parameters!$D80 ))), price.ceiling   )</f>
        <v>14.143712764045782</v>
      </c>
      <c r="T70" s="1">
        <f xml:space="preserve"> MIN(   MAX(0,EXP((1/beta.p)*( T40 - T55 - beta.0 - beta.oil*price.oil.2015 - beta.eua*price.eua.2015 - parameters!$D80 ))), price.ceiling   )</f>
        <v>14.66767598544342</v>
      </c>
      <c r="U70" s="1">
        <f xml:space="preserve"> MIN(   MAX(0,EXP((1/beta.p)*( U40 - U55 - beta.0 - beta.oil*price.oil.2015 - beta.eua*price.eua.2015 - parameters!$D80 ))), price.ceiling   )</f>
        <v>15.211049771942125</v>
      </c>
      <c r="V70" s="1">
        <f xml:space="preserve"> MIN(   MAX(0,EXP((1/beta.p)*( V40 - V55 - beta.0 - beta.oil*price.oil.2015 - beta.eua*price.eua.2015 - parameters!$D80 ))), price.ceiling   )</f>
        <v>15.774553200801831</v>
      </c>
      <c r="W70" s="1">
        <f xml:space="preserve"> MIN(   MAX(0,EXP((1/beta.p)*( W40 - W55 - beta.0 - beta.oil*price.oil.2015 - beta.eua*price.eua.2015 - parameters!$D80 ))), price.ceiling   )</f>
        <v>16.358931987976543</v>
      </c>
      <c r="X70" s="1">
        <f xml:space="preserve"> MIN(   MAX(0,EXP((1/beta.p)*( X40 - X55 - beta.0 - beta.oil*price.oil.2015 - beta.eua*price.eua.2015 - parameters!$D80 ))), price.ceiling   )</f>
        <v>16.964959474962434</v>
      </c>
      <c r="Y70" s="1">
        <f xml:space="preserve"> MIN(   MAX(0,EXP((1/beta.p)*( Y40 - Y55 - beta.0 - beta.oil*price.oil.2015 - beta.eua*price.eua.2015 - parameters!$D80 ))), price.ceiling   )</f>
        <v>17.593437652204418</v>
      </c>
      <c r="Z70" s="1">
        <f xml:space="preserve"> MIN(   MAX(0,EXP((1/beta.p)*( Z40 - Z55 - beta.0 - beta.oil*price.oil.2015 - beta.eua*price.eua.2015 - parameters!$D80 ))), price.ceiling   )</f>
        <v>18.2451982204154</v>
      </c>
      <c r="AA70" s="1">
        <f xml:space="preserve"> MIN(   MAX(0,EXP((1/beta.p)*( AA40 - AA55 - beta.0 - beta.oil*price.oil.2015 - beta.eua*price.eua.2015 - parameters!$D80 ))), price.ceiling   )</f>
        <v>18.921103691212924</v>
      </c>
      <c r="AB70" s="1">
        <f xml:space="preserve"> MIN(   MAX(0,EXP((1/beta.p)*( AB40 - AB55 - beta.0 - beta.oil*price.oil.2015 - beta.eua*price.eua.2015 - parameters!$D80 ))), price.ceiling   )</f>
        <v>19.622048528529508</v>
      </c>
      <c r="AC70" s="1">
        <f xml:space="preserve"> MIN(   MAX(0,EXP((1/beta.p)*( AC40 - AC55 - beta.0 - beta.oil*price.oil.2015 - beta.eua*price.eua.2015 - parameters!$D80 ))), price.ceiling   )</f>
        <v>20.34896033230741</v>
      </c>
      <c r="AD70" s="1">
        <f xml:space="preserve"> MIN(   MAX(0,EXP((1/beta.p)*( AD40 - AD55 - beta.0 - beta.oil*price.oil.2015 - beta.eua*price.eua.2015 - parameters!$D80 ))), price.ceiling   )</f>
        <v>21.102801066044051</v>
      </c>
      <c r="AE70" s="1">
        <f xml:space="preserve"> MIN(   MAX(0,EXP((1/beta.p)*( AE40 - AE55 - beta.0 - beta.oil*price.oil.2015 - beta.eua*price.eua.2015 - parameters!$D80 ))), price.ceiling   )</f>
        <v>21.884568329812712</v>
      </c>
      <c r="AF70" s="1">
        <f xml:space="preserve"> MIN(   MAX(0,EXP((1/beta.p)*( AF40 - AF55 - beta.0 - beta.oil*price.oil.2015 - beta.eua*price.eua.2015 - parameters!$D80 ))), price.ceiling   )</f>
        <v>22.695296680443128</v>
      </c>
      <c r="AG70" s="1">
        <f xml:space="preserve"> MIN(   MAX(0,EXP((1/beta.p)*( AG40 - AG55 - beta.0 - beta.oil*price.oil.2015 - beta.eua*price.eua.2015 - parameters!$D80 ))), price.ceiling   )</f>
        <v>23.536059000609072</v>
      </c>
      <c r="AH70" s="1">
        <f xml:space="preserve"> MIN(   MAX(0,EXP((1/beta.p)*( AH40 - AH55 - beta.0 - beta.oil*price.oil.2015 - beta.eua*price.eua.2015 - parameters!$D80 ))), price.ceiling   )</f>
        <v>24.407967918634682</v>
      </c>
      <c r="AI70" s="1">
        <f xml:space="preserve"> MIN(   MAX(0,EXP((1/beta.p)*( AI40 - AI55 - beta.0 - beta.oil*price.oil.2015 - beta.eua*price.eua.2015 - parameters!$D80 ))), price.ceiling   )</f>
        <v>25.312177280898329</v>
      </c>
      <c r="AJ70" s="1">
        <f xml:space="preserve"> MIN(   MAX(0,EXP((1/beta.p)*( AJ40 - AJ55 - beta.0 - beta.oil*price.oil.2015 - beta.eua*price.eua.2015 - parameters!$D80 ))), price.ceiling   )</f>
        <v>26.249883678782901</v>
      </c>
      <c r="AK70" s="1">
        <f xml:space="preserve"> MIN(   MAX(0,EXP((1/beta.p)*( AK40 - AK55 - beta.0 - beta.oil*price.oil.2015 - beta.eua*price.eua.2015 - parameters!$D80 ))), price.ceiling   )</f>
        <v>27.222328032192838</v>
      </c>
      <c r="AL70" s="1">
        <f xml:space="preserve"> MIN(   MAX(0,EXP((1/beta.p)*( AL40 - AL55 - beta.0 - beta.oil*price.oil.2015 - beta.eua*price.eua.2015 - parameters!$D80 ))), price.ceiling   )</f>
        <v>28.230797231733536</v>
      </c>
      <c r="AM70" s="1">
        <f xml:space="preserve"> MIN(   MAX(0,EXP((1/beta.p)*( AM40 - AM55 - beta.0 - beta.oil*price.oil.2015 - beta.eua*price.eua.2015 - parameters!$D80 ))), price.ceiling   )</f>
        <v>29.276625841726574</v>
      </c>
      <c r="AN70" s="1">
        <f xml:space="preserve"> MIN(   MAX(0,EXP((1/beta.p)*( AN40 - AN55 - beta.0 - beta.oil*price.oil.2015 - beta.eua*price.eua.2015 - parameters!$D80 ))), price.ceiling   )</f>
        <v>30.36119786631399</v>
      </c>
      <c r="AO70" s="1">
        <f xml:space="preserve"> MIN(   MAX(0,EXP((1/beta.p)*( AO40 - AO55 - beta.0 - beta.oil*price.oil.2015 - beta.eua*price.eua.2015 - parameters!$D80 ))), price.ceiling   )</f>
        <v>31.485948580989465</v>
      </c>
      <c r="AP70" s="1">
        <f xml:space="preserve"> MIN(   MAX(0,EXP((1/beta.p)*( AP40 - AP55 - beta.0 - beta.oil*price.oil.2015 - beta.eua*price.eua.2015 - parameters!$D80 ))), price.ceiling   )</f>
        <v>32.65236643197926</v>
      </c>
      <c r="AQ70" s="1">
        <f xml:space="preserve"> MIN(   MAX(0,EXP((1/beta.p)*( AQ40 - AQ55 - beta.0 - beta.oil*price.oil.2015 - beta.eua*price.eua.2015 - parameters!$D80 ))), price.ceiling   )</f>
        <v>33.861995005987595</v>
      </c>
      <c r="AR70" s="1">
        <f xml:space="preserve"> MIN(   MAX(0,EXP((1/beta.p)*( AR40 - AR55 - beta.0 - beta.oil*price.oil.2015 - beta.eua*price.eua.2015 - parameters!$D80 ))), price.ceiling   )</f>
        <v>35.116435072911898</v>
      </c>
      <c r="AS70" s="1">
        <f xml:space="preserve"> MIN(   MAX(0,EXP((1/beta.p)*( AS40 - AS55 - beta.0 - beta.oil*price.oil.2015 - beta.eua*price.eua.2015 - parameters!$D80 ))), price.ceiling   )</f>
        <v>36.417346704232436</v>
      </c>
      <c r="AT70" s="1">
        <f xml:space="preserve"> MIN(   MAX(0,EXP((1/beta.p)*( AT40 - AT55 - beta.0 - beta.oil*price.oil.2015 - beta.eua*price.eua.2015 - parameters!$D80 ))), price.ceiling   )</f>
        <v>37.766451469878589</v>
      </c>
      <c r="AU70" s="1">
        <f xml:space="preserve"> MIN(   MAX(0,EXP((1/beta.p)*( AU40 - AU55 - beta.0 - beta.oil*price.oil.2015 - beta.eua*price.eua.2015 - parameters!$D80 ))), price.ceiling   )</f>
        <v>39.165534716479698</v>
      </c>
      <c r="AV70" s="1">
        <f xml:space="preserve"> MIN(   MAX(0,EXP((1/beta.p)*( AV40 - AV55 - beta.0 - beta.oil*price.oil.2015 - beta.eua*price.eua.2015 - parameters!$D80 ))), price.ceiling   )</f>
        <v>40.61644793001539</v>
      </c>
      <c r="AW70" s="1">
        <f xml:space="preserve"> MIN(   MAX(0,EXP((1/beta.p)*( AW40 - AW55 - beta.0 - beta.oil*price.oil.2015 - beta.eua*price.eua.2015 - parameters!$D80 ))), price.ceiling   )</f>
        <v>42.121111185991502</v>
      </c>
      <c r="AX70" s="1">
        <f xml:space="preserve"> MIN(   MAX(0,EXP((1/beta.p)*( AX40 - AX55 - beta.0 - beta.oil*price.oil.2015 - beta.eua*price.eua.2015 - parameters!$D80 ))), price.ceiling   )</f>
        <v>43.681515690384671</v>
      </c>
      <c r="AY70" s="1">
        <f xml:space="preserve"> MIN(   MAX(0,EXP((1/beta.p)*( AY40 - AY55 - beta.0 - beta.oil*price.oil.2015 - beta.eua*price.eua.2015 - parameters!$D80 ))), price.ceiling   )</f>
        <v>45.29972641471776</v>
      </c>
      <c r="AZ70" s="1">
        <f xml:space="preserve"> MIN(   MAX(0,EXP((1/beta.p)*( AZ40 - AZ55 - beta.0 - beta.oil*price.oil.2015 - beta.eua*price.eua.2015 - parameters!$D80 ))), price.ceiling   )</f>
        <v>46.977884828753389</v>
      </c>
      <c r="BA70" s="1">
        <f xml:space="preserve"> MIN(   MAX(0,EXP((1/beta.p)*( BA40 - BA55 - beta.0 - beta.oil*price.oil.2015 - beta.eua*price.eua.2015 - parameters!$D80 ))), price.ceiling   )</f>
        <v>48.718211734422219</v>
      </c>
      <c r="BB70" s="1">
        <f xml:space="preserve"> MIN(   MAX(0,EXP((1/beta.p)*( BB40 - BB55 - beta.0 - beta.oil*price.oil.2015 - beta.eua*price.eua.2015 - parameters!$D80 ))), price.ceiling   )</f>
        <v>50.523010204735492</v>
      </c>
      <c r="BC70" s="1">
        <f xml:space="preserve"> MIN(   MAX(0,EXP((1/beta.p)*( BC40 - BC55 - beta.0 - beta.oil*price.oil.2015 - beta.eua*price.eua.2015 - parameters!$D80 ))), price.ceiling   )</f>
        <v>52.394668631571847</v>
      </c>
      <c r="BD70" s="1">
        <f xml:space="preserve"> MIN(   MAX(0,EXP((1/beta.p)*( BD40 - BD55 - beta.0 - beta.oil*price.oil.2015 - beta.eua*price.eua.2015 - parameters!$D80 ))), price.ceiling   )</f>
        <v>54.335663886371336</v>
      </c>
      <c r="BE70" s="1">
        <f xml:space="preserve"> MIN(   MAX(0,EXP((1/beta.p)*( BE40 - BE55 - beta.0 - beta.oil*price.oil.2015 - beta.eua*price.eua.2015 - parameters!$D80 ))), price.ceiling   )</f>
        <v>56.348564597919577</v>
      </c>
      <c r="BF70" s="1">
        <f xml:space="preserve"> MIN(   MAX(0,EXP((1/beta.p)*( BF40 - BF55 - beta.0 - beta.oil*price.oil.2015 - beta.eua*price.eua.2015 - parameters!$D80 ))), price.ceiling   )</f>
        <v>58.436034551559516</v>
      </c>
      <c r="BG70" s="1">
        <f xml:space="preserve"> MIN(   MAX(0,EXP((1/beta.p)*( BG40 - BG55 - beta.0 - beta.oil*price.oil.2015 - beta.eua*price.eua.2015 - parameters!$D80 ))), price.ceiling   )</f>
        <v>60.600836214328865</v>
      </c>
      <c r="BH70" s="1">
        <f xml:space="preserve"> MIN(   MAX(0,EXP((1/beta.p)*( BH40 - BH55 - beta.0 - beta.oil*price.oil.2015 - beta.eua*price.eua.2015 - parameters!$D80 ))), price.ceiling   )</f>
        <v>62.845834390689397</v>
      </c>
      <c r="BI70" s="1">
        <f xml:space="preserve"> MIN(   MAX(0,EXP((1/beta.p)*( BI40 - BI55 - beta.0 - beta.oil*price.oil.2015 - beta.eua*price.eua.2015 - parameters!$D80 ))), price.ceiling   )</f>
        <v>65.174000013684449</v>
      </c>
      <c r="BJ70" s="1">
        <f xml:space="preserve"> MIN(   MAX(0,EXP((1/beta.p)*( BJ40 - BJ55 - beta.0 - beta.oil*price.oil.2015 - beta.eua*price.eua.2015 - parameters!$D80 ))), price.ceiling   )</f>
        <v>67.588414076542719</v>
      </c>
      <c r="BK70" s="1">
        <f xml:space="preserve"> MIN(   MAX(0,EXP((1/beta.p)*( BK40 - BK55 - beta.0 - beta.oil*price.oil.2015 - beta.eua*price.eua.2015 - parameters!$D80 ))), price.ceiling   )</f>
        <v>70.092271709930657</v>
      </c>
      <c r="BL70" s="1">
        <f xml:space="preserve"> MIN(   MAX(0,EXP((1/beta.p)*( BL40 - BL55 - beta.0 - beta.oil*price.oil.2015 - beta.eua*price.eua.2015 - parameters!$D80 ))), price.ceiling   )</f>
        <v>72.688886410249893</v>
      </c>
      <c r="BM70" s="1">
        <f xml:space="preserve"> MIN(   MAX(0,EXP((1/beta.p)*( BM40 - BM55 - beta.0 - beta.oil*price.oil.2015 - beta.eua*price.eua.2015 - parameters!$D80 ))), price.ceiling   )</f>
        <v>75.381694424573965</v>
      </c>
      <c r="BN70" s="1">
        <f xml:space="preserve"> MIN(   MAX(0,EXP((1/beta.p)*( BN40 - BN55 - beta.0 - beta.oil*price.oil.2015 - beta.eua*price.eua.2015 - parameters!$D80 ))), price.ceiling   )</f>
        <v>78.174259298029057</v>
      </c>
      <c r="BO70" s="1">
        <f xml:space="preserve"> MIN(   MAX(0,EXP((1/beta.p)*( BO40 - BO55 - beta.0 - beta.oil*price.oil.2015 - beta.eua*price.eua.2015 - parameters!$D80 ))), price.ceiling   )</f>
        <v>81.07027658963392</v>
      </c>
      <c r="BP70" s="1">
        <f xml:space="preserve"> MIN(   MAX(0,EXP((1/beta.p)*( BP40 - BP55 - beta.0 - beta.oil*price.oil.2015 - beta.eua*price.eua.2015 - parameters!$D80 ))), price.ceiling   )</f>
        <v>84.073578762842914</v>
      </c>
      <c r="BQ70" s="1">
        <f xml:space="preserve"> MIN(   MAX(0,EXP((1/beta.p)*( BQ40 - BQ55 - beta.0 - beta.oil*price.oil.2015 - beta.eua*price.eua.2015 - parameters!$D80 ))), price.ceiling   )</f>
        <v>87.188140257261011</v>
      </c>
      <c r="BR70" s="1">
        <f xml:space="preserve"> MIN(   MAX(0,EXP((1/beta.p)*( BR40 - BR55 - beta.0 - beta.oil*price.oil.2015 - beta.eua*price.eua.2015 - parameters!$D80 ))), price.ceiling   )</f>
        <v>90.418082748244927</v>
      </c>
      <c r="BS70" s="1">
        <f xml:space="preserve"> MIN(   MAX(0,EXP((1/beta.p)*( BS40 - BS55 - beta.0 - beta.oil*price.oil.2015 - beta.eua*price.eua.2015 - parameters!$D80 ))), price.ceiling   )</f>
        <v>93.767680601348957</v>
      </c>
      <c r="BT70" s="1">
        <f xml:space="preserve"> MIN(   MAX(0,EXP((1/beta.p)*( BT40 - BT55 - beta.0 - beta.oil*price.oil.2015 - beta.eua*price.eua.2015 - parameters!$D80 ))), price.ceiling   )</f>
        <v>97.241366528834845</v>
      </c>
      <c r="BU70" s="1">
        <f xml:space="preserve"> MIN(   MAX(0,EXP((1/beta.p)*( BU40 - BU55 - beta.0 - beta.oil*price.oil.2015 - beta.eua*price.eua.2015 - parameters!$D80 ))), price.ceiling   )</f>
        <v>100.84373745573011</v>
      </c>
      <c r="BV70" s="1">
        <f xml:space="preserve"> MIN(   MAX(0,EXP((1/beta.p)*( BV40 - BV55 - beta.0 - beta.oil*price.oil.2015 - beta.eua*price.eua.2015 - parameters!$D80 ))), price.ceiling   )</f>
        <v>104.57956060319955</v>
      </c>
      <c r="BW70" s="1">
        <f xml:space="preserve"> MIN(   MAX(0,EXP((1/beta.p)*( BW40 - BW55 - beta.0 - beta.oil*price.oil.2015 - beta.eua*price.eua.2015 - parameters!$D80 ))), price.ceiling   )</f>
        <v>108.4537797972782</v>
      </c>
      <c r="BX70" s="1">
        <f xml:space="preserve"> MIN(   MAX(0,EXP((1/beta.p)*( BX40 - BX55 - beta.0 - beta.oil*price.oil.2015 - beta.eua*price.eua.2015 - parameters!$D80 ))), price.ceiling   )</f>
        <v>112.47152201131605</v>
      </c>
      <c r="BY70" s="1">
        <f xml:space="preserve"> MIN(   MAX(0,EXP((1/beta.p)*( BY40 - BY55 - beta.0 - beta.oil*price.oil.2015 - beta.eua*price.eua.2015 - parameters!$D80 ))), price.ceiling   )</f>
        <v>116.63810415079148</v>
      </c>
      <c r="BZ70" s="1">
        <f xml:space="preserve"> MIN(   MAX(0,EXP((1/beta.p)*( BZ40 - BZ55 - beta.0 - beta.oil*price.oil.2015 - beta.eua*price.eua.2015 - parameters!$D80 ))), price.ceiling   )</f>
        <v>120.9590400894736</v>
      </c>
      <c r="CA70" s="1">
        <f xml:space="preserve"> MIN(   MAX(0,EXP((1/beta.p)*( CA40 - CA55 - beta.0 - beta.oil*price.oil.2015 - beta.eua*price.eua.2015 - parameters!$D80 ))), price.ceiling   )</f>
        <v>125.44004796624239</v>
      </c>
      <c r="CB70" s="1">
        <f xml:space="preserve"> MIN(   MAX(0,EXP((1/beta.p)*( CB40 - CB55 - beta.0 - beta.oil*price.oil.2015 - beta.eua*price.eua.2015 - parameters!$D80 ))), price.ceiling   )</f>
        <v>130.08705775222637</v>
      </c>
      <c r="CC70" s="1">
        <f xml:space="preserve"> MIN(   MAX(0,EXP((1/beta.p)*( CC40 - CC55 - beta.0 - beta.oil*price.oil.2015 - beta.eua*price.eua.2015 - parameters!$D80 ))), price.ceiling   )</f>
        <v>134.90621909826737</v>
      </c>
      <c r="CD70" s="1">
        <f xml:space="preserve"> MIN(   MAX(0,EXP((1/beta.p)*( CD40 - CD55 - beta.0 - beta.oil*price.oil.2015 - beta.eua*price.eua.2015 - parameters!$D80 ))), price.ceiling   )</f>
        <v>139.90390947310252</v>
      </c>
      <c r="CE70" s="1">
        <f xml:space="preserve"> MIN(   MAX(0,EXP((1/beta.p)*( CE40 - CE55 - beta.0 - beta.oil*price.oil.2015 - beta.eua*price.eua.2015 - parameters!$D80 ))), price.ceiling   )</f>
        <v>145.08674260302834</v>
      </c>
      <c r="CF70" s="1">
        <f xml:space="preserve"> MIN(   MAX(0,EXP((1/beta.p)*( CF40 - CF55 - beta.0 - beta.oil*price.oil.2015 - beta.eua*price.eua.2015 - parameters!$D80 ))), price.ceiling   )</f>
        <v>150.46157722421901</v>
      </c>
      <c r="CG70" s="1">
        <f xml:space="preserve"> MIN(   MAX(0,EXP((1/beta.p)*( CG40 - CG55 - beta.0 - beta.oil*price.oil.2015 - beta.eua*price.eua.2015 - parameters!$D80 ))), price.ceiling   )</f>
        <v>156.03552615928064</v>
      </c>
      <c r="CH70" s="1">
        <f xml:space="preserve"> MIN(   MAX(0,EXP((1/beta.p)*( CH40 - CH55 - beta.0 - beta.oil*price.oil.2015 - beta.eua*price.eua.2015 - parameters!$D80 ))), price.ceiling   )</f>
        <v>161.81596573005049</v>
      </c>
      <c r="CI70" s="1">
        <f xml:space="preserve"> MIN(   MAX(0,EXP((1/beta.p)*( CI40 - CI55 - beta.0 - beta.oil*price.oil.2015 - beta.eua*price.eua.2015 - parameters!$D80 ))), price.ceiling   )</f>
        <v>167.81054551910125</v>
      </c>
      <c r="CJ70" s="1">
        <f xml:space="preserve"> MIN(   MAX(0,EXP((1/beta.p)*( CJ40 - CJ55 - beta.0 - beta.oil*price.oil.2015 - beta.eua*price.eua.2015 - parameters!$D80 ))), price.ceiling   )</f>
        <v>174.02719849286618</v>
      </c>
      <c r="CK70" s="1">
        <f xml:space="preserve"> MIN(   MAX(0,EXP((1/beta.p)*( CK40 - CK55 - beta.0 - beta.oil*price.oil.2015 - beta.eua*price.eua.2015 - parameters!$D80 ))), price.ceiling   )</f>
        <v>180.47415149978244</v>
      </c>
      <c r="CL70" s="1">
        <f xml:space="preserve"> MIN(   MAX(0,EXP((1/beta.p)*( CL40 - CL55 - beta.0 - beta.oil*price.oil.2015 - beta.eua*price.eua.2015 - parameters!$D80 ))), price.ceiling   )</f>
        <v>187.15993615734524</v>
      </c>
      <c r="CM70" s="1">
        <f xml:space="preserve"> MIN(   MAX(0,EXP((1/beta.p)*( CM40 - CM55 - beta.0 - beta.oil*price.oil.2015 - beta.eua*price.eua.2015 - parameters!$D80 ))), price.ceiling   )</f>
        <v>194.09340014247843</v>
      </c>
      <c r="CN70" s="1">
        <f xml:space="preserve"> MIN(   MAX(0,EXP((1/beta.p)*( CN40 - CN55 - beta.0 - beta.oil*price.oil.2015 - beta.eua*price.eua.2015 - parameters!$D80 ))), price.ceiling   )</f>
        <v>201.28371890016663</v>
      </c>
      <c r="CO70" s="1">
        <f xml:space="preserve"> MIN(   MAX(0,EXP((1/beta.p)*( CO40 - CO55 - beta.0 - beta.oil*price.oil.2015 - beta.eua*price.eua.2015 - parameters!$D80 ))), price.ceiling   )</f>
        <v>208.74040778584072</v>
      </c>
      <c r="CP70" s="1">
        <f xml:space="preserve"> MIN(   MAX(0,EXP((1/beta.p)*( CP40 - CP55 - beta.0 - beta.oil*price.oil.2015 - beta.eua*price.eua.2015 - parameters!$D80 ))), price.ceiling   )</f>
        <v>216.47333465758513</v>
      </c>
      <c r="CQ70" s="1">
        <f xml:space="preserve"> MIN(   MAX(0,EXP((1/beta.p)*( CQ40 - CQ55 - beta.0 - beta.oil*price.oil.2015 - beta.eua*price.eua.2015 - parameters!$D80 ))), price.ceiling   )</f>
        <v>224.4927329348331</v>
      </c>
      <c r="CR70" s="1">
        <f xml:space="preserve"> MIN(   MAX(0,EXP((1/beta.p)*( CR40 - CR55 - beta.0 - beta.oil*price.oil.2015 - beta.eua*price.eua.2015 - parameters!$D80 ))), price.ceiling   )</f>
        <v>232.80921514082823</v>
      </c>
      <c r="CS70" s="1">
        <f xml:space="preserve"> MIN(   MAX(0,EXP((1/beta.p)*( CS40 - CS55 - beta.0 - beta.oil*price.oil.2015 - beta.eua*price.eua.2015 - parameters!$D80 ))), price.ceiling   )</f>
        <v>241.4337869467781</v>
      </c>
      <c r="CT70" s="1">
        <f xml:space="preserve"> MIN(   MAX(0,EXP((1/beta.p)*( CT40 - CT55 - beta.0 - beta.oil*price.oil.2015 - beta.eua*price.eua.2015 - parameters!$D80 ))), price.ceiling   )</f>
        <v>250.37786173628038</v>
      </c>
      <c r="CU70" s="1">
        <f xml:space="preserve"> MIN(   MAX(0,EXP((1/beta.p)*( CU40 - CU55 - beta.0 - beta.oil*price.oil.2015 - beta.eua*price.eua.2015 - parameters!$D80 ))), price.ceiling   )</f>
        <v>259.65327570929901</v>
      </c>
      <c r="CV70" s="1">
        <f xml:space="preserve"> MIN(   MAX(0,EXP((1/beta.p)*( CV40 - CV55 - beta.0 - beta.oil*price.oil.2015 - beta.eua*price.eua.2015 - parameters!$D80 ))), price.ceiling   )</f>
        <v>269.272303545677</v>
      </c>
      <c r="CW70" s="1">
        <f xml:space="preserve"> MIN(   MAX(0,EXP((1/beta.p)*( CW40 - CW55 - beta.0 - beta.oil*price.oil.2015 - beta.eua*price.eua.2015 - parameters!$D80 ))), price.ceiling   )</f>
        <v>279.24767464891454</v>
      </c>
      <c r="CX70" s="1">
        <f xml:space="preserve"> MIN(   MAX(0,EXP((1/beta.p)*( CX40 - CX55 - beta.0 - beta.oil*price.oil.2015 - beta.eua*price.eua.2015 - parameters!$D80 ))), price.ceiling   )</f>
        <v>289.59258999170839</v>
      </c>
      <c r="CY70" s="1">
        <f xml:space="preserve"> MIN(   MAX(0,EXP((1/beta.p)*( CY40 - CY55 - beta.0 - beta.oil*price.oil.2015 - beta.eua*price.eua.2015 - parameters!$D80 ))), price.ceiling   )</f>
        <v>300.32073958554497</v>
      </c>
      <c r="CZ70" s="1">
        <f xml:space="preserve"> MIN(   MAX(0,EXP((1/beta.p)*( CZ40 - CZ55 - beta.0 - beta.oil*price.oil.2015 - beta.eua*price.eua.2015 - parameters!$D80 ))), price.ceiling   )</f>
        <v>311.44632059746772</v>
      </c>
      <c r="DA70" s="1">
        <f xml:space="preserve"> MIN(   MAX(0,EXP((1/beta.p)*( DA40 - DA55 - beta.0 - beta.oil*price.oil.2015 - beta.eua*price.eua.2015 - parameters!$D80 ))), price.ceiling   )</f>
        <v>322.98405613799133</v>
      </c>
    </row>
    <row r="71" spans="1:105" x14ac:dyDescent="0.25">
      <c r="A71" t="s">
        <v>51</v>
      </c>
      <c r="B71" s="3">
        <f t="shared" si="29"/>
        <v>58.269781662095042</v>
      </c>
      <c r="D71" t="s">
        <v>51</v>
      </c>
      <c r="E71" s="1">
        <f xml:space="preserve"> MIN(   MAX(0,EXP((1/beta.p)*( E41 - E56 - beta.0 - beta.oil*price.oil.2015 - beta.eua*price.eua.2015 - parameters!$D81 ))), price.ceiling   )</f>
        <v>5.6377374432882927</v>
      </c>
      <c r="F71" s="1">
        <f xml:space="preserve"> MIN(   MAX(0,EXP((1/beta.p)*( F41 - F56 - beta.0 - beta.oil*price.oil.2015 - beta.eua*price.eua.2015 - parameters!$D81 ))), price.ceiling   )</f>
        <v>5.8955281052183679</v>
      </c>
      <c r="G71" s="1">
        <f xml:space="preserve"> MIN(   MAX(0,EXP((1/beta.p)*( G41 - G56 - beta.0 - beta.oil*price.oil.2015 - beta.eua*price.eua.2015 - parameters!$D81 ))), price.ceiling   )</f>
        <v>6.1651064791600207</v>
      </c>
      <c r="H71" s="1">
        <f xml:space="preserve"> MIN(   MAX(0,EXP((1/beta.p)*( H41 - H56 - beta.0 - beta.oil*price.oil.2015 - beta.eua*price.eua.2015 - parameters!$D81 ))), price.ceiling   )</f>
        <v>6.4470115689446006</v>
      </c>
      <c r="I71" s="1">
        <f xml:space="preserve"> MIN(   MAX(0,EXP((1/beta.p)*( I41 - I56 - beta.0 - beta.oil*price.oil.2015 - beta.eua*price.eua.2015 - parameters!$D81 ))), price.ceiling   )</f>
        <v>6.7418070248429007</v>
      </c>
      <c r="J71" s="1">
        <f xml:space="preserve"> MIN(   MAX(0,EXP((1/beta.p)*( J41 - J56 - beta.0 - beta.oil*price.oil.2015 - beta.eua*price.eua.2015 - parameters!$D81 ))), price.ceiling   )</f>
        <v>7.0500822705459711</v>
      </c>
      <c r="K71" s="1">
        <f xml:space="preserve"> MIN(   MAX(0,EXP((1/beta.p)*( K41 - K56 - beta.0 - beta.oil*price.oil.2015 - beta.eua*price.eua.2015 - parameters!$D81 ))), price.ceiling   )</f>
        <v>7.3724536816781461</v>
      </c>
      <c r="L71" s="1">
        <f xml:space="preserve"> MIN(   MAX(0,EXP((1/beta.p)*( L41 - L56 - beta.0 - beta.oil*price.oil.2015 - beta.eua*price.eua.2015 - parameters!$D81 ))), price.ceiling   )</f>
        <v>7.7095658181986639</v>
      </c>
      <c r="M71" s="1">
        <f xml:space="preserve"> MIN(   MAX(0,EXP((1/beta.p)*( M41 - M56 - beta.0 - beta.oil*price.oil.2015 - beta.eua*price.eua.2015 - parameters!$D81 ))), price.ceiling   )</f>
        <v>8.0620927131559679</v>
      </c>
      <c r="N71" s="1">
        <f xml:space="preserve"> MIN(   MAX(0,EXP((1/beta.p)*( N41 - N56 - beta.0 - beta.oil*price.oil.2015 - beta.eua*price.eua.2015 - parameters!$D81 ))), price.ceiling   )</f>
        <v>8.4307392203714411</v>
      </c>
      <c r="O71" s="1">
        <f xml:space="preserve"> MIN(   MAX(0,EXP((1/beta.p)*( O41 - O56 - beta.0 - beta.oil*price.oil.2015 - beta.eua*price.eua.2015 - parameters!$D81 ))), price.ceiling   )</f>
        <v>8.8162424237472568</v>
      </c>
      <c r="P71" s="1">
        <f xml:space="preserve"> MIN(   MAX(0,EXP((1/beta.p)*( P41 - P56 - beta.0 - beta.oil*price.oil.2015 - beta.eua*price.eua.2015 - parameters!$D81 ))), price.ceiling   )</f>
        <v>9.2193731110160542</v>
      </c>
      <c r="Q71" s="1">
        <f xml:space="preserve"> MIN(   MAX(0,EXP((1/beta.p)*( Q41 - Q56 - beta.0 - beta.oil*price.oil.2015 - beta.eua*price.eua.2015 - parameters!$D81 ))), price.ceiling   )</f>
        <v>9.6409373148791886</v>
      </c>
      <c r="R71" s="1">
        <f xml:space="preserve"> MIN(   MAX(0,EXP((1/beta.p)*( R41 - R56 - beta.0 - beta.oil*price.oil.2015 - beta.eua*price.eua.2015 - parameters!$D81 ))), price.ceiling   )</f>
        <v>10.08177792461491</v>
      </c>
      <c r="S71" s="1">
        <f xml:space="preserve"> MIN(   MAX(0,EXP((1/beta.p)*( S41 - S56 - beta.0 - beta.oil*price.oil.2015 - beta.eua*price.eua.2015 - parameters!$D81 ))), price.ceiling   )</f>
        <v>10.5427763713788</v>
      </c>
      <c r="T71" s="1">
        <f xml:space="preserve"> MIN(   MAX(0,EXP((1/beta.p)*( T41 - T56 - beta.0 - beta.oil*price.oil.2015 - beta.eua*price.eua.2015 - parameters!$D81 ))), price.ceiling   )</f>
        <v>11.024854390566105</v>
      </c>
      <c r="U71" s="1">
        <f xml:space="preserve"> MIN(   MAX(0,EXP((1/beta.p)*( U41 - U56 - beta.0 - beta.oil*price.oil.2015 - beta.eua*price.eua.2015 - parameters!$D81 ))), price.ceiling   )</f>
        <v>11.528975864759671</v>
      </c>
      <c r="V71" s="1">
        <f xml:space="preserve"> MIN(   MAX(0,EXP((1/beta.p)*( V41 - V56 - beta.0 - beta.oil*price.oil.2015 - beta.eua*price.eua.2015 - parameters!$D81 ))), price.ceiling   )</f>
        <v>12.056148750948353</v>
      </c>
      <c r="W71" s="1">
        <f xml:space="preserve"> MIN(   MAX(0,EXP((1/beta.p)*( W41 - W56 - beta.0 - beta.oil*price.oil.2015 - beta.eua*price.eua.2015 - parameters!$D81 ))), price.ceiling   )</f>
        <v>12.607427095869241</v>
      </c>
      <c r="X71" s="1">
        <f xml:space="preserve"> MIN(   MAX(0,EXP((1/beta.p)*( X41 - X56 - beta.0 - beta.oil*price.oil.2015 - beta.eua*price.eua.2015 - parameters!$D81 ))), price.ceiling   )</f>
        <v>13.183913143503215</v>
      </c>
      <c r="Y71" s="1">
        <f xml:space="preserve"> MIN(   MAX(0,EXP((1/beta.p)*( Y41 - Y56 - beta.0 - beta.oil*price.oil.2015 - beta.eua*price.eua.2015 - parameters!$D81 ))), price.ceiling   )</f>
        <v>13.786759538937694</v>
      </c>
      <c r="Z71" s="1">
        <f xml:space="preserve"> MIN(   MAX(0,EXP((1/beta.p)*( Z41 - Z56 - beta.0 - beta.oil*price.oil.2015 - beta.eua*price.eua.2015 - parameters!$D81 ))), price.ceiling   )</f>
        <v>14.417171633002965</v>
      </c>
      <c r="AA71" s="1">
        <f xml:space="preserve"> MIN(   MAX(0,EXP((1/beta.p)*( AA41 - AA56 - beta.0 - beta.oil*price.oil.2015 - beta.eua*price.eua.2015 - parameters!$D81 ))), price.ceiling   )</f>
        <v>15.076409892290119</v>
      </c>
      <c r="AB71" s="1">
        <f xml:space="preserve"> MIN(   MAX(0,EXP((1/beta.p)*( AB41 - AB56 - beta.0 - beta.oil*price.oil.2015 - beta.eua*price.eua.2015 - parameters!$D81 ))), price.ceiling   )</f>
        <v>15.765792419369243</v>
      </c>
      <c r="AC71" s="1">
        <f xml:space="preserve"> MIN(   MAX(0,EXP((1/beta.p)*( AC41 - AC56 - beta.0 - beta.oil*price.oil.2015 - beta.eua*price.eua.2015 - parameters!$D81 ))), price.ceiling   )</f>
        <v>16.486697588246859</v>
      </c>
      <c r="AD71" s="1">
        <f xml:space="preserve"> MIN(   MAX(0,EXP((1/beta.p)*( AD41 - AD56 - beta.0 - beta.oil*price.oil.2015 - beta.eua*price.eua.2015 - parameters!$D81 ))), price.ceiling   )</f>
        <v>17.2405668003321</v>
      </c>
      <c r="AE71" s="1">
        <f xml:space="preserve"> MIN(   MAX(0,EXP((1/beta.p)*( AE41 - AE56 - beta.0 - beta.oil*price.oil.2015 - beta.eua*price.eua.2015 - parameters!$D81 ))), price.ceiling   )</f>
        <v>18.028907366421862</v>
      </c>
      <c r="AF71" s="1">
        <f xml:space="preserve"> MIN(   MAX(0,EXP((1/beta.p)*( AF41 - AF56 - beta.0 - beta.oil*price.oil.2015 - beta.eua*price.eua.2015 - parameters!$D81 ))), price.ceiling   )</f>
        <v>18.85329552046742</v>
      </c>
      <c r="AG71" s="1">
        <f xml:space="preserve"> MIN(   MAX(0,EXP((1/beta.p)*( AG41 - AG56 - beta.0 - beta.oil*price.oil.2015 - beta.eua*price.eua.2015 - parameters!$D81 ))), price.ceiling   )</f>
        <v>19.715379571148198</v>
      </c>
      <c r="AH71" s="1">
        <f xml:space="preserve"> MIN(   MAX(0,EXP((1/beta.p)*( AH41 - AH56 - beta.0 - beta.oil*price.oil.2015 - beta.eua*price.eua.2015 - parameters!$D81 ))), price.ceiling   )</f>
        <v>20.616883197554159</v>
      </c>
      <c r="AI71" s="1">
        <f xml:space="preserve"> MIN(   MAX(0,EXP((1/beta.p)*( AI41 - AI56 - beta.0 - beta.oil*price.oil.2015 - beta.eua*price.eua.2015 - parameters!$D81 ))), price.ceiling   )</f>
        <v>21.559608895566214</v>
      </c>
      <c r="AJ71" s="1">
        <f xml:space="preserve"> MIN(   MAX(0,EXP((1/beta.p)*( AJ41 - AJ56 - beta.0 - beta.oil*price.oil.2015 - beta.eua*price.eua.2015 - parameters!$D81 ))), price.ceiling   )</f>
        <v>22.545441581825525</v>
      </c>
      <c r="AK71" s="1">
        <f xml:space="preserve"> MIN(   MAX(0,EXP((1/beta.p)*( AK41 - AK56 - beta.0 - beta.oil*price.oil.2015 - beta.eua*price.eua.2015 - parameters!$D81 ))), price.ceiling   )</f>
        <v>23.576352362497634</v>
      </c>
      <c r="AL71" s="1">
        <f xml:space="preserve"> MIN(   MAX(0,EXP((1/beta.p)*( AL41 - AL56 - beta.0 - beta.oil*price.oil.2015 - beta.eua*price.eua.2015 - parameters!$D81 ))), price.ceiling   )</f>
        <v>24.654402474366638</v>
      </c>
      <c r="AM71" s="1">
        <f xml:space="preserve"> MIN(   MAX(0,EXP((1/beta.p)*( AM41 - AM56 - beta.0 - beta.oil*price.oil.2015 - beta.eua*price.eua.2015 - parameters!$D81 ))), price.ceiling   )</f>
        <v>25.781747406139566</v>
      </c>
      <c r="AN71" s="1">
        <f xml:space="preserve"> MIN(   MAX(0,EXP((1/beta.p)*( AN41 - AN56 - beta.0 - beta.oil*price.oil.2015 - beta.eua*price.eua.2015 - parameters!$D81 ))), price.ceiling   )</f>
        <v>26.960641208201107</v>
      </c>
      <c r="AO71" s="1">
        <f xml:space="preserve"> MIN(   MAX(0,EXP((1/beta.p)*( AO41 - AO56 - beta.0 - beta.oil*price.oil.2015 - beta.eua*price.eua.2015 - parameters!$D81 ))), price.ceiling   )</f>
        <v>28.193440999435744</v>
      </c>
      <c r="AP71" s="1">
        <f xml:space="preserve"> MIN(   MAX(0,EXP((1/beta.p)*( AP41 - AP56 - beta.0 - beta.oil*price.oil.2015 - beta.eua*price.eua.2015 - parameters!$D81 ))), price.ceiling   )</f>
        <v>29.482611680128525</v>
      </c>
      <c r="AQ71" s="1">
        <f xml:space="preserve"> MIN(   MAX(0,EXP((1/beta.p)*( AQ41 - AQ56 - beta.0 - beta.oil*price.oil.2015 - beta.eua*price.eua.2015 - parameters!$D81 ))), price.ceiling   )</f>
        <v>30.830730860367389</v>
      </c>
      <c r="AR71" s="1">
        <f xml:space="preserve"> MIN(   MAX(0,EXP((1/beta.p)*( AR41 - AR56 - beta.0 - beta.oil*price.oil.2015 - beta.eua*price.eua.2015 - parameters!$D81 ))), price.ceiling   )</f>
        <v>32.240494013801239</v>
      </c>
      <c r="AS71" s="1">
        <f xml:space="preserve"> MIN(   MAX(0,EXP((1/beta.p)*( AS41 - AS56 - beta.0 - beta.oil*price.oil.2015 - beta.eua*price.eua.2015 - parameters!$D81 ))), price.ceiling   )</f>
        <v>33.71471986705825</v>
      </c>
      <c r="AT71" s="1">
        <f xml:space="preserve"> MIN(   MAX(0,EXP((1/beta.p)*( AT41 - AT56 - beta.0 - beta.oil*price.oil.2015 - beta.eua*price.eua.2015 - parameters!$D81 ))), price.ceiling   )</f>
        <v>35.25635603560012</v>
      </c>
      <c r="AU71" s="1">
        <f xml:space="preserve"> MIN(   MAX(0,EXP((1/beta.p)*( AU41 - AU56 - beta.0 - beta.oil*price.oil.2015 - beta.eua*price.eua.2015 - parameters!$D81 ))), price.ceiling   )</f>
        <v>36.868484917281229</v>
      </c>
      <c r="AV71" s="1">
        <f xml:space="preserve"> MIN(   MAX(0,EXP((1/beta.p)*( AV41 - AV56 - beta.0 - beta.oil*price.oil.2015 - beta.eua*price.eua.2015 - parameters!$D81 ))), price.ceiling   )</f>
        <v>38.554329855395494</v>
      </c>
      <c r="AW71" s="1">
        <f xml:space="preserve"> MIN(   MAX(0,EXP((1/beta.p)*( AW41 - AW56 - beta.0 - beta.oil*price.oil.2015 - beta.eua*price.eua.2015 - parameters!$D81 ))), price.ceiling   )</f>
        <v>40.317261583535021</v>
      </c>
      <c r="AX71" s="1">
        <f xml:space="preserve"> MIN(   MAX(0,EXP((1/beta.p)*( AX41 - AX56 - beta.0 - beta.oil*price.oil.2015 - beta.eua*price.eua.2015 - parameters!$D81 ))), price.ceiling   )</f>
        <v>42.160804965144749</v>
      </c>
      <c r="AY71" s="1">
        <f xml:space="preserve"> MIN(   MAX(0,EXP((1/beta.p)*( AY41 - AY56 - beta.0 - beta.oil*price.oil.2015 - beta.eua*price.eua.2015 - parameters!$D81 ))), price.ceiling   )</f>
        <v>44.088646041250364</v>
      </c>
      <c r="AZ71" s="1">
        <f xml:space="preserve"> MIN(   MAX(0,EXP((1/beta.p)*( AZ41 - AZ56 - beta.0 - beta.oil*price.oil.2015 - beta.eua*price.eua.2015 - parameters!$D81 ))), price.ceiling   )</f>
        <v>46.104639400448981</v>
      </c>
      <c r="BA71" s="1">
        <f xml:space="preserve"> MIN(   MAX(0,EXP((1/beta.p)*( BA41 - BA56 - beta.0 - beta.oil*price.oil.2015 - beta.eua*price.eua.2015 - parameters!$D81 ))), price.ceiling   )</f>
        <v>48.212815885900426</v>
      </c>
      <c r="BB71" s="1">
        <f xml:space="preserve"> MIN(   MAX(0,EXP((1/beta.p)*( BB41 - BB56 - beta.0 - beta.oil*price.oil.2015 - beta.eua*price.eua.2015 - parameters!$D81 ))), price.ceiling   )</f>
        <v>50.417390654726432</v>
      </c>
      <c r="BC71" s="1">
        <f xml:space="preserve"> MIN(   MAX(0,EXP((1/beta.p)*( BC41 - BC56 - beta.0 - beta.oil*price.oil.2015 - beta.eua*price.eua.2015 - parameters!$D81 ))), price.ceiling   )</f>
        <v>52.72277160593454</v>
      </c>
      <c r="BD71" s="1">
        <f xml:space="preserve"> MIN(   MAX(0,EXP((1/beta.p)*( BD41 - BD56 - beta.0 - beta.oil*price.oil.2015 - beta.eua*price.eua.2015 - parameters!$D81 ))), price.ceiling   )</f>
        <v>55.133568193715085</v>
      </c>
      <c r="BE71" s="1">
        <f xml:space="preserve"> MIN(   MAX(0,EXP((1/beta.p)*( BE41 - BE56 - beta.0 - beta.oil*price.oil.2015 - beta.eua*price.eua.2015 - parameters!$D81 ))), price.ceiling   )</f>
        <v>57.654600643735549</v>
      </c>
      <c r="BF71" s="1">
        <f xml:space="preserve"> MIN(   MAX(0,EXP((1/beta.p)*( BF41 - BF56 - beta.0 - beta.oil*price.oil.2015 - beta.eua*price.eua.2015 - parameters!$D81 ))), price.ceiling   )</f>
        <v>60.290909590857005</v>
      </c>
      <c r="BG71" s="1">
        <f xml:space="preserve"> MIN(   MAX(0,EXP((1/beta.p)*( BG41 - BG56 - beta.0 - beta.oil*price.oil.2015 - beta.eua*price.eua.2015 - parameters!$D81 ))), price.ceiling   )</f>
        <v>63.047766157545304</v>
      </c>
      <c r="BH71" s="1">
        <f xml:space="preserve"> MIN(   MAX(0,EXP((1/beta.p)*( BH41 - BH56 - beta.0 - beta.oil*price.oil.2015 - beta.eua*price.eua.2015 - parameters!$D81 ))), price.ceiling   )</f>
        <v>65.930682493125161</v>
      </c>
      <c r="BI71" s="1">
        <f xml:space="preserve"> MIN(   MAX(0,EXP((1/beta.p)*( BI41 - BI56 - beta.0 - beta.oil*price.oil.2015 - beta.eua*price.eua.2015 - parameters!$D81 ))), price.ceiling   )</f>
        <v>68.945422794952961</v>
      </c>
      <c r="BJ71" s="1">
        <f xml:space="preserve"> MIN(   MAX(0,EXP((1/beta.p)*( BJ41 - BJ56 - beta.0 - beta.oil*price.oil.2015 - beta.eua*price.eua.2015 - parameters!$D81 ))), price.ceiling   )</f>
        <v>72.098014833540873</v>
      </c>
      <c r="BK71" s="1">
        <f xml:space="preserve"> MIN(   MAX(0,EXP((1/beta.p)*( BK41 - BK56 - beta.0 - beta.oil*price.oil.2015 - beta.eua*price.eua.2015 - parameters!$D81 ))), price.ceiling   )</f>
        <v>75.394762004679592</v>
      </c>
      <c r="BL71" s="1">
        <f xml:space="preserve"> MIN(   MAX(0,EXP((1/beta.p)*( BL41 - BL56 - beta.0 - beta.oil*price.oil.2015 - beta.eua*price.eua.2015 - parameters!$D81 ))), price.ceiling   )</f>
        <v>78.842255932653401</v>
      </c>
      <c r="BM71" s="1">
        <f xml:space="preserve"> MIN(   MAX(0,EXP((1/beta.p)*( BM41 - BM56 - beta.0 - beta.oil*price.oil.2015 - beta.eua*price.eua.2015 - parameters!$D81 ))), price.ceiling   )</f>
        <v>82.447389649750562</v>
      </c>
      <c r="BN71" s="1">
        <f xml:space="preserve"> MIN(   MAX(0,EXP((1/beta.p)*( BN41 - BN56 - beta.0 - beta.oil*price.oil.2015 - beta.eua*price.eua.2015 - parameters!$D81 ))), price.ceiling   )</f>
        <v>86.217371378417056</v>
      </c>
      <c r="BO71" s="1">
        <f xml:space="preserve"> MIN(   MAX(0,EXP((1/beta.p)*( BO41 - BO56 - beta.0 - beta.oil*price.oil.2015 - beta.eua*price.eua.2015 - parameters!$D81 ))), price.ceiling   )</f>
        <v>90.159738943613618</v>
      </c>
      <c r="BP71" s="1">
        <f xml:space="preserve"> MIN(   MAX(0,EXP((1/beta.p)*( BP41 - BP56 - beta.0 - beta.oil*price.oil.2015 - beta.eua*price.eua.2015 - parameters!$D81 ))), price.ceiling   )</f>
        <v>94.28237484418878</v>
      </c>
      <c r="BQ71" s="1">
        <f xml:space="preserve"> MIN(   MAX(0,EXP((1/beta.p)*( BQ41 - BQ56 - beta.0 - beta.oil*price.oil.2015 - beta.eua*price.eua.2015 - parameters!$D81 ))), price.ceiling   )</f>
        <v>98.593522013406158</v>
      </c>
      <c r="BR71" s="1">
        <f xml:space="preserve"> MIN(   MAX(0,EXP((1/beta.p)*( BR41 - BR56 - beta.0 - beta.oil*price.oil.2015 - beta.eua*price.eua.2015 - parameters!$D81 ))), price.ceiling   )</f>
        <v>103.1018003001348</v>
      </c>
      <c r="BS71" s="1">
        <f xml:space="preserve"> MIN(   MAX(0,EXP((1/beta.p)*( BS41 - BS56 - beta.0 - beta.oil*price.oil.2015 - beta.eua*price.eua.2015 - parameters!$D81 ))), price.ceiling   )</f>
        <v>107.81622370365749</v>
      </c>
      <c r="BT71" s="1">
        <f xml:space="preserve"> MIN(   MAX(0,EXP((1/beta.p)*( BT41 - BT56 - beta.0 - beta.oil*price.oil.2015 - beta.eua*price.eua.2015 - parameters!$D81 ))), price.ceiling   )</f>
        <v>112.74621839655612</v>
      </c>
      <c r="BU71" s="1">
        <f xml:space="preserve"> MIN(   MAX(0,EXP((1/beta.p)*( BU41 - BU56 - beta.0 - beta.oil*price.oil.2015 - beta.eua*price.eua.2015 - parameters!$D81 ))), price.ceiling   )</f>
        <v>117.90164157171002</v>
      </c>
      <c r="BV71" s="1">
        <f xml:space="preserve"> MIN(   MAX(0,EXP((1/beta.p)*( BV41 - BV56 - beta.0 - beta.oil*price.oil.2015 - beta.eua*price.eua.2015 - parameters!$D81 ))), price.ceiling   )</f>
        <v>123.29280115109017</v>
      </c>
      <c r="BW71" s="1">
        <f xml:space="preserve"> MIN(   MAX(0,EXP((1/beta.p)*( BW41 - BW56 - beta.0 - beta.oil*price.oil.2015 - beta.eua*price.eua.2015 - parameters!$D81 ))), price.ceiling   )</f>
        <v>128.9304763957563</v>
      </c>
      <c r="BX71" s="1">
        <f xml:space="preserve"> MIN(   MAX(0,EXP((1/beta.p)*( BX41 - BX56 - beta.0 - beta.oil*price.oil.2015 - beta.eua*price.eua.2015 - parameters!$D81 ))), price.ceiling   )</f>
        <v>134.82593945826392</v>
      </c>
      <c r="BY71" s="1">
        <f xml:space="preserve"> MIN(   MAX(0,EXP((1/beta.p)*( BY41 - BY56 - beta.0 - beta.oil*price.oil.2015 - beta.eua*price.eua.2015 - parameters!$D81 ))), price.ceiling   )</f>
        <v>140.9909779205762</v>
      </c>
      <c r="BZ71" s="1">
        <f xml:space="preserve"> MIN(   MAX(0,EXP((1/beta.p)*( BZ41 - BZ56 - beta.0 - beta.oil*price.oil.2015 - beta.eua*price.eua.2015 - parameters!$D81 ))), price.ceiling   )</f>
        <v>147.43791836254098</v>
      </c>
      <c r="CA71" s="1">
        <f xml:space="preserve"> MIN(   MAX(0,EXP((1/beta.p)*( CA41 - CA56 - beta.0 - beta.oil*price.oil.2015 - beta.eua*price.eua.2015 - parameters!$D81 ))), price.ceiling   )</f>
        <v>154.17965100805833</v>
      </c>
      <c r="CB71" s="1">
        <f xml:space="preserve"> MIN(   MAX(0,EXP((1/beta.p)*( CB41 - CB56 - beta.0 - beta.oil*price.oil.2015 - beta.eua*price.eua.2015 - parameters!$D81 ))), price.ceiling   )</f>
        <v>161.22965549821657</v>
      </c>
      <c r="CC71" s="1">
        <f xml:space="preserve"> MIN(   MAX(0,EXP((1/beta.p)*( CC41 - CC56 - beta.0 - beta.oil*price.oil.2015 - beta.eua*price.eua.2015 - parameters!$D81 ))), price.ceiling   )</f>
        <v>168.60202784292818</v>
      </c>
      <c r="CD71" s="1">
        <f xml:space="preserve"> MIN(   MAX(0,EXP((1/beta.p)*( CD41 - CD56 - beta.0 - beta.oil*price.oil.2015 - beta.eua*price.eua.2015 - parameters!$D81 ))), price.ceiling   )</f>
        <v>176.31150860495381</v>
      </c>
      <c r="CE71" s="1">
        <f xml:space="preserve"> MIN(   MAX(0,EXP((1/beta.p)*( CE41 - CE56 - beta.0 - beta.oil*price.oil.2015 - beta.eua*price.eua.2015 - parameters!$D81 ))), price.ceiling   )</f>
        <v>184.37351237266572</v>
      </c>
      <c r="CF71" s="1">
        <f xml:space="preserve"> MIN(   MAX(0,EXP((1/beta.p)*( CF41 - CF56 - beta.0 - beta.oil*price.oil.2015 - beta.eua*price.eua.2015 - parameters!$D81 ))), price.ceiling   )</f>
        <v>192.80415858048229</v>
      </c>
      <c r="CG71" s="1">
        <f xml:space="preserve"> MIN(   MAX(0,EXP((1/beta.p)*( CG41 - CG56 - beta.0 - beta.oil*price.oil.2015 - beta.eua*price.eua.2015 - parameters!$D81 ))), price.ceiling   )</f>
        <v>201.62030373859099</v>
      </c>
      <c r="CH71" s="1">
        <f xml:space="preserve"> MIN(   MAX(0,EXP((1/beta.p)*( CH41 - CH56 - beta.0 - beta.oil*price.oil.2015 - beta.eua*price.eua.2015 - parameters!$D81 ))), price.ceiling   )</f>
        <v>210.83957513640888</v>
      </c>
      <c r="CI71" s="1">
        <f xml:space="preserve"> MIN(   MAX(0,EXP((1/beta.p)*( CI41 - CI56 - beta.0 - beta.oil*price.oil.2015 - beta.eua*price.eua.2015 - parameters!$D81 ))), price.ceiling   )</f>
        <v>220.48040608716178</v>
      </c>
      <c r="CJ71" s="1">
        <f xml:space="preserve"> MIN(   MAX(0,EXP((1/beta.p)*( CJ41 - CJ56 - beta.0 - beta.oil*price.oil.2015 - beta.eua*price.eua.2015 - parameters!$D81 ))), price.ceiling   )</f>
        <v>230.56207278405398</v>
      </c>
      <c r="CK71" s="1">
        <f xml:space="preserve"> MIN(   MAX(0,EXP((1/beta.p)*( CK41 - CK56 - beta.0 - beta.oil*price.oil.2015 - beta.eua*price.eua.2015 - parameters!$D81 ))), price.ceiling   )</f>
        <v>241.1047328417215</v>
      </c>
      <c r="CL71" s="1">
        <f xml:space="preserve"> MIN(   MAX(0,EXP((1/beta.p)*( CL41 - CL56 - beta.0 - beta.oil*price.oil.2015 - beta.eua*price.eua.2015 - parameters!$D81 ))), price.ceiling   )</f>
        <v>252.12946560002629</v>
      </c>
      <c r="CM71" s="1">
        <f xml:space="preserve"> MIN(   MAX(0,EXP((1/beta.p)*( CM41 - CM56 - beta.0 - beta.oil*price.oil.2015 - beta.eua*price.eua.2015 - parameters!$D81 ))), price.ceiling   )</f>
        <v>263.6583142707791</v>
      </c>
      <c r="CN71" s="1">
        <f xml:space="preserve"> MIN(   MAX(0,EXP((1/beta.p)*( CN41 - CN56 - beta.0 - beta.oil*price.oil.2015 - beta.eua*price.eua.2015 - parameters!$D81 ))), price.ceiling   )</f>
        <v>275.71433001165917</v>
      </c>
      <c r="CO71" s="1">
        <f xml:space="preserve"> MIN(   MAX(0,EXP((1/beta.p)*( CO41 - CO56 - beta.0 - beta.oil*price.oil.2015 - beta.eua*price.eua.2015 - parameters!$D81 ))), price.ceiling   )</f>
        <v>288.32161801545402</v>
      </c>
      <c r="CP71" s="1">
        <f xml:space="preserve"> MIN(   MAX(0,EXP((1/beta.p)*( CP41 - CP56 - beta.0 - beta.oil*price.oil.2015 - beta.eua*price.eua.2015 - parameters!$D81 ))), price.ceiling   )</f>
        <v>301.50538570677151</v>
      </c>
      <c r="CQ71" s="1">
        <f xml:space="preserve"> MIN(   MAX(0,EXP((1/beta.p)*( CQ41 - CQ56 - beta.0 - beta.oil*price.oil.2015 - beta.eua*price.eua.2015 - parameters!$D81 ))), price.ceiling   )</f>
        <v>315.29199314259023</v>
      </c>
      <c r="CR71" s="1">
        <f xml:space="preserve"> MIN(   MAX(0,EXP((1/beta.p)*( CR41 - CR56 - beta.0 - beta.oil*price.oil.2015 - beta.eua*price.eua.2015 - parameters!$D81 ))), price.ceiling   )</f>
        <v>329.70900571742106</v>
      </c>
      <c r="CS71" s="1">
        <f xml:space="preserve"> MIN(   MAX(0,EXP((1/beta.p)*( CS41 - CS56 - beta.0 - beta.oil*price.oil.2015 - beta.eua*price.eua.2015 - parameters!$D81 ))), price.ceiling   )</f>
        <v>344.78524927845973</v>
      </c>
      <c r="CT71" s="1">
        <f xml:space="preserve"> MIN(   MAX(0,EXP((1/beta.p)*( CT41 - CT56 - beta.0 - beta.oil*price.oil.2015 - beta.eua*price.eua.2015 - parameters!$D81 ))), price.ceiling   )</f>
        <v>360.55086776093043</v>
      </c>
      <c r="CU71" s="1">
        <f xml:space="preserve"> MIN(   MAX(0,EXP((1/beta.p)*( CU41 - CU56 - beta.0 - beta.oil*price.oil.2015 - beta.eua*price.eua.2015 - parameters!$D81 ))), price.ceiling   )</f>
        <v>377.03738345885546</v>
      </c>
      <c r="CV71" s="1">
        <f xml:space="preserve"> MIN(   MAX(0,EXP((1/beta.p)*( CV41 - CV56 - beta.0 - beta.oil*price.oil.2015 - beta.eua*price.eua.2015 - parameters!$D81 ))), price.ceiling   )</f>
        <v>394.27776005176605</v>
      </c>
      <c r="CW71" s="1">
        <f xml:space="preserve"> MIN(   MAX(0,EXP((1/beta.p)*( CW41 - CW56 - beta.0 - beta.oil*price.oil.2015 - beta.eua*price.eua.2015 - parameters!$D81 ))), price.ceiling   )</f>
        <v>412.30646851335939</v>
      </c>
      <c r="CX71" s="1">
        <f xml:space="preserve"> MIN(   MAX(0,EXP((1/beta.p)*( CX41 - CX56 - beta.0 - beta.oil*price.oil.2015 - beta.eua*price.eua.2015 - parameters!$D81 ))), price.ceiling   )</f>
        <v>431.15955603389403</v>
      </c>
      <c r="CY71" s="1">
        <f xml:space="preserve"> MIN(   MAX(0,EXP((1/beta.p)*( CY41 - CY56 - beta.0 - beta.oil*price.oil.2015 - beta.eua*price.eua.2015 - parameters!$D81 ))), price.ceiling   )</f>
        <v>450.87471809412455</v>
      </c>
      <c r="CZ71" s="1">
        <f xml:space="preserve"> MIN(   MAX(0,EXP((1/beta.p)*( CZ41 - CZ56 - beta.0 - beta.oil*price.oil.2015 - beta.eua*price.eua.2015 - parameters!$D81 ))), price.ceiling   )</f>
        <v>471.49137383487607</v>
      </c>
      <c r="DA71" s="1">
        <f xml:space="preserve"> MIN(   MAX(0,EXP((1/beta.p)*( DA41 - DA56 - beta.0 - beta.oil*price.oil.2015 - beta.eua*price.eua.2015 - parameters!$D81 ))), price.ceiling   )</f>
        <v>493.05074487297168</v>
      </c>
    </row>
    <row r="72" spans="1:105" x14ac:dyDescent="0.25">
      <c r="A72" t="s">
        <v>52</v>
      </c>
      <c r="B72" s="3">
        <f t="shared" si="29"/>
        <v>51.99833982094254</v>
      </c>
      <c r="D72" t="s">
        <v>52</v>
      </c>
      <c r="E72" s="1">
        <f xml:space="preserve"> MIN(   MAX(0,EXP((1/beta.p)*( E42 - E57 - beta.0 - beta.oil*price.oil.2015 - beta.eua*price.eua.2015 - parameters!$D82 ))), price.ceiling   )</f>
        <v>4.807768170165148</v>
      </c>
      <c r="F72" s="1">
        <f xml:space="preserve"> MIN(   MAX(0,EXP((1/beta.p)*( F42 - F57 - beta.0 - beta.oil*price.oil.2015 - beta.eua*price.eua.2015 - parameters!$D82 ))), price.ceiling   )</f>
        <v>5.0317943222835426</v>
      </c>
      <c r="G72" s="1">
        <f xml:space="preserve"> MIN(   MAX(0,EXP((1/beta.p)*( G42 - G57 - beta.0 - beta.oil*price.oil.2015 - beta.eua*price.eua.2015 - parameters!$D82 ))), price.ceiling   )</f>
        <v>5.2662593547839833</v>
      </c>
      <c r="H72" s="1">
        <f xml:space="preserve"> MIN(   MAX(0,EXP((1/beta.p)*( H42 - H57 - beta.0 - beta.oil*price.oil.2015 - beta.eua*price.eua.2015 - parameters!$D82 ))), price.ceiling   )</f>
        <v>5.5116496850896191</v>
      </c>
      <c r="I72" s="1">
        <f xml:space="preserve"> MIN(   MAX(0,EXP((1/beta.p)*( I42 - I57 - beta.0 - beta.oil*price.oil.2015 - beta.eua*price.eua.2015 - parameters!$D82 ))), price.ceiling   )</f>
        <v>5.7684743960724658</v>
      </c>
      <c r="J72" s="1">
        <f xml:space="preserve"> MIN(   MAX(0,EXP((1/beta.p)*( J42 - J57 - beta.0 - beta.oil*price.oil.2015 - beta.eua*price.eua.2015 - parameters!$D82 ))), price.ceiling   )</f>
        <v>6.0372662921886215</v>
      </c>
      <c r="K72" s="1">
        <f xml:space="preserve"> MIN(   MAX(0,EXP((1/beta.p)*( K42 - K57 - beta.0 - beta.oil*price.oil.2015 - beta.eua*price.eua.2015 - parameters!$D82 ))), price.ceiling   )</f>
        <v>6.3185830048259186</v>
      </c>
      <c r="L72" s="1">
        <f xml:space="preserve"> MIN(   MAX(0,EXP((1/beta.p)*( L42 - L57 - beta.0 - beta.oil*price.oil.2015 - beta.eua*price.eua.2015 - parameters!$D82 ))), price.ceiling   )</f>
        <v>6.6130081491571202</v>
      </c>
      <c r="M72" s="1">
        <f xml:space="preserve"> MIN(   MAX(0,EXP((1/beta.p)*( M42 - M57 - beta.0 - beta.oil*price.oil.2015 - beta.eua*price.eua.2015 - parameters!$D82 ))), price.ceiling   )</f>
        <v>6.9211525348986562</v>
      </c>
      <c r="N72" s="1">
        <f xml:space="preserve"> MIN(   MAX(0,EXP((1/beta.p)*( N42 - N57 - beta.0 - beta.oil*price.oil.2015 - beta.eua*price.eua.2015 - parameters!$D82 ))), price.ceiling   )</f>
        <v>7.2436554334867438</v>
      </c>
      <c r="O72" s="1">
        <f xml:space="preserve"> MIN(   MAX(0,EXP((1/beta.p)*( O42 - O57 - beta.0 - beta.oil*price.oil.2015 - beta.eua*price.eua.2015 - parameters!$D82 ))), price.ceiling   )</f>
        <v>7.5811859042997289</v>
      </c>
      <c r="P72" s="1">
        <f xml:space="preserve"> MIN(   MAX(0,EXP((1/beta.p)*( P42 - P57 - beta.0 - beta.oil*price.oil.2015 - beta.eua*price.eua.2015 - parameters!$D82 ))), price.ceiling   )</f>
        <v>7.9344441826780159</v>
      </c>
      <c r="Q72" s="1">
        <f xml:space="preserve"> MIN(   MAX(0,EXP((1/beta.p)*( Q42 - Q57 - beta.0 - beta.oil*price.oil.2015 - beta.eua*price.eua.2015 - parameters!$D82 ))), price.ceiling   )</f>
        <v>8.3041631326211665</v>
      </c>
      <c r="R72" s="1">
        <f xml:space="preserve"> MIN(   MAX(0,EXP((1/beta.p)*( R42 - R57 - beta.0 - beta.oil*price.oil.2015 - beta.eua*price.eua.2015 - parameters!$D82 ))), price.ceiling   )</f>
        <v>8.6911097671758508</v>
      </c>
      <c r="S72" s="1">
        <f xml:space="preserve"> MIN(   MAX(0,EXP((1/beta.p)*( S42 - S57 - beta.0 - beta.oil*price.oil.2015 - beta.eua*price.eua.2015 - parameters!$D82 ))), price.ceiling   )</f>
        <v>9.0960868396689545</v>
      </c>
      <c r="T72" s="1">
        <f xml:space="preserve"> MIN(   MAX(0,EXP((1/beta.p)*( T42 - T57 - beta.0 - beta.oil*price.oil.2015 - beta.eua*price.eua.2015 - parameters!$D82 ))), price.ceiling   )</f>
        <v>9.5199345090868022</v>
      </c>
      <c r="U72" s="1">
        <f xml:space="preserve"> MIN(   MAX(0,EXP((1/beta.p)*( U42 - U57 - beta.0 - beta.oil*price.oil.2015 - beta.eua*price.eua.2015 - parameters!$D82 ))), price.ceiling   )</f>
        <v>9.9635320830556324</v>
      </c>
      <c r="V72" s="1">
        <f xml:space="preserve"> MIN(   MAX(0,EXP((1/beta.p)*( V42 - V57 - beta.0 - beta.oil*price.oil.2015 - beta.eua*price.eua.2015 - parameters!$D82 ))), price.ceiling   )</f>
        <v>10.427799842039207</v>
      </c>
      <c r="W72" s="1">
        <f xml:space="preserve"> MIN(   MAX(0,EXP((1/beta.p)*( W42 - W57 - beta.0 - beta.oil*price.oil.2015 - beta.eua*price.eua.2015 - parameters!$D82 ))), price.ceiling   )</f>
        <v>10.913700948537985</v>
      </c>
      <c r="X72" s="1">
        <f xml:space="preserve"> MIN(   MAX(0,EXP((1/beta.p)*( X42 - X57 - beta.0 - beta.oil*price.oil.2015 - beta.eua*price.eua.2015 - parameters!$D82 ))), price.ceiling   )</f>
        <v>11.422243445250723</v>
      </c>
      <c r="Y72" s="1">
        <f xml:space="preserve"> MIN(   MAX(0,EXP((1/beta.p)*( Y42 - Y57 - beta.0 - beta.oil*price.oil.2015 - beta.eua*price.eua.2015 - parameters!$D82 ))), price.ceiling   )</f>
        <v>11.954482346343818</v>
      </c>
      <c r="Z72" s="1">
        <f xml:space="preserve"> MIN(   MAX(0,EXP((1/beta.p)*( Z42 - Z57 - beta.0 - beta.oil*price.oil.2015 - beta.eua*price.eua.2015 - parameters!$D82 ))), price.ceiling   )</f>
        <v>12.51152182616689</v>
      </c>
      <c r="AA72" s="1">
        <f xml:space="preserve"> MIN(   MAX(0,EXP((1/beta.p)*( AA42 - AA57 - beta.0 - beta.oil*price.oil.2015 - beta.eua*price.eua.2015 - parameters!$D82 ))), price.ceiling   )</f>
        <v>13.09451750995528</v>
      </c>
      <c r="AB72" s="1">
        <f xml:space="preserve"> MIN(   MAX(0,EXP((1/beta.p)*( AB42 - AB57 - beta.0 - beta.oil*price.oil.2015 - beta.eua*price.eua.2015 - parameters!$D82 ))), price.ceiling   )</f>
        <v>13.704678871271799</v>
      </c>
      <c r="AC72" s="1">
        <f xml:space="preserve"> MIN(   MAX(0,EXP((1/beta.p)*( AC42 - AC57 - beta.0 - beta.oil*price.oil.2015 - beta.eua*price.eua.2015 - parameters!$D82 ))), price.ceiling   )</f>
        <v>14.343271741161329</v>
      </c>
      <c r="AD72" s="1">
        <f xml:space="preserve"> MIN(   MAX(0,EXP((1/beta.p)*( AD42 - AD57 - beta.0 - beta.oil*price.oil.2015 - beta.eua*price.eua.2015 - parameters!$D82 ))), price.ceiling   )</f>
        <v>15.011620934223712</v>
      </c>
      <c r="AE72" s="1">
        <f xml:space="preserve"> MIN(   MAX(0,EXP((1/beta.p)*( AE42 - AE57 - beta.0 - beta.oil*price.oil.2015 - beta.eua*price.eua.2015 - parameters!$D82 ))), price.ceiling   )</f>
        <v>15.711112997053052</v>
      </c>
      <c r="AF72" s="1">
        <f xml:space="preserve"> MIN(   MAX(0,EXP((1/beta.p)*( AF42 - AF57 - beta.0 - beta.oil*price.oil.2015 - beta.eua*price.eua.2015 - parameters!$D82 ))), price.ceiling   )</f>
        <v>16.443199084745206</v>
      </c>
      <c r="AG72" s="1">
        <f xml:space="preserve"> MIN(   MAX(0,EXP((1/beta.p)*( AG42 - AG57 - beta.0 - beta.oil*price.oil.2015 - beta.eua*price.eua.2015 - parameters!$D82 ))), price.ceiling   )</f>
        <v>17.209397971441042</v>
      </c>
      <c r="AH72" s="1">
        <f xml:space="preserve"> MIN(   MAX(0,EXP((1/beta.p)*( AH42 - AH57 - beta.0 - beta.oil*price.oil.2015 - beta.eua*price.eua.2015 - parameters!$D82 ))), price.ceiling   )</f>
        <v>18.01129920115104</v>
      </c>
      <c r="AI72" s="1">
        <f xml:space="preserve"> MIN(   MAX(0,EXP((1/beta.p)*( AI42 - AI57 - beta.0 - beta.oil*price.oil.2015 - beta.eua*price.eua.2015 - parameters!$D82 ))), price.ceiling   )</f>
        <v>18.850566385398068</v>
      </c>
      <c r="AJ72" s="1">
        <f xml:space="preserve"> MIN(   MAX(0,EXP((1/beta.p)*( AJ42 - AJ57 - beta.0 - beta.oil*price.oil.2015 - beta.eua*price.eua.2015 - parameters!$D82 ))), price.ceiling   )</f>
        <v>19.728940654519292</v>
      </c>
      <c r="AK72" s="1">
        <f xml:space="preserve"> MIN(   MAX(0,EXP((1/beta.p)*( AK42 - AK57 - beta.0 - beta.oil*price.oil.2015 - beta.eua*price.eua.2015 - parameters!$D82 ))), price.ceiling   )</f>
        <v>20.64824426978748</v>
      </c>
      <c r="AL72" s="1">
        <f xml:space="preserve"> MIN(   MAX(0,EXP((1/beta.p)*( AL42 - AL57 - beta.0 - beta.oil*price.oil.2015 - beta.eua*price.eua.2015 - parameters!$D82 ))), price.ceiling   )</f>
        <v>21.610384403845199</v>
      </c>
      <c r="AM72" s="1">
        <f xml:space="preserve"> MIN(   MAX(0,EXP((1/beta.p)*( AM42 - AM57 - beta.0 - beta.oil*price.oil.2015 - beta.eua*price.eua.2015 - parameters!$D82 ))), price.ceiling   )</f>
        <v>22.617357097294878</v>
      </c>
      <c r="AN72" s="1">
        <f xml:space="preserve"> MIN(   MAX(0,EXP((1/beta.p)*( AN42 - AN57 - beta.0 - beta.oil*price.oil.2015 - beta.eua*price.eua.2015 - parameters!$D82 ))), price.ceiling   )</f>
        <v>23.67125139965275</v>
      </c>
      <c r="AO72" s="1">
        <f xml:space="preserve"> MIN(   MAX(0,EXP((1/beta.p)*( AO42 - AO57 - beta.0 - beta.oil*price.oil.2015 - beta.eua*price.eua.2015 - parameters!$D82 ))), price.ceiling   )</f>
        <v>24.774253703257841</v>
      </c>
      <c r="AP72" s="1">
        <f xml:space="preserve"> MIN(   MAX(0,EXP((1/beta.p)*( AP42 - AP57 - beta.0 - beta.oil*price.oil.2015 - beta.eua*price.eua.2015 - parameters!$D82 ))), price.ceiling   )</f>
        <v>25.928652279126581</v>
      </c>
      <c r="AQ72" s="1">
        <f xml:space="preserve"> MIN(   MAX(0,EXP((1/beta.p)*( AQ42 - AQ57 - beta.0 - beta.oil*price.oil.2015 - beta.eua*price.eua.2015 - parameters!$D82 ))), price.ceiling   )</f>
        <v>27.136842024163528</v>
      </c>
      <c r="AR72" s="1">
        <f xml:space="preserve"> MIN(   MAX(0,EXP((1/beta.p)*( AR42 - AR57 - beta.0 - beta.oil*price.oil.2015 - beta.eua*price.eua.2015 - parameters!$D82 ))), price.ceiling   )</f>
        <v>28.401329429576275</v>
      </c>
      <c r="AS72" s="1">
        <f xml:space="preserve"> MIN(   MAX(0,EXP((1/beta.p)*( AS42 - AS57 - beta.0 - beta.oil*price.oil.2015 - beta.eua*price.eua.2015 - parameters!$D82 ))), price.ceiling   )</f>
        <v>29.724737780802236</v>
      </c>
      <c r="AT72" s="1">
        <f xml:space="preserve"> MIN(   MAX(0,EXP((1/beta.p)*( AT42 - AT57 - beta.0 - beta.oil*price.oil.2015 - beta.eua*price.eua.2015 - parameters!$D82 ))), price.ceiling   )</f>
        <v>31.109812599734834</v>
      </c>
      <c r="AU72" s="1">
        <f xml:space="preserve"> MIN(   MAX(0,EXP((1/beta.p)*( AU42 - AU57 - beta.0 - beta.oil*price.oil.2015 - beta.eua*price.eua.2015 - parameters!$D82 ))), price.ceiling   )</f>
        <v>32.559427340539507</v>
      </c>
      <c r="AV72" s="1">
        <f xml:space="preserve"> MIN(   MAX(0,EXP((1/beta.p)*( AV42 - AV57 - beta.0 - beta.oil*price.oil.2015 - beta.eua*price.eua.2015 - parameters!$D82 ))), price.ceiling   )</f>
        <v>34.076589350875992</v>
      </c>
      <c r="AW72" s="1">
        <f xml:space="preserve"> MIN(   MAX(0,EXP((1/beta.p)*( AW42 - AW57 - beta.0 - beta.oil*price.oil.2015 - beta.eua*price.eua.2015 - parameters!$D82 ))), price.ceiling   )</f>
        <v>35.664446110893842</v>
      </c>
      <c r="AX72" s="1">
        <f xml:space="preserve"> MIN(   MAX(0,EXP((1/beta.p)*( AX42 - AX57 - beta.0 - beta.oil*price.oil.2015 - beta.eua*price.eua.2015 - parameters!$D82 ))), price.ceiling   )</f>
        <v>37.32629176294467</v>
      </c>
      <c r="AY72" s="1">
        <f xml:space="preserve"> MIN(   MAX(0,EXP((1/beta.p)*( AY42 - AY57 - beta.0 - beta.oil*price.oil.2015 - beta.eua*price.eua.2015 - parameters!$D82 ))), price.ceiling   )</f>
        <v>39.065573945557425</v>
      </c>
      <c r="AZ72" s="1">
        <f xml:space="preserve"> MIN(   MAX(0,EXP((1/beta.p)*( AZ42 - AZ57 - beta.0 - beta.oil*price.oil.2015 - beta.eua*price.eua.2015 - parameters!$D82 ))), price.ceiling   )</f>
        <v>40.885900945854388</v>
      </c>
      <c r="BA72" s="1">
        <f xml:space="preserve"> MIN(   MAX(0,EXP((1/beta.p)*( BA42 - BA57 - beta.0 - beta.oil*price.oil.2015 - beta.eua*price.eua.2015 - parameters!$D82 ))), price.ceiling   )</f>
        <v>42.791049185246095</v>
      </c>
      <c r="BB72" s="1">
        <f xml:space="preserve"> MIN(   MAX(0,EXP((1/beta.p)*( BB42 - BB57 - beta.0 - beta.oil*price.oil.2015 - beta.eua*price.eua.2015 - parameters!$D82 ))), price.ceiling   )</f>
        <v>44.784971053935173</v>
      </c>
      <c r="BC72" s="1">
        <f xml:space="preserve"> MIN(   MAX(0,EXP((1/beta.p)*( BC42 - BC57 - beta.0 - beta.oil*price.oil.2015 - beta.eua*price.eua.2015 - parameters!$D82 ))), price.ceiling   )</f>
        <v>46.871803110482169</v>
      </c>
      <c r="BD72" s="1">
        <f xml:space="preserve"> MIN(   MAX(0,EXP((1/beta.p)*( BD42 - BD57 - beta.0 - beta.oil*price.oil.2015 - beta.eua*price.eua.2015 - parameters!$D82 ))), price.ceiling   )</f>
        <v>49.055874663443788</v>
      </c>
      <c r="BE72" s="1">
        <f xml:space="preserve"> MIN(   MAX(0,EXP((1/beta.p)*( BE42 - BE57 - beta.0 - beta.oil*price.oil.2015 - beta.eua*price.eua.2015 - parameters!$D82 ))), price.ceiling   )</f>
        <v>51.341716752888004</v>
      </c>
      <c r="BF72" s="1">
        <f xml:space="preserve"> MIN(   MAX(0,EXP((1/beta.p)*( BF42 - BF57 - beta.0 - beta.oil*price.oil.2015 - beta.eua*price.eua.2015 - parameters!$D82 ))), price.ceiling   )</f>
        <v>53.734071550417028</v>
      </c>
      <c r="BG72" s="1">
        <f xml:space="preserve"> MIN(   MAX(0,EXP((1/beta.p)*( BG42 - BG57 - beta.0 - beta.oil*price.oil.2015 - beta.eua*price.eua.2015 - parameters!$D82 ))), price.ceiling   )</f>
        <v>56.237902197201485</v>
      </c>
      <c r="BH72" s="1">
        <f xml:space="preserve"> MIN(   MAX(0,EXP((1/beta.p)*( BH42 - BH57 - beta.0 - beta.oil*price.oil.2015 - beta.eua*price.eua.2015 - parameters!$D82 ))), price.ceiling   )</f>
        <v>58.858403100433904</v>
      </c>
      <c r="BI72" s="1">
        <f xml:space="preserve"> MIN(   MAX(0,EXP((1/beta.p)*( BI42 - BI57 - beta.0 - beta.oil*price.oil.2015 - beta.eua*price.eua.2015 - parameters!$D82 ))), price.ceiling   )</f>
        <v>61.601010709562978</v>
      </c>
      <c r="BJ72" s="1">
        <f xml:space="preserve"> MIN(   MAX(0,EXP((1/beta.p)*( BJ42 - BJ57 - beta.0 - beta.oil*price.oil.2015 - beta.eua*price.eua.2015 - parameters!$D82 ))), price.ceiling   )</f>
        <v>64.471414794665364</v>
      </c>
      <c r="BK72" s="1">
        <f xml:space="preserve"> MIN(   MAX(0,EXP((1/beta.p)*( BK42 - BK57 - beta.0 - beta.oil*price.oil.2015 - beta.eua*price.eua.2015 - parameters!$D82 ))), price.ceiling   )</f>
        <v>67.475570250351964</v>
      </c>
      <c r="BL72" s="1">
        <f xml:space="preserve"> MIN(   MAX(0,EXP((1/beta.p)*( BL42 - BL57 - beta.0 - beta.oil*price.oil.2015 - beta.eua*price.eua.2015 - parameters!$D82 ))), price.ceiling   )</f>
        <v>70.619709449697226</v>
      </c>
      <c r="BM72" s="1">
        <f xml:space="preserve"> MIN(   MAX(0,EXP((1/beta.p)*( BM42 - BM57 - beta.0 - beta.oil*price.oil.2015 - beta.eua*price.eua.2015 - parameters!$D82 ))), price.ceiling   )</f>
        <v>73.910355173821529</v>
      </c>
      <c r="BN72" s="1">
        <f xml:space="preserve"> MIN(   MAX(0,EXP((1/beta.p)*( BN42 - BN57 - beta.0 - beta.oil*price.oil.2015 - beta.eua*price.eua.2015 - parameters!$D82 ))), price.ceiling   )</f>
        <v>77.354334143948591</v>
      </c>
      <c r="BO72" s="1">
        <f xml:space="preserve"> MIN(   MAX(0,EXP((1/beta.p)*( BO42 - BO57 - beta.0 - beta.oil*price.oil.2015 - beta.eua*price.eua.2015 - parameters!$D82 ))), price.ceiling   )</f>
        <v>80.958791184012966</v>
      </c>
      <c r="BP72" s="1">
        <f xml:space="preserve"> MIN(   MAX(0,EXP((1/beta.p)*( BP42 - BP57 - beta.0 - beta.oil*price.oil.2015 - beta.eua*price.eua.2015 - parameters!$D82 ))), price.ceiling   )</f>
        <v>84.731204043197963</v>
      </c>
      <c r="BQ72" s="1">
        <f xml:space="preserve"> MIN(   MAX(0,EXP((1/beta.p)*( BQ42 - BQ57 - beta.0 - beta.oil*price.oil.2015 - beta.eua*price.eua.2015 - parameters!$D82 ))), price.ceiling   )</f>
        <v>88.679398909154656</v>
      </c>
      <c r="BR72" s="1">
        <f xml:space="preserve"> MIN(   MAX(0,EXP((1/beta.p)*( BR42 - BR57 - beta.0 - beta.oil*price.oil.2015 - beta.eua*price.eua.2015 - parameters!$D82 ))), price.ceiling   )</f>
        <v>92.811566644086739</v>
      </c>
      <c r="BS72" s="1">
        <f xml:space="preserve"> MIN(   MAX(0,EXP((1/beta.p)*( BS42 - BS57 - beta.0 - beta.oil*price.oil.2015 - beta.eua*price.eua.2015 - parameters!$D82 ))), price.ceiling   )</f>
        <v>97.136279777382597</v>
      </c>
      <c r="BT72" s="1">
        <f xml:space="preserve"> MIN(   MAX(0,EXP((1/beta.p)*( BT42 - BT57 - beta.0 - beta.oil*price.oil.2015 - beta.eua*price.eua.2015 - parameters!$D82 ))), price.ceiling   )</f>
        <v>101.66251029004793</v>
      </c>
      <c r="BU72" s="1">
        <f xml:space="preserve"> MIN(   MAX(0,EXP((1/beta.p)*( BU42 - BU57 - beta.0 - beta.oil*price.oil.2015 - beta.eua*price.eua.2015 - parameters!$D82 ))), price.ceiling   )</f>
        <v>106.39964822783531</v>
      </c>
      <c r="BV72" s="1">
        <f xml:space="preserve"> MIN(   MAX(0,EXP((1/beta.p)*( BV42 - BV57 - beta.0 - beta.oil*price.oil.2015 - beta.eua*price.eua.2015 - parameters!$D82 ))), price.ceiling   )</f>
        <v>111.35752118168321</v>
      </c>
      <c r="BW72" s="1">
        <f xml:space="preserve"> MIN(   MAX(0,EXP((1/beta.p)*( BW42 - BW57 - beta.0 - beta.oil*price.oil.2015 - beta.eua*price.eua.2015 - parameters!$D82 ))), price.ceiling   )</f>
        <v>116.5464146758797</v>
      </c>
      <c r="BX72" s="1">
        <f xml:space="preserve"> MIN(   MAX(0,EXP((1/beta.p)*( BX42 - BX57 - beta.0 - beta.oil*price.oil.2015 - beta.eua*price.eua.2015 - parameters!$D82 ))), price.ceiling   )</f>
        <v>121.9770935062476</v>
      </c>
      <c r="BY72" s="1">
        <f xml:space="preserve"> MIN(   MAX(0,EXP((1/beta.p)*( BY42 - BY57 - beta.0 - beta.oil*price.oil.2015 - beta.eua*price.eua.2015 - parameters!$D82 ))), price.ceiling   )</f>
        <v>127.66082407261794</v>
      </c>
      <c r="BZ72" s="1">
        <f xml:space="preserve"> MIN(   MAX(0,EXP((1/beta.p)*( BZ42 - BZ57 - beta.0 - beta.oil*price.oil.2015 - beta.eua*price.eua.2015 - parameters!$D82 ))), price.ceiling   )</f>
        <v>133.60939775192438</v>
      </c>
      <c r="CA72" s="1">
        <f xml:space="preserve"> MIN(   MAX(0,EXP((1/beta.p)*( CA42 - CA57 - beta.0 - beta.oil*price.oil.2015 - beta.eua*price.eua.2015 - parameters!$D82 ))), price.ceiling   )</f>
        <v>139.83515536040574</v>
      </c>
      <c r="CB72" s="1">
        <f xml:space="preserve"> MIN(   MAX(0,EXP((1/beta.p)*( CB42 - CB57 - beta.0 - beta.oil*price.oil.2015 - beta.eua*price.eua.2015 - parameters!$D82 ))), price.ceiling   )</f>
        <v>146.35101275566637</v>
      </c>
      <c r="CC72" s="1">
        <f xml:space="preserve"> MIN(   MAX(0,EXP((1/beta.p)*( CC42 - CC57 - beta.0 - beta.oil*price.oil.2015 - beta.eua*price.eua.2015 - parameters!$D82 ))), price.ceiling   )</f>
        <v>153.17048763170965</v>
      </c>
      <c r="CD72" s="1">
        <f xml:space="preserve"> MIN(   MAX(0,EXP((1/beta.p)*( CD42 - CD57 - beta.0 - beta.oil*price.oil.2015 - beta.eua*price.eua.2015 - parameters!$D82 ))), price.ceiling   )</f>
        <v>160.30772756253015</v>
      </c>
      <c r="CE72" s="1">
        <f xml:space="preserve"> MIN(   MAX(0,EXP((1/beta.p)*( CE42 - CE57 - beta.0 - beta.oil*price.oil.2015 - beta.eua*price.eua.2015 - parameters!$D82 ))), price.ceiling   )</f>
        <v>167.77753935244522</v>
      </c>
      <c r="CF72" s="1">
        <f xml:space="preserve"> MIN(   MAX(0,EXP((1/beta.p)*( CF42 - CF57 - beta.0 - beta.oil*price.oil.2015 - beta.eua*price.eua.2015 - parameters!$D82 ))), price.ceiling   )</f>
        <v>175.59541975405565</v>
      </c>
      <c r="CG72" s="1">
        <f xml:space="preserve"> MIN(   MAX(0,EXP((1/beta.p)*( CG42 - CG57 - beta.0 - beta.oil*price.oil.2015 - beta.eua*price.eua.2015 - parameters!$D82 ))), price.ceiling   )</f>
        <v>183.7775876175624</v>
      </c>
      <c r="CH72" s="1">
        <f xml:space="preserve"> MIN(   MAX(0,EXP((1/beta.p)*( CH42 - CH57 - beta.0 - beta.oil*price.oil.2015 - beta.eua*price.eua.2015 - parameters!$D82 ))), price.ceiling   )</f>
        <v>192.34101753813385</v>
      </c>
      <c r="CI72" s="1">
        <f xml:space="preserve"> MIN(   MAX(0,EXP((1/beta.p)*( CI42 - CI57 - beta.0 - beta.oil*price.oil.2015 - beta.eua*price.eua.2015 - parameters!$D82 ))), price.ceiling   )</f>
        <v>201.30347507113183</v>
      </c>
      <c r="CJ72" s="1">
        <f xml:space="preserve"> MIN(   MAX(0,EXP((1/beta.p)*( CJ42 - CJ57 - beta.0 - beta.oil*price.oil.2015 - beta.eua*price.eua.2015 - parameters!$D82 ))), price.ceiling   )</f>
        <v>210.68355358824914</v>
      </c>
      <c r="CK72" s="1">
        <f xml:space="preserve"> MIN(   MAX(0,EXP((1/beta.p)*( CK42 - CK57 - beta.0 - beta.oil*price.oil.2015 - beta.eua*price.eua.2015 - parameters!$D82 ))), price.ceiling   )</f>
        <v>220.50071285102271</v>
      </c>
      <c r="CL72" s="1">
        <f xml:space="preserve"> MIN(   MAX(0,EXP((1/beta.p)*( CL42 - CL57 - beta.0 - beta.oil*price.oil.2015 - beta.eua*price.eua.2015 - parameters!$D82 ))), price.ceiling   )</f>
        <v>230.77531938174513</v>
      </c>
      <c r="CM72" s="1">
        <f xml:space="preserve"> MIN(   MAX(0,EXP((1/beta.p)*( CM42 - CM57 - beta.0 - beta.oil*price.oil.2015 - beta.eua*price.eua.2015 - parameters!$D82 ))), price.ceiling   )</f>
        <v>241.52868871552681</v>
      </c>
      <c r="CN72" s="1">
        <f xml:space="preserve"> MIN(   MAX(0,EXP((1/beta.p)*( CN42 - CN57 - beta.0 - beta.oil*price.oil.2015 - beta.eua*price.eua.2015 - parameters!$D82 ))), price.ceiling   )</f>
        <v>252.78312962116681</v>
      </c>
      <c r="CO72" s="1">
        <f xml:space="preserve"> MIN(   MAX(0,EXP((1/beta.p)*( CO42 - CO57 - beta.0 - beta.oil*price.oil.2015 - beta.eua*price.eua.2015 - parameters!$D82 ))), price.ceiling   )</f>
        <v>264.56199038256887</v>
      </c>
      <c r="CP72" s="1">
        <f xml:space="preserve"> MIN(   MAX(0,EXP((1/beta.p)*( CP42 - CP57 - beta.0 - beta.oil*price.oil.2015 - beta.eua*price.eua.2015 - parameters!$D82 ))), price.ceiling   )</f>
        <v>276.88970723671878</v>
      </c>
      <c r="CQ72" s="1">
        <f xml:space="preserve"> MIN(   MAX(0,EXP((1/beta.p)*( CQ42 - CQ57 - beta.0 - beta.oil*price.oil.2015 - beta.eua*price.eua.2015 - parameters!$D82 ))), price.ceiling   )</f>
        <v>289.79185506871369</v>
      </c>
      <c r="CR72" s="1">
        <f xml:space="preserve"> MIN(   MAX(0,EXP((1/beta.p)*( CR42 - CR57 - beta.0 - beta.oil*price.oil.2015 - beta.eua*price.eua.2015 - parameters!$D82 ))), price.ceiling   )</f>
        <v>303.29520046901092</v>
      </c>
      <c r="CS72" s="1">
        <f xml:space="preserve"> MIN(   MAX(0,EXP((1/beta.p)*( CS42 - CS57 - beta.0 - beta.oil*price.oil.2015 - beta.eua*price.eua.2015 - parameters!$D82 ))), price.ceiling   )</f>
        <v>317.42775726297026</v>
      </c>
      <c r="CT72" s="1">
        <f xml:space="preserve"> MIN(   MAX(0,EXP((1/beta.p)*( CT42 - CT57 - beta.0 - beta.oil*price.oil.2015 - beta.eua*price.eua.2015 - parameters!$D82 ))), price.ceiling   )</f>
        <v>332.21884462789063</v>
      </c>
      <c r="CU72" s="1">
        <f xml:space="preserve"> MIN(   MAX(0,EXP((1/beta.p)*( CU42 - CU57 - beta.0 - beta.oil*price.oil.2015 - beta.eua*price.eua.2015 - parameters!$D82 ))), price.ceiling   )</f>
        <v>347.69914791810692</v>
      </c>
      <c r="CV72" s="1">
        <f xml:space="preserve"> MIN(   MAX(0,EXP((1/beta.p)*( CV42 - CV57 - beta.0 - beta.oil*price.oil.2015 - beta.eua*price.eua.2015 - parameters!$D82 ))), price.ceiling   )</f>
        <v>363.90078232433945</v>
      </c>
      <c r="CW72" s="1">
        <f xml:space="preserve"> MIN(   MAX(0,EXP((1/beta.p)*( CW42 - CW57 - beta.0 - beta.oil*price.oil.2015 - beta.eua*price.eua.2015 - parameters!$D82 ))), price.ceiling   )</f>
        <v>380.85735949935628</v>
      </c>
      <c r="CX72" s="1">
        <f xml:space="preserve"> MIN(   MAX(0,EXP((1/beta.p)*( CX42 - CX57 - beta.0 - beta.oil*price.oil.2015 - beta.eua*price.eua.2015 - parameters!$D82 ))), price.ceiling   )</f>
        <v>398.60405728817278</v>
      </c>
      <c r="CY72" s="1">
        <f xml:space="preserve"> MIN(   MAX(0,EXP((1/beta.p)*( CY42 - CY57 - beta.0 - beta.oil*price.oil.2015 - beta.eua*price.eua.2015 - parameters!$D82 ))), price.ceiling   )</f>
        <v>417.17769270744913</v>
      </c>
      <c r="CZ72" s="1">
        <f xml:space="preserve"> MIN(   MAX(0,EXP((1/beta.p)*( CZ42 - CZ57 - beta.0 - beta.oil*price.oil.2015 - beta.eua*price.eua.2015 - parameters!$D82 ))), price.ceiling   )</f>
        <v>436.61679832548703</v>
      </c>
      <c r="DA72" s="1">
        <f xml:space="preserve"> MIN(   MAX(0,EXP((1/beta.p)*( DA42 - DA57 - beta.0 - beta.oil*price.oil.2015 - beta.eua*price.eua.2015 - parameters!$D82 ))), price.ceiling   )</f>
        <v>456.96170220128045</v>
      </c>
    </row>
    <row r="73" spans="1:105" x14ac:dyDescent="0.25">
      <c r="A73" t="s">
        <v>53</v>
      </c>
      <c r="B73" s="3">
        <f t="shared" si="29"/>
        <v>49.964851976523015</v>
      </c>
      <c r="D73" t="s">
        <v>53</v>
      </c>
      <c r="E73" s="1">
        <f xml:space="preserve"> MIN(   MAX(0,EXP((1/beta.p)*( E43 - E58 - beta.0 - beta.oil*price.oil.2015 - beta.eua*price.eua.2015 - parameters!$D83 ))), price.ceiling   )</f>
        <v>5.1795793619691262</v>
      </c>
      <c r="F73" s="1">
        <f xml:space="preserve"> MIN(   MAX(0,EXP((1/beta.p)*( F43 - F58 - beta.0 - beta.oil*price.oil.2015 - beta.eua*price.eua.2015 - parameters!$D83 ))), price.ceiling   )</f>
        <v>5.4095555338620693</v>
      </c>
      <c r="G73" s="1">
        <f xml:space="preserve"> MIN(   MAX(0,EXP((1/beta.p)*( G43 - G58 - beta.0 - beta.oil*price.oil.2015 - beta.eua*price.eua.2015 - parameters!$D83 ))), price.ceiling   )</f>
        <v>5.6497427742496606</v>
      </c>
      <c r="H73" s="1">
        <f xml:space="preserve"> MIN(   MAX(0,EXP((1/beta.p)*( H43 - H58 - beta.0 - beta.oil*price.oil.2015 - beta.eua*price.eua.2015 - parameters!$D83 ))), price.ceiling   )</f>
        <v>5.9005944601880707</v>
      </c>
      <c r="I73" s="1">
        <f xml:space="preserve"> MIN(   MAX(0,EXP((1/beta.p)*( I43 - I58 - beta.0 - beta.oil*price.oil.2015 - beta.eua*price.eua.2015 - parameters!$D83 ))), price.ceiling   )</f>
        <v>6.162584098924075</v>
      </c>
      <c r="J73" s="1">
        <f xml:space="preserve"> MIN(   MAX(0,EXP((1/beta.p)*( J43 - J58 - beta.0 - beta.oil*price.oil.2015 - beta.eua*price.eua.2015 - parameters!$D83 ))), price.ceiling   )</f>
        <v>6.4362062216865867</v>
      </c>
      <c r="K73" s="1">
        <f xml:space="preserve"> MIN(   MAX(0,EXP((1/beta.p)*( K43 - K58 - beta.0 - beta.oil*price.oil.2015 - beta.eua*price.eua.2015 - parameters!$D83 ))), price.ceiling   )</f>
        <v>6.7219773171630157</v>
      </c>
      <c r="L73" s="1">
        <f xml:space="preserve"> MIN(   MAX(0,EXP((1/beta.p)*( L43 - L58 - beta.0 - beta.oil*price.oil.2015 - beta.eua*price.eua.2015 - parameters!$D83 ))), price.ceiling   )</f>
        <v>7.0204368064225138</v>
      </c>
      <c r="M73" s="1">
        <f xml:space="preserve"> MIN(   MAX(0,EXP((1/beta.p)*( M43 - M58 - beta.0 - beta.oil*price.oil.2015 - beta.eua*price.eua.2015 - parameters!$D83 ))), price.ceiling   )</f>
        <v>7.3321480611263272</v>
      </c>
      <c r="N73" s="1">
        <f xml:space="preserve"> MIN(   MAX(0,EXP((1/beta.p)*( N43 - N58 - beta.0 - beta.oil*price.oil.2015 - beta.eua*price.eua.2015 - parameters!$D83 ))), price.ceiling   )</f>
        <v>7.6576994669472516</v>
      </c>
      <c r="O73" s="1">
        <f xml:space="preserve"> MIN(   MAX(0,EXP((1/beta.p)*( O43 - O58 - beta.0 - beta.oil*price.oil.2015 - beta.eua*price.eua.2015 - parameters!$D83 ))), price.ceiling   )</f>
        <v>7.9977055342055063</v>
      </c>
      <c r="P73" s="1">
        <f xml:space="preserve"> MIN(   MAX(0,EXP((1/beta.p)*( P43 - P58 - beta.0 - beta.oil*price.oil.2015 - beta.eua*price.eua.2015 - parameters!$D83 ))), price.ceiling   )</f>
        <v>8.3528080578174571</v>
      </c>
      <c r="Q73" s="1">
        <f xml:space="preserve"> MIN(   MAX(0,EXP((1/beta.p)*( Q43 - Q58 - beta.0 - beta.oil*price.oil.2015 - beta.eua*price.eua.2015 - parameters!$D83 ))), price.ceiling   )</f>
        <v>8.723677328746648</v>
      </c>
      <c r="R73" s="1">
        <f xml:space="preserve"> MIN(   MAX(0,EXP((1/beta.p)*( R43 - R58 - beta.0 - beta.oil*price.oil.2015 - beta.eua*price.eua.2015 - parameters!$D83 ))), price.ceiling   )</f>
        <v>9.1110133992440296</v>
      </c>
      <c r="S73" s="1">
        <f xml:space="preserve"> MIN(   MAX(0,EXP((1/beta.p)*( S43 - S58 - beta.0 - beta.oil*price.oil.2015 - beta.eua*price.eua.2015 - parameters!$D83 ))), price.ceiling   )</f>
        <v>9.5155474042654049</v>
      </c>
      <c r="T73" s="1">
        <f xml:space="preserve"> MIN(   MAX(0,EXP((1/beta.p)*( T43 - T58 - beta.0 - beta.oil*price.oil.2015 - beta.eua*price.eua.2015 - parameters!$D83 ))), price.ceiling   )</f>
        <v>9.9380429415607061</v>
      </c>
      <c r="U73" s="1">
        <f xml:space="preserve"> MIN(   MAX(0,EXP((1/beta.p)*( U43 - U58 - beta.0 - beta.oil*price.oil.2015 - beta.eua*price.eua.2015 - parameters!$D83 ))), price.ceiling   )</f>
        <v>10.379297513039837</v>
      </c>
      <c r="V73" s="1">
        <f xml:space="preserve"> MIN(   MAX(0,EXP((1/beta.p)*( V43 - V58 - beta.0 - beta.oil*price.oil.2015 - beta.eua*price.eua.2015 - parameters!$D83 ))), price.ceiling   )</f>
        <v>10.840144030136038</v>
      </c>
      <c r="W73" s="1">
        <f xml:space="preserve"> MIN(   MAX(0,EXP((1/beta.p)*( W43 - W58 - beta.0 - beta.oil*price.oil.2015 - beta.eua*price.eua.2015 - parameters!$D83 ))), price.ceiling   )</f>
        <v>11.321452386008223</v>
      </c>
      <c r="X73" s="1">
        <f xml:space="preserve"> MIN(   MAX(0,EXP((1/beta.p)*( X43 - X58 - beta.0 - beta.oil*price.oil.2015 - beta.eua*price.eua.2015 - parameters!$D83 ))), price.ceiling   )</f>
        <v>11.824131097549881</v>
      </c>
      <c r="Y73" s="1">
        <f xml:space="preserve"> MIN(   MAX(0,EXP((1/beta.p)*( Y43 - Y58 - beta.0 - beta.oil*price.oil.2015 - beta.eua*price.eua.2015 - parameters!$D83 ))), price.ceiling   )</f>
        <v>12.349129020304181</v>
      </c>
      <c r="Z73" s="1">
        <f xml:space="preserve"> MIN(   MAX(0,EXP((1/beta.p)*( Z43 - Z58 - beta.0 - beta.oil*price.oil.2015 - beta.eua*price.eua.2015 - parameters!$D83 ))), price.ceiling   )</f>
        <v>12.897437139522172</v>
      </c>
      <c r="AA73" s="1">
        <f xml:space="preserve"> MIN(   MAX(0,EXP((1/beta.p)*( AA43 - AA58 - beta.0 - beta.oil*price.oil.2015 - beta.eua*price.eua.2015 - parameters!$D83 ))), price.ceiling   )</f>
        <v>13.470090440744988</v>
      </c>
      <c r="AB73" s="1">
        <f xml:space="preserve"> MIN(   MAX(0,EXP((1/beta.p)*( AB43 - AB58 - beta.0 - beta.oil*price.oil.2015 - beta.eua*price.eua.2015 - parameters!$D83 ))), price.ceiling   )</f>
        <v>14.068169863440922</v>
      </c>
      <c r="AC73" s="1">
        <f xml:space="preserve"> MIN(   MAX(0,EXP((1/beta.p)*( AC43 - AC58 - beta.0 - beta.oil*price.oil.2015 - beta.eua*price.eua.2015 - parameters!$D83 ))), price.ceiling   )</f>
        <v>14.692804341385067</v>
      </c>
      <c r="AD73" s="1">
        <f xml:space="preserve"> MIN(   MAX(0,EXP((1/beta.p)*( AD43 - AD58 - beta.0 - beta.oil*price.oil.2015 - beta.eua*price.eua.2015 - parameters!$D83 ))), price.ceiling   )</f>
        <v>15.345172933632899</v>
      </c>
      <c r="AE73" s="1">
        <f xml:space="preserve"> MIN(   MAX(0,EXP((1/beta.p)*( AE43 - AE58 - beta.0 - beta.oil*price.oil.2015 - beta.eua*price.eua.2015 - parameters!$D83 ))), price.ceiling   )</f>
        <v>16.026507050110364</v>
      </c>
      <c r="AF73" s="1">
        <f xml:space="preserve"> MIN(   MAX(0,EXP((1/beta.p)*( AF43 - AF58 - beta.0 - beta.oil*price.oil.2015 - beta.eua*price.eua.2015 - parameters!$D83 ))), price.ceiling   )</f>
        <v>16.738092776021212</v>
      </c>
      <c r="AG73" s="1">
        <f xml:space="preserve"> MIN(   MAX(0,EXP((1/beta.p)*( AG43 - AG58 - beta.0 - beta.oil*price.oil.2015 - beta.eua*price.eua.2015 - parameters!$D83 ))), price.ceiling   )</f>
        <v>17.481273299459485</v>
      </c>
      <c r="AH73" s="1">
        <f xml:space="preserve"> MIN(   MAX(0,EXP((1/beta.p)*( AH43 - AH58 - beta.0 - beta.oil*price.oil.2015 - beta.eua*price.eua.2015 - parameters!$D83 ))), price.ceiling   )</f>
        <v>18.257451446809203</v>
      </c>
      <c r="AI73" s="1">
        <f xml:space="preserve"> MIN(   MAX(0,EXP((1/beta.p)*( AI43 - AI58 - beta.0 - beta.oil*price.oil.2015 - beta.eua*price.eua.2015 - parameters!$D83 ))), price.ceiling   )</f>
        <v>19.068092330717235</v>
      </c>
      <c r="AJ73" s="1">
        <f xml:space="preserve"> MIN(   MAX(0,EXP((1/beta.p)*( AJ43 - AJ58 - beta.0 - beta.oil*price.oil.2015 - beta.eua*price.eua.2015 - parameters!$D83 ))), price.ceiling   )</f>
        <v>19.914726115637645</v>
      </c>
      <c r="AK73" s="1">
        <f xml:space="preserve"> MIN(   MAX(0,EXP((1/beta.p)*( AK43 - AK58 - beta.0 - beta.oil*price.oil.2015 - beta.eua*price.eua.2015 - parameters!$D83 ))), price.ceiling   )</f>
        <v>20.798950906167665</v>
      </c>
      <c r="AL73" s="1">
        <f xml:space="preserve"> MIN(   MAX(0,EXP((1/beta.p)*( AL43 - AL58 - beta.0 - beta.oil*price.oil.2015 - beta.eua*price.eua.2015 - parameters!$D83 ))), price.ceiling   )</f>
        <v>21.722435763627463</v>
      </c>
      <c r="AM73" s="1">
        <f xml:space="preserve"> MIN(   MAX(0,EXP((1/beta.p)*( AM43 - AM58 - beta.0 - beta.oil*price.oil.2015 - beta.eua*price.eua.2015 - parameters!$D83 ))), price.ceiling   )</f>
        <v>22.686923856577586</v>
      </c>
      <c r="AN73" s="1">
        <f xml:space="preserve"> MIN(   MAX(0,EXP((1/beta.p)*( AN43 - AN58 - beta.0 - beta.oil*price.oil.2015 - beta.eua*price.eua.2015 - parameters!$D83 ))), price.ceiling   )</f>
        <v>23.694235751221264</v>
      </c>
      <c r="AO73" s="1">
        <f xml:space="preserve"> MIN(   MAX(0,EXP((1/beta.p)*( AO43 - AO58 - beta.0 - beta.oil*price.oil.2015 - beta.eua*price.eua.2015 - parameters!$D83 ))), price.ceiling   )</f>
        <v>24.746272847902258</v>
      </c>
      <c r="AP73" s="1">
        <f xml:space="preserve"> MIN(   MAX(0,EXP((1/beta.p)*( AP43 - AP58 - beta.0 - beta.oil*price.oil.2015 - beta.eua*price.eua.2015 - parameters!$D83 ))), price.ceiling   )</f>
        <v>25.845020970185161</v>
      </c>
      <c r="AQ73" s="1">
        <f xml:space="preserve"> MIN(   MAX(0,EXP((1/beta.p)*( AQ43 - AQ58 - beta.0 - beta.oil*price.oil.2015 - beta.eua*price.eua.2015 - parameters!$D83 ))), price.ceiling   )</f>
        <v>26.99255411329284</v>
      </c>
      <c r="AR73" s="1">
        <f xml:space="preserve"> MIN(   MAX(0,EXP((1/beta.p)*( AR43 - AR58 - beta.0 - beta.oil*price.oil.2015 - beta.eua*price.eua.2015 - parameters!$D83 ))), price.ceiling   )</f>
        <v>28.191038358976499</v>
      </c>
      <c r="AS73" s="1">
        <f xml:space="preserve"> MIN(   MAX(0,EXP((1/beta.p)*( AS43 - AS58 - beta.0 - beta.oil*price.oil.2015 - beta.eua*price.eua.2015 - parameters!$D83 ))), price.ceiling   )</f>
        <v>29.442735964208236</v>
      </c>
      <c r="AT73" s="1">
        <f xml:space="preserve"> MIN(   MAX(0,EXP((1/beta.p)*( AT43 - AT58 - beta.0 - beta.oil*price.oil.2015 - beta.eua*price.eua.2015 - parameters!$D83 ))), price.ceiling   )</f>
        <v>30.75000963141375</v>
      </c>
      <c r="AU73" s="1">
        <f xml:space="preserve"> MIN(   MAX(0,EXP((1/beta.p)*( AU43 - AU58 - beta.0 - beta.oil*price.oil.2015 - beta.eua*price.eua.2015 - parameters!$D83 ))), price.ceiling   )</f>
        <v>32.115326968305602</v>
      </c>
      <c r="AV73" s="1">
        <f xml:space="preserve"> MIN(   MAX(0,EXP((1/beta.p)*( AV43 - AV58 - beta.0 - beta.oil*price.oil.2015 - beta.eua*price.eua.2015 - parameters!$D83 ))), price.ceiling   )</f>
        <v>33.541265145735764</v>
      </c>
      <c r="AW73" s="1">
        <f xml:space="preserve"> MIN(   MAX(0,EXP((1/beta.p)*( AW43 - AW58 - beta.0 - beta.oil*price.oil.2015 - beta.eua*price.eua.2015 - parameters!$D83 ))), price.ceiling   )</f>
        <v>35.030515762359208</v>
      </c>
      <c r="AX73" s="1">
        <f xml:space="preserve"> MIN(   MAX(0,EXP((1/beta.p)*( AX43 - AX58 - beta.0 - beta.oil*price.oil.2015 - beta.eua*price.eua.2015 - parameters!$D83 ))), price.ceiling   )</f>
        <v>36.585889925291234</v>
      </c>
      <c r="AY73" s="1">
        <f xml:space="preserve"> MIN(   MAX(0,EXP((1/beta.p)*( AY43 - AY58 - beta.0 - beta.oil*price.oil.2015 - beta.eua*price.eua.2015 - parameters!$D83 ))), price.ceiling   )</f>
        <v>38.210323556348946</v>
      </c>
      <c r="AZ73" s="1">
        <f xml:space="preserve"> MIN(   MAX(0,EXP((1/beta.p)*( AZ43 - AZ58 - beta.0 - beta.oil*price.oil.2015 - beta.eua*price.eua.2015 - parameters!$D83 ))), price.ceiling   )</f>
        <v>39.906882933892504</v>
      </c>
      <c r="BA73" s="1">
        <f xml:space="preserve"> MIN(   MAX(0,EXP((1/beta.p)*( BA43 - BA58 - beta.0 - beta.oil*price.oil.2015 - beta.eua*price.eua.2015 - parameters!$D83 ))), price.ceiling   )</f>
        <v>41.678770480727479</v>
      </c>
      <c r="BB73" s="1">
        <f xml:space="preserve"> MIN(   MAX(0,EXP((1/beta.p)*( BB43 - BB58 - beta.0 - beta.oil*price.oil.2015 - beta.eua*price.eua.2015 - parameters!$D83 ))), price.ceiling   )</f>
        <v>43.529330808992889</v>
      </c>
      <c r="BC73" s="1">
        <f xml:space="preserve"> MIN(   MAX(0,EXP((1/beta.p)*( BC43 - BC58 - beta.0 - beta.oil*price.oil.2015 - beta.eua*price.eua.2015 - parameters!$D83 ))), price.ceiling   )</f>
        <v>45.462057033446008</v>
      </c>
      <c r="BD73" s="1">
        <f xml:space="preserve"> MIN(   MAX(0,EXP((1/beta.p)*( BD43 - BD58 - beta.0 - beta.oil*price.oil.2015 - beta.eua*price.eua.2015 - parameters!$D83 ))), price.ceiling   )</f>
        <v>47.480597365060063</v>
      </c>
      <c r="BE73" s="1">
        <f xml:space="preserve"> MIN(   MAX(0,EXP((1/beta.p)*( BE43 - BE58 - beta.0 - beta.oil*price.oil.2015 - beta.eua*price.eua.2015 - parameters!$D83 ))), price.ceiling   )</f>
        <v>49.588761997381759</v>
      </c>
      <c r="BF73" s="1">
        <f xml:space="preserve"> MIN(   MAX(0,EXP((1/beta.p)*( BF43 - BF58 - beta.0 - beta.oil*price.oil.2015 - beta.eua*price.eua.2015 - parameters!$D83 ))), price.ceiling   )</f>
        <v>51.790530298646374</v>
      </c>
      <c r="BG73" s="1">
        <f xml:space="preserve"> MIN(   MAX(0,EXP((1/beta.p)*( BG43 - BG58 - beta.0 - beta.oil*price.oil.2015 - beta.eua*price.eua.2015 - parameters!$D83 ))), price.ceiling   )</f>
        <v>54.090058323227197</v>
      </c>
      <c r="BH73" s="1">
        <f xml:space="preserve"> MIN(   MAX(0,EXP((1/beta.p)*( BH43 - BH58 - beta.0 - beta.oil*price.oil.2015 - beta.eua*price.eua.2015 - parameters!$D83 ))), price.ceiling   )</f>
        <v>56.491686656596841</v>
      </c>
      <c r="BI73" s="1">
        <f xml:space="preserve"> MIN(   MAX(0,EXP((1/beta.p)*( BI43 - BI58 - beta.0 - beta.oil*price.oil.2015 - beta.eua*price.eua.2015 - parameters!$D83 ))), price.ceiling   )</f>
        <v>58.99994860861004</v>
      </c>
      <c r="BJ73" s="1">
        <f xml:space="preserve"> MIN(   MAX(0,EXP((1/beta.p)*( BJ43 - BJ58 - beta.0 - beta.oil*price.oil.2015 - beta.eua*price.eua.2015 - parameters!$D83 ))), price.ceiling   )</f>
        <v>61.619578770571692</v>
      </c>
      <c r="BK73" s="1">
        <f xml:space="preserve"> MIN(   MAX(0,EXP((1/beta.p)*( BK43 - BK58 - beta.0 - beta.oil*price.oil.2015 - beta.eua*price.eua.2015 - parameters!$D83 ))), price.ceiling   )</f>
        <v>64.355521952244359</v>
      </c>
      <c r="BL73" s="1">
        <f xml:space="preserve"> MIN(   MAX(0,EXP((1/beta.p)*( BL43 - BL58 - beta.0 - beta.oil*price.oil.2015 - beta.eua*price.eua.2015 - parameters!$D83 ))), price.ceiling   )</f>
        <v>67.212942515662988</v>
      </c>
      <c r="BM73" s="1">
        <f xml:space="preserve"> MIN(   MAX(0,EXP((1/beta.p)*( BM43 - BM58 - beta.0 - beta.oil*price.oil.2015 - beta.eua*price.eua.2015 - parameters!$D83 ))), price.ceiling   )</f>
        <v>70.19723412337693</v>
      </c>
      <c r="BN73" s="1">
        <f xml:space="preserve"> MIN(   MAX(0,EXP((1/beta.p)*( BN43 - BN58 - beta.0 - beta.oil*price.oil.2015 - beta.eua*price.eua.2015 - parameters!$D83 ))), price.ceiling   )</f>
        <v>73.314029919518461</v>
      </c>
      <c r="BO73" s="1">
        <f xml:space="preserve"> MIN(   MAX(0,EXP((1/beta.p)*( BO43 - BO58 - beta.0 - beta.oil*price.oil.2015 - beta.eua*price.eua.2015 - parameters!$D83 ))), price.ceiling   )</f>
        <v>76.56921316291718</v>
      </c>
      <c r="BP73" s="1">
        <f xml:space="preserve"> MIN(   MAX(0,EXP((1/beta.p)*( BP43 - BP58 - beta.0 - beta.oil*price.oil.2015 - beta.eua*price.eua.2015 - parameters!$D83 ))), price.ceiling   )</f>
        <v>79.968928332329682</v>
      </c>
      <c r="BQ73" s="1">
        <f xml:space="preserve"> MIN(   MAX(0,EXP((1/beta.p)*( BQ43 - BQ58 - beta.0 - beta.oil*price.oil.2015 - beta.eua*price.eua.2015 - parameters!$D83 ))), price.ceiling   )</f>
        <v>83.519592724748378</v>
      </c>
      <c r="BR73" s="1">
        <f xml:space="preserve"> MIN(   MAX(0,EXP((1/beta.p)*( BR43 - BR58 - beta.0 - beta.oil*price.oil.2015 - beta.eua*price.eua.2015 - parameters!$D83 ))), price.ceiling   )</f>
        <v>87.227908568680817</v>
      </c>
      <c r="BS73" s="1">
        <f xml:space="preserve"> MIN(   MAX(0,EXP((1/beta.p)*( BS43 - BS58 - beta.0 - beta.oil*price.oil.2015 - beta.eua*price.eua.2015 - parameters!$D83 ))), price.ceiling   )</f>
        <v>91.100875675265769</v>
      </c>
      <c r="BT73" s="1">
        <f xml:space="preserve"> MIN(   MAX(0,EXP((1/beta.p)*( BT43 - BT58 - beta.0 - beta.oil*price.oil.2015 - beta.eua*price.eua.2015 - parameters!$D83 ))), price.ceiling   )</f>
        <v>95.145804651105976</v>
      </c>
      <c r="BU73" s="1">
        <f xml:space="preserve"> MIN(   MAX(0,EXP((1/beta.p)*( BU43 - BU58 - beta.0 - beta.oil*price.oil.2015 - beta.eua*price.eua.2015 - parameters!$D83 ))), price.ceiling   )</f>
        <v>99.370330697757055</v>
      </c>
      <c r="BV73" s="1">
        <f xml:space="preserve"> MIN(   MAX(0,EXP((1/beta.p)*( BV43 - BV58 - beta.0 - beta.oil*price.oil.2015 - beta.eua*price.eua.2015 - parameters!$D83 ))), price.ceiling   )</f>
        <v>103.78242802392261</v>
      </c>
      <c r="BW73" s="1">
        <f xml:space="preserve"> MIN(   MAX(0,EXP((1/beta.p)*( BW43 - BW58 - beta.0 - beta.oil*price.oil.2015 - beta.eua*price.eua.2015 - parameters!$D83 ))), price.ceiling   )</f>
        <v>108.39042489755728</v>
      </c>
      <c r="BX73" s="1">
        <f xml:space="preserve"> MIN(   MAX(0,EXP((1/beta.p)*( BX43 - BX58 - beta.0 - beta.oil*price.oil.2015 - beta.eua*price.eua.2015 - parameters!$D83 ))), price.ceiling   )</f>
        <v>113.20301936629296</v>
      </c>
      <c r="BY73" s="1">
        <f xml:space="preserve"> MIN(   MAX(0,EXP((1/beta.p)*( BY43 - BY58 - beta.0 - beta.oil*price.oil.2015 - beta.eua*price.eua.2015 - parameters!$D83 ))), price.ceiling   )</f>
        <v>118.22929567585899</v>
      </c>
      <c r="BZ73" s="1">
        <f xml:space="preserve"> MIN(   MAX(0,EXP((1/beta.p)*( BZ43 - BZ58 - beta.0 - beta.oil*price.oil.2015 - beta.eua*price.eua.2015 - parameters!$D83 ))), price.ceiling   )</f>
        <v>123.47874141749089</v>
      </c>
      <c r="CA73" s="1">
        <f xml:space="preserve"> MIN(   MAX(0,EXP((1/beta.p)*( CA43 - CA58 - beta.0 - beta.oil*price.oil.2015 - beta.eua*price.eua.2015 - parameters!$D83 ))), price.ceiling   )</f>
        <v>128.96126543669178</v>
      </c>
      <c r="CB73" s="1">
        <f xml:space="preserve"> MIN(   MAX(0,EXP((1/beta.p)*( CB43 - CB58 - beta.0 - beta.oil*price.oil.2015 - beta.eua*price.eua.2015 - parameters!$D83 ))), price.ceiling   )</f>
        <v>134.68721653715437</v>
      </c>
      <c r="CC73" s="1">
        <f xml:space="preserve"> MIN(   MAX(0,EXP((1/beta.p)*( CC43 - CC58 - beta.0 - beta.oil*price.oil.2015 - beta.eua*price.eua.2015 - parameters!$D83 ))), price.ceiling   )</f>
        <v>140.66740301514577</v>
      </c>
      <c r="CD73" s="1">
        <f xml:space="preserve"> MIN(   MAX(0,EXP((1/beta.p)*( CD43 - CD58 - beta.0 - beta.oil*price.oil.2015 - beta.eua*price.eua.2015 - parameters!$D83 ))), price.ceiling   )</f>
        <v>146.91311306123072</v>
      </c>
      <c r="CE73" s="1">
        <f xml:space="preserve"> MIN(   MAX(0,EXP((1/beta.p)*( CE43 - CE58 - beta.0 - beta.oil*price.oil.2015 - beta.eua*price.eua.2015 - parameters!$D83 ))), price.ceiling   )</f>
        <v>153.43613606784274</v>
      </c>
      <c r="CF73" s="1">
        <f xml:space="preserve"> MIN(   MAX(0,EXP((1/beta.p)*( CF43 - CF58 - beta.0 - beta.oil*price.oil.2015 - beta.eua*price.eua.2015 - parameters!$D83 ))), price.ceiling   )</f>
        <v>160.2487848829218</v>
      </c>
      <c r="CG73" s="1">
        <f xml:space="preserve"> MIN(   MAX(0,EXP((1/beta.p)*( CG43 - CG58 - beta.0 - beta.oil*price.oil.2015 - beta.eua*price.eua.2015 - parameters!$D83 ))), price.ceiling   )</f>
        <v>167.3639190516277</v>
      </c>
      <c r="CH73" s="1">
        <f xml:space="preserve"> MIN(   MAX(0,EXP((1/beta.p)*( CH43 - CH58 - beta.0 - beta.oil*price.oil.2015 - beta.eua*price.eua.2015 - parameters!$D83 ))), price.ceiling   )</f>
        <v>174.79496908999639</v>
      </c>
      <c r="CI73" s="1">
        <f xml:space="preserve"> MIN(   MAX(0,EXP((1/beta.p)*( CI43 - CI58 - beta.0 - beta.oil*price.oil.2015 - beta.eua*price.eua.2015 - parameters!$D83 ))), price.ceiling   )</f>
        <v>182.55596183636104</v>
      </c>
      <c r="CJ73" s="1">
        <f xml:space="preserve"> MIN(   MAX(0,EXP((1/beta.p)*( CJ43 - CJ58 - beta.0 - beta.oil*price.oil.2015 - beta.eua*price.eua.2015 - parameters!$D83 ))), price.ceiling   )</f>
        <v>190.66154692839061</v>
      </c>
      <c r="CK73" s="1">
        <f xml:space="preserve"> MIN(   MAX(0,EXP((1/beta.p)*( CK43 - CK58 - beta.0 - beta.oil*price.oil.2015 - beta.eua*price.eua.2015 - parameters!$D83 ))), price.ceiling   )</f>
        <v>199.12702445572171</v>
      </c>
      <c r="CL73" s="1">
        <f xml:space="preserve"> MIN(   MAX(0,EXP((1/beta.p)*( CL43 - CL58 - beta.0 - beta.oil*price.oil.2015 - beta.eua*price.eua.2015 - parameters!$D83 ))), price.ceiling   )</f>
        <v>207.96837384038491</v>
      </c>
      <c r="CM73" s="1">
        <f xml:space="preserve"> MIN(   MAX(0,EXP((1/beta.p)*( CM43 - CM58 - beta.0 - beta.oil*price.oil.2015 - beta.eua*price.eua.2015 - parameters!$D83 ))), price.ceiling   )</f>
        <v>217.20228399953538</v>
      </c>
      <c r="CN73" s="1">
        <f xml:space="preserve"> MIN(   MAX(0,EXP((1/beta.p)*( CN43 - CN58 - beta.0 - beta.oil*price.oil.2015 - beta.eua*price.eua.2015 - parameters!$D83 ))), price.ceiling   )</f>
        <v>226.84618484742714</v>
      </c>
      <c r="CO73" s="1">
        <f xml:space="preserve"> MIN(   MAX(0,EXP((1/beta.p)*( CO43 - CO58 - beta.0 - beta.oil*price.oil.2015 - beta.eua*price.eua.2015 - parameters!$D83 ))), price.ceiling   )</f>
        <v>236.91828019609221</v>
      </c>
      <c r="CP73" s="1">
        <f xml:space="preserve"> MIN(   MAX(0,EXP((1/beta.p)*( CP43 - CP58 - beta.0 - beta.oil*price.oil.2015 - beta.eua*price.eua.2015 - parameters!$D83 ))), price.ceiling   )</f>
        <v>247.43758211682632</v>
      </c>
      <c r="CQ73" s="1">
        <f xml:space="preserve"> MIN(   MAX(0,EXP((1/beta.p)*( CQ43 - CQ58 - beta.0 - beta.oil*price.oil.2015 - beta.eua*price.eua.2015 - parameters!$D83 ))), price.ceiling   )</f>
        <v>258.4239468273459</v>
      </c>
      <c r="CR73" s="1">
        <f xml:space="preserve"> MIN(   MAX(0,EXP((1/beta.p)*( CR43 - CR58 - beta.0 - beta.oil*price.oil.2015 - beta.eua*price.eua.2015 - parameters!$D83 ))), price.ceiling   )</f>
        <v>269.8981121723528</v>
      </c>
      <c r="CS73" s="1">
        <f xml:space="preserve"> MIN(   MAX(0,EXP((1/beta.p)*( CS43 - CS58 - beta.0 - beta.oil*price.oil.2015 - beta.eua*price.eua.2015 - parameters!$D83 ))), price.ceiling   )</f>
        <v>281.8817367682567</v>
      </c>
      <c r="CT73" s="1">
        <f xml:space="preserve"> MIN(   MAX(0,EXP((1/beta.p)*( CT43 - CT58 - beta.0 - beta.oil*price.oil.2015 - beta.eua*price.eua.2015 - parameters!$D83 ))), price.ceiling   )</f>
        <v>294.39744088594637</v>
      </c>
      <c r="CU73" s="1">
        <f xml:space="preserve"> MIN(   MAX(0,EXP((1/beta.p)*( CU43 - CU58 - beta.0 - beta.oil*price.oil.2015 - beta.eua*price.eua.2015 - parameters!$D83 ))), price.ceiling   )</f>
        <v>307.46884914877666</v>
      </c>
      <c r="CV73" s="1">
        <f xml:space="preserve"> MIN(   MAX(0,EXP((1/beta.p)*( CV43 - CV58 - beta.0 - beta.oil*price.oil.2015 - beta.eua*price.eua.2015 - parameters!$D83 ))), price.ceiling   )</f>
        <v>321.12063512637064</v>
      </c>
      <c r="CW73" s="1">
        <f xml:space="preserve"> MIN(   MAX(0,EXP((1/beta.p)*( CW43 - CW58 - beta.0 - beta.oil*price.oil.2015 - beta.eua*price.eua.2015 - parameters!$D83 ))), price.ceiling   )</f>
        <v>335.37856790840999</v>
      </c>
      <c r="CX73" s="1">
        <f xml:space="preserve"> MIN(   MAX(0,EXP((1/beta.p)*( CX43 - CX58 - beta.0 - beta.oil*price.oil.2015 - beta.eua*price.eua.2015 - parameters!$D83 ))), price.ceiling   )</f>
        <v>350.26956074632858</v>
      </c>
      <c r="CY73" s="1">
        <f xml:space="preserve"> MIN(   MAX(0,EXP((1/beta.p)*( CY43 - CY58 - beta.0 - beta.oil*price.oil.2015 - beta.eua*price.eua.2015 - parameters!$D83 ))), price.ceiling   )</f>
        <v>365.82172185472376</v>
      </c>
      <c r="CZ73" s="1">
        <f xml:space="preserve"> MIN(   MAX(0,EXP((1/beta.p)*( CZ43 - CZ58 - beta.0 - beta.oil*price.oil.2015 - beta.eua*price.eua.2015 - parameters!$D83 ))), price.ceiling   )</f>
        <v>382.06440746837785</v>
      </c>
      <c r="DA73" s="1">
        <f xml:space="preserve"> MIN(   MAX(0,EXP((1/beta.p)*( DA43 - DA58 - beta.0 - beta.oil*price.oil.2015 - beta.eua*price.eua.2015 - parameters!$D83 ))), price.ceiling   )</f>
        <v>399.02827725503914</v>
      </c>
    </row>
    <row r="74" spans="1:105" x14ac:dyDescent="0.25">
      <c r="A74" t="s">
        <v>54</v>
      </c>
      <c r="B74" s="3">
        <f t="shared" si="29"/>
        <v>50.113291618143528</v>
      </c>
      <c r="D74" t="s">
        <v>54</v>
      </c>
      <c r="E74" s="1">
        <f xml:space="preserve"> MIN(   MAX(0,EXP((1/beta.p)*( E44 - E59 - beta.0 - beta.oil*price.oil.2015 - beta.eua*price.eua.2015 - parameters!$D84 ))), price.ceiling   )</f>
        <v>5.1891397825592245</v>
      </c>
      <c r="F74" s="1">
        <f xml:space="preserve"> MIN(   MAX(0,EXP((1/beta.p)*( F44 - F59 - beta.0 - beta.oil*price.oil.2015 - beta.eua*price.eua.2015 - parameters!$D84 ))), price.ceiling   )</f>
        <v>5.4196523653474253</v>
      </c>
      <c r="G74" s="1">
        <f xml:space="preserve"> MIN(   MAX(0,EXP((1/beta.p)*( G44 - G59 - beta.0 - beta.oil*price.oil.2015 - beta.eua*price.eua.2015 - parameters!$D84 ))), price.ceiling   )</f>
        <v>5.6604048054241645</v>
      </c>
      <c r="H74" s="1">
        <f xml:space="preserve"> MIN(   MAX(0,EXP((1/beta.p)*( H44 - H59 - beta.0 - beta.oil*price.oil.2015 - beta.eua*price.eua.2015 - parameters!$D84 ))), price.ceiling   )</f>
        <v>5.9118519789442345</v>
      </c>
      <c r="I74" s="1">
        <f xml:space="preserve"> MIN(   MAX(0,EXP((1/beta.p)*( I44 - I59 - beta.0 - beta.oil*price.oil.2015 - beta.eua*price.eua.2015 - parameters!$D84 ))), price.ceiling   )</f>
        <v>6.1744689686249146</v>
      </c>
      <c r="J74" s="1">
        <f xml:space="preserve"> MIN(   MAX(0,EXP((1/beta.p)*( J44 - J59 - beta.0 - beta.oil*price.oil.2015 - beta.eua*price.eua.2015 - parameters!$D84 ))), price.ceiling   )</f>
        <v>6.4487519613642981</v>
      </c>
      <c r="K74" s="1">
        <f xml:space="preserve"> MIN(   MAX(0,EXP((1/beta.p)*( K44 - K59 - beta.0 - beta.oil*price.oil.2015 - beta.eua*price.eua.2015 - parameters!$D84 ))), price.ceiling   )</f>
        <v>6.7352191857336923</v>
      </c>
      <c r="L74" s="1">
        <f xml:space="preserve"> MIN(   MAX(0,EXP((1/beta.p)*( L44 - L59 - beta.0 - beta.oil*price.oil.2015 - beta.eua*price.eua.2015 - parameters!$D84 ))), price.ceiling   )</f>
        <v>7.0344118911154743</v>
      </c>
      <c r="M74" s="1">
        <f xml:space="preserve"> MIN(   MAX(0,EXP((1/beta.p)*( M44 - M59 - beta.0 - beta.oil*price.oil.2015 - beta.eua*price.eua.2015 - parameters!$D84 ))), price.ceiling   )</f>
        <v>7.3468953703362505</v>
      </c>
      <c r="N74" s="1">
        <f xml:space="preserve"> MIN(   MAX(0,EXP((1/beta.p)*( N44 - N59 - beta.0 - beta.oil*price.oil.2015 - beta.eua*price.eua.2015 - parameters!$D84 ))), price.ceiling   )</f>
        <v>7.6732600277276237</v>
      </c>
      <c r="O74" s="1">
        <f xml:space="preserve"> MIN(   MAX(0,EXP((1/beta.p)*( O44 - O59 - beta.0 - beta.oil*price.oil.2015 - beta.eua*price.eua.2015 - parameters!$D84 ))), price.ceiling   )</f>
        <v>8.0141224946324172</v>
      </c>
      <c r="P74" s="1">
        <f xml:space="preserve"> MIN(   MAX(0,EXP((1/beta.p)*( P44 - P59 - beta.0 - beta.oil*price.oil.2015 - beta.eua*price.eua.2015 - parameters!$D84 ))), price.ceiling   )</f>
        <v>8.370126794464106</v>
      </c>
      <c r="Q74" s="1">
        <f xml:space="preserve"> MIN(   MAX(0,EXP((1/beta.p)*( Q44 - Q59 - beta.0 - beta.oil*price.oil.2015 - beta.eua*price.eua.2015 - parameters!$D84 ))), price.ceiling   )</f>
        <v>8.741945559520591</v>
      </c>
      <c r="R74" s="1">
        <f xml:space="preserve"> MIN(   MAX(0,EXP((1/beta.p)*( R44 - R59 - beta.0 - beta.oil*price.oil.2015 - beta.eua*price.eua.2015 - parameters!$D84 ))), price.ceiling   )</f>
        <v>9.1302813018514897</v>
      </c>
      <c r="S74" s="1">
        <f xml:space="preserve"> MIN(   MAX(0,EXP((1/beta.p)*( S44 - S59 - beta.0 - beta.oil*price.oil.2015 - beta.eua*price.eua.2015 - parameters!$D84 ))), price.ceiling   )</f>
        <v>9.5358677405799952</v>
      </c>
      <c r="T74" s="1">
        <f xml:space="preserve"> MIN(   MAX(0,EXP((1/beta.p)*( T44 - T59 - beta.0 - beta.oil*price.oil.2015 - beta.eua*price.eua.2015 - parameters!$D84 ))), price.ceiling   )</f>
        <v>9.959471188187198</v>
      </c>
      <c r="U74" s="1">
        <f xml:space="preserve"> MIN(   MAX(0,EXP((1/beta.p)*( U44 - U59 - beta.0 - beta.oil*price.oil.2015 - beta.eua*price.eua.2015 - parameters!$D84 ))), price.ceiling   )</f>
        <v>10.401891998378103</v>
      </c>
      <c r="V74" s="1">
        <f xml:space="preserve"> MIN(   MAX(0,EXP((1/beta.p)*( V44 - V59 - beta.0 - beta.oil*price.oil.2015 - beta.eua*price.eua.2015 - parameters!$D84 ))), price.ceiling   )</f>
        <v>10.863966078264905</v>
      </c>
      <c r="W74" s="1">
        <f xml:space="preserve"> MIN(   MAX(0,EXP((1/beta.p)*( W44 - W59 - beta.0 - beta.oil*price.oil.2015 - beta.eua*price.eua.2015 - parameters!$D84 ))), price.ceiling   )</f>
        <v>11.346566467724672</v>
      </c>
      <c r="X74" s="1">
        <f xml:space="preserve"> MIN(   MAX(0,EXP((1/beta.p)*( X44 - X59 - beta.0 - beta.oil*price.oil.2015 - beta.eua*price.eua.2015 - parameters!$D84 ))), price.ceiling   )</f>
        <v>11.850604988915421</v>
      </c>
      <c r="Y74" s="1">
        <f xml:space="preserve"> MIN(   MAX(0,EXP((1/beta.p)*( Y44 - Y59 - beta.0 - beta.oil*price.oil.2015 - beta.eua*price.eua.2015 - parameters!$D84 ))), price.ceiling   )</f>
        <v>12.377033969067192</v>
      </c>
      <c r="Z74" s="1">
        <f xml:space="preserve"> MIN(   MAX(0,EXP((1/beta.p)*( Z44 - Z59 - beta.0 - beta.oil*price.oil.2015 - beta.eua*price.eua.2015 - parameters!$D84 ))), price.ceiling   )</f>
        <v>12.926848039803186</v>
      </c>
      <c r="AA74" s="1">
        <f xml:space="preserve"> MIN(   MAX(0,EXP((1/beta.p)*( AA44 - AA59 - beta.0 - beta.oil*price.oil.2015 - beta.eua*price.eua.2015 - parameters!$D84 ))), price.ceiling   )</f>
        <v>13.501086016390516</v>
      </c>
      <c r="AB74" s="1">
        <f xml:space="preserve"> MIN(   MAX(0,EXP((1/beta.p)*( AB44 - AB59 - beta.0 - beta.oil*price.oil.2015 - beta.eua*price.eua.2015 - parameters!$D84 ))), price.ceiling   )</f>
        <v>14.100832860471282</v>
      </c>
      <c r="AC74" s="1">
        <f xml:space="preserve"> MIN(   MAX(0,EXP((1/beta.p)*( AC44 - AC59 - beta.0 - beta.oil*price.oil.2015 - beta.eua*price.eua.2015 - parameters!$D84 ))), price.ceiling   )</f>
        <v>14.727221729982309</v>
      </c>
      <c r="AD74" s="1">
        <f xml:space="preserve"> MIN(   MAX(0,EXP((1/beta.p)*( AD44 - AD59 - beta.0 - beta.oil*price.oil.2015 - beta.eua*price.eua.2015 - parameters!$D84 ))), price.ceiling   )</f>
        <v>15.381436120136675</v>
      </c>
      <c r="AE74" s="1">
        <f xml:space="preserve"> MIN(   MAX(0,EXP((1/beta.p)*( AE44 - AE59 - beta.0 - beta.oil*price.oil.2015 - beta.eua*price.eua.2015 - parameters!$D84 ))), price.ceiling   )</f>
        <v>16.064712099512164</v>
      </c>
      <c r="AF74" s="1">
        <f xml:space="preserve"> MIN(   MAX(0,EXP((1/beta.p)*( AF44 - AF59 - beta.0 - beta.oil*price.oil.2015 - beta.eua*price.eua.2015 - parameters!$D84 ))), price.ceiling   )</f>
        <v>16.778340645471488</v>
      </c>
      <c r="AG74" s="1">
        <f xml:space="preserve"> MIN(   MAX(0,EXP((1/beta.p)*( AG44 - AG59 - beta.0 - beta.oil*price.oil.2015 - beta.eua*price.eua.2015 - parameters!$D84 ))), price.ceiling   )</f>
        <v>17.523670083326873</v>
      </c>
      <c r="AH74" s="1">
        <f xml:space="preserve"> MIN(   MAX(0,EXP((1/beta.p)*( AH44 - AH59 - beta.0 - beta.oil*price.oil.2015 - beta.eua*price.eua.2015 - parameters!$D84 ))), price.ceiling   )</f>
        <v>18.302108633857461</v>
      </c>
      <c r="AI74" s="1">
        <f xml:space="preserve"> MIN(   MAX(0,EXP((1/beta.p)*( AI44 - AI59 - beta.0 - beta.oil*price.oil.2015 - beta.eua*price.eua.2015 - parameters!$D84 ))), price.ceiling   )</f>
        <v>19.115127073992834</v>
      </c>
      <c r="AJ74" s="1">
        <f xml:space="preserve"> MIN(   MAX(0,EXP((1/beta.p)*( AJ44 - AJ59 - beta.0 - beta.oil*price.oil.2015 - beta.eua*price.eua.2015 - parameters!$D84 ))), price.ceiling   )</f>
        <v>19.964261515689763</v>
      </c>
      <c r="AK74" s="1">
        <f xml:space="preserve"> MIN(   MAX(0,EXP((1/beta.p)*( AK44 - AK59 - beta.0 - beta.oil*price.oil.2015 - beta.eua*price.eua.2015 - parameters!$D84 ))), price.ceiling   )</f>
        <v>20.851116308252525</v>
      </c>
      <c r="AL74" s="1">
        <f xml:space="preserve"> MIN(   MAX(0,EXP((1/beta.p)*( AL44 - AL59 - beta.0 - beta.oil*price.oil.2015 - beta.eua*price.eua.2015 - parameters!$D84 ))), price.ceiling   )</f>
        <v>21.777367069580446</v>
      </c>
      <c r="AM74" s="1">
        <f xml:space="preserve"> MIN(   MAX(0,EXP((1/beta.p)*( AM44 - AM59 - beta.0 - beta.oil*price.oil.2015 - beta.eua*price.eua.2015 - parameters!$D84 ))), price.ceiling   )</f>
        <v>22.744763852069887</v>
      </c>
      <c r="AN74" s="1">
        <f xml:space="preserve"> MIN(   MAX(0,EXP((1/beta.p)*( AN44 - AN59 - beta.0 - beta.oil*price.oil.2015 - beta.eua*price.eua.2015 - parameters!$D84 ))), price.ceiling   )</f>
        <v>23.755134449152276</v>
      </c>
      <c r="AO74" s="1">
        <f xml:space="preserve"> MIN(   MAX(0,EXP((1/beta.p)*( AO44 - AO59 - beta.0 - beta.oil*price.oil.2015 - beta.eua*price.eua.2015 - parameters!$D84 ))), price.ceiling   )</f>
        <v>24.810387848715632</v>
      </c>
      <c r="AP74" s="1">
        <f xml:space="preserve"> MIN(   MAX(0,EXP((1/beta.p)*( AP44 - AP59 - beta.0 - beta.oil*price.oil.2015 - beta.eua*price.eua.2015 - parameters!$D84 ))), price.ceiling   )</f>
        <v>25.912517839934299</v>
      </c>
      <c r="AQ74" s="1">
        <f xml:space="preserve"> MIN(   MAX(0,EXP((1/beta.p)*( AQ44 - AQ59 - beta.0 - beta.oil*price.oil.2015 - beta.eua*price.eua.2015 - parameters!$D84 ))), price.ceiling   )</f>
        <v>27.063606780321773</v>
      </c>
      <c r="AR74" s="1">
        <f xml:space="preserve"> MIN(   MAX(0,EXP((1/beta.p)*( AR44 - AR59 - beta.0 - beta.oil*price.oil.2015 - beta.eua*price.eua.2015 - parameters!$D84 ))), price.ceiling   )</f>
        <v>28.265829530123955</v>
      </c>
      <c r="AS74" s="1">
        <f xml:space="preserve"> MIN(   MAX(0,EXP((1/beta.p)*( AS44 - AS59 - beta.0 - beta.oil*price.oil.2015 - beta.eua*price.eua.2015 - parameters!$D84 ))), price.ceiling   )</f>
        <v>29.521457561486496</v>
      </c>
      <c r="AT74" s="1">
        <f xml:space="preserve"> MIN(   MAX(0,EXP((1/beta.p)*( AT44 - AT59 - beta.0 - beta.oil*price.oil.2015 - beta.eua*price.eua.2015 - parameters!$D84 ))), price.ceiling   )</f>
        <v>30.83286325016007</v>
      </c>
      <c r="AU74" s="1">
        <f xml:space="preserve"> MIN(   MAX(0,EXP((1/beta.p)*( AU44 - AU59 - beta.0 - beta.oil*price.oil.2015 - beta.eua*price.eua.2015 - parameters!$D84 ))), price.ceiling   )</f>
        <v>32.202524357852297</v>
      </c>
      <c r="AV74" s="1">
        <f xml:space="preserve"> MIN(   MAX(0,EXP((1/beta.p)*( AV44 - AV59 - beta.0 - beta.oil*price.oil.2015 - beta.eua*price.eua.2015 - parameters!$D84 ))), price.ceiling   )</f>
        <v>33.633028713695168</v>
      </c>
      <c r="AW74" s="1">
        <f xml:space="preserve"> MIN(   MAX(0,EXP((1/beta.p)*( AW44 - AW59 - beta.0 - beta.oil*price.oil.2015 - beta.eua*price.eua.2015 - parameters!$D84 ))), price.ceiling   )</f>
        <v>35.127079103673289</v>
      </c>
      <c r="AX74" s="1">
        <f xml:space="preserve"> MIN(   MAX(0,EXP((1/beta.p)*( AX44 - AX59 - beta.0 - beta.oil*price.oil.2015 - beta.eua*price.eua.2015 - parameters!$D84 ))), price.ceiling   )</f>
        <v>36.68749837725079</v>
      </c>
      <c r="AY74" s="1">
        <f xml:space="preserve"> MIN(   MAX(0,EXP((1/beta.p)*( AY44 - AY59 - beta.0 - beta.oil*price.oil.2015 - beta.eua*price.eua.2015 - parameters!$D84 ))), price.ceiling   )</f>
        <v>38.317234780845446</v>
      </c>
      <c r="AZ74" s="1">
        <f xml:space="preserve"> MIN(   MAX(0,EXP((1/beta.p)*( AZ44 - AZ59 - beta.0 - beta.oil*price.oil.2015 - beta.eua*price.eua.2015 - parameters!$D84 ))), price.ceiling   )</f>
        <v>40.019367528227022</v>
      </c>
      <c r="BA74" s="1">
        <f xml:space="preserve"> MIN(   MAX(0,EXP((1/beta.p)*( BA44 - BA59 - beta.0 - beta.oil*price.oil.2015 - beta.eua*price.eua.2015 - parameters!$D84 ))), price.ceiling   )</f>
        <v>41.79711261836453</v>
      </c>
      <c r="BB74" s="1">
        <f xml:space="preserve"> MIN(   MAX(0,EXP((1/beta.p)*( BB44 - BB59 - beta.0 - beta.oil*price.oil.2015 - beta.eua*price.eua.2015 - parameters!$D84 ))), price.ceiling   )</f>
        <v>43.653828911714577</v>
      </c>
      <c r="BC74" s="1">
        <f xml:space="preserve"> MIN(   MAX(0,EXP((1/beta.p)*( BC44 - BC59 - beta.0 - beta.oil*price.oil.2015 - beta.eua*price.eua.2015 - parameters!$D84 ))), price.ceiling   )</f>
        <v>45.593024476431225</v>
      </c>
      <c r="BD74" s="1">
        <f xml:space="preserve"> MIN(   MAX(0,EXP((1/beta.p)*( BD44 - BD59 - beta.0 - beta.oil*price.oil.2015 - beta.eua*price.eua.2015 - parameters!$D84 ))), price.ceiling   )</f>
        <v>47.618363216488163</v>
      </c>
      <c r="BE74" s="1">
        <f xml:space="preserve"> MIN(   MAX(0,EXP((1/beta.p)*( BE44 - BE59 - beta.0 - beta.oil*price.oil.2015 - beta.eua*price.eua.2015 - parameters!$D84 ))), price.ceiling   )</f>
        <v>49.733671794235867</v>
      </c>
      <c r="BF74" s="1">
        <f xml:space="preserve"> MIN(   MAX(0,EXP((1/beta.p)*( BF44 - BF59 - beta.0 - beta.oil*price.oil.2015 - beta.eua*price.eua.2015 - parameters!$D84 ))), price.ceiling   )</f>
        <v>51.942946860473526</v>
      </c>
      <c r="BG74" s="1">
        <f xml:space="preserve"> MIN(   MAX(0,EXP((1/beta.p)*( BG44 - BG59 - beta.0 - beta.oil*price.oil.2015 - beta.eua*price.eua.2015 - parameters!$D84 ))), price.ceiling   )</f>
        <v>54.250362605696061</v>
      </c>
      <c r="BH74" s="1">
        <f xml:space="preserve"> MIN(   MAX(0,EXP((1/beta.p)*( BH44 - BH59 - beta.0 - beta.oil*price.oil.2015 - beta.eua*price.eua.2015 - parameters!$D84 ))), price.ceiling   )</f>
        <v>56.660278646783688</v>
      </c>
      <c r="BI74" s="1">
        <f xml:space="preserve"> MIN(   MAX(0,EXP((1/beta.p)*( BI44 - BI59 - beta.0 - beta.oil*price.oil.2015 - beta.eua*price.eua.2015 - parameters!$D84 ))), price.ceiling   )</f>
        <v>59.177248264034567</v>
      </c>
      <c r="BJ74" s="1">
        <f xml:space="preserve"> MIN(   MAX(0,EXP((1/beta.p)*( BJ44 - BJ59 - beta.0 - beta.oil*price.oil.2015 - beta.eua*price.eua.2015 - parameters!$D84 ))), price.ceiling   )</f>
        <v>61.806027004104166</v>
      </c>
      <c r="BK74" s="1">
        <f xml:space="preserve"> MIN(   MAX(0,EXP((1/beta.p)*( BK44 - BK59 - beta.0 - beta.oil*price.oil.2015 - beta.eua*price.eua.2015 - parameters!$D84 ))), price.ceiling   )</f>
        <v>64.551581665105616</v>
      </c>
      <c r="BL74" s="1">
        <f xml:space="preserve"> MIN(   MAX(0,EXP((1/beta.p)*( BL44 - BL59 - beta.0 - beta.oil*price.oil.2015 - beta.eua*price.eua.2015 - parameters!$D84 ))), price.ceiling   )</f>
        <v>67.419099680846656</v>
      </c>
      <c r="BM74" s="1">
        <f xml:space="preserve"> MIN(   MAX(0,EXP((1/beta.p)*( BM44 - BM59 - beta.0 - beta.oil*price.oil.2015 - beta.eua*price.eua.2015 - parameters!$D84 ))), price.ceiling   )</f>
        <v>70.413998921934805</v>
      </c>
      <c r="BN74" s="1">
        <f xml:space="preserve"> MIN(   MAX(0,EXP((1/beta.p)*( BN44 - BN59 - beta.0 - beta.oil*price.oil.2015 - beta.eua*price.eua.2015 - parameters!$D84 ))), price.ceiling   )</f>
        <v>73.541937932268397</v>
      </c>
      <c r="BO74" s="1">
        <f xml:space="preserve"> MIN(   MAX(0,EXP((1/beta.p)*( BO44 - BO59 - beta.0 - beta.oil*price.oil.2015 - beta.eua*price.eua.2015 - parameters!$D84 ))), price.ceiling   )</f>
        <v>76.808826620253583</v>
      </c>
      <c r="BP74" s="1">
        <f xml:space="preserve"> MIN(   MAX(0,EXP((1/beta.p)*( BP44 - BP59 - beta.0 - beta.oil*price.oil.2015 - beta.eua*price.eua.2015 - parameters!$D84 ))), price.ceiling   )</f>
        <v>80.220837424948812</v>
      </c>
      <c r="BQ74" s="1">
        <f xml:space="preserve"> MIN(   MAX(0,EXP((1/beta.p)*( BQ44 - BQ59 - beta.0 - beta.oil*price.oil.2015 - beta.eua*price.eua.2015 - parameters!$D84 ))), price.ceiling   )</f>
        <v>83.784416978232144</v>
      </c>
      <c r="BR74" s="1">
        <f xml:space="preserve"> MIN(   MAX(0,EXP((1/beta.p)*( BR44 - BR59 - beta.0 - beta.oil*price.oil.2015 - beta.eua*price.eua.2015 - parameters!$D84 ))), price.ceiling   )</f>
        <v>87.506298285027654</v>
      </c>
      <c r="BS74" s="1">
        <f xml:space="preserve"> MIN(   MAX(0,EXP((1/beta.p)*( BS44 - BS59 - beta.0 - beta.oil*price.oil.2015 - beta.eua*price.eua.2015 - parameters!$D84 ))), price.ceiling   )</f>
        <v>91.393513444602405</v>
      </c>
      <c r="BT74" s="1">
        <f xml:space="preserve"> MIN(   MAX(0,EXP((1/beta.p)*( BT44 - BT59 - beta.0 - beta.oil*price.oil.2015 - beta.eua*price.eua.2015 - parameters!$D84 ))), price.ceiling   )</f>
        <v>95.453406936971021</v>
      </c>
      <c r="BU74" s="1">
        <f xml:space="preserve"> MIN(   MAX(0,EXP((1/beta.p)*( BU44 - BU59 - beta.0 - beta.oil*price.oil.2015 - beta.eua*price.eua.2015 - parameters!$D84 ))), price.ceiling   )</f>
        <v>99.693649499510528</v>
      </c>
      <c r="BV74" s="1">
        <f xml:space="preserve"> MIN(   MAX(0,EXP((1/beta.p)*( BV44 - BV59 - beta.0 - beta.oil*price.oil.2015 - beta.eua*price.eua.2015 - parameters!$D84 ))), price.ceiling   )</f>
        <v>104.12225262000302</v>
      </c>
      <c r="BW74" s="1">
        <f xml:space="preserve"> MIN(   MAX(0,EXP((1/beta.p)*( BW44 - BW59 - beta.0 - beta.oil*price.oil.2015 - beta.eua*price.eua.2015 - parameters!$D84 ))), price.ceiling   )</f>
        <v>108.74758367349132</v>
      </c>
      <c r="BX74" s="1">
        <f xml:space="preserve"> MIN(   MAX(0,EXP((1/beta.p)*( BX44 - BX59 - beta.0 - beta.oil*price.oil.2015 - beta.eua*price.eua.2015 - parameters!$D84 ))), price.ceiling   )</f>
        <v>113.57838173154424</v>
      </c>
      <c r="BY74" s="1">
        <f xml:space="preserve"> MIN(   MAX(0,EXP((1/beta.p)*( BY44 - BY59 - beta.0 - beta.oil*price.oil.2015 - beta.eua*price.eua.2015 - parameters!$D84 ))), price.ceiling   )</f>
        <v>118.62377407380458</v>
      </c>
      <c r="BZ74" s="1">
        <f xml:space="preserve"> MIN(   MAX(0,EXP((1/beta.p)*( BZ44 - BZ59 - beta.0 - beta.oil*price.oil.2015 - beta.eua*price.eua.2015 - parameters!$D84 ))), price.ceiling   )</f>
        <v>123.8932934330134</v>
      </c>
      <c r="CA74" s="1">
        <f xml:space="preserve"> MIN(   MAX(0,EXP((1/beta.p)*( CA44 - CA59 - beta.0 - beta.oil*price.oil.2015 - beta.eua*price.eua.2015 - parameters!$D84 ))), price.ceiling   )</f>
        <v>129.39689600609645</v>
      </c>
      <c r="CB74" s="1">
        <f xml:space="preserve"> MIN(   MAX(0,EXP((1/beta.p)*( CB44 - CB59 - beta.0 - beta.oil*price.oil.2015 - beta.eua*price.eua.2015 - parameters!$D84 ))), price.ceiling   )</f>
        <v>135.14498026533977</v>
      </c>
      <c r="CC74" s="1">
        <f xml:space="preserve"> MIN(   MAX(0,EXP((1/beta.p)*( CC44 - CC59 - beta.0 - beta.oil*price.oil.2015 - beta.eua*price.eua.2015 - parameters!$D84 ))), price.ceiling   )</f>
        <v>141.14840660519826</v>
      </c>
      <c r="CD74" s="1">
        <f xml:space="preserve"> MIN(   MAX(0,EXP((1/beta.p)*( CD44 - CD59 - beta.0 - beta.oil*price.oil.2015 - beta.eua*price.eua.2015 - parameters!$D84 ))), price.ceiling   )</f>
        <v>147.41851786185768</v>
      </c>
      <c r="CE74" s="1">
        <f xml:space="preserve"> MIN(   MAX(0,EXP((1/beta.p)*( CE44 - CE59 - beta.0 - beta.oil*price.oil.2015 - beta.eua*price.eua.2015 - parameters!$D84 ))), price.ceiling   )</f>
        <v>153.9671607443174</v>
      </c>
      <c r="CF74" s="1">
        <f xml:space="preserve"> MIN(   MAX(0,EXP((1/beta.p)*( CF44 - CF59 - beta.0 - beta.oil*price.oil.2015 - beta.eua*price.eua.2015 - parameters!$D84 ))), price.ceiling   )</f>
        <v>160.80670821748936</v>
      </c>
      <c r="CG74" s="1">
        <f xml:space="preserve"> MIN(   MAX(0,EXP((1/beta.p)*( CG44 - CG59 - beta.0 - beta.oil*price.oil.2015 - beta.eua*price.eua.2015 - parameters!$D84 ))), price.ceiling   )</f>
        <v>167.95008287959959</v>
      </c>
      <c r="CH74" s="1">
        <f xml:space="preserve"> MIN(   MAX(0,EXP((1/beta.p)*( CH44 - CH59 - beta.0 - beta.oil*price.oil.2015 - beta.eua*price.eua.2015 - parameters!$D84 ))), price.ceiling   )</f>
        <v>175.41078137806551</v>
      </c>
      <c r="CI74" s="1">
        <f xml:space="preserve"> MIN(   MAX(0,EXP((1/beta.p)*( CI44 - CI59 - beta.0 - beta.oil*price.oil.2015 - beta.eua*price.eua.2015 - parameters!$D84 ))), price.ceiling   )</f>
        <v>183.2028999099762</v>
      </c>
      <c r="CJ74" s="1">
        <f xml:space="preserve"> MIN(   MAX(0,EXP((1/beta.p)*( CJ44 - CJ59 - beta.0 - beta.oil*price.oil.2015 - beta.eua*price.eua.2015 - parameters!$D84 ))), price.ceiling   )</f>
        <v>191.34116085535948</v>
      </c>
      <c r="CK74" s="1">
        <f xml:space="preserve"> MIN(   MAX(0,EXP((1/beta.p)*( CK44 - CK59 - beta.0 - beta.oil*price.oil.2015 - beta.eua*price.eua.2015 - parameters!$D84 ))), price.ceiling   )</f>
        <v>199.84094059355516</v>
      </c>
      <c r="CL74" s="1">
        <f xml:space="preserve"> MIN(   MAX(0,EXP((1/beta.p)*( CL44 - CL59 - beta.0 - beta.oil*price.oil.2015 - beta.eua*price.eua.2015 - parameters!$D84 ))), price.ceiling   )</f>
        <v>208.71829855524882</v>
      </c>
      <c r="CM74" s="1">
        <f xml:space="preserve"> MIN(   MAX(0,EXP((1/beta.p)*( CM44 - CM59 - beta.0 - beta.oil*price.oil.2015 - beta.eua*price.eua.2015 - parameters!$D84 ))), price.ceiling   )</f>
        <v>217.99000756506109</v>
      </c>
      <c r="CN74" s="1">
        <f xml:space="preserve"> MIN(   MAX(0,EXP((1/beta.p)*( CN44 - CN59 - beta.0 - beta.oil*price.oil.2015 - beta.eua*price.eua.2015 - parameters!$D84 ))), price.ceiling   )</f>
        <v>227.67358553201632</v>
      </c>
      <c r="CO74" s="1">
        <f xml:space="preserve"> MIN(   MAX(0,EXP((1/beta.p)*( CO44 - CO59 - beta.0 - beta.oil*price.oil.2015 - beta.eua*price.eua.2015 - parameters!$D84 ))), price.ceiling   )</f>
        <v>237.78732854777155</v>
      </c>
      <c r="CP74" s="1">
        <f xml:space="preserve"> MIN(   MAX(0,EXP((1/beta.p)*( CP44 - CP59 - beta.0 - beta.oil*price.oil.2015 - beta.eua*price.eua.2015 - parameters!$D84 ))), price.ceiling   )</f>
        <v>248.35034545513665</v>
      </c>
      <c r="CQ74" s="1">
        <f xml:space="preserve"> MIN(   MAX(0,EXP((1/beta.p)*( CQ44 - CQ59 - beta.0 - beta.oil*price.oil.2015 - beta.eua*price.eua.2015 - parameters!$D84 ))), price.ceiling   )</f>
        <v>259.38259395220251</v>
      </c>
      <c r="CR74" s="1">
        <f xml:space="preserve"> MIN(   MAX(0,EXP((1/beta.p)*( CR44 - CR59 - beta.0 - beta.oil*price.oil.2015 - beta.eua*price.eua.2015 - parameters!$D84 ))), price.ceiling   )</f>
        <v>270.90491830029282</v>
      </c>
      <c r="CS74" s="1">
        <f xml:space="preserve"> MIN(   MAX(0,EXP((1/beta.p)*( CS44 - CS59 - beta.0 - beta.oil*price.oil.2015 - beta.eua*price.eua.2015 - parameters!$D84 ))), price.ceiling   )</f>
        <v>282.93908870697788</v>
      </c>
      <c r="CT74" s="1">
        <f xml:space="preserve"> MIN(   MAX(0,EXP((1/beta.p)*( CT44 - CT59 - beta.0 - beta.oil*price.oil.2015 - beta.eua*price.eua.2015 - parameters!$D84 ))), price.ceiling   )</f>
        <v>295.5078424585717</v>
      </c>
      <c r="CU74" s="1">
        <f xml:space="preserve"> MIN(   MAX(0,EXP((1/beta.p)*( CU44 - CU59 - beta.0 - beta.oil*price.oil.2015 - beta.eua*price.eua.2015 - parameters!$D84 ))), price.ceiling   )</f>
        <v>308.63492687981625</v>
      </c>
      <c r="CV74" s="1">
        <f xml:space="preserve"> MIN(   MAX(0,EXP((1/beta.p)*( CV44 - CV59 - beta.0 - beta.oil*price.oil.2015 - beta.eua*price.eua.2015 - parameters!$D84 ))), price.ceiling   )</f>
        <v>322.34514420193034</v>
      </c>
      <c r="CW74" s="1">
        <f xml:space="preserve"> MIN(   MAX(0,EXP((1/beta.p)*( CW44 - CW59 - beta.0 - beta.oil*price.oil.2015 - beta.eua*price.eua.2015 - parameters!$D84 ))), price.ceiling   )</f>
        <v>336.6643984237881</v>
      </c>
      <c r="CX74" s="1">
        <f xml:space="preserve"> MIN(   MAX(0,EXP((1/beta.p)*( CX44 - CX59 - beta.0 - beta.oil*price.oil.2015 - beta.eua*price.eua.2015 - parameters!$D84 ))), price.ceiling   )</f>
        <v>351.6197442547745</v>
      </c>
      <c r="CY74" s="1">
        <f xml:space="preserve"> MIN(   MAX(0,EXP((1/beta.p)*( CY44 - CY59 - beta.0 - beta.oil*price.oil.2015 - beta.eua*price.eua.2015 - parameters!$D84 ))), price.ceiling   )</f>
        <v>367.23943823178269</v>
      </c>
      <c r="CZ74" s="1">
        <f xml:space="preserve"> MIN(   MAX(0,EXP((1/beta.p)*( CZ44 - CZ59 - beta.0 - beta.oil*price.oil.2015 - beta.eua*price.eua.2015 - parameters!$D84 ))), price.ceiling   )</f>
        <v>383.55299210693903</v>
      </c>
      <c r="DA74" s="1">
        <f xml:space="preserve"> MIN(   MAX(0,EXP((1/beta.p)*( DA44 - DA59 - beta.0 - beta.oil*price.oil.2015 - beta.eua*price.eua.2015 - parameters!$D84 ))), price.ceiling   )</f>
        <v>400.59122860692162</v>
      </c>
    </row>
    <row r="75" spans="1:105" x14ac:dyDescent="0.25">
      <c r="A75" t="s">
        <v>55</v>
      </c>
      <c r="B75" s="3">
        <f t="shared" si="29"/>
        <v>47.589085284317441</v>
      </c>
      <c r="D75" t="s">
        <v>55</v>
      </c>
      <c r="E75" s="1">
        <f xml:space="preserve"> MIN(   MAX(0,EXP((1/beta.p)*( E45 - E60 - beta.0 - beta.oil*price.oil.2015 - beta.eua*price.eua.2015 - parameters!$D85 ))), price.ceiling   )</f>
        <v>4.8374387946219466</v>
      </c>
      <c r="F75" s="1">
        <f xml:space="preserve"> MIN(   MAX(0,EXP((1/beta.p)*( F45 - F60 - beta.0 - beta.oil*price.oil.2015 - beta.eua*price.eua.2015 - parameters!$D85 ))), price.ceiling   )</f>
        <v>4.8374387946219466</v>
      </c>
      <c r="G75" s="1">
        <f xml:space="preserve"> MIN(   MAX(0,EXP((1/beta.p)*( G45 - G60 - beta.0 - beta.oil*price.oil.2015 - beta.eua*price.eua.2015 - parameters!$D85 ))), price.ceiling   )</f>
        <v>4.8374387946219466</v>
      </c>
      <c r="H75" s="1">
        <f xml:space="preserve"> MIN(   MAX(0,EXP((1/beta.p)*( H45 - H60 - beta.0 - beta.oil*price.oil.2015 - beta.eua*price.eua.2015 - parameters!$D85 ))), price.ceiling   )</f>
        <v>4.9589627089545978</v>
      </c>
      <c r="I75" s="1">
        <f xml:space="preserve"> MIN(   MAX(0,EXP((1/beta.p)*( I45 - I60 - beta.0 - beta.oil*price.oil.2015 - beta.eua*price.eua.2015 - parameters!$D85 ))), price.ceiling   )</f>
        <v>5.191750989001525</v>
      </c>
      <c r="J75" s="1">
        <f xml:space="preserve"> MIN(   MAX(0,EXP((1/beta.p)*( J45 - J60 - beta.0 - beta.oil*price.oil.2015 - beta.eua*price.eua.2015 - parameters!$D85 ))), price.ceiling   )</f>
        <v>5.4354670348954022</v>
      </c>
      <c r="K75" s="1">
        <f xml:space="preserve"> MIN(   MAX(0,EXP((1/beta.p)*( K45 - K60 - beta.0 - beta.oil*price.oil.2015 - beta.eua*price.eua.2015 - parameters!$D85 ))), price.ceiling   )</f>
        <v>5.6906238280731865</v>
      </c>
      <c r="L75" s="1">
        <f xml:space="preserve"> MIN(   MAX(0,EXP((1/beta.p)*( L45 - L60 - beta.0 - beta.oil*price.oil.2015 - beta.eua*price.eua.2015 - parameters!$D85 ))), price.ceiling   )</f>
        <v>5.9577584308277363</v>
      </c>
      <c r="M75" s="1">
        <f xml:space="preserve"> MIN(   MAX(0,EXP((1/beta.p)*( M45 - M60 - beta.0 - beta.oil*price.oil.2015 - beta.eua*price.eua.2015 - parameters!$D85 ))), price.ceiling   )</f>
        <v>6.2374331167339436</v>
      </c>
      <c r="N75" s="1">
        <f xml:space="preserve"> MIN(   MAX(0,EXP((1/beta.p)*( N45 - N60 - beta.0 - beta.oil*price.oil.2015 - beta.eua*price.eua.2015 - parameters!$D85 ))), price.ceiling   )</f>
        <v>6.5302365541403793</v>
      </c>
      <c r="O75" s="1">
        <f xml:space="preserve"> MIN(   MAX(0,EXP((1/beta.p)*( O45 - O60 - beta.0 - beta.oil*price.oil.2015 - beta.eua*price.eua.2015 - parameters!$D85 ))), price.ceiling   )</f>
        <v>6.8367850452175336</v>
      </c>
      <c r="P75" s="1">
        <f xml:space="preserve"> MIN(   MAX(0,EXP((1/beta.p)*( P45 - P60 - beta.0 - beta.oil*price.oil.2015 - beta.eua*price.eua.2015 - parameters!$D85 ))), price.ceiling   )</f>
        <v>7.1577238231706053</v>
      </c>
      <c r="Q75" s="1">
        <f xml:space="preserve"> MIN(   MAX(0,EXP((1/beta.p)*( Q45 - Q60 - beta.0 - beta.oil*price.oil.2015 - beta.eua*price.eua.2015 - parameters!$D85 ))), price.ceiling   )</f>
        <v>7.4937284103472797</v>
      </c>
      <c r="R75" s="1">
        <f xml:space="preserve"> MIN(   MAX(0,EXP((1/beta.p)*( R45 - R60 - beta.0 - beta.oil*price.oil.2015 - beta.eua*price.eua.2015 - parameters!$D85 ))), price.ceiling   )</f>
        <v>7.8455060400990675</v>
      </c>
      <c r="S75" s="1">
        <f xml:space="preserve"> MIN(   MAX(0,EXP((1/beta.p)*( S45 - S60 - beta.0 - beta.oil*price.oil.2015 - beta.eua*price.eua.2015 - parameters!$D85 ))), price.ceiling   )</f>
        <v>8.2137971453889982</v>
      </c>
      <c r="T75" s="1">
        <f xml:space="preserve"> MIN(   MAX(0,EXP((1/beta.p)*( T45 - T60 - beta.0 - beta.oil*price.oil.2015 - beta.eua*price.eua.2015 - parameters!$D85 ))), price.ceiling   )</f>
        <v>8.5993769172789438</v>
      </c>
      <c r="U75" s="1">
        <f xml:space="preserve"> MIN(   MAX(0,EXP((1/beta.p)*( U45 - U60 - beta.0 - beta.oil*price.oil.2015 - beta.eua*price.eua.2015 - parameters!$D85 ))), price.ceiling   )</f>
        <v>9.0030569365768987</v>
      </c>
      <c r="V75" s="1">
        <f xml:space="preserve"> MIN(   MAX(0,EXP((1/beta.p)*( V45 - V60 - beta.0 - beta.oil*price.oil.2015 - beta.eua*price.eua.2015 - parameters!$D85 ))), price.ceiling   )</f>
        <v>9.4256868820785709</v>
      </c>
      <c r="W75" s="1">
        <f xml:space="preserve"> MIN(   MAX(0,EXP((1/beta.p)*( W45 - W60 - beta.0 - beta.oil*price.oil.2015 - beta.eua*price.eua.2015 - parameters!$D85 ))), price.ceiling   )</f>
        <v>9.8681563189988832</v>
      </c>
      <c r="X75" s="1">
        <f xml:space="preserve"> MIN(   MAX(0,EXP((1/beta.p)*( X45 - X60 - beta.0 - beta.oil*price.oil.2015 - beta.eua*price.eua.2015 - parameters!$D85 ))), price.ceiling   )</f>
        <v>10.331396571357679</v>
      </c>
      <c r="Y75" s="1">
        <f xml:space="preserve"> MIN(   MAX(0,EXP((1/beta.p)*( Y45 - Y60 - beta.0 - beta.oil*price.oil.2015 - beta.eua*price.eua.2015 - parameters!$D85 ))), price.ceiling   )</f>
        <v>10.816382682260715</v>
      </c>
      <c r="Z75" s="1">
        <f xml:space="preserve"> MIN(   MAX(0,EXP((1/beta.p)*( Z45 - Z60 - beta.0 - beta.oil*price.oil.2015 - beta.eua*price.eua.2015 - parameters!$D85 ))), price.ceiling   )</f>
        <v>11.32413546620203</v>
      </c>
      <c r="AA75" s="1">
        <f xml:space="preserve"> MIN(   MAX(0,EXP((1/beta.p)*( AA45 - AA60 - beta.0 - beta.oil*price.oil.2015 - beta.eua*price.eua.2015 - parameters!$D85 ))), price.ceiling   )</f>
        <v>11.855723657707371</v>
      </c>
      <c r="AB75" s="1">
        <f xml:space="preserve"> MIN(   MAX(0,EXP((1/beta.p)*( AB45 - AB60 - beta.0 - beta.oil*price.oil.2015 - beta.eua*price.eua.2015 - parameters!$D85 ))), price.ceiling   )</f>
        <v>12.412266160841297</v>
      </c>
      <c r="AC75" s="1">
        <f xml:space="preserve"> MIN(   MAX(0,EXP((1/beta.p)*( AC45 - AC60 - beta.0 - beta.oil*price.oil.2015 - beta.eua*price.eua.2015 - parameters!$D85 ))), price.ceiling   )</f>
        <v>12.99493440431273</v>
      </c>
      <c r="AD75" s="1">
        <f xml:space="preserve"> MIN(   MAX(0,EXP((1/beta.p)*( AD45 - AD60 - beta.0 - beta.oil*price.oil.2015 - beta.eua*price.eua.2015 - parameters!$D85 ))), price.ceiling   )</f>
        <v>13.604954807136108</v>
      </c>
      <c r="AE75" s="1">
        <f xml:space="preserve"> MIN(   MAX(0,EXP((1/beta.p)*( AE45 - AE60 - beta.0 - beta.oil*price.oil.2015 - beta.eua*price.eua.2015 - parameters!$D85 ))), price.ceiling   )</f>
        <v>14.243611360037887</v>
      </c>
      <c r="AF75" s="1">
        <f xml:space="preserve"> MIN(   MAX(0,EXP((1/beta.p)*( AF45 - AF60 - beta.0 - beta.oil*price.oil.2015 - beta.eua*price.eua.2015 - parameters!$D85 ))), price.ceiling   )</f>
        <v>14.91224832804185</v>
      </c>
      <c r="AG75" s="1">
        <f xml:space="preserve"> MIN(   MAX(0,EXP((1/beta.p)*( AG45 - AG60 - beta.0 - beta.oil*price.oil.2015 - beta.eua*price.eua.2015 - parameters!$D85 ))), price.ceiling   )</f>
        <v>15.612273079921737</v>
      </c>
      <c r="AH75" s="1">
        <f xml:space="preserve"> MIN(   MAX(0,EXP((1/beta.p)*( AH45 - AH60 - beta.0 - beta.oil*price.oil.2015 - beta.eua*price.eua.2015 - parameters!$D85 ))), price.ceiling   )</f>
        <v>16.345159050476671</v>
      </c>
      <c r="AI75" s="1">
        <f xml:space="preserve"> MIN(   MAX(0,EXP((1/beta.p)*( AI45 - AI60 - beta.0 - beta.oil*price.oil.2015 - beta.eua*price.eua.2015 - parameters!$D85 ))), price.ceiling   )</f>
        <v>17.112448841864527</v>
      </c>
      <c r="AJ75" s="1">
        <f xml:space="preserve"> MIN(   MAX(0,EXP((1/beta.p)*( AJ45 - AJ60 - beta.0 - beta.oil*price.oil.2015 - beta.eua*price.eua.2015 - parameters!$D85 ))), price.ceiling   )</f>
        <v>17.915757470520958</v>
      </c>
      <c r="AK75" s="1">
        <f xml:space="preserve"> MIN(   MAX(0,EXP((1/beta.p)*( AK45 - AK60 - beta.0 - beta.oil*price.oil.2015 - beta.eua*price.eua.2015 - parameters!$D85 ))), price.ceiling   )</f>
        <v>18.756775766498365</v>
      </c>
      <c r="AL75" s="1">
        <f xml:space="preserve"> MIN(   MAX(0,EXP((1/beta.p)*( AL45 - AL60 - beta.0 - beta.oil*price.oil.2015 - beta.eua*price.eua.2015 - parameters!$D85 ))), price.ceiling   )</f>
        <v>19.637273932379813</v>
      </c>
      <c r="AM75" s="1">
        <f xml:space="preserve"> MIN(   MAX(0,EXP((1/beta.p)*( AM45 - AM60 - beta.0 - beta.oil*price.oil.2015 - beta.eua*price.eua.2015 - parameters!$D85 ))), price.ceiling   )</f>
        <v>20.55910526925889</v>
      </c>
      <c r="AN75" s="1">
        <f xml:space="preserve"> MIN(   MAX(0,EXP((1/beta.p)*( AN45 - AN60 - beta.0 - beta.oil*price.oil.2015 - beta.eua*price.eua.2015 - parameters!$D85 ))), price.ceiling   )</f>
        <v>21.524210077627867</v>
      </c>
      <c r="AO75" s="1">
        <f xml:space="preserve"> MIN(   MAX(0,EXP((1/beta.p)*( AO45 - AO60 - beta.0 - beta.oil*price.oil.2015 - beta.eua*price.eua.2015 - parameters!$D85 ))), price.ceiling   )</f>
        <v>22.534619741385157</v>
      </c>
      <c r="AP75" s="1">
        <f xml:space="preserve"> MIN(   MAX(0,EXP((1/beta.p)*( AP45 - AP60 - beta.0 - beta.oil*price.oil.2015 - beta.eua*price.eua.2015 - parameters!$D85 ))), price.ceiling   )</f>
        <v>23.592461003558007</v>
      </c>
      <c r="AQ75" s="1">
        <f xml:space="preserve"> MIN(   MAX(0,EXP((1/beta.p)*( AQ45 - AQ60 - beta.0 - beta.oil*price.oil.2015 - beta.eua*price.eua.2015 - parameters!$D85 ))), price.ceiling   )</f>
        <v>24.699960442740167</v>
      </c>
      <c r="AR75" s="1">
        <f xml:space="preserve"> MIN(   MAX(0,EXP((1/beta.p)*( AR45 - AR60 - beta.0 - beta.oil*price.oil.2015 - beta.eua*price.eua.2015 - parameters!$D85 ))), price.ceiling   )</f>
        <v>25.859449159666777</v>
      </c>
      <c r="AS75" s="1">
        <f xml:space="preserve"> MIN(   MAX(0,EXP((1/beta.p)*( AS45 - AS60 - beta.0 - beta.oil*price.oil.2015 - beta.eua*price.eua.2015 - parameters!$D85 ))), price.ceiling   )</f>
        <v>27.073367683790707</v>
      </c>
      <c r="AT75" s="1">
        <f xml:space="preserve"> MIN(   MAX(0,EXP((1/beta.p)*( AT45 - AT60 - beta.0 - beta.oil*price.oil.2015 - beta.eua*price.eua.2015 - parameters!$D85 ))), price.ceiling   )</f>
        <v>28.344271110188192</v>
      </c>
      <c r="AU75" s="1">
        <f xml:space="preserve"> MIN(   MAX(0,EXP((1/beta.p)*( AU45 - AU60 - beta.0 - beta.oil*price.oil.2015 - beta.eua*price.eua.2015 - parameters!$D85 ))), price.ceiling   )</f>
        <v>29.674834477605707</v>
      </c>
      <c r="AV75" s="1">
        <f xml:space="preserve"> MIN(   MAX(0,EXP((1/beta.p)*( AV45 - AV60 - beta.0 - beta.oil*price.oil.2015 - beta.eua*price.eua.2015 - parameters!$D85 ))), price.ceiling   )</f>
        <v>31.067858398968355</v>
      </c>
      <c r="AW75" s="1">
        <f xml:space="preserve"> MIN(   MAX(0,EXP((1/beta.p)*( AW45 - AW60 - beta.0 - beta.oil*price.oil.2015 - beta.eua*price.eua.2015 - parameters!$D85 ))), price.ceiling   )</f>
        <v>32.526274956200744</v>
      </c>
      <c r="AX75" s="1">
        <f xml:space="preserve"> MIN(   MAX(0,EXP((1/beta.p)*( AX45 - AX60 - beta.0 - beta.oil*price.oil.2015 - beta.eua*price.eua.2015 - parameters!$D85 ))), price.ceiling   )</f>
        <v>34.053153871768089</v>
      </c>
      <c r="AY75" s="1">
        <f xml:space="preserve"> MIN(   MAX(0,EXP((1/beta.p)*( AY45 - AY60 - beta.0 - beta.oil*price.oil.2015 - beta.eua*price.eua.2015 - parameters!$D85 ))), price.ceiling   )</f>
        <v>35.651708969927576</v>
      </c>
      <c r="AZ75" s="1">
        <f xml:space="preserve"> MIN(   MAX(0,EXP((1/beta.p)*( AZ45 - AZ60 - beta.0 - beta.oil*price.oil.2015 - beta.eua*price.eua.2015 - parameters!$D85 ))), price.ceiling   )</f>
        <v>37.325304941290042</v>
      </c>
      <c r="BA75" s="1">
        <f xml:space="preserve"> MIN(   MAX(0,EXP((1/beta.p)*( BA45 - BA60 - beta.0 - beta.oil*price.oil.2015 - beta.eua*price.eua.2015 - parameters!$D85 ))), price.ceiling   )</f>
        <v>39.077464424929666</v>
      </c>
      <c r="BB75" s="1">
        <f xml:space="preserve"> MIN(   MAX(0,EXP((1/beta.p)*( BB45 - BB60 - beta.0 - beta.oil*price.oil.2015 - beta.eua*price.eua.2015 - parameters!$D85 ))), price.ceiling   )</f>
        <v>40.911875422949059</v>
      </c>
      <c r="BC75" s="1">
        <f xml:space="preserve"> MIN(   MAX(0,EXP((1/beta.p)*( BC45 - BC60 - beta.0 - beta.oil*price.oil.2015 - beta.eua*price.eua.2015 - parameters!$D85 ))), price.ceiling   )</f>
        <v>42.832399063105719</v>
      </c>
      <c r="BD75" s="1">
        <f xml:space="preserve"> MIN(   MAX(0,EXP((1/beta.p)*( BD45 - BD60 - beta.0 - beta.oil*price.oil.2015 - beta.eua*price.eua.2015 - parameters!$D85 ))), price.ceiling   )</f>
        <v>44.843077725838789</v>
      </c>
      <c r="BE75" s="1">
        <f xml:space="preserve"> MIN(   MAX(0,EXP((1/beta.p)*( BE45 - BE60 - beta.0 - beta.oil*price.oil.2015 - beta.eua*price.eua.2015 - parameters!$D85 ))), price.ceiling   )</f>
        <v>46.948143552802712</v>
      </c>
      <c r="BF75" s="1">
        <f xml:space="preserve"> MIN(   MAX(0,EXP((1/beta.p)*( BF45 - BF60 - beta.0 - beta.oil*price.oil.2015 - beta.eua*price.eua.2015 - parameters!$D85 ))), price.ceiling   )</f>
        <v>49.152027354816056</v>
      </c>
      <c r="BG75" s="1">
        <f xml:space="preserve"> MIN(   MAX(0,EXP((1/beta.p)*( BG45 - BG60 - beta.0 - beta.oil*price.oil.2015 - beta.eua*price.eua.2015 - parameters!$D85 ))), price.ceiling   )</f>
        <v>51.459367937975856</v>
      </c>
      <c r="BH75" s="1">
        <f xml:space="preserve"> MIN(   MAX(0,EXP((1/beta.p)*( BH45 - BH60 - beta.0 - beta.oil*price.oil.2015 - beta.eua*price.eua.2015 - parameters!$D85 ))), price.ceiling   )</f>
        <v>53.875021867567277</v>
      </c>
      <c r="BI75" s="1">
        <f xml:space="preserve"> MIN(   MAX(0,EXP((1/beta.p)*( BI45 - BI60 - beta.0 - beta.oil*price.oil.2015 - beta.eua*price.eua.2015 - parameters!$D85 ))), price.ceiling   )</f>
        <v>56.404073690319429</v>
      </c>
      <c r="BJ75" s="1">
        <f xml:space="preserve"> MIN(   MAX(0,EXP((1/beta.p)*( BJ45 - BJ60 - beta.0 - beta.oil*price.oil.2015 - beta.eua*price.eua.2015 - parameters!$D85 ))), price.ceiling   )</f>
        <v>59.051846636524481</v>
      </c>
      <c r="BK75" s="1">
        <f xml:space="preserve"> MIN(   MAX(0,EXP((1/beta.p)*( BK45 - BK60 - beta.0 - beta.oil*price.oil.2015 - beta.eua*price.eua.2015 - parameters!$D85 ))), price.ceiling   )</f>
        <v>61.823913824545237</v>
      </c>
      <c r="BL75" s="1">
        <f xml:space="preserve"> MIN(   MAX(0,EXP((1/beta.p)*( BL45 - BL60 - beta.0 - beta.oil*price.oil.2015 - beta.eua*price.eua.2015 - parameters!$D85 ))), price.ceiling   )</f>
        <v>64.726109991295473</v>
      </c>
      <c r="BM75" s="1">
        <f xml:space="preserve"> MIN(   MAX(0,EXP((1/beta.p)*( BM45 - BM60 - beta.0 - beta.oil*price.oil.2015 - beta.eua*price.eua.2015 - parameters!$D85 ))), price.ceiling   )</f>
        <v>67.764543773383423</v>
      </c>
      <c r="BN75" s="1">
        <f xml:space="preserve"> MIN(   MAX(0,EXP((1/beta.p)*( BN45 - BN60 - beta.0 - beta.oil*price.oil.2015 - beta.eua*price.eua.2015 - parameters!$D85 ))), price.ceiling   )</f>
        <v>70.94561056476816</v>
      </c>
      <c r="BO75" s="1">
        <f xml:space="preserve"> MIN(   MAX(0,EXP((1/beta.p)*( BO45 - BO60 - beta.0 - beta.oil*price.oil.2015 - beta.eua*price.eua.2015 - parameters!$D85 ))), price.ceiling   )</f>
        <v>74.27600597799217</v>
      </c>
      <c r="BP75" s="1">
        <f xml:space="preserve"> MIN(   MAX(0,EXP((1/beta.p)*( BP45 - BP60 - beta.0 - beta.oil*price.oil.2015 - beta.eua*price.eua.2015 - parameters!$D85 ))), price.ceiling   )</f>
        <v>77.762739937324014</v>
      </c>
      <c r="BQ75" s="1">
        <f xml:space="preserve"> MIN(   MAX(0,EXP((1/beta.p)*( BQ45 - BQ60 - beta.0 - beta.oil*price.oil.2015 - beta.eua*price.eua.2015 - parameters!$D85 ))), price.ceiling   )</f>
        <v>81.413151433473871</v>
      </c>
      <c r="BR75" s="1">
        <f xml:space="preserve"> MIN(   MAX(0,EXP((1/beta.p)*( BR45 - BR60 - beta.0 - beta.oil*price.oil.2015 - beta.eua*price.eua.2015 - parameters!$D85 ))), price.ceiling   )</f>
        <v>85.234923970939363</v>
      </c>
      <c r="BS75" s="1">
        <f xml:space="preserve"> MIN(   MAX(0,EXP((1/beta.p)*( BS45 - BS60 - beta.0 - beta.oil*price.oil.2015 - beta.eua*price.eua.2015 - parameters!$D85 ))), price.ceiling   )</f>
        <v>89.236101740495329</v>
      </c>
      <c r="BT75" s="1">
        <f xml:space="preserve"> MIN(   MAX(0,EXP((1/beta.p)*( BT45 - BT60 - beta.0 - beta.oil*price.oil.2015 - beta.eua*price.eua.2015 - parameters!$D85 ))), price.ceiling   )</f>
        <v>93.425106550866545</v>
      </c>
      <c r="BU75" s="1">
        <f xml:space="preserve"> MIN(   MAX(0,EXP((1/beta.p)*( BU45 - BU60 - beta.0 - beta.oil*price.oil.2015 - beta.eua*price.eua.2015 - parameters!$D85 ))), price.ceiling   )</f>
        <v>97.810755555224972</v>
      </c>
      <c r="BV75" s="1">
        <f xml:space="preserve"> MIN(   MAX(0,EXP((1/beta.p)*( BV45 - BV60 - beta.0 - beta.oil*price.oil.2015 - beta.eua*price.eua.2015 - parameters!$D85 ))), price.ceiling   )</f>
        <v>102.40227980981881</v>
      </c>
      <c r="BW75" s="1">
        <f xml:space="preserve"> MIN(   MAX(0,EXP((1/beta.p)*( BW45 - BW60 - beta.0 - beta.oil*price.oil.2015 - beta.eua*price.eua.2015 - parameters!$D85 ))), price.ceiling   )</f>
        <v>107.20934370379936</v>
      </c>
      <c r="BX75" s="1">
        <f xml:space="preserve"> MIN(   MAX(0,EXP((1/beta.p)*( BX45 - BX60 - beta.0 - beta.oil*price.oil.2015 - beta.eua*price.eua.2015 - parameters!$D85 ))), price.ceiling   )</f>
        <v>112.24206530114098</v>
      </c>
      <c r="BY75" s="1">
        <f xml:space="preserve"> MIN(   MAX(0,EXP((1/beta.p)*( BY45 - BY60 - beta.0 - beta.oil*price.oil.2015 - beta.eua*price.eua.2015 - parameters!$D85 ))), price.ceiling   )</f>
        <v>117.51103763746974</v>
      </c>
      <c r="BZ75" s="1">
        <f xml:space="preserve"> MIN(   MAX(0,EXP((1/beta.p)*( BZ45 - BZ60 - beta.0 - beta.oil*price.oil.2015 - beta.eua*price.eua.2015 - parameters!$D85 ))), price.ceiling   )</f>
        <v>123.02735101662869</v>
      </c>
      <c r="CA75" s="1">
        <f xml:space="preserve"> MIN(   MAX(0,EXP((1/beta.p)*( CA45 - CA60 - beta.0 - beta.oil*price.oil.2015 - beta.eua*price.eua.2015 - parameters!$D85 ))), price.ceiling   )</f>
        <v>128.80261635390892</v>
      </c>
      <c r="CB75" s="1">
        <f xml:space="preserve"> MIN(   MAX(0,EXP((1/beta.p)*( CB45 - CB60 - beta.0 - beta.oil*price.oil.2015 - beta.eua*price.eua.2015 - parameters!$D85 ))), price.ceiling   )</f>
        <v>134.84898961508057</v>
      </c>
      <c r="CC75" s="1">
        <f xml:space="preserve"> MIN(   MAX(0,EXP((1/beta.p)*( CC45 - CC60 - beta.0 - beta.oil*price.oil.2015 - beta.eua*price.eua.2015 - parameters!$D85 ))), price.ceiling   )</f>
        <v>141.1791974026641</v>
      </c>
      <c r="CD75" s="1">
        <f xml:space="preserve"> MIN(   MAX(0,EXP((1/beta.p)*( CD45 - CD60 - beta.0 - beta.oil*price.oil.2015 - beta.eua*price.eua.2015 - parameters!$D85 ))), price.ceiling   )</f>
        <v>147.80656374329553</v>
      </c>
      <c r="CE75" s="1">
        <f xml:space="preserve"> MIN(   MAX(0,EXP((1/beta.p)*( CE45 - CE60 - beta.0 - beta.oil*price.oil.2015 - beta.eua*price.eua.2015 - parameters!$D85 ))), price.ceiling   )</f>
        <v>154.74503813256996</v>
      </c>
      <c r="CF75" s="1">
        <f xml:space="preserve"> MIN(   MAX(0,EXP((1/beta.p)*( CF45 - CF60 - beta.0 - beta.oil*price.oil.2015 - beta.eua*price.eua.2015 - parameters!$D85 ))), price.ceiling   )</f>
        <v>162.00922489639248</v>
      </c>
      <c r="CG75" s="1">
        <f xml:space="preserve"> MIN(   MAX(0,EXP((1/beta.p)*( CG45 - CG60 - beta.0 - beta.oil*price.oil.2015 - beta.eua*price.eua.2015 - parameters!$D85 ))), price.ceiling   )</f>
        <v>169.61441393063652</v>
      </c>
      <c r="CH75" s="1">
        <f xml:space="preserve"> MIN(   MAX(0,EXP((1/beta.p)*( CH45 - CH60 - beta.0 - beta.oil*price.oil.2015 - beta.eua*price.eua.2015 - parameters!$D85 ))), price.ceiling   )</f>
        <v>177.57661288381325</v>
      </c>
      <c r="CI75" s="1">
        <f xml:space="preserve"> MIN(   MAX(0,EXP((1/beta.p)*( CI45 - CI60 - beta.0 - beta.oil*price.oil.2015 - beta.eua*price.eua.2015 - parameters!$D85 ))), price.ceiling   )</f>
        <v>185.91258085048841</v>
      </c>
      <c r="CJ75" s="1">
        <f xml:space="preserve"> MIN(   MAX(0,EXP((1/beta.p)*( CJ45 - CJ60 - beta.0 - beta.oil*price.oil.2015 - beta.eua*price.eua.2015 - parameters!$D85 ))), price.ceiling   )</f>
        <v>194.63986364636858</v>
      </c>
      <c r="CK75" s="1">
        <f xml:space="preserve"> MIN(   MAX(0,EXP((1/beta.p)*( CK45 - CK60 - beta.0 - beta.oil*price.oil.2015 - beta.eua*price.eua.2015 - parameters!$D85 ))), price.ceiling   )</f>
        <v>203.77683073930297</v>
      </c>
      <c r="CL75" s="1">
        <f xml:space="preserve"> MIN(   MAX(0,EXP((1/beta.p)*( CL45 - CL60 - beta.0 - beta.oil*price.oil.2015 - beta.eua*price.eua.2015 - parameters!$D85 ))), price.ceiling   )</f>
        <v>213.34271391393483</v>
      </c>
      <c r="CM75" s="1">
        <f xml:space="preserve"> MIN(   MAX(0,EXP((1/beta.p)*( CM45 - CM60 - beta.0 - beta.oil*price.oil.2015 - beta.eua*price.eua.2015 - parameters!$D85 ))), price.ceiling   )</f>
        <v>223.3576477513862</v>
      </c>
      <c r="CN75" s="1">
        <f xml:space="preserve"> MIN(   MAX(0,EXP((1/beta.p)*( CN45 - CN60 - beta.0 - beta.oil*price.oil.2015 - beta.eua*price.eua.2015 - parameters!$D85 ))), price.ceiling   )</f>
        <v>233.84271200917615</v>
      </c>
      <c r="CO75" s="1">
        <f xml:space="preserve"> MIN(   MAX(0,EXP((1/beta.p)*( CO45 - CO60 - beta.0 - beta.oil*price.oil.2015 - beta.eua*price.eua.2015 - parameters!$D85 ))), price.ceiling   )</f>
        <v>244.81997599057866</v>
      </c>
      <c r="CP75" s="1">
        <f xml:space="preserve"> MIN(   MAX(0,EXP((1/beta.p)*( CP45 - CP60 - beta.0 - beta.oil*price.oil.2015 - beta.eua*price.eua.2015 - parameters!$D85 ))), price.ceiling   )</f>
        <v>256.31254499680767</v>
      </c>
      <c r="CQ75" s="1">
        <f xml:space="preserve"> MIN(   MAX(0,EXP((1/beta.p)*( CQ45 - CQ60 - beta.0 - beta.oil*price.oil.2015 - beta.eua*price.eua.2015 - parameters!$D85 ))), price.ceiling   )</f>
        <v>268.34460895980436</v>
      </c>
      <c r="CR75" s="1">
        <f xml:space="preserve"> MIN(   MAX(0,EXP((1/beta.p)*( CR45 - CR60 - beta.0 - beta.oil*price.oil.2015 - beta.eua*price.eua.2015 - parameters!$D85 ))), price.ceiling   )</f>
        <v>280.94149335799079</v>
      </c>
      <c r="CS75" s="1">
        <f xml:space="preserve"> MIN(   MAX(0,EXP((1/beta.p)*( CS45 - CS60 - beta.0 - beta.oil*price.oil.2015 - beta.eua*price.eua.2015 - parameters!$D85 ))), price.ceiling   )</f>
        <v>294.12971252215738</v>
      </c>
      <c r="CT75" s="1">
        <f xml:space="preserve"> MIN(   MAX(0,EXP((1/beta.p)*( CT45 - CT60 - beta.0 - beta.oil*price.oil.2015 - beta.eua*price.eua.2015 - parameters!$D85 ))), price.ceiling   )</f>
        <v>307.93702544368665</v>
      </c>
      <c r="CU75" s="1">
        <f xml:space="preserve"> MIN(   MAX(0,EXP((1/beta.p)*( CU45 - CU60 - beta.0 - beta.oil*price.oil.2015 - beta.eua*price.eua.2015 - parameters!$D85 ))), price.ceiling   )</f>
        <v>322.39249420257829</v>
      </c>
      <c r="CV75" s="1">
        <f xml:space="preserve"> MIN(   MAX(0,EXP((1/beta.p)*( CV45 - CV60 - beta.0 - beta.oil*price.oil.2015 - beta.eua*price.eua.2015 - parameters!$D85 ))), price.ceiling   )</f>
        <v>337.5265451382582</v>
      </c>
      <c r="CW75" s="1">
        <f xml:space="preserve"> MIN(   MAX(0,EXP((1/beta.p)*( CW45 - CW60 - beta.0 - beta.oil*price.oil.2015 - beta.eua*price.eua.2015 - parameters!$D85 ))), price.ceiling   )</f>
        <v>353.37103289192419</v>
      </c>
      <c r="CX75" s="1">
        <f xml:space="preserve"> MIN(   MAX(0,EXP((1/beta.p)*( CX45 - CX60 - beta.0 - beta.oil*price.oil.2015 - beta.eua*price.eua.2015 - parameters!$D85 ))), price.ceiling   )</f>
        <v>369.95930745522679</v>
      </c>
      <c r="CY75" s="1">
        <f xml:space="preserve"> MIN(   MAX(0,EXP((1/beta.p)*( CY45 - CY60 - beta.0 - beta.oil*price.oil.2015 - beta.eua*price.eua.2015 - parameters!$D85 ))), price.ceiling   )</f>
        <v>387.32628436641414</v>
      </c>
      <c r="CZ75" s="1">
        <f xml:space="preserve"> MIN(   MAX(0,EXP((1/beta.p)*( CZ45 - CZ60 - beta.0 - beta.oil*price.oil.2015 - beta.eua*price.eua.2015 - parameters!$D85 ))), price.ceiling   )</f>
        <v>405.50851820168998</v>
      </c>
      <c r="DA75" s="1">
        <f xml:space="preserve"> MIN(   MAX(0,EXP((1/beta.p)*( DA45 - DA60 - beta.0 - beta.oil*price.oil.2015 - beta.eua*price.eua.2015 - parameters!$D85 ))), price.ceiling   )</f>
        <v>424.54427951646909</v>
      </c>
    </row>
    <row r="76" spans="1:105" x14ac:dyDescent="0.25">
      <c r="A76" t="s">
        <v>56</v>
      </c>
      <c r="B76" s="3">
        <f t="shared" si="29"/>
        <v>51.432320953746853</v>
      </c>
      <c r="D76" t="s">
        <v>56</v>
      </c>
      <c r="E76" s="1">
        <f xml:space="preserve"> MIN(   MAX(0,EXP((1/beta.p)*( E46 - E61 - beta.0 - beta.oil*price.oil.2015 - beta.eua*price.eua.2015 - parameters!$D86 ))), price.ceiling   )</f>
        <v>7.2739840735291574</v>
      </c>
      <c r="F76" s="1">
        <f xml:space="preserve"> MIN(   MAX(0,EXP((1/beta.p)*( F46 - F61 - beta.0 - beta.oil*price.oil.2015 - beta.eua*price.eua.2015 - parameters!$D86 ))), price.ceiling   )</f>
        <v>7.5534256549702743</v>
      </c>
      <c r="G76" s="1">
        <f xml:space="preserve"> MIN(   MAX(0,EXP((1/beta.p)*( G46 - G61 - beta.0 - beta.oil*price.oil.2015 - beta.eua*price.eua.2015 - parameters!$D86 ))), price.ceiling   )</f>
        <v>7.843602425909884</v>
      </c>
      <c r="H76" s="1">
        <f xml:space="preserve"> MIN(   MAX(0,EXP((1/beta.p)*( H46 - H61 - beta.0 - beta.oil*price.oil.2015 - beta.eua*price.eua.2015 - parameters!$D86 ))), price.ceiling   )</f>
        <v>8.1449267955999396</v>
      </c>
      <c r="I76" s="1">
        <f xml:space="preserve"> MIN(   MAX(0,EXP((1/beta.p)*( I46 - I61 - beta.0 - beta.oil*price.oil.2015 - beta.eua*price.eua.2015 - parameters!$D86 ))), price.ceiling   )</f>
        <v>8.4578270166448721</v>
      </c>
      <c r="J76" s="1">
        <f xml:space="preserve"> MIN(   MAX(0,EXP((1/beta.p)*( J46 - J61 - beta.0 - beta.oil*price.oil.2015 - beta.eua*price.eua.2015 - parameters!$D86 ))), price.ceiling   )</f>
        <v>8.7827477936489977</v>
      </c>
      <c r="K76" s="1">
        <f xml:space="preserve"> MIN(   MAX(0,EXP((1/beta.p)*( K46 - K61 - beta.0 - beta.oil*price.oil.2015 - beta.eua*price.eua.2015 - parameters!$D86 ))), price.ceiling   )</f>
        <v>9.1201509152460218</v>
      </c>
      <c r="L76" s="1">
        <f xml:space="preserve"> MIN(   MAX(0,EXP((1/beta.p)*( L46 - L61 - beta.0 - beta.oil*price.oil.2015 - beta.eua*price.eua.2015 - parameters!$D86 ))), price.ceiling   )</f>
        <v>9.4705159104090573</v>
      </c>
      <c r="M76" s="1">
        <f xml:space="preserve"> MIN(   MAX(0,EXP((1/beta.p)*( M46 - M61 - beta.0 - beta.oil*price.oil.2015 - beta.eua*price.eua.2015 - parameters!$D86 ))), price.ceiling   )</f>
        <v>9.8343407299737251</v>
      </c>
      <c r="N76" s="1">
        <f xml:space="preserve"> MIN(   MAX(0,EXP((1/beta.p)*( N46 - N61 - beta.0 - beta.oil*price.oil.2015 - beta.eua*price.eua.2015 - parameters!$D86 ))), price.ceiling   )</f>
        <v>10.212142454343098</v>
      </c>
      <c r="O76" s="1">
        <f xml:space="preserve"> MIN(   MAX(0,EXP((1/beta.p)*( O46 - O61 - beta.0 - beta.oil*price.oil.2015 - beta.eua*price.eua.2015 - parameters!$D86 ))), price.ceiling   )</f>
        <v>10.604458028380245</v>
      </c>
      <c r="P76" s="1">
        <f xml:space="preserve"> MIN(   MAX(0,EXP((1/beta.p)*( P46 - P61 - beta.0 - beta.oil*price.oil.2015 - beta.eua*price.eua.2015 - parameters!$D86 ))), price.ceiling   )</f>
        <v>11.011845024532802</v>
      </c>
      <c r="Q76" s="1">
        <f xml:space="preserve"> MIN(   MAX(0,EXP((1/beta.p)*( Q46 - Q61 - beta.0 - beta.oil*price.oil.2015 - beta.eua*price.eua.2015 - parameters!$D86 ))), price.ceiling   )</f>
        <v>11.434882435274213</v>
      </c>
      <c r="R76" s="1">
        <f xml:space="preserve"> MIN(   MAX(0,EXP((1/beta.p)*( R46 - R61 - beta.0 - beta.oil*price.oil.2015 - beta.eua*price.eua.2015 - parameters!$D86 ))), price.ceiling   )</f>
        <v>11.874171495987811</v>
      </c>
      <c r="S76" s="1">
        <f xml:space="preserve"> MIN(   MAX(0,EXP((1/beta.p)*( S46 - S61 - beta.0 - beta.oil*price.oil.2015 - beta.eua*price.eua.2015 - parameters!$D86 ))), price.ceiling   )</f>
        <v>12.330336539463373</v>
      </c>
      <c r="T76" s="1">
        <f xml:space="preserve"> MIN(   MAX(0,EXP((1/beta.p)*( T46 - T61 - beta.0 - beta.oil*price.oil.2015 - beta.eua*price.eua.2015 - parameters!$D86 ))), price.ceiling   )</f>
        <v>12.804025883220373</v>
      </c>
      <c r="U76" s="1">
        <f xml:space="preserve"> MIN(   MAX(0,EXP((1/beta.p)*( U46 - U61 - beta.0 - beta.oil*price.oil.2015 - beta.eua*price.eua.2015 - parameters!$D86 ))), price.ceiling   )</f>
        <v>13.295912750919303</v>
      </c>
      <c r="V76" s="1">
        <f xml:space="preserve"> MIN(   MAX(0,EXP((1/beta.p)*( V46 - V61 - beta.0 - beta.oil*price.oil.2015 - beta.eua*price.eua.2015 - parameters!$D86 ))), price.ceiling   )</f>
        <v>13.806696229170376</v>
      </c>
      <c r="W76" s="1">
        <f xml:space="preserve"> MIN(   MAX(0,EXP((1/beta.p)*( W46 - W61 - beta.0 - beta.oil*price.oil.2015 - beta.eua*price.eua.2015 - parameters!$D86 ))), price.ceiling   )</f>
        <v>14.337102261099535</v>
      </c>
      <c r="X76" s="1">
        <f xml:space="preserve"> MIN(   MAX(0,EXP((1/beta.p)*( X46 - X61 - beta.0 - beta.oil*price.oil.2015 - beta.eua*price.eua.2015 - parameters!$D86 ))), price.ceiling   )</f>
        <v>14.887884678083985</v>
      </c>
      <c r="Y76" s="1">
        <f xml:space="preserve"> MIN(   MAX(0,EXP((1/beta.p)*( Y46 - Y61 - beta.0 - beta.oil*price.oil.2015 - beta.eua*price.eua.2015 - parameters!$D86 ))), price.ceiling   )</f>
        <v>15.459826271123296</v>
      </c>
      <c r="Z76" s="1">
        <f xml:space="preserve"> MIN(   MAX(0,EXP((1/beta.p)*( Z46 - Z61 - beta.0 - beta.oil*price.oil.2015 - beta.eua*price.eua.2015 - parameters!$D86 ))), price.ceiling   )</f>
        <v>16.053739903369081</v>
      </c>
      <c r="AA76" s="1">
        <f xml:space="preserve"> MIN(   MAX(0,EXP((1/beta.p)*( AA46 - AA61 - beta.0 - beta.oil*price.oil.2015 - beta.eua*price.eua.2015 - parameters!$D86 ))), price.ceiling   )</f>
        <v>16.670469665394169</v>
      </c>
      <c r="AB76" s="1">
        <f xml:space="preserve"> MIN(   MAX(0,EXP((1/beta.p)*( AB46 - AB61 - beta.0 - beta.oil*price.oil.2015 - beta.eua*price.eua.2015 - parameters!$D86 ))), price.ceiling   )</f>
        <v>17.310892074843281</v>
      </c>
      <c r="AC76" s="1">
        <f xml:space="preserve"> MIN(   MAX(0,EXP((1/beta.p)*( AC46 - AC61 - beta.0 - beta.oil*price.oil.2015 - beta.eua*price.eua.2015 - parameters!$D86 ))), price.ceiling   )</f>
        <v>17.975917322170208</v>
      </c>
      <c r="AD76" s="1">
        <f xml:space="preserve"> MIN(   MAX(0,EXP((1/beta.p)*( AD46 - AD61 - beta.0 - beta.oil*price.oil.2015 - beta.eua*price.eua.2015 - parameters!$D86 ))), price.ceiling   )</f>
        <v>18.666490564231886</v>
      </c>
      <c r="AE76" s="1">
        <f xml:space="preserve"> MIN(   MAX(0,EXP((1/beta.p)*( AE46 - AE61 - beta.0 - beta.oil*price.oil.2015 - beta.eua*price.eua.2015 - parameters!$D86 ))), price.ceiling   )</f>
        <v>19.383593267578064</v>
      </c>
      <c r="AF76" s="1">
        <f xml:space="preserve"> MIN(   MAX(0,EXP((1/beta.p)*( AF46 - AF61 - beta.0 - beta.oil*price.oil.2015 - beta.eua*price.eua.2015 - parameters!$D86 ))), price.ceiling   )</f>
        <v>20.128244603345347</v>
      </c>
      <c r="AG76" s="1">
        <f xml:space="preserve"> MIN(   MAX(0,EXP((1/beta.p)*( AG46 - AG61 - beta.0 - beta.oil*price.oil.2015 - beta.eua*price.eua.2015 - parameters!$D86 ))), price.ceiling   )</f>
        <v>20.901502895738556</v>
      </c>
      <c r="AH76" s="1">
        <f xml:space="preserve"> MIN(   MAX(0,EXP((1/beta.p)*( AH46 - AH61 - beta.0 - beta.oil*price.oil.2015 - beta.eua*price.eua.2015 - parameters!$D86 ))), price.ceiling   )</f>
        <v>21.704467126157553</v>
      </c>
      <c r="AI76" s="1">
        <f xml:space="preserve"> MIN(   MAX(0,EXP((1/beta.p)*( AI46 - AI61 - beta.0 - beta.oil*price.oil.2015 - beta.eua*price.eua.2015 - parameters!$D86 ))), price.ceiling   )</f>
        <v>22.538278495107619</v>
      </c>
      <c r="AJ76" s="1">
        <f xml:space="preserve"> MIN(   MAX(0,EXP((1/beta.p)*( AJ46 - AJ61 - beta.0 - beta.oil*price.oil.2015 - beta.eua*price.eua.2015 - parameters!$D86 ))), price.ceiling   )</f>
        <v>23.404122044113038</v>
      </c>
      <c r="AK76" s="1">
        <f xml:space="preserve"> MIN(   MAX(0,EXP((1/beta.p)*( AK46 - AK61 - beta.0 - beta.oil*price.oil.2015 - beta.eua*price.eua.2015 - parameters!$D86 ))), price.ceiling   )</f>
        <v>24.303228339939018</v>
      </c>
      <c r="AL76" s="1">
        <f xml:space="preserve"> MIN(   MAX(0,EXP((1/beta.p)*( AL46 - AL61 - beta.0 - beta.oil*price.oil.2015 - beta.eua*price.eua.2015 - parameters!$D86 ))), price.ceiling   )</f>
        <v>25.236875223515749</v>
      </c>
      <c r="AM76" s="1">
        <f xml:space="preserve"> MIN(   MAX(0,EXP((1/beta.p)*( AM46 - AM61 - beta.0 - beta.oil*price.oil.2015 - beta.eua*price.eua.2015 - parameters!$D86 ))), price.ceiling   )</f>
        <v>26.206389626050033</v>
      </c>
      <c r="AN76" s="1">
        <f xml:space="preserve"> MIN(   MAX(0,EXP((1/beta.p)*( AN46 - AN61 - beta.0 - beta.oil*price.oil.2015 - beta.eua*price.eua.2015 - parameters!$D86 ))), price.ceiling   )</f>
        <v>27.213149454905778</v>
      </c>
      <c r="AO76" s="1">
        <f xml:space="preserve"> MIN(   MAX(0,EXP((1/beta.p)*( AO46 - AO61 - beta.0 - beta.oil*price.oil.2015 - beta.eua*price.eua.2015 - parameters!$D86 ))), price.ceiling   )</f>
        <v>28.25858555193356</v>
      </c>
      <c r="AP76" s="1">
        <f xml:space="preserve"> MIN(   MAX(0,EXP((1/beta.p)*( AP46 - AP61 - beta.0 - beta.oil*price.oil.2015 - beta.eua*price.eua.2015 - parameters!$D86 ))), price.ceiling   )</f>
        <v>29.344183727032441</v>
      </c>
      <c r="AQ76" s="1">
        <f xml:space="preserve"> MIN(   MAX(0,EXP((1/beta.p)*( AQ46 - AQ61 - beta.0 - beta.oil*price.oil.2015 - beta.eua*price.eua.2015 - parameters!$D86 ))), price.ceiling   )</f>
        <v>30.471486869834397</v>
      </c>
      <c r="AR76" s="1">
        <f xml:space="preserve"> MIN(   MAX(0,EXP((1/beta.p)*( AR46 - AR61 - beta.0 - beta.oil*price.oil.2015 - beta.eua*price.eua.2015 - parameters!$D86 ))), price.ceiling   )</f>
        <v>31.642097142512331</v>
      </c>
      <c r="AS76" s="1">
        <f xml:space="preserve"> MIN(   MAX(0,EXP((1/beta.p)*( AS46 - AS61 - beta.0 - beta.oil*price.oil.2015 - beta.eua*price.eua.2015 - parameters!$D86 ))), price.ceiling   )</f>
        <v>32.857678256828308</v>
      </c>
      <c r="AT76" s="1">
        <f xml:space="preserve"> MIN(   MAX(0,EXP((1/beta.p)*( AT46 - AT61 - beta.0 - beta.oil*price.oil.2015 - beta.eua*price.eua.2015 - parameters!$D86 ))), price.ceiling   )</f>
        <v>34.119957838658202</v>
      </c>
      <c r="AU76" s="1">
        <f xml:space="preserve"> MIN(   MAX(0,EXP((1/beta.p)*( AU46 - AU61 - beta.0 - beta.oil*price.oil.2015 - beta.eua*price.eua.2015 - parameters!$D86 ))), price.ceiling   )</f>
        <v>35.430729883353251</v>
      </c>
      <c r="AV76" s="1">
        <f xml:space="preserve"> MIN(   MAX(0,EXP((1/beta.p)*( AV46 - AV61 - beta.0 - beta.oil*price.oil.2015 - beta.eua*price.eua.2015 - parameters!$D86 ))), price.ceiling   )</f>
        <v>36.791857305428287</v>
      </c>
      <c r="AW76" s="1">
        <f xml:space="preserve"> MIN(   MAX(0,EXP((1/beta.p)*( AW46 - AW61 - beta.0 - beta.oil*price.oil.2015 - beta.eua*price.eua.2015 - parameters!$D86 ))), price.ceiling   )</f>
        <v>38.205274586200076</v>
      </c>
      <c r="AX76" s="1">
        <f xml:space="preserve"> MIN(   MAX(0,EXP((1/beta.p)*( AX46 - AX61 - beta.0 - beta.oil*price.oil.2015 - beta.eua*price.eua.2015 - parameters!$D86 ))), price.ceiling   )</f>
        <v>39.672990523139205</v>
      </c>
      <c r="AY76" s="1">
        <f xml:space="preserve"> MIN(   MAX(0,EXP((1/beta.p)*( AY46 - AY61 - beta.0 - beta.oil*price.oil.2015 - beta.eua*price.eua.2015 - parameters!$D86 ))), price.ceiling   )</f>
        <v>41.197091084842235</v>
      </c>
      <c r="AZ76" s="1">
        <f xml:space="preserve"> MIN(   MAX(0,EXP((1/beta.p)*( AZ46 - AZ61 - beta.0 - beta.oil*price.oil.2015 - beta.eua*price.eua.2015 - parameters!$D86 ))), price.ceiling   )</f>
        <v>42.77974237568246</v>
      </c>
      <c r="BA76" s="1">
        <f xml:space="preserve"> MIN(   MAX(0,EXP((1/beta.p)*( BA46 - BA61 - beta.0 - beta.oil*price.oil.2015 - beta.eua*price.eua.2015 - parameters!$D86 ))), price.ceiling   )</f>
        <v>44.423193714352287</v>
      </c>
      <c r="BB76" s="1">
        <f xml:space="preserve"> MIN(   MAX(0,EXP((1/beta.p)*( BB46 - BB61 - beta.0 - beta.oil*price.oil.2015 - beta.eua*price.eua.2015 - parameters!$D86 ))), price.ceiling   )</f>
        <v>46.129780830672587</v>
      </c>
      <c r="BC76" s="1">
        <f xml:space="preserve"> MIN(   MAX(0,EXP((1/beta.p)*( BC46 - BC61 - beta.0 - beta.oil*price.oil.2015 - beta.eua*price.eua.2015 - parameters!$D86 ))), price.ceiling   )</f>
        <v>47.901929185212701</v>
      </c>
      <c r="BD76" s="1">
        <f xml:space="preserve"> MIN(   MAX(0,EXP((1/beta.p)*( BD46 - BD61 - beta.0 - beta.oil*price.oil.2015 - beta.eua*price.eua.2015 - parameters!$D86 ))), price.ceiling   )</f>
        <v>49.742157416438651</v>
      </c>
      <c r="BE76" s="1">
        <f xml:space="preserve"> MIN(   MAX(0,EXP((1/beta.p)*( BE46 - BE61 - beta.0 - beta.oil*price.oil.2015 - beta.eua*price.eua.2015 - parameters!$D86 ))), price.ceiling   )</f>
        <v>51.653080920289376</v>
      </c>
      <c r="BF76" s="1">
        <f xml:space="preserve"> MIN(   MAX(0,EXP((1/beta.p)*( BF46 - BF61 - beta.0 - beta.oil*price.oil.2015 - beta.eua*price.eua.2015 - parameters!$D86 ))), price.ceiling   )</f>
        <v>53.637415567267652</v>
      </c>
      <c r="BG76" s="1">
        <f xml:space="preserve"> MIN(   MAX(0,EXP((1/beta.p)*( BG46 - BG61 - beta.0 - beta.oil*price.oil.2015 - beta.eua*price.eua.2015 - parameters!$D86 ))), price.ceiling   )</f>
        <v>55.697981562329041</v>
      </c>
      <c r="BH76" s="1">
        <f xml:space="preserve"> MIN(   MAX(0,EXP((1/beta.p)*( BH46 - BH61 - beta.0 - beta.oil*price.oil.2015 - beta.eua*price.eua.2015 - parameters!$D86 ))), price.ceiling   )</f>
        <v>57.837707453054549</v>
      </c>
      <c r="BI76" s="1">
        <f xml:space="preserve"> MIN(   MAX(0,EXP((1/beta.p)*( BI46 - BI61 - beta.0 - beta.oil*price.oil.2015 - beta.eua*price.eua.2015 - parameters!$D86 ))), price.ceiling   )</f>
        <v>60.059634291804059</v>
      </c>
      <c r="BJ76" s="1">
        <f xml:space="preserve"> MIN(   MAX(0,EXP((1/beta.p)*( BJ46 - BJ61 - beta.0 - beta.oil*price.oil.2015 - beta.eua*price.eua.2015 - parameters!$D86 ))), price.ceiling   )</f>
        <v>62.366919957764338</v>
      </c>
      <c r="BK76" s="1">
        <f xml:space="preserve"> MIN(   MAX(0,EXP((1/beta.p)*( BK46 - BK61 - beta.0 - beta.oil*price.oil.2015 - beta.eua*price.eua.2015 - parameters!$D86 ))), price.ceiling   )</f>
        <v>64.762843645036526</v>
      </c>
      <c r="BL76" s="1">
        <f xml:space="preserve"> MIN(   MAX(0,EXP((1/beta.p)*( BL46 - BL61 - beta.0 - beta.oil*price.oil.2015 - beta.eua*price.eua.2015 - parameters!$D86 ))), price.ceiling   )</f>
        <v>67.250810523140061</v>
      </c>
      <c r="BM76" s="1">
        <f xml:space="preserve"> MIN(   MAX(0,EXP((1/beta.p)*( BM46 - BM61 - beta.0 - beta.oil*price.oil.2015 - beta.eua*price.eua.2015 - parameters!$D86 ))), price.ceiling   )</f>
        <v>69.834356576556942</v>
      </c>
      <c r="BN76" s="1">
        <f xml:space="preserve"> MIN(   MAX(0,EXP((1/beta.p)*( BN46 - BN61 - beta.0 - beta.oil*price.oil.2015 - beta.eua*price.eua.2015 - parameters!$D86 ))), price.ceiling   )</f>
        <v>72.517153630195352</v>
      </c>
      <c r="BO76" s="1">
        <f xml:space="preserve"> MIN(   MAX(0,EXP((1/beta.p)*( BO46 - BO61 - beta.0 - beta.oil*price.oil.2015 - beta.eua*price.eua.2015 - parameters!$D86 ))), price.ceiling   )</f>
        <v>75.303014567913678</v>
      </c>
      <c r="BP76" s="1">
        <f xml:space="preserve"> MIN(   MAX(0,EXP((1/beta.p)*( BP46 - BP61 - beta.0 - beta.oil*price.oil.2015 - beta.eua*price.eua.2015 - parameters!$D86 ))), price.ceiling   )</f>
        <v>78.19589875152343</v>
      </c>
      <c r="BQ76" s="1">
        <f xml:space="preserve"> MIN(   MAX(0,EXP((1/beta.p)*( BQ46 - BQ61 - beta.0 - beta.oil*price.oil.2015 - beta.eua*price.eua.2015 - parameters!$D86 ))), price.ceiling   )</f>
        <v>81.199917647970352</v>
      </c>
      <c r="BR76" s="1">
        <f xml:space="preserve"> MIN(   MAX(0,EXP((1/beta.p)*( BR46 - BR61 - beta.0 - beta.oil*price.oil.2015 - beta.eua*price.eua.2015 - parameters!$D86 ))), price.ceiling   )</f>
        <v>84.31934067269377</v>
      </c>
      <c r="BS76" s="1">
        <f xml:space="preserve"> MIN(   MAX(0,EXP((1/beta.p)*( BS46 - BS61 - beta.0 - beta.oil*price.oil.2015 - beta.eua*price.eua.2015 - parameters!$D86 ))), price.ceiling   )</f>
        <v>87.55860125746679</v>
      </c>
      <c r="BT76" s="1">
        <f xml:space="preserve"> MIN(   MAX(0,EXP((1/beta.p)*( BT46 - BT61 - beta.0 - beta.oil*price.oil.2015 - beta.eua*price.eua.2015 - parameters!$D86 ))), price.ceiling   )</f>
        <v>90.922303151343598</v>
      </c>
      <c r="BU76" s="1">
        <f xml:space="preserve"> MIN(   MAX(0,EXP((1/beta.p)*( BU46 - BU61 - beta.0 - beta.oil*price.oil.2015 - beta.eua*price.eua.2015 - parameters!$D86 ))), price.ceiling   )</f>
        <v>94.415226963665546</v>
      </c>
      <c r="BV76" s="1">
        <f xml:space="preserve"> MIN(   MAX(0,EXP((1/beta.p)*( BV46 - BV61 - beta.0 - beta.oil*price.oil.2015 - beta.eua*price.eua.2015 - parameters!$D86 ))), price.ceiling   )</f>
        <v>98.042336958429189</v>
      </c>
      <c r="BW76" s="1">
        <f xml:space="preserve"> MIN(   MAX(0,EXP((1/beta.p)*( BW46 - BW61 - beta.0 - beta.oil*price.oil.2015 - beta.eua*price.eua.2015 - parameters!$D86 ))), price.ceiling   )</f>
        <v>101.80878810966939</v>
      </c>
      <c r="BX76" s="1">
        <f xml:space="preserve"> MIN(   MAX(0,EXP((1/beta.p)*( BX46 - BX61 - beta.0 - beta.oil*price.oil.2015 - beta.eua*price.eua.2015 - parameters!$D86 ))), price.ceiling   )</f>
        <v>105.71993342788662</v>
      </c>
      <c r="BY76" s="1">
        <f xml:space="preserve"> MIN(   MAX(0,EXP((1/beta.p)*( BY46 - BY61 - beta.0 - beta.oil*price.oil.2015 - beta.eua*price.eua.2015 - parameters!$D86 ))), price.ceiling   )</f>
        <v>109.78133156793031</v>
      </c>
      <c r="BZ76" s="1">
        <f xml:space="preserve"> MIN(   MAX(0,EXP((1/beta.p)*( BZ46 - BZ61 - beta.0 - beta.oil*price.oil.2015 - beta.eua*price.eua.2015 - parameters!$D86 ))), price.ceiling   )</f>
        <v>113.99875472915133</v>
      </c>
      <c r="CA76" s="1">
        <f xml:space="preserve"> MIN(   MAX(0,EXP((1/beta.p)*( CA46 - CA61 - beta.0 - beta.oil*price.oil.2015 - beta.eua*price.eua.2015 - parameters!$D86 ))), price.ceiling   )</f>
        <v>118.37819685905097</v>
      </c>
      <c r="CB76" s="1">
        <f xml:space="preserve"> MIN(   MAX(0,EXP((1/beta.p)*( CB46 - CB61 - beta.0 - beta.oil*price.oil.2015 - beta.eua*price.eua.2015 - parameters!$D86 ))), price.ceiling   )</f>
        <v>122.92588217208645</v>
      </c>
      <c r="CC76" s="1">
        <f xml:space="preserve"> MIN(   MAX(0,EXP((1/beta.p)*( CC46 - CC61 - beta.0 - beta.oil*price.oil.2015 - beta.eua*price.eua.2015 - parameters!$D86 ))), price.ceiling   )</f>
        <v>127.64827399573888</v>
      </c>
      <c r="CD76" s="1">
        <f xml:space="preserve"> MIN(   MAX(0,EXP((1/beta.p)*( CD46 - CD61 - beta.0 - beta.oil*price.oil.2015 - beta.eua*price.eua.2015 - parameters!$D86 ))), price.ceiling   )</f>
        <v>132.55208395641884</v>
      </c>
      <c r="CE76" s="1">
        <f xml:space="preserve"> MIN(   MAX(0,EXP((1/beta.p)*( CE46 - CE61 - beta.0 - beta.oil*price.oil.2015 - beta.eua*price.eua.2015 - parameters!$D86 ))), price.ceiling   )</f>
        <v>137.6442815182601</v>
      </c>
      <c r="CF76" s="1">
        <f xml:space="preserve"> MIN(   MAX(0,EXP((1/beta.p)*( CF46 - CF61 - beta.0 - beta.oil*price.oil.2015 - beta.eua*price.eua.2015 - parameters!$D86 ))), price.ceiling   )</f>
        <v>142.93210388836437</v>
      </c>
      <c r="CG76" s="1">
        <f xml:space="preserve"> MIN(   MAX(0,EXP((1/beta.p)*( CG46 - CG61 - beta.0 - beta.oil*price.oil.2015 - beta.eua*price.eua.2015 - parameters!$D86 ))), price.ceiling   )</f>
        <v>148.42306630256894</v>
      </c>
      <c r="CH76" s="1">
        <f xml:space="preserve"> MIN(   MAX(0,EXP((1/beta.p)*( CH46 - CH61 - beta.0 - beta.oil*price.oil.2015 - beta.eua*price.eua.2015 - parameters!$D86 ))), price.ceiling   )</f>
        <v>154.12497270636004</v>
      </c>
      <c r="CI76" s="1">
        <f xml:space="preserve"> MIN(   MAX(0,EXP((1/beta.p)*( CI46 - CI61 - beta.0 - beta.oil*price.oil.2015 - beta.eua*price.eua.2015 - parameters!$D86 ))), price.ceiling   )</f>
        <v>160.04592684610978</v>
      </c>
      <c r="CJ76" s="1">
        <f xml:space="preserve"> MIN(   MAX(0,EXP((1/beta.p)*( CJ46 - CJ61 - beta.0 - beta.oil*price.oil.2015 - beta.eua*price.eua.2015 - parameters!$D86 ))), price.ceiling   )</f>
        <v>166.19434378639974</v>
      </c>
      <c r="CK76" s="1">
        <f xml:space="preserve"> MIN(   MAX(0,EXP((1/beta.p)*( CK46 - CK61 - beta.0 - beta.oil*price.oil.2015 - beta.eua*price.eua.2015 - parameters!$D86 ))), price.ceiling   )</f>
        <v>172.57896186980307</v>
      </c>
      <c r="CL76" s="1">
        <f xml:space="preserve"> MIN(   MAX(0,EXP((1/beta.p)*( CL46 - CL61 - beta.0 - beta.oil*price.oil.2015 - beta.eua*price.eua.2015 - parameters!$D86 ))), price.ceiling   )</f>
        <v>179.20885513611688</v>
      </c>
      <c r="CM76" s="1">
        <f xml:space="preserve"> MIN(   MAX(0,EXP((1/beta.p)*( CM46 - CM61 - beta.0 - beta.oil*price.oil.2015 - beta.eua*price.eua.2015 - parameters!$D86 ))), price.ceiling   )</f>
        <v>186.09344621870264</v>
      </c>
      <c r="CN76" s="1">
        <f xml:space="preserve"> MIN(   MAX(0,EXP((1/beta.p)*( CN46 - CN61 - beta.0 - beta.oil*price.oil.2015 - beta.eua*price.eua.2015 - parameters!$D86 ))), price.ceiling   )</f>
        <v>193.24251973625744</v>
      </c>
      <c r="CO76" s="1">
        <f xml:space="preserve"> MIN(   MAX(0,EXP((1/beta.p)*( CO46 - CO61 - beta.0 - beta.oil*price.oil.2015 - beta.eua*price.eua.2015 - parameters!$D86 ))), price.ceiling   )</f>
        <v>200.66623619905243</v>
      </c>
      <c r="CP76" s="1">
        <f xml:space="preserve"> MIN(   MAX(0,EXP((1/beta.p)*( CP46 - CP61 - beta.0 - beta.oil*price.oil.2015 - beta.eua*price.eua.2015 - parameters!$D86 ))), price.ceiling   )</f>
        <v>208.37514644940097</v>
      </c>
      <c r="CQ76" s="1">
        <f xml:space="preserve"> MIN(   MAX(0,EXP((1/beta.p)*( CQ46 - CQ61 - beta.0 - beta.oil*price.oil.2015 - beta.eua*price.eua.2015 - parameters!$D86 ))), price.ceiling   )</f>
        <v>216.38020665688023</v>
      </c>
      <c r="CR76" s="1">
        <f xml:space="preserve"> MIN(   MAX(0,EXP((1/beta.p)*( CR46 - CR61 - beta.0 - beta.oil*price.oil.2015 - beta.eua*price.eua.2015 - parameters!$D86 ))), price.ceiling   )</f>
        <v>224.69279388961766</v>
      </c>
      <c r="CS76" s="1">
        <f xml:space="preserve"> MIN(   MAX(0,EXP((1/beta.p)*( CS46 - CS61 - beta.0 - beta.oil*price.oil.2015 - beta.eua*price.eua.2015 - parameters!$D86 ))), price.ceiling   )</f>
        <v>233.32472228377443</v>
      </c>
      <c r="CT76" s="1">
        <f xml:space="preserve"> MIN(   MAX(0,EXP((1/beta.p)*( CT46 - CT61 - beta.0 - beta.oil*price.oil.2015 - beta.eua*price.eua.2015 - parameters!$D86 ))), price.ceiling   )</f>
        <v>242.28825983420148</v>
      </c>
      <c r="CU76" s="1">
        <f xml:space="preserve"> MIN(   MAX(0,EXP((1/beta.p)*( CU46 - CU61 - beta.0 - beta.oil*price.oil.2015 - beta.eua*price.eua.2015 - parameters!$D86 ))), price.ceiling   )</f>
        <v>251.59614583014093</v>
      </c>
      <c r="CV76" s="1">
        <f xml:space="preserve"> MIN(   MAX(0,EXP((1/beta.p)*( CV46 - CV61 - beta.0 - beta.oil*price.oil.2015 - beta.eua*price.eua.2015 - parameters!$D86 ))), price.ceiling   )</f>
        <v>261.26160896074043</v>
      </c>
      <c r="CW76" s="1">
        <f xml:space="preserve"> MIN(   MAX(0,EXP((1/beta.p)*( CW46 - CW61 - beta.0 - beta.oil*price.oil.2015 - beta.eua*price.eua.2015 - parameters!$D86 ))), price.ceiling   )</f>
        <v>271.29838611612672</v>
      </c>
      <c r="CX76" s="1">
        <f xml:space="preserve"> MIN(   MAX(0,EXP((1/beta.p)*( CX46 - CX61 - beta.0 - beta.oil*price.oil.2015 - beta.eua*price.eua.2015 - parameters!$D86 ))), price.ceiling   )</f>
        <v>281.72074191074597</v>
      </c>
      <c r="CY76" s="1">
        <f xml:space="preserve"> MIN(   MAX(0,EXP((1/beta.p)*( CY46 - CY61 - beta.0 - beta.oil*price.oil.2015 - beta.eua*price.eua.2015 - parameters!$D86 ))), price.ceiling   )</f>
        <v>292.54348895672763</v>
      </c>
      <c r="CZ76" s="1">
        <f xml:space="preserve"> MIN(   MAX(0,EXP((1/beta.p)*( CZ46 - CZ61 - beta.0 - beta.oil*price.oil.2015 - beta.eua*price.eua.2015 - parameters!$D86 ))), price.ceiling   )</f>
        <v>303.78200891608037</v>
      </c>
      <c r="DA76" s="1">
        <f xml:space="preserve"> MIN(   MAX(0,EXP((1/beta.p)*( DA46 - DA61 - beta.0 - beta.oil*price.oil.2015 - beta.eua*price.eua.2015 - parameters!$D86 ))), price.ceiling   )</f>
        <v>315.45227436164168</v>
      </c>
    </row>
    <row r="77" spans="1:105" x14ac:dyDescent="0.25">
      <c r="A77" t="s">
        <v>57</v>
      </c>
      <c r="B77" s="3">
        <f t="shared" si="29"/>
        <v>52.13520620709685</v>
      </c>
      <c r="D77" t="s">
        <v>57</v>
      </c>
      <c r="E77" s="1">
        <f xml:space="preserve"> MIN(   MAX(0,EXP((1/beta.p)*( E47 - E62 - beta.0 - beta.oil*price.oil.2015 - beta.eua*price.eua.2015 - parameters!$D87 ))), price.ceiling   )</f>
        <v>13.239417868860054</v>
      </c>
      <c r="F77" s="1">
        <f xml:space="preserve"> MIN(   MAX(0,EXP((1/beta.p)*( F47 - F62 - beta.0 - beta.oil*price.oil.2015 - beta.eua*price.eua.2015 - parameters!$D87 ))), price.ceiling   )</f>
        <v>13.597663624939509</v>
      </c>
      <c r="G77" s="1">
        <f xml:space="preserve"> MIN(   MAX(0,EXP((1/beta.p)*( G47 - G62 - beta.0 - beta.oil*price.oil.2015 - beta.eua*price.eua.2015 - parameters!$D87 ))), price.ceiling   )</f>
        <v>13.965603162348344</v>
      </c>
      <c r="H77" s="1">
        <f xml:space="preserve"> MIN(   MAX(0,EXP((1/beta.p)*( H47 - H62 - beta.0 - beta.oil*price.oil.2015 - beta.eua*price.eua.2015 - parameters!$D87 ))), price.ceiling   )</f>
        <v>14.343498785370317</v>
      </c>
      <c r="I77" s="1">
        <f xml:space="preserve"> MIN(   MAX(0,EXP((1/beta.p)*( I47 - I62 - beta.0 - beta.oil*price.oil.2015 - beta.eua*price.eua.2015 - parameters!$D87 ))), price.ceiling   )</f>
        <v>14.731619895987711</v>
      </c>
      <c r="J77" s="1">
        <f xml:space="preserve"> MIN(   MAX(0,EXP((1/beta.p)*( J47 - J62 - beta.0 - beta.oil*price.oil.2015 - beta.eua*price.eua.2015 - parameters!$D87 ))), price.ceiling   )</f>
        <v>15.130243185938122</v>
      </c>
      <c r="K77" s="1">
        <f xml:space="preserve"> MIN(   MAX(0,EXP((1/beta.p)*( K47 - K62 - beta.0 - beta.oil*price.oil.2015 - beta.eua*price.eua.2015 - parameters!$D87 ))), price.ceiling   )</f>
        <v>15.539652833968155</v>
      </c>
      <c r="L77" s="1">
        <f xml:space="preserve"> MIN(   MAX(0,EXP((1/beta.p)*( L47 - L62 - beta.0 - beta.oil*price.oil.2015 - beta.eua*price.eua.2015 - parameters!$D87 ))), price.ceiling   )</f>
        <v>15.960140708424571</v>
      </c>
      <c r="M77" s="1">
        <f xml:space="preserve"> MIN(   MAX(0,EXP((1/beta.p)*( M47 - M62 - beta.0 - beta.oil*price.oil.2015 - beta.eua*price.eua.2015 - parameters!$D87 ))), price.ceiling   )</f>
        <v>16.392006575327393</v>
      </c>
      <c r="N77" s="1">
        <f xml:space="preserve"> MIN(   MAX(0,EXP((1/beta.p)*( N47 - N62 - beta.0 - beta.oil*price.oil.2015 - beta.eua*price.eua.2015 - parameters!$D87 ))), price.ceiling   )</f>
        <v>16.835558312073299</v>
      </c>
      <c r="O77" s="1">
        <f xml:space="preserve"> MIN(   MAX(0,EXP((1/beta.p)*( O47 - O62 - beta.0 - beta.oil*price.oil.2015 - beta.eua*price.eua.2015 - parameters!$D87 ))), price.ceiling   )</f>
        <v>17.291112126921487</v>
      </c>
      <c r="P77" s="1">
        <f xml:space="preserve"> MIN(   MAX(0,EXP((1/beta.p)*( P47 - P62 - beta.0 - beta.oil*price.oil.2015 - beta.eua*price.eua.2015 - parameters!$D87 ))), price.ceiling   )</f>
        <v>17.758992784418783</v>
      </c>
      <c r="Q77" s="1">
        <f xml:space="preserve"> MIN(   MAX(0,EXP((1/beta.p)*( Q47 - Q62 - beta.0 - beta.oil*price.oil.2015 - beta.eua*price.eua.2015 - parameters!$D87 ))), price.ceiling   )</f>
        <v>18.239533836924409</v>
      </c>
      <c r="R77" s="1">
        <f xml:space="preserve"> MIN(   MAX(0,EXP((1/beta.p)*( R47 - R62 - beta.0 - beta.oil*price.oil.2015 - beta.eua*price.eua.2015 - parameters!$D87 ))), price.ceiling   )</f>
        <v>18.733077862399625</v>
      </c>
      <c r="S77" s="1">
        <f xml:space="preserve"> MIN(   MAX(0,EXP((1/beta.p)*( S47 - S62 - beta.0 - beta.oil*price.oil.2015 - beta.eua*price.eua.2015 - parameters!$D87 ))), price.ceiling   )</f>
        <v>19.239976708631804</v>
      </c>
      <c r="T77" s="1">
        <f xml:space="preserve"> MIN(   MAX(0,EXP((1/beta.p)*( T47 - T62 - beta.0 - beta.oil*price.oil.2015 - beta.eua*price.eua.2015 - parameters!$D87 ))), price.ceiling   )</f>
        <v>19.76059174406678</v>
      </c>
      <c r="U77" s="1">
        <f xml:space="preserve"> MIN(   MAX(0,EXP((1/beta.p)*( U47 - U62 - beta.0 - beta.oil*price.oil.2015 - beta.eua*price.eua.2015 - parameters!$D87 ))), price.ceiling   )</f>
        <v>20.295294115428682</v>
      </c>
      <c r="V77" s="1">
        <f xml:space="preserve"> MIN(   MAX(0,EXP((1/beta.p)*( V47 - V62 - beta.0 - beta.oil*price.oil.2015 - beta.eua*price.eua.2015 - parameters!$D87 ))), price.ceiling   )</f>
        <v>20.844465012310625</v>
      </c>
      <c r="W77" s="1">
        <f xml:space="preserve"> MIN(   MAX(0,EXP((1/beta.p)*( W47 - W62 - beta.0 - beta.oil*price.oil.2015 - beta.eua*price.eua.2015 - parameters!$D87 ))), price.ceiling   )</f>
        <v>21.408495938924926</v>
      </c>
      <c r="X77" s="1">
        <f xml:space="preserve"> MIN(   MAX(0,EXP((1/beta.p)*( X47 - X62 - beta.0 - beta.oil*price.oil.2015 - beta.eua*price.eua.2015 - parameters!$D87 ))), price.ceiling   )</f>
        <v>21.987788993206671</v>
      </c>
      <c r="Y77" s="1">
        <f xml:space="preserve"> MIN(   MAX(0,EXP((1/beta.p)*( Y47 - Y62 - beta.0 - beta.oil*price.oil.2015 - beta.eua*price.eua.2015 - parameters!$D87 ))), price.ceiling   )</f>
        <v>22.582757153469526</v>
      </c>
      <c r="Z77" s="1">
        <f xml:space="preserve"> MIN(   MAX(0,EXP((1/beta.p)*( Z47 - Z62 - beta.0 - beta.oil*price.oil.2015 - beta.eua*price.eua.2015 - parameters!$D87 ))), price.ceiling   )</f>
        <v>23.193824572818237</v>
      </c>
      <c r="AA77" s="1">
        <f xml:space="preserve"> MIN(   MAX(0,EXP((1/beta.p)*( AA47 - AA62 - beta.0 - beta.oil*price.oil.2015 - beta.eua*price.eua.2015 - parameters!$D87 ))), price.ceiling   )</f>
        <v>23.821426881527522</v>
      </c>
      <c r="AB77" s="1">
        <f xml:space="preserve"> MIN(   MAX(0,EXP((1/beta.p)*( AB47 - AB62 - beta.0 - beta.oil*price.oil.2015 - beta.eua*price.eua.2015 - parameters!$D87 ))), price.ceiling   )</f>
        <v>24.466011497603173</v>
      </c>
      <c r="AC77" s="1">
        <f xml:space="preserve"> MIN(   MAX(0,EXP((1/beta.p)*( AC47 - AC62 - beta.0 - beta.oil*price.oil.2015 - beta.eua*price.eua.2015 - parameters!$D87 ))), price.ceiling   )</f>
        <v>25.128037945746581</v>
      </c>
      <c r="AD77" s="1">
        <f xml:space="preserve"> MIN(   MAX(0,EXP((1/beta.p)*( AD47 - AD62 - beta.0 - beta.oil*price.oil.2015 - beta.eua*price.eua.2015 - parameters!$D87 ))), price.ceiling   )</f>
        <v>25.807978184950034</v>
      </c>
      <c r="AE77" s="1">
        <f xml:space="preserve"> MIN(   MAX(0,EXP((1/beta.p)*( AE47 - AE62 - beta.0 - beta.oil*price.oil.2015 - beta.eua*price.eua.2015 - parameters!$D87 ))), price.ceiling   )</f>
        <v>26.506316944956691</v>
      </c>
      <c r="AF77" s="1">
        <f xml:space="preserve"> MIN(   MAX(0,EXP((1/beta.p)*( AF47 - AF62 - beta.0 - beta.oil*price.oil.2015 - beta.eua*price.eua.2015 - parameters!$D87 ))), price.ceiling   )</f>
        <v>27.223552071824489</v>
      </c>
      <c r="AG77" s="1">
        <f xml:space="preserve"> MIN(   MAX(0,EXP((1/beta.p)*( AG47 - AG62 - beta.0 - beta.oil*price.oil.2015 - beta.eua*price.eua.2015 - parameters!$D87 ))), price.ceiling   )</f>
        <v>27.960194882841005</v>
      </c>
      <c r="AH77" s="1">
        <f xml:space="preserve"> MIN(   MAX(0,EXP((1/beta.p)*( AH47 - AH62 - beta.0 - beta.oil*price.oil.2015 - beta.eua*price.eua.2015 - parameters!$D87 ))), price.ceiling   )</f>
        <v>28.716770531041682</v>
      </c>
      <c r="AI77" s="1">
        <f xml:space="preserve"> MIN(   MAX(0,EXP((1/beta.p)*( AI47 - AI62 - beta.0 - beta.oil*price.oil.2015 - beta.eua*price.eua.2015 - parameters!$D87 ))), price.ceiling   )</f>
        <v>29.493818379591769</v>
      </c>
      <c r="AJ77" s="1">
        <f xml:space="preserve"> MIN(   MAX(0,EXP((1/beta.p)*( AJ47 - AJ62 - beta.0 - beta.oil*price.oil.2015 - beta.eua*price.eua.2015 - parameters!$D87 ))), price.ceiling   )</f>
        <v>30.291892386298599</v>
      </c>
      <c r="AK77" s="1">
        <f xml:space="preserve"> MIN(   MAX(0,EXP((1/beta.p)*( AK47 - AK62 - beta.0 - beta.oil*price.oil.2015 - beta.eua*price.eua.2015 - parameters!$D87 ))), price.ceiling   )</f>
        <v>31.111561498528335</v>
      </c>
      <c r="AL77" s="1">
        <f xml:space="preserve"> MIN(   MAX(0,EXP((1/beta.p)*( AL47 - AL62 - beta.0 - beta.oil*price.oil.2015 - beta.eua*price.eua.2015 - parameters!$D87 ))), price.ceiling   )</f>
        <v>31.953410058808924</v>
      </c>
      <c r="AM77" s="1">
        <f xml:space="preserve"> MIN(   MAX(0,EXP((1/beta.p)*( AM47 - AM62 - beta.0 - beta.oil*price.oil.2015 - beta.eua*price.eua.2015 - parameters!$D87 ))), price.ceiling   )</f>
        <v>32.818038221408088</v>
      </c>
      <c r="AN77" s="1">
        <f xml:space="preserve"> MIN(   MAX(0,EXP((1/beta.p)*( AN47 - AN62 - beta.0 - beta.oil*price.oil.2015 - beta.eua*price.eua.2015 - parameters!$D87 ))), price.ceiling   )</f>
        <v>33.706062380183667</v>
      </c>
      <c r="AO77" s="1">
        <f xml:space="preserve"> MIN(   MAX(0,EXP((1/beta.p)*( AO47 - AO62 - beta.0 - beta.oil*price.oil.2015 - beta.eua*price.eua.2015 - parameters!$D87 ))), price.ceiling   )</f>
        <v>34.618115608011109</v>
      </c>
      <c r="AP77" s="1">
        <f xml:space="preserve"> MIN(   MAX(0,EXP((1/beta.p)*( AP47 - AP62 - beta.0 - beta.oil*price.oil.2015 - beta.eua*price.eua.2015 - parameters!$D87 ))), price.ceiling   )</f>
        <v>35.55484810810146</v>
      </c>
      <c r="AQ77" s="1">
        <f xml:space="preserve"> MIN(   MAX(0,EXP((1/beta.p)*( AQ47 - AQ62 - beta.0 - beta.oil*price.oil.2015 - beta.eua*price.eua.2015 - parameters!$D87 ))), price.ceiling   )</f>
        <v>36.516927677531498</v>
      </c>
      <c r="AR77" s="1">
        <f xml:space="preserve"> MIN(   MAX(0,EXP((1/beta.p)*( AR47 - AR62 - beta.0 - beta.oil*price.oil.2015 - beta.eua*price.eua.2015 - parameters!$D87 ))), price.ceiling   )</f>
        <v>37.505040183316652</v>
      </c>
      <c r="AS77" s="1">
        <f xml:space="preserve"> MIN(   MAX(0,EXP((1/beta.p)*( AS47 - AS62 - beta.0 - beta.oil*price.oil.2015 - beta.eua*price.eua.2015 - parameters!$D87 ))), price.ceiling   )</f>
        <v>38.519890051366005</v>
      </c>
      <c r="AT77" s="1">
        <f xml:space="preserve"> MIN(   MAX(0,EXP((1/beta.p)*( AT47 - AT62 - beta.0 - beta.oil*price.oil.2015 - beta.eua*price.eua.2015 - parameters!$D87 ))), price.ceiling   )</f>
        <v>39.562200768667765</v>
      </c>
      <c r="AU77" s="1">
        <f xml:space="preserve"> MIN(   MAX(0,EXP((1/beta.p)*( AU47 - AU62 - beta.0 - beta.oil*price.oil.2015 - beta.eua*price.eua.2015 - parameters!$D87 ))), price.ceiling   )</f>
        <v>40.632715399063571</v>
      </c>
      <c r="AV77" s="1">
        <f xml:space="preserve"> MIN(   MAX(0,EXP((1/beta.p)*( AV47 - AV62 - beta.0 - beta.oil*price.oil.2015 - beta.eua*price.eua.2015 - parameters!$D87 ))), price.ceiling   )</f>
        <v>41.732197112979193</v>
      </c>
      <c r="AW77" s="1">
        <f xml:space="preserve"> MIN(   MAX(0,EXP((1/beta.p)*( AW47 - AW62 - beta.0 - beta.oil*price.oil.2015 - beta.eua*price.eua.2015 - parameters!$D87 ))), price.ceiling   )</f>
        <v>42.86142973148884</v>
      </c>
      <c r="AX77" s="1">
        <f xml:space="preserve"> MIN(   MAX(0,EXP((1/beta.p)*( AX47 - AX62 - beta.0 - beta.oil*price.oil.2015 - beta.eua*price.eua.2015 - parameters!$D87 ))), price.ceiling   )</f>
        <v>44.021218285101853</v>
      </c>
      <c r="AY77" s="1">
        <f xml:space="preserve"> MIN(   MAX(0,EXP((1/beta.p)*( AY47 - AY62 - beta.0 - beta.oil*price.oil.2015 - beta.eua*price.eua.2015 - parameters!$D87 ))), price.ceiling   )</f>
        <v>45.212389587669335</v>
      </c>
      <c r="AZ77" s="1">
        <f xml:space="preserve"> MIN(   MAX(0,EXP((1/beta.p)*( AZ47 - AZ62 - beta.0 - beta.oil*price.oil.2015 - beta.eua*price.eua.2015 - parameters!$D87 ))), price.ceiling   )</f>
        <v>46.435792825820045</v>
      </c>
      <c r="BA77" s="1">
        <f xml:space="preserve"> MIN(   MAX(0,EXP((1/beta.p)*( BA47 - BA62 - beta.0 - beta.oil*price.oil.2015 - beta.eua*price.eua.2015 - parameters!$D87 ))), price.ceiling   )</f>
        <v>47.692300164346037</v>
      </c>
      <c r="BB77" s="1">
        <f xml:space="preserve"> MIN(   MAX(0,EXP((1/beta.p)*( BB47 - BB62 - beta.0 - beta.oil*price.oil.2015 - beta.eua*price.eua.2015 - parameters!$D87 ))), price.ceiling   )</f>
        <v>48.982807367969478</v>
      </c>
      <c r="BC77" s="1">
        <f xml:space="preserve"> MIN(   MAX(0,EXP((1/beta.p)*( BC47 - BC62 - beta.0 - beta.oil*price.oil.2015 - beta.eua*price.eua.2015 - parameters!$D87 ))), price.ceiling   )</f>
        <v>50.308234439933614</v>
      </c>
      <c r="BD77" s="1">
        <f xml:space="preserve"> MIN(   MAX(0,EXP((1/beta.p)*( BD47 - BD62 - beta.0 - beta.oil*price.oil.2015 - beta.eua*price.eua.2015 - parameters!$D87 ))), price.ceiling   )</f>
        <v>51.669526277873608</v>
      </c>
      <c r="BE77" s="1">
        <f xml:space="preserve"> MIN(   MAX(0,EXP((1/beta.p)*( BE47 - BE62 - beta.0 - beta.oil*price.oil.2015 - beta.eua*price.eua.2015 - parameters!$D87 ))), price.ceiling   )</f>
        <v>53.067653347434749</v>
      </c>
      <c r="BF77" s="1">
        <f xml:space="preserve"> MIN(   MAX(0,EXP((1/beta.p)*( BF47 - BF62 - beta.0 - beta.oil*price.oil.2015 - beta.eua*price.eua.2015 - parameters!$D87 ))), price.ceiling   )</f>
        <v>54.503612374117502</v>
      </c>
      <c r="BG77" s="1">
        <f xml:space="preserve"> MIN(   MAX(0,EXP((1/beta.p)*( BG47 - BG62 - beta.0 - beta.oil*price.oil.2015 - beta.eua*price.eua.2015 - parameters!$D87 ))), price.ceiling   )</f>
        <v>55.978427053843937</v>
      </c>
      <c r="BH77" s="1">
        <f xml:space="preserve"> MIN(   MAX(0,EXP((1/beta.p)*( BH47 - BH62 - beta.0 - beta.oil*price.oil.2015 - beta.eua*price.eua.2015 - parameters!$D87 ))), price.ceiling   )</f>
        <v>57.493148782751014</v>
      </c>
      <c r="BI77" s="1">
        <f xml:space="preserve"> MIN(   MAX(0,EXP((1/beta.p)*( BI47 - BI62 - beta.0 - beta.oil*price.oil.2015 - beta.eua*price.eua.2015 - parameters!$D87 ))), price.ceiling   )</f>
        <v>59.048857406731422</v>
      </c>
      <c r="BJ77" s="1">
        <f xml:space="preserve"> MIN(   MAX(0,EXP((1/beta.p)*( BJ47 - BJ62 - beta.0 - beta.oil*price.oil.2015 - beta.eua*price.eua.2015 - parameters!$D87 ))), price.ceiling   )</f>
        <v>60.646661991256039</v>
      </c>
      <c r="BK77" s="1">
        <f xml:space="preserve"> MIN(   MAX(0,EXP((1/beta.p)*( BK47 - BK62 - beta.0 - beta.oil*price.oil.2015 - beta.eua*price.eua.2015 - parameters!$D87 ))), price.ceiling   )</f>
        <v>62.287701612027831</v>
      </c>
      <c r="BL77" s="1">
        <f xml:space="preserve"> MIN(   MAX(0,EXP((1/beta.p)*( BL47 - BL62 - beta.0 - beta.oil*price.oil.2015 - beta.eua*price.eua.2015 - parameters!$D87 ))), price.ceiling   )</f>
        <v>63.97314616702883</v>
      </c>
      <c r="BM77" s="1">
        <f xml:space="preserve"> MIN(   MAX(0,EXP((1/beta.p)*( BM47 - BM62 - beta.0 - beta.oil*price.oil.2015 - beta.eua*price.eua.2015 - parameters!$D87 ))), price.ceiling   )</f>
        <v>65.704197210541309</v>
      </c>
      <c r="BN77" s="1">
        <f xml:space="preserve"> MIN(   MAX(0,EXP((1/beta.p)*( BN47 - BN62 - beta.0 - beta.oil*price.oil.2015 - beta.eua*price.eua.2015 - parameters!$D87 ))), price.ceiling   )</f>
        <v>67.48208880973678</v>
      </c>
      <c r="BO77" s="1">
        <f xml:space="preserve"> MIN(   MAX(0,EXP((1/beta.p)*( BO47 - BO62 - beta.0 - beta.oil*price.oil.2015 - beta.eua*price.eua.2015 - parameters!$D87 ))), price.ceiling   )</f>
        <v>69.308088424442403</v>
      </c>
      <c r="BP77" s="1">
        <f xml:space="preserve"> MIN(   MAX(0,EXP((1/beta.p)*( BP47 - BP62 - beta.0 - beta.oil*price.oil.2015 - beta.eua*price.eua.2015 - parameters!$D87 ))), price.ceiling   )</f>
        <v>71.1834978107143</v>
      </c>
      <c r="BQ77" s="1">
        <f xml:space="preserve"> MIN(   MAX(0,EXP((1/beta.p)*( BQ47 - BQ62 - beta.0 - beta.oil*price.oil.2015 - beta.eua*price.eua.2015 - parameters!$D87 ))), price.ceiling   )</f>
        <v>73.109653948859986</v>
      </c>
      <c r="BR77" s="1">
        <f xml:space="preserve"> MIN(   MAX(0,EXP((1/beta.p)*( BR47 - BR62 - beta.0 - beta.oil*price.oil.2015 - beta.eua*price.eua.2015 - parameters!$D87 ))), price.ceiling   )</f>
        <v>75.087929996572029</v>
      </c>
      <c r="BS77" s="1">
        <f xml:space="preserve"> MIN(   MAX(0,EXP((1/beta.p)*( BS47 - BS62 - beta.0 - beta.oil*price.oil.2015 - beta.eua*price.eua.2015 - parameters!$D87 ))), price.ceiling   )</f>
        <v>77.119736267853298</v>
      </c>
      <c r="BT77" s="1">
        <f xml:space="preserve"> MIN(   MAX(0,EXP((1/beta.p)*( BT47 - BT62 - beta.0 - beta.oil*price.oil.2015 - beta.eua*price.eua.2015 - parameters!$D87 ))), price.ceiling   )</f>
        <v>79.206521238430255</v>
      </c>
      <c r="BU77" s="1">
        <f xml:space="preserve"> MIN(   MAX(0,EXP((1/beta.p)*( BU47 - BU62 - beta.0 - beta.oil*price.oil.2015 - beta.eua*price.eua.2015 - parameters!$D87 ))), price.ceiling   )</f>
        <v>81.34977257837221</v>
      </c>
      <c r="BV77" s="1">
        <f xml:space="preserve"> MIN(   MAX(0,EXP((1/beta.p)*( BV47 - BV62 - beta.0 - beta.oil*price.oil.2015 - beta.eua*price.eua.2015 - parameters!$D87 ))), price.ceiling   )</f>
        <v>83.551018212651755</v>
      </c>
      <c r="BW77" s="1">
        <f xml:space="preserve"> MIN(   MAX(0,EXP((1/beta.p)*( BW47 - BW62 - beta.0 - beta.oil*price.oil.2015 - beta.eua*price.eua.2015 - parameters!$D87 ))), price.ceiling   )</f>
        <v>85.811827410403652</v>
      </c>
      <c r="BX77" s="1">
        <f xml:space="preserve"> MIN(   MAX(0,EXP((1/beta.p)*( BX47 - BX62 - beta.0 - beta.oil*price.oil.2015 - beta.eua*price.eua.2015 - parameters!$D87 ))), price.ceiling   )</f>
        <v>88.133811903657488</v>
      </c>
      <c r="BY77" s="1">
        <f xml:space="preserve"> MIN(   MAX(0,EXP((1/beta.p)*( BY47 - BY62 - beta.0 - beta.oil*price.oil.2015 - beta.eua*price.eua.2015 - parameters!$D87 ))), price.ceiling   )</f>
        <v>90.518627036341854</v>
      </c>
      <c r="BZ77" s="1">
        <f xml:space="preserve"> MIN(   MAX(0,EXP((1/beta.p)*( BZ47 - BZ62 - beta.0 - beta.oil*price.oil.2015 - beta.eua*price.eua.2015 - parameters!$D87 ))), price.ceiling   )</f>
        <v>92.967972944380762</v>
      </c>
      <c r="CA77" s="1">
        <f xml:space="preserve"> MIN(   MAX(0,EXP((1/beta.p)*( CA47 - CA62 - beta.0 - beta.oil*price.oil.2015 - beta.eua*price.eua.2015 - parameters!$D87 ))), price.ceiling   )</f>
        <v>95.483595767720402</v>
      </c>
      <c r="CB77" s="1">
        <f xml:space="preserve"> MIN(   MAX(0,EXP((1/beta.p)*( CB47 - CB62 - beta.0 - beta.oil*price.oil.2015 - beta.eua*price.eua.2015 - parameters!$D87 ))), price.ceiling   )</f>
        <v>98.067288895153666</v>
      </c>
      <c r="CC77" s="1">
        <f xml:space="preserve"> MIN(   MAX(0,EXP((1/beta.p)*( CC47 - CC62 - beta.0 - beta.oil*price.oil.2015 - beta.eua*price.eua.2015 - parameters!$D87 ))), price.ceiling   )</f>
        <v>100.72089424282844</v>
      </c>
      <c r="CD77" s="1">
        <f xml:space="preserve"> MIN(   MAX(0,EXP((1/beta.p)*( CD47 - CD62 - beta.0 - beta.oil*price.oil.2015 - beta.eua*price.eua.2015 - parameters!$D87 ))), price.ceiling   )</f>
        <v>103.44630356734942</v>
      </c>
      <c r="CE77" s="1">
        <f xml:space="preserve"> MIN(   MAX(0,EXP((1/beta.p)*( CE47 - CE62 - beta.0 - beta.oil*price.oil.2015 - beta.eua*price.eua.2015 - parameters!$D87 ))), price.ceiling   )</f>
        <v>106.24545981441338</v>
      </c>
      <c r="CF77" s="1">
        <f xml:space="preserve"> MIN(   MAX(0,EXP((1/beta.p)*( CF47 - CF62 - beta.0 - beta.oil*price.oil.2015 - beta.eua*price.eua.2015 - parameters!$D87 ))), price.ceiling   )</f>
        <v>109.12035850393588</v>
      </c>
      <c r="CG77" s="1">
        <f xml:space="preserve"> MIN(   MAX(0,EXP((1/beta.p)*( CG47 - CG62 - beta.0 - beta.oil*price.oil.2015 - beta.eua*price.eua.2015 - parameters!$D87 ))), price.ceiling   )</f>
        <v>112.07304915265759</v>
      </c>
      <c r="CH77" s="1">
        <f xml:space="preserve"> MIN(   MAX(0,EXP((1/beta.p)*( CH47 - CH62 - beta.0 - beta.oil*price.oil.2015 - beta.eua*price.eua.2015 - parameters!$D87 ))), price.ceiling   )</f>
        <v>115.10563673524759</v>
      </c>
      <c r="CI77" s="1">
        <f xml:space="preserve"> MIN(   MAX(0,EXP((1/beta.p)*( CI47 - CI62 - beta.0 - beta.oil*price.oil.2015 - beta.eua*price.eua.2015 - parameters!$D87 ))), price.ceiling   )</f>
        <v>118.22028318493899</v>
      </c>
      <c r="CJ77" s="1">
        <f xml:space="preserve"> MIN(   MAX(0,EXP((1/beta.p)*( CJ47 - CJ62 - beta.0 - beta.oil*price.oil.2015 - beta.eua*price.eua.2015 - parameters!$D87 ))), price.ceiling   )</f>
        <v>121.41920893477351</v>
      </c>
      <c r="CK77" s="1">
        <f xml:space="preserve"> MIN(   MAX(0,EXP((1/beta.p)*( CK47 - CK62 - beta.0 - beta.oil*price.oil.2015 - beta.eua*price.eua.2015 - parameters!$D87 ))), price.ceiling   )</f>
        <v>124.70469450054892</v>
      </c>
      <c r="CL77" s="1">
        <f xml:space="preserve"> MIN(   MAX(0,EXP((1/beta.p)*( CL47 - CL62 - beta.0 - beta.oil*price.oil.2015 - beta.eua*price.eua.2015 - parameters!$D87 ))), price.ceiling   )</f>
        <v>128.07908210659954</v>
      </c>
      <c r="CM77" s="1">
        <f xml:space="preserve"> MIN(   MAX(0,EXP((1/beta.p)*( CM47 - CM62 - beta.0 - beta.oil*price.oil.2015 - beta.eua*price.eua.2015 - parameters!$D87 ))), price.ceiling   )</f>
        <v>131.54477735556989</v>
      </c>
      <c r="CN77" s="1">
        <f xml:space="preserve"> MIN(   MAX(0,EXP((1/beta.p)*( CN47 - CN62 - beta.0 - beta.oil*price.oil.2015 - beta.eua*price.eua.2015 - parameters!$D87 ))), price.ceiling   )</f>
        <v>135.10425094336952</v>
      </c>
      <c r="CO77" s="1">
        <f xml:space="preserve"> MIN(   MAX(0,EXP((1/beta.p)*( CO47 - CO62 - beta.0 - beta.oil*price.oil.2015 - beta.eua*price.eua.2015 - parameters!$D87 ))), price.ceiling   )</f>
        <v>138.76004042053364</v>
      </c>
      <c r="CP77" s="1">
        <f xml:space="preserve"> MIN(   MAX(0,EXP((1/beta.p)*( CP47 - CP62 - beta.0 - beta.oil*price.oil.2015 - beta.eua*price.eua.2015 - parameters!$D87 ))), price.ceiling   )</f>
        <v>142.51475200124381</v>
      </c>
      <c r="CQ77" s="1">
        <f xml:space="preserve"> MIN(   MAX(0,EXP((1/beta.p)*( CQ47 - CQ62 - beta.0 - beta.oil*price.oil.2015 - beta.eua*price.eua.2015 - parameters!$D87 ))), price.ceiling   )</f>
        <v>146.37106242129988</v>
      </c>
      <c r="CR77" s="1">
        <f xml:space="preserve"> MIN(   MAX(0,EXP((1/beta.p)*( CR47 - CR62 - beta.0 - beta.oil*price.oil.2015 - beta.eua*price.eua.2015 - parameters!$D87 ))), price.ceiling   )</f>
        <v>150.33172084636601</v>
      </c>
      <c r="CS77" s="1">
        <f xml:space="preserve"> MIN(   MAX(0,EXP((1/beta.p)*( CS47 - CS62 - beta.0 - beta.oil*price.oil.2015 - beta.eua*price.eua.2015 - parameters!$D87 ))), price.ceiling   )</f>
        <v>154.39955083185242</v>
      </c>
      <c r="CT77" s="1">
        <f xml:space="preserve"> MIN(   MAX(0,EXP((1/beta.p)*( CT47 - CT62 - beta.0 - beta.oil*price.oil.2015 - beta.eua*price.eua.2015 - parameters!$D87 ))), price.ceiling   )</f>
        <v>158.57745233582889</v>
      </c>
      <c r="CU77" s="1">
        <f xml:space="preserve"> MIN(   MAX(0,EXP((1/beta.p)*( CU47 - CU62 - beta.0 - beta.oil*price.oil.2015 - beta.eua*price.eua.2015 - parameters!$D87 ))), price.ceiling   )</f>
        <v>162.86840378640775</v>
      </c>
      <c r="CV77" s="1">
        <f xml:space="preserve"> MIN(   MAX(0,EXP((1/beta.p)*( CV47 - CV62 - beta.0 - beta.oil*price.oil.2015 - beta.eua*price.eua.2015 - parameters!$D87 ))), price.ceiling   )</f>
        <v>167.27546420506494</v>
      </c>
      <c r="CW77" s="1">
        <f xml:space="preserve"> MIN(   MAX(0,EXP((1/beta.p)*( CW47 - CW62 - beta.0 - beta.oil*price.oil.2015 - beta.eua*price.eua.2015 - parameters!$D87 ))), price.ceiling   )</f>
        <v>171.80177538741944</v>
      </c>
      <c r="CX77" s="1">
        <f xml:space="preserve"> MIN(   MAX(0,EXP((1/beta.p)*( CX47 - CX62 - beta.0 - beta.oil*price.oil.2015 - beta.eua*price.eua.2015 - parameters!$D87 ))), price.ceiling   )</f>
        <v>176.45056414302036</v>
      </c>
      <c r="CY77" s="1">
        <f xml:space="preserve"> MIN(   MAX(0,EXP((1/beta.p)*( CY47 - CY62 - beta.0 - beta.oil*price.oil.2015 - beta.eua*price.eua.2015 - parameters!$D87 ))), price.ceiling   )</f>
        <v>181.22514459574126</v>
      </c>
      <c r="CZ77" s="1">
        <f xml:space="preserve"> MIN(   MAX(0,EXP((1/beta.p)*( CZ47 - CZ62 - beta.0 - beta.oil*price.oil.2015 - beta.eua*price.eua.2015 - parameters!$D87 ))), price.ceiling   )</f>
        <v>186.12892054642072</v>
      </c>
      <c r="DA77" s="1">
        <f xml:space="preserve"> MIN(   MAX(0,EXP((1/beta.p)*( DA47 - DA62 - beta.0 - beta.oil*price.oil.2015 - beta.eua*price.eua.2015 - parameters!$D87 ))), price.ceiling   )</f>
        <v>191.16538789943331</v>
      </c>
    </row>
    <row r="78" spans="1:105" x14ac:dyDescent="0.25">
      <c r="A78" t="s">
        <v>58</v>
      </c>
      <c r="B78" s="3">
        <f t="shared" si="29"/>
        <v>59.781556440616001</v>
      </c>
      <c r="D78" t="s">
        <v>58</v>
      </c>
      <c r="E78" s="1">
        <f xml:space="preserve"> MIN(   MAX(0,EXP((1/beta.p)*( E48 - E63 - beta.0 - beta.oil*price.oil.2015 - beta.eua*price.eua.2015 - parameters!$D88 ))), price.ceiling   )</f>
        <v>9.5431217349102422</v>
      </c>
      <c r="F78" s="1">
        <f xml:space="preserve"> MIN(   MAX(0,EXP((1/beta.p)*( F48 - F63 - beta.0 - beta.oil*price.oil.2015 - beta.eua*price.eua.2015 - parameters!$D88 ))), price.ceiling   )</f>
        <v>9.8873992285433037</v>
      </c>
      <c r="G78" s="1">
        <f xml:space="preserve"> MIN(   MAX(0,EXP((1/beta.p)*( G48 - G63 - beta.0 - beta.oil*price.oil.2015 - beta.eua*price.eua.2015 - parameters!$D88 ))), price.ceiling   )</f>
        <v>10.244096871045324</v>
      </c>
      <c r="H78" s="1">
        <f xml:space="preserve"> MIN(   MAX(0,EXP((1/beta.p)*( H48 - H63 - beta.0 - beta.oil*price.oil.2015 - beta.eua*price.eua.2015 - parameters!$D88 ))), price.ceiling   )</f>
        <v>10.61366273149077</v>
      </c>
      <c r="I78" s="1">
        <f xml:space="preserve"> MIN(   MAX(0,EXP((1/beta.p)*( I48 - I63 - beta.0 - beta.oil*price.oil.2015 - beta.eua*price.eua.2015 - parameters!$D88 ))), price.ceiling   )</f>
        <v>10.996561043486226</v>
      </c>
      <c r="J78" s="1">
        <f xml:space="preserve"> MIN(   MAX(0,EXP((1/beta.p)*( J48 - J63 - beta.0 - beta.oil*price.oil.2015 - beta.eua*price.eua.2015 - parameters!$D88 ))), price.ceiling   )</f>
        <v>11.393272788321781</v>
      </c>
      <c r="K78" s="1">
        <f xml:space="preserve"> MIN(   MAX(0,EXP((1/beta.p)*( K48 - K63 - beta.0 - beta.oil*price.oil.2015 - beta.eua*price.eua.2015 - parameters!$D88 ))), price.ceiling   )</f>
        <v>11.804296299160185</v>
      </c>
      <c r="L78" s="1">
        <f xml:space="preserve"> MIN(   MAX(0,EXP((1/beta.p)*( L48 - L63 - beta.0 - beta.oil*price.oil.2015 - beta.eua*price.eua.2015 - parameters!$D88 ))), price.ceiling   )</f>
        <v>12.23014788702271</v>
      </c>
      <c r="M78" s="1">
        <f xml:space="preserve"> MIN(   MAX(0,EXP((1/beta.p)*( M48 - M63 - beta.0 - beta.oil*price.oil.2015 - beta.eua*price.eua.2015 - parameters!$D88 ))), price.ceiling   )</f>
        <v>12.671362489358019</v>
      </c>
      <c r="N78" s="1">
        <f xml:space="preserve"> MIN(   MAX(0,EXP((1/beta.p)*( N48 - N63 - beta.0 - beta.oil*price.oil.2015 - beta.eua*price.eua.2015 - parameters!$D88 ))), price.ceiling   )</f>
        <v>13.128494342008864</v>
      </c>
      <c r="O78" s="1">
        <f xml:space="preserve"> MIN(   MAX(0,EXP((1/beta.p)*( O48 - O63 - beta.0 - beta.oil*price.oil.2015 - beta.eua*price.eua.2015 - parameters!$D88 ))), price.ceiling   )</f>
        <v>13.602117675420642</v>
      </c>
      <c r="P78" s="1">
        <f xml:space="preserve"> MIN(   MAX(0,EXP((1/beta.p)*( P48 - P63 - beta.0 - beta.oil*price.oil.2015 - beta.eua*price.eua.2015 - parameters!$D88 ))), price.ceiling   )</f>
        <v>14.092827435966292</v>
      </c>
      <c r="Q78" s="1">
        <f xml:space="preserve"> MIN(   MAX(0,EXP((1/beta.p)*( Q48 - Q63 - beta.0 - beta.oil*price.oil.2015 - beta.eua*price.eua.2015 - parameters!$D88 ))), price.ceiling   )</f>
        <v>14.601240033293731</v>
      </c>
      <c r="R78" s="1">
        <f xml:space="preserve"> MIN(   MAX(0,EXP((1/beta.p)*( R48 - R63 - beta.0 - beta.oil*price.oil.2015 - beta.eua*price.eua.2015 - parameters!$D88 ))), price.ceiling   )</f>
        <v>15.127994114634639</v>
      </c>
      <c r="S78" s="1">
        <f xml:space="preserve"> MIN(   MAX(0,EXP((1/beta.p)*( S48 - S63 - beta.0 - beta.oil*price.oil.2015 - beta.eua*price.eua.2015 - parameters!$D88 ))), price.ceiling   )</f>
        <v>15.673751367047087</v>
      </c>
      <c r="T78" s="1">
        <f xml:space="preserve"> MIN(   MAX(0,EXP((1/beta.p)*( T48 - T63 - beta.0 - beta.oil*price.oil.2015 - beta.eua*price.eua.2015 - parameters!$D88 ))), price.ceiling   )</f>
        <v>16.239197348599941</v>
      </c>
      <c r="U78" s="1">
        <f xml:space="preserve"> MIN(   MAX(0,EXP((1/beta.p)*( U48 - U63 - beta.0 - beta.oil*price.oil.2015 - beta.eua*price.eua.2015 - parameters!$D88 ))), price.ceiling   )</f>
        <v>16.825042349543036</v>
      </c>
      <c r="V78" s="1">
        <f xml:space="preserve"> MIN(   MAX(0,EXP((1/beta.p)*( V48 - V63 - beta.0 - beta.oil*price.oil.2015 - beta.eua*price.eua.2015 - parameters!$D88 ))), price.ceiling   )</f>
        <v>17.43202228454491</v>
      </c>
      <c r="W78" s="1">
        <f xml:space="preserve"> MIN(   MAX(0,EXP((1/beta.p)*( W48 - W63 - beta.0 - beta.oil*price.oil.2015 - beta.eua*price.eua.2015 - parameters!$D88 ))), price.ceiling   )</f>
        <v>18.060899617118849</v>
      </c>
      <c r="X78" s="1">
        <f xml:space="preserve"> MIN(   MAX(0,EXP((1/beta.p)*( X48 - X63 - beta.0 - beta.oil*price.oil.2015 - beta.eua*price.eua.2015 - parameters!$D88 ))), price.ceiling   )</f>
        <v>18.712464317398595</v>
      </c>
      <c r="Y78" s="1">
        <f xml:space="preserve"> MIN(   MAX(0,EXP((1/beta.p)*( Y48 - Y63 - beta.0 - beta.oil*price.oil.2015 - beta.eua*price.eua.2015 - parameters!$D88 ))), price.ceiling   )</f>
        <v>19.387534854466693</v>
      </c>
      <c r="Z78" s="1">
        <f xml:space="preserve"> MIN(   MAX(0,EXP((1/beta.p)*( Z48 - Z63 - beta.0 - beta.oil*price.oil.2015 - beta.eua*price.eua.2015 - parameters!$D88 ))), price.ceiling   )</f>
        <v>20.086959224482037</v>
      </c>
      <c r="AA78" s="1">
        <f xml:space="preserve"> MIN(   MAX(0,EXP((1/beta.p)*( AA48 - AA63 - beta.0 - beta.oil*price.oil.2015 - beta.eua*price.eua.2015 - parameters!$D88 ))), price.ceiling   )</f>
        <v>20.811616015898231</v>
      </c>
      <c r="AB78" s="1">
        <f xml:space="preserve"> MIN(   MAX(0,EXP((1/beta.p)*( AB48 - AB63 - beta.0 - beta.oil*price.oil.2015 - beta.eua*price.eua.2015 - parameters!$D88 ))), price.ceiling   )</f>
        <v>21.562415513110601</v>
      </c>
      <c r="AC78" s="1">
        <f xml:space="preserve"> MIN(   MAX(0,EXP((1/beta.p)*( AC48 - AC63 - beta.0 - beta.oil*price.oil.2015 - beta.eua*price.eua.2015 - parameters!$D88 ))), price.ceiling   )</f>
        <v>22.340300839918516</v>
      </c>
      <c r="AD78" s="1">
        <f xml:space="preserve"> MIN(   MAX(0,EXP((1/beta.p)*( AD48 - AD63 - beta.0 - beta.oil*price.oil.2015 - beta.eua*price.eua.2015 - parameters!$D88 ))), price.ceiling   )</f>
        <v>23.146249144239089</v>
      </c>
      <c r="AE78" s="1">
        <f xml:space="preserve"> MIN(   MAX(0,EXP((1/beta.p)*( AE48 - AE63 - beta.0 - beta.oil*price.oil.2015 - beta.eua*price.eua.2015 - parameters!$D88 ))), price.ceiling   )</f>
        <v>23.981272825560691</v>
      </c>
      <c r="AF78" s="1">
        <f xml:space="preserve"> MIN(   MAX(0,EXP((1/beta.p)*( AF48 - AF63 - beta.0 - beta.oil*price.oil.2015 - beta.eua*price.eua.2015 - parameters!$D88 ))), price.ceiling   )</f>
        <v>24.846420806678029</v>
      </c>
      <c r="AG78" s="1">
        <f xml:space="preserve"> MIN(   MAX(0,EXP((1/beta.p)*( AG48 - AG63 - beta.0 - beta.oil*price.oil.2015 - beta.eua*price.eua.2015 - parameters!$D88 ))), price.ceiling   )</f>
        <v>25.742779851306302</v>
      </c>
      <c r="AH78" s="1">
        <f xml:space="preserve"> MIN(   MAX(0,EXP((1/beta.p)*( AH48 - AH63 - beta.0 - beta.oil*price.oil.2015 - beta.eua*price.eua.2015 - parameters!$D88 ))), price.ceiling   )</f>
        <v>26.671475929229558</v>
      </c>
      <c r="AI78" s="1">
        <f xml:space="preserve"> MIN(   MAX(0,EXP((1/beta.p)*( AI48 - AI63 - beta.0 - beta.oil*price.oil.2015 - beta.eua*price.eua.2015 - parameters!$D88 ))), price.ceiling   )</f>
        <v>27.633675630698217</v>
      </c>
      <c r="AJ78" s="1">
        <f xml:space="preserve"> MIN(   MAX(0,EXP((1/beta.p)*( AJ48 - AJ63 - beta.0 - beta.oil*price.oil.2015 - beta.eua*price.eua.2015 - parameters!$D88 ))), price.ceiling   )</f>
        <v>28.630587631852226</v>
      </c>
      <c r="AK78" s="1">
        <f xml:space="preserve"> MIN(   MAX(0,EXP((1/beta.p)*( AK48 - AK63 - beta.0 - beta.oil*price.oil.2015 - beta.eua*price.eua.2015 - parameters!$D88 ))), price.ceiling   )</f>
        <v>29.663464213010958</v>
      </c>
      <c r="AL78" s="1">
        <f xml:space="preserve"> MIN(   MAX(0,EXP((1/beta.p)*( AL48 - AL63 - beta.0 - beta.oil*price.oil.2015 - beta.eua*price.eua.2015 - parameters!$D88 ))), price.ceiling   )</f>
        <v>30.733602831736803</v>
      </c>
      <c r="AM78" s="1">
        <f xml:space="preserve"> MIN(   MAX(0,EXP((1/beta.p)*( AM48 - AM63 - beta.0 - beta.oil*price.oil.2015 - beta.eua*price.eua.2015 - parameters!$D88 ))), price.ceiling   )</f>
        <v>31.842347752648561</v>
      </c>
      <c r="AN78" s="1">
        <f xml:space="preserve"> MIN(   MAX(0,EXP((1/beta.p)*( AN48 - AN63 - beta.0 - beta.oil*price.oil.2015 - beta.eua*price.eua.2015 - parameters!$D88 ))), price.ceiling   )</f>
        <v>32.991091736032018</v>
      </c>
      <c r="AO78" s="1">
        <f xml:space="preserve"> MIN(   MAX(0,EXP((1/beta.p)*( AO48 - AO63 - beta.0 - beta.oil*price.oil.2015 - beta.eua*price.eua.2015 - parameters!$D88 ))), price.ceiling   )</f>
        <v>34.181277787368856</v>
      </c>
      <c r="AP78" s="1">
        <f xml:space="preserve"> MIN(   MAX(0,EXP((1/beta.p)*( AP48 - AP63 - beta.0 - beta.oil*price.oil.2015 - beta.eua*price.eua.2015 - parameters!$D88 ))), price.ceiling   )</f>
        <v>35.414400969981308</v>
      </c>
      <c r="AQ78" s="1">
        <f xml:space="preserve"> MIN(   MAX(0,EXP((1/beta.p)*( AQ48 - AQ63 - beta.0 - beta.oil*price.oil.2015 - beta.eua*price.eua.2015 - parameters!$D88 ))), price.ceiling   )</f>
        <v>36.692010283070076</v>
      </c>
      <c r="AR78" s="1">
        <f xml:space="preserve"> MIN(   MAX(0,EXP((1/beta.p)*( AR48 - AR63 - beta.0 - beta.oil*price.oil.2015 - beta.eua*price.eua.2015 - parameters!$D88 ))), price.ceiling   )</f>
        <v>38.015710607504118</v>
      </c>
      <c r="AS78" s="1">
        <f xml:space="preserve"> MIN(   MAX(0,EXP((1/beta.p)*( AS48 - AS63 - beta.0 - beta.oil*price.oil.2015 - beta.eua*price.eua.2015 - parameters!$D88 ))), price.ceiling   )</f>
        <v>39.387164721806485</v>
      </c>
      <c r="AT78" s="1">
        <f xml:space="preserve"> MIN(   MAX(0,EXP((1/beta.p)*( AT48 - AT63 - beta.0 - beta.oil*price.oil.2015 - beta.eua*price.eua.2015 - parameters!$D88 ))), price.ceiling   )</f>
        <v>40.808095390869511</v>
      </c>
      <c r="AU78" s="1">
        <f xml:space="preserve"> MIN(   MAX(0,EXP((1/beta.p)*( AU48 - AU63 - beta.0 - beta.oil*price.oil.2015 - beta.eua*price.eua.2015 - parameters!$D88 ))), price.ceiling   )</f>
        <v>42.280287530021717</v>
      </c>
      <c r="AV78" s="1">
        <f xml:space="preserve"> MIN(   MAX(0,EXP((1/beta.p)*( AV48 - AV63 - beta.0 - beta.oil*price.oil.2015 - beta.eua*price.eua.2015 - parameters!$D88 ))), price.ceiling   )</f>
        <v>43.805590447165926</v>
      </c>
      <c r="AW78" s="1">
        <f xml:space="preserve"> MIN(   MAX(0,EXP((1/beta.p)*( AW48 - AW63 - beta.0 - beta.oil*price.oil.2015 - beta.eua*price.eua.2015 - parameters!$D88 ))), price.ceiling   )</f>
        <v>45.385920165804741</v>
      </c>
      <c r="AX78" s="1">
        <f xml:space="preserve"> MIN(   MAX(0,EXP((1/beta.p)*( AX48 - AX63 - beta.0 - beta.oil*price.oil.2015 - beta.eua*price.eua.2015 - parameters!$D88 ))), price.ceiling   )</f>
        <v>47.023261831871217</v>
      </c>
      <c r="AY78" s="1">
        <f xml:space="preserve"> MIN(   MAX(0,EXP((1/beta.p)*( AY48 - AY63 - beta.0 - beta.oil*price.oil.2015 - beta.eua*price.eua.2015 - parameters!$D88 ))), price.ceiling   )</f>
        <v>48.71967220738869</v>
      </c>
      <c r="AZ78" s="1">
        <f xml:space="preserve"> MIN(   MAX(0,EXP((1/beta.p)*( AZ48 - AZ63 - beta.0 - beta.oil*price.oil.2015 - beta.eua*price.eua.2015 - parameters!$D88 ))), price.ceiling   )</f>
        <v>50.477282254091236</v>
      </c>
      <c r="BA78" s="1">
        <f xml:space="preserve"> MIN(   MAX(0,EXP((1/beta.p)*( BA48 - BA63 - beta.0 - beta.oil*price.oil.2015 - beta.eua*price.eua.2015 - parameters!$D88 ))), price.ceiling   )</f>
        <v>52.298299810251656</v>
      </c>
      <c r="BB78" s="1">
        <f xml:space="preserve"> MIN(   MAX(0,EXP((1/beta.p)*( BB48 - BB63 - beta.0 - beta.oil*price.oil.2015 - beta.eua*price.eua.2015 - parameters!$D88 ))), price.ceiling   )</f>
        <v>54.185012364077473</v>
      </c>
      <c r="BC78" s="1">
        <f xml:space="preserve"> MIN(   MAX(0,EXP((1/beta.p)*( BC48 - BC63 - beta.0 - beta.oil*price.oil.2015 - beta.eua*price.eua.2015 - parameters!$D88 ))), price.ceiling   )</f>
        <v>56.139789927161395</v>
      </c>
      <c r="BD78" s="1">
        <f xml:space="preserve"> MIN(   MAX(0,EXP((1/beta.p)*( BD48 - BD63 - beta.0 - beta.oil*price.oil.2015 - beta.eua*price.eua.2015 - parameters!$D88 ))), price.ceiling   )</f>
        <v>58.165088011592808</v>
      </c>
      <c r="BE78" s="1">
        <f xml:space="preserve"> MIN(   MAX(0,EXP((1/beta.p)*( BE48 - BE63 - beta.0 - beta.oil*price.oil.2015 - beta.eua*price.eua.2015 - parameters!$D88 ))), price.ceiling   )</f>
        <v>60.263450714472683</v>
      </c>
      <c r="BF78" s="1">
        <f xml:space="preserve"> MIN(   MAX(0,EXP((1/beta.p)*( BF48 - BF63 - beta.0 - beta.oil*price.oil.2015 - beta.eua*price.eua.2015 - parameters!$D88 ))), price.ceiling   )</f>
        <v>62.437513913704528</v>
      </c>
      <c r="BG78" s="1">
        <f xml:space="preserve"> MIN(   MAX(0,EXP((1/beta.p)*( BG48 - BG63 - beta.0 - beta.oil*price.oil.2015 - beta.eua*price.eua.2015 - parameters!$D88 ))), price.ceiling   )</f>
        <v>64.690008579077357</v>
      </c>
      <c r="BH78" s="1">
        <f xml:space="preserve"> MIN(   MAX(0,EXP((1/beta.p)*( BH48 - BH63 - beta.0 - beta.oil*price.oil.2015 - beta.eua*price.eua.2015 - parameters!$D88 ))), price.ceiling   )</f>
        <v>67.023764202798986</v>
      </c>
      <c r="BI78" s="1">
        <f xml:space="preserve"> MIN(   MAX(0,EXP((1/beta.p)*( BI48 - BI63 - beta.0 - beta.oil*price.oil.2015 - beta.eua*price.eua.2015 - parameters!$D88 ))), price.ceiling   )</f>
        <v>69.44171235378829</v>
      </c>
      <c r="BJ78" s="1">
        <f xml:space="preserve"> MIN(   MAX(0,EXP((1/beta.p)*( BJ48 - BJ63 - beta.0 - beta.oil*price.oil.2015 - beta.eua*price.eua.2015 - parameters!$D88 ))), price.ceiling   )</f>
        <v>71.946890360194047</v>
      </c>
      <c r="BK78" s="1">
        <f xml:space="preserve"> MIN(   MAX(0,EXP((1/beta.p)*( BK48 - BK63 - beta.0 - beta.oil*price.oil.2015 - beta.eua*price.eua.2015 - parameters!$D88 ))), price.ceiling   )</f>
        <v>74.542445124762253</v>
      </c>
      <c r="BL78" s="1">
        <f xml:space="preserve"> MIN(   MAX(0,EXP((1/beta.p)*( BL48 - BL63 - beta.0 - beta.oil*price.oil.2015 - beta.eua*price.eua.2015 - parameters!$D88 ))), price.ceiling   )</f>
        <v>77.231637077847424</v>
      </c>
      <c r="BM78" s="1">
        <f xml:space="preserve"> MIN(   MAX(0,EXP((1/beta.p)*( BM48 - BM63 - beta.0 - beta.oil*price.oil.2015 - beta.eua*price.eua.2015 - parameters!$D88 ))), price.ceiling   )</f>
        <v>80.017844273033049</v>
      </c>
      <c r="BN78" s="1">
        <f xml:space="preserve"> MIN(   MAX(0,EXP((1/beta.p)*( BN48 - BN63 - beta.0 - beta.oil*price.oil.2015 - beta.eua*price.eua.2015 - parameters!$D88 ))), price.ceiling   )</f>
        <v>82.904566630504888</v>
      </c>
      <c r="BO78" s="1">
        <f xml:space="preserve"> MIN(   MAX(0,EXP((1/beta.p)*( BO48 - BO63 - beta.0 - beta.oil*price.oil.2015 - beta.eua*price.eua.2015 - parameters!$D88 ))), price.ceiling   )</f>
        <v>85.895430333508202</v>
      </c>
      <c r="BP78" s="1">
        <f xml:space="preserve"> MIN(   MAX(0,EXP((1/beta.p)*( BP48 - BP63 - beta.0 - beta.oil*price.oil.2015 - beta.eua*price.eua.2015 - parameters!$D88 ))), price.ceiling   )</f>
        <v>88.994192383412042</v>
      </c>
      <c r="BQ78" s="1">
        <f xml:space="preserve"> MIN(   MAX(0,EXP((1/beta.p)*( BQ48 - BQ63 - beta.0 - beta.oil*price.oil.2015 - beta.eua*price.eua.2015 - parameters!$D88 ))), price.ceiling   )</f>
        <v>92.204745319101718</v>
      </c>
      <c r="BR78" s="1">
        <f xml:space="preserve"> MIN(   MAX(0,EXP((1/beta.p)*( BR48 - BR63 - beta.0 - beta.oil*price.oil.2015 - beta.eua*price.eua.2015 - parameters!$D88 ))), price.ceiling   )</f>
        <v>95.531122106627137</v>
      </c>
      <c r="BS78" s="1">
        <f xml:space="preserve"> MIN(   MAX(0,EXP((1/beta.p)*( BS48 - BS63 - beta.0 - beta.oil*price.oil.2015 - beta.eua*price.eua.2015 - parameters!$D88 ))), price.ceiling   )</f>
        <v>98.977501205251571</v>
      </c>
      <c r="BT78" s="1">
        <f xml:space="preserve"> MIN(   MAX(0,EXP((1/beta.p)*( BT48 - BT63 - beta.0 - beta.oil*price.oil.2015 - beta.eua*price.eua.2015 - parameters!$D88 ))), price.ceiling   )</f>
        <v>102.54821181626194</v>
      </c>
      <c r="BU78" s="1">
        <f xml:space="preserve"> MIN(   MAX(0,EXP((1/beta.p)*( BU48 - BU63 - beta.0 - beta.oil*price.oil.2015 - beta.eua*price.eua.2015 - parameters!$D88 ))), price.ceiling   )</f>
        <v>106.24773932113524</v>
      </c>
      <c r="BV78" s="1">
        <f xml:space="preserve"> MIN(   MAX(0,EXP((1/beta.p)*( BV48 - BV63 - beta.0 - beta.oil*price.oil.2015 - beta.eua*price.eua.2015 - parameters!$D88 ))), price.ceiling   )</f>
        <v>110.08073091589277</v>
      </c>
      <c r="BW78" s="1">
        <f xml:space="preserve"> MIN(   MAX(0,EXP((1/beta.p)*( BW48 - BW63 - beta.0 - beta.oil*price.oil.2015 - beta.eua*price.eua.2015 - parameters!$D88 ))), price.ceiling   )</f>
        <v>114.05200144871858</v>
      </c>
      <c r="BX78" s="1">
        <f xml:space="preserve"> MIN(   MAX(0,EXP((1/beta.p)*( BX48 - BX63 - beta.0 - beta.oil*price.oil.2015 - beta.eua*price.eua.2015 - parameters!$D88 ))), price.ceiling   )</f>
        <v>118.16653946817611</v>
      </c>
      <c r="BY78" s="1">
        <f xml:space="preserve"> MIN(   MAX(0,EXP((1/beta.p)*( BY48 - BY63 - beta.0 - beta.oil*price.oil.2015 - beta.eua*price.eua.2015 - parameters!$D88 ))), price.ceiling   )</f>
        <v>122.42951348961952</v>
      </c>
      <c r="BZ78" s="1">
        <f xml:space="preserve"> MIN(   MAX(0,EXP((1/beta.p)*( BZ48 - BZ63 - beta.0 - beta.oil*price.oil.2015 - beta.eua*price.eua.2015 - parameters!$D88 ))), price.ceiling   )</f>
        <v>126.84627848767373</v>
      </c>
      <c r="CA78" s="1">
        <f xml:space="preserve"> MIN(   MAX(0,EXP((1/beta.p)*( CA48 - CA63 - beta.0 - beta.oil*price.oil.2015 - beta.eua*price.eua.2015 - parameters!$D88 ))), price.ceiling   )</f>
        <v>131.42238262293424</v>
      </c>
      <c r="CB78" s="1">
        <f xml:space="preserve"> MIN(   MAX(0,EXP((1/beta.p)*( CB48 - CB63 - beta.0 - beta.oil*price.oil.2015 - beta.eua*price.eua.2015 - parameters!$D88 ))), price.ceiling   )</f>
        <v>136.16357421134208</v>
      </c>
      <c r="CC78" s="1">
        <f xml:space="preserve"> MIN(   MAX(0,EXP((1/beta.p)*( CC48 - CC63 - beta.0 - beta.oil*price.oil.2015 - beta.eua*price.eua.2015 - parameters!$D88 ))), price.ceiling   )</f>
        <v>141.07580894498403</v>
      </c>
      <c r="CD78" s="1">
        <f xml:space="preserve"> MIN(   MAX(0,EXP((1/beta.p)*( CD48 - CD63 - beta.0 - beta.oil*price.oil.2015 - beta.eua*price.eua.2015 - parameters!$D88 ))), price.ceiling   )</f>
        <v>146.16525737339111</v>
      </c>
      <c r="CE78" s="1">
        <f xml:space="preserve"> MIN(   MAX(0,EXP((1/beta.p)*( CE48 - CE63 - beta.0 - beta.oil*price.oil.2015 - beta.eua*price.eua.2015 - parameters!$D88 ))), price.ceiling   )</f>
        <v>151.43831265473142</v>
      </c>
      <c r="CF78" s="1">
        <f xml:space="preserve"> MIN(   MAX(0,EXP((1/beta.p)*( CF48 - CF63 - beta.0 - beta.oil*price.oil.2015 - beta.eua*price.eua.2015 - parameters!$D88 ))), price.ceiling   )</f>
        <v>156.90159858663625</v>
      </c>
      <c r="CG78" s="1">
        <f xml:space="preserve"> MIN(   MAX(0,EXP((1/beta.p)*( CG48 - CG63 - beta.0 - beta.oil*price.oil.2015 - beta.eua*price.eua.2015 - parameters!$D88 ))), price.ceiling   )</f>
        <v>162.56197792674499</v>
      </c>
      <c r="CH78" s="1">
        <f xml:space="preserve"> MIN(   MAX(0,EXP((1/beta.p)*( CH48 - CH63 - beta.0 - beta.oil*price.oil.2015 - beta.eua*price.eua.2015 - parameters!$D88 ))), price.ceiling   )</f>
        <v>168.42656101342178</v>
      </c>
      <c r="CI78" s="1">
        <f xml:space="preserve"> MIN(   MAX(0,EXP((1/beta.p)*( CI48 - CI63 - beta.0 - beta.oil*price.oil.2015 - beta.eua*price.eua.2015 - parameters!$D88 ))), price.ceiling   )</f>
        <v>174.50271469747423</v>
      </c>
      <c r="CJ78" s="1">
        <f xml:space="preserve"> MIN(   MAX(0,EXP((1/beta.p)*( CJ48 - CJ63 - beta.0 - beta.oil*price.oil.2015 - beta.eua*price.eua.2015 - parameters!$D88 ))), price.ceiling   )</f>
        <v>180.79807159609143</v>
      </c>
      <c r="CK78" s="1">
        <f xml:space="preserve"> MIN(   MAX(0,EXP((1/beta.p)*( CK48 - CK63 - beta.0 - beta.oil*price.oil.2015 - beta.eua*price.eua.2015 - parameters!$D88 ))), price.ceiling   )</f>
        <v>187.32053968062746</v>
      </c>
      <c r="CL78" s="1">
        <f xml:space="preserve"> MIN(   MAX(0,EXP((1/beta.p)*( CL48 - CL63 - beta.0 - beta.oil*price.oil.2015 - beta.eua*price.eua.2015 - parameters!$D88 ))), price.ceiling   )</f>
        <v>194.07831221027266</v>
      </c>
      <c r="CM78" s="1">
        <f xml:space="preserve"> MIN(   MAX(0,EXP((1/beta.p)*( CM48 - CM63 - beta.0 - beta.oil*price.oil.2015 - beta.eua*price.eua.2015 - parameters!$D88 ))), price.ceiling   )</f>
        <v>201.07987802409457</v>
      </c>
      <c r="CN78" s="1">
        <f xml:space="preserve"> MIN(   MAX(0,EXP((1/beta.p)*( CN48 - CN63 - beta.0 - beta.oil*price.oil.2015 - beta.eua*price.eua.2015 - parameters!$D88 ))), price.ceiling   )</f>
        <v>208.33403220436998</v>
      </c>
      <c r="CO78" s="1">
        <f xml:space="preserve"> MIN(   MAX(0,EXP((1/beta.p)*( CO48 - CO63 - beta.0 - beta.oil*price.oil.2015 - beta.eua*price.eua.2015 - parameters!$D88 ))), price.ceiling   )</f>
        <v>215.84988712461151</v>
      </c>
      <c r="CP78" s="1">
        <f xml:space="preserve"> MIN(   MAX(0,EXP((1/beta.p)*( CP48 - CP63 - beta.0 - beta.oil*price.oil.2015 - beta.eua*price.eua.2015 - parameters!$D88 ))), price.ceiling   )</f>
        <v>223.63688389616013</v>
      </c>
      <c r="CQ78" s="1">
        <f xml:space="preserve"> MIN(   MAX(0,EXP((1/beta.p)*( CQ48 - CQ63 - beta.0 - beta.oil*price.oil.2015 - beta.eua*price.eua.2015 - parameters!$D88 ))), price.ceiling   )</f>
        <v>231.70480422772459</v>
      </c>
      <c r="CR78" s="1">
        <f xml:space="preserve"> MIN(   MAX(0,EXP((1/beta.p)*( CR48 - CR63 - beta.0 - beta.oil*price.oil.2015 - beta.eua*price.eua.2015 - parameters!$D88 ))), price.ceiling   )</f>
        <v>240.06378271276722</v>
      </c>
      <c r="CS78" s="1">
        <f xml:space="preserve"> MIN(   MAX(0,EXP((1/beta.p)*( CS48 - CS63 - beta.0 - beta.oil*price.oil.2015 - beta.eua*price.eua.2015 - parameters!$D88 ))), price.ceiling   )</f>
        <v>248.72431956016831</v>
      </c>
      <c r="CT78" s="1">
        <f xml:space="preserve"> MIN(   MAX(0,EXP((1/beta.p)*( CT48 - CT63 - beta.0 - beta.oil*price.oil.2015 - beta.eua*price.eua.2015 - parameters!$D88 ))), price.ceiling   )</f>
        <v>257.6972937841598</v>
      </c>
      <c r="CU78" s="1">
        <f xml:space="preserve"> MIN(   MAX(0,EXP((1/beta.p)*( CU48 - CU63 - beta.0 - beta.oil*price.oil.2015 - beta.eua*price.eua.2015 - parameters!$D88 ))), price.ceiling   )</f>
        <v>266.99397687010247</v>
      </c>
      <c r="CV78" s="1">
        <f xml:space="preserve"> MIN(   MAX(0,EXP((1/beta.p)*( CV48 - CV63 - beta.0 - beta.oil*price.oil.2015 - beta.eua*price.eua.2015 - parameters!$D88 ))), price.ceiling   )</f>
        <v>276.62604693326676</v>
      </c>
      <c r="CW78" s="1">
        <f xml:space="preserve"> MIN(   MAX(0,EXP((1/beta.p)*( CW48 - CW63 - beta.0 - beta.oil*price.oil.2015 - beta.eua*price.eua.2015 - parameters!$D88 ))), price.ceiling   )</f>
        <v>286.60560338840628</v>
      </c>
      <c r="CX78" s="1">
        <f xml:space="preserve"> MIN(   MAX(0,EXP((1/beta.p)*( CX48 - CX63 - beta.0 - beta.oil*price.oil.2015 - beta.eua*price.eua.2015 - parameters!$D88 ))), price.ceiling   )</f>
        <v>296.94518214855071</v>
      </c>
      <c r="CY78" s="1">
        <f xml:space="preserve"> MIN(   MAX(0,EXP((1/beta.p)*( CY48 - CY63 - beta.0 - beta.oil*price.oil.2015 - beta.eua*price.eua.2015 - parameters!$D88 ))), price.ceiling   )</f>
        <v>307.65777137211012</v>
      </c>
      <c r="CZ78" s="1">
        <f xml:space="preserve"> MIN(   MAX(0,EXP((1/beta.p)*( CZ48 - CZ63 - beta.0 - beta.oil*price.oil.2015 - beta.eua*price.eua.2015 - parameters!$D88 ))), price.ceiling   )</f>
        <v>318.75682777807123</v>
      </c>
      <c r="DA78" s="1">
        <f xml:space="preserve"> MIN(   MAX(0,EXP((1/beta.p)*( DA48 - DA63 - beta.0 - beta.oil*price.oil.2015 - beta.eua*price.eua.2015 - parameters!$D88 ))), price.ceiling   )</f>
        <v>330.25629354978088</v>
      </c>
    </row>
    <row r="79" spans="1:105" x14ac:dyDescent="0.25">
      <c r="A79" t="s">
        <v>59</v>
      </c>
      <c r="B79" s="3">
        <f t="shared" si="29"/>
        <v>68.988437778191312</v>
      </c>
      <c r="D79" t="s">
        <v>59</v>
      </c>
      <c r="E79" s="1">
        <f xml:space="preserve"> MIN(   MAX(0,EXP((1/beta.p)*( E49 - E64 - beta.0 - beta.oil*price.oil.2015 - beta.eua*price.eua.2015 - parameters!$D89 ))), price.ceiling   )</f>
        <v>8.1113594823569564</v>
      </c>
      <c r="F79" s="1">
        <f xml:space="preserve"> MIN(   MAX(0,EXP((1/beta.p)*( F49 - F64 - beta.0 - beta.oil*price.oil.2015 - beta.eua*price.eua.2015 - parameters!$D89 ))), price.ceiling   )</f>
        <v>8.4518608071432269</v>
      </c>
      <c r="G79" s="1">
        <f xml:space="preserve"> MIN(   MAX(0,EXP((1/beta.p)*( G49 - G64 - beta.0 - beta.oil*price.oil.2015 - beta.eua*price.eua.2015 - parameters!$D89 ))), price.ceiling   )</f>
        <v>8.8066558088936802</v>
      </c>
      <c r="H79" s="1">
        <f xml:space="preserve"> MIN(   MAX(0,EXP((1/beta.p)*( H49 - H64 - beta.0 - beta.oil*price.oil.2015 - beta.eua*price.eua.2015 - parameters!$D89 ))), price.ceiling   )</f>
        <v>9.1763445122962892</v>
      </c>
      <c r="I79" s="1">
        <f xml:space="preserve"> MIN(   MAX(0,EXP((1/beta.p)*( I49 - I64 - beta.0 - beta.oil*price.oil.2015 - beta.eua*price.eua.2015 - parameters!$D89 ))), price.ceiling   )</f>
        <v>9.5615521300733466</v>
      </c>
      <c r="J79" s="1">
        <f xml:space="preserve"> MIN(   MAX(0,EXP((1/beta.p)*( J49 - J64 - beta.0 - beta.oil*price.oil.2015 - beta.eua*price.eua.2015 - parameters!$D89 ))), price.ceiling   )</f>
        <v>9.9629301203331124</v>
      </c>
      <c r="K79" s="1">
        <f xml:space="preserve"> MIN(   MAX(0,EXP((1/beta.p)*( K49 - K64 - beta.0 - beta.oil*price.oil.2015 - beta.eua*price.eua.2015 - parameters!$D89 ))), price.ceiling   )</f>
        <v>10.381157288307262</v>
      </c>
      <c r="L79" s="1">
        <f xml:space="preserve"> MIN(   MAX(0,EXP((1/beta.p)*( L49 - L64 - beta.0 - beta.oil*price.oil.2015 - beta.eua*price.eua.2015 - parameters!$D89 ))), price.ceiling   )</f>
        <v>10.816940934337477</v>
      </c>
      <c r="M79" s="1">
        <f xml:space="preserve"> MIN(   MAX(0,EXP((1/beta.p)*( M49 - M64 - beta.0 - beta.oil*price.oil.2015 - beta.eua*price.eua.2015 - parameters!$D89 ))), price.ceiling   )</f>
        <v>11.271018050052545</v>
      </c>
      <c r="N79" s="1">
        <f xml:space="preserve"> MIN(   MAX(0,EXP((1/beta.p)*( N49 - N64 - beta.0 - beta.oil*price.oil.2015 - beta.eua*price.eua.2015 - parameters!$D89 ))), price.ceiling   )</f>
        <v>11.744156564759045</v>
      </c>
      <c r="O79" s="1">
        <f xml:space="preserve"> MIN(   MAX(0,EXP((1/beta.p)*( O49 - O64 - beta.0 - beta.oil*price.oil.2015 - beta.eua*price.eua.2015 - parameters!$D89 ))), price.ceiling   )</f>
        <v>12.237156644153357</v>
      </c>
      <c r="P79" s="1">
        <f xml:space="preserve"> MIN(   MAX(0,EXP((1/beta.p)*( P49 - P64 - beta.0 - beta.oil*price.oil.2015 - beta.eua*price.eua.2015 - parameters!$D89 ))), price.ceiling   )</f>
        <v>12.7508520435515</v>
      </c>
      <c r="Q79" s="1">
        <f xml:space="preserve"> MIN(   MAX(0,EXP((1/beta.p)*( Q49 - Q64 - beta.0 - beta.oil*price.oil.2015 - beta.eua*price.eua.2015 - parameters!$D89 ))), price.ceiling   )</f>
        <v>13.286111517925262</v>
      </c>
      <c r="R79" s="1">
        <f xml:space="preserve"> MIN(   MAX(0,EXP((1/beta.p)*( R49 - R64 - beta.0 - beta.oil*price.oil.2015 - beta.eua*price.eua.2015 - parameters!$D89 ))), price.ceiling   )</f>
        <v>13.843840291129274</v>
      </c>
      <c r="S79" s="1">
        <f xml:space="preserve"> MIN(   MAX(0,EXP((1/beta.p)*( S49 - S64 - beta.0 - beta.oil*price.oil.2015 - beta.eua*price.eua.2015 - parameters!$D89 ))), price.ceiling   )</f>
        <v>14.424981586803836</v>
      </c>
      <c r="T79" s="1">
        <f xml:space="preserve"> MIN(   MAX(0,EXP((1/beta.p)*( T49 - T64 - beta.0 - beta.oil*price.oil.2015 - beta.eua*price.eua.2015 - parameters!$D89 ))), price.ceiling   )</f>
        <v>15.03051822354244</v>
      </c>
      <c r="U79" s="1">
        <f xml:space="preserve"> MIN(   MAX(0,EXP((1/beta.p)*( U49 - U64 - beta.0 - beta.oil*price.oil.2015 - beta.eua*price.eua.2015 - parameters!$D89 ))), price.ceiling   )</f>
        <v>15.661474277021807</v>
      </c>
      <c r="V79" s="1">
        <f xml:space="preserve"> MIN(   MAX(0,EXP((1/beta.p)*( V49 - V64 - beta.0 - beta.oil*price.oil.2015 - beta.eua*price.eua.2015 - parameters!$D89 ))), price.ceiling   )</f>
        <v>16.3189168119053</v>
      </c>
      <c r="W79" s="1">
        <f xml:space="preserve"> MIN(   MAX(0,EXP((1/beta.p)*( W49 - W64 - beta.0 - beta.oil*price.oil.2015 - beta.eua*price.eua.2015 - parameters!$D89 ))), price.ceiling   )</f>
        <v>17.003957686448821</v>
      </c>
      <c r="X79" s="1">
        <f xml:space="preserve"> MIN(   MAX(0,EXP((1/beta.p)*( X49 - X64 - beta.0 - beta.oil*price.oil.2015 - beta.eua*price.eua.2015 - parameters!$D89 ))), price.ceiling   )</f>
        <v>17.717755432861008</v>
      </c>
      <c r="Y79" s="1">
        <f xml:space="preserve"> MIN(   MAX(0,EXP((1/beta.p)*( Y49 - Y64 - beta.0 - beta.oil*price.oil.2015 - beta.eua*price.eua.2015 - parameters!$D89 ))), price.ceiling   )</f>
        <v>18.461517216597809</v>
      </c>
      <c r="Z79" s="1">
        <f xml:space="preserve"> MIN(   MAX(0,EXP((1/beta.p)*( Z49 - Z64 - beta.0 - beta.oil*price.oil.2015 - beta.eua*price.eua.2015 - parameters!$D89 ))), price.ceiling   )</f>
        <v>19.236500877905037</v>
      </c>
      <c r="AA79" s="1">
        <f xml:space="preserve"> MIN(   MAX(0,EXP((1/beta.p)*( AA49 - AA64 - beta.0 - beta.oil*price.oil.2015 - beta.eua*price.eua.2015 - parameters!$D89 ))), price.ceiling   )</f>
        <v>20.04401705906135</v>
      </c>
      <c r="AB79" s="1">
        <f xml:space="preserve"> MIN(   MAX(0,EXP((1/beta.p)*( AB49 - AB64 - beta.0 - beta.oil*price.oil.2015 - beta.eua*price.eua.2015 - parameters!$D89 ))), price.ceiling   )</f>
        <v>20.885431420919446</v>
      </c>
      <c r="AC79" s="1">
        <f xml:space="preserve"> MIN(   MAX(0,EXP((1/beta.p)*( AC49 - AC64 - beta.0 - beta.oil*price.oil.2015 - beta.eua*price.eua.2015 - parameters!$D89 ))), price.ceiling   )</f>
        <v>21.762166952493907</v>
      </c>
      <c r="AD79" s="1">
        <f xml:space="preserve"> MIN(   MAX(0,EXP((1/beta.p)*( AD49 - AD64 - beta.0 - beta.oil*price.oil.2015 - beta.eua*price.eua.2015 - parameters!$D89 ))), price.ceiling   )</f>
        <v>22.675706377501736</v>
      </c>
      <c r="AE79" s="1">
        <f xml:space="preserve"> MIN(   MAX(0,EXP((1/beta.p)*( AE49 - AE64 - beta.0 - beta.oil*price.oil.2015 - beta.eua*price.eua.2015 - parameters!$D89 ))), price.ceiling   )</f>
        <v>23.627594661925329</v>
      </c>
      <c r="AF79" s="1">
        <f xml:space="preserve"> MIN(   MAX(0,EXP((1/beta.p)*( AF49 - AF64 - beta.0 - beta.oil*price.oil.2015 - beta.eua*price.eua.2015 - parameters!$D89 ))), price.ceiling   )</f>
        <v>24.619441626838892</v>
      </c>
      <c r="AG79" s="1">
        <f xml:space="preserve"> MIN(   MAX(0,EXP((1/beta.p)*( AG49 - AG64 - beta.0 - beta.oil*price.oil.2015 - beta.eua*price.eua.2015 - parameters!$D89 ))), price.ceiling   )</f>
        <v>25.652924670916839</v>
      </c>
      <c r="AH79" s="1">
        <f xml:space="preserve"> MIN(   MAX(0,EXP((1/beta.p)*( AH49 - AH64 - beta.0 - beta.oil*price.oil.2015 - beta.eua*price.eua.2015 - parameters!$D89 ))), price.ceiling   )</f>
        <v>26.729791607228663</v>
      </c>
      <c r="AI79" s="1">
        <f xml:space="preserve"> MIN(   MAX(0,EXP((1/beta.p)*( AI49 - AI64 - beta.0 - beta.oil*price.oil.2015 - beta.eua*price.eua.2015 - parameters!$D89 ))), price.ceiling   )</f>
        <v>27.851863619117552</v>
      </c>
      <c r="AJ79" s="1">
        <f xml:space="preserve"> MIN(   MAX(0,EXP((1/beta.p)*( AJ49 - AJ64 - beta.0 - beta.oil*price.oil.2015 - beta.eua*price.eua.2015 - parameters!$D89 ))), price.ceiling   )</f>
        <v>29.021038340162015</v>
      </c>
      <c r="AK79" s="1">
        <f xml:space="preserve"> MIN(   MAX(0,EXP((1/beta.p)*( AK49 - AK64 - beta.0 - beta.oil*price.oil.2015 - beta.eua*price.eua.2015 - parameters!$D89 ))), price.ceiling   )</f>
        <v>30.239293063429059</v>
      </c>
      <c r="AL79" s="1">
        <f xml:space="preserve"> MIN(   MAX(0,EXP((1/beta.p)*( AL49 - AL64 - beta.0 - beta.oil*price.oil.2015 - beta.eua*price.eua.2015 - parameters!$D89 ))), price.ceiling   )</f>
        <v>31.508688085446487</v>
      </c>
      <c r="AM79" s="1">
        <f xml:space="preserve"> MIN(   MAX(0,EXP((1/beta.p)*( AM49 - AM64 - beta.0 - beta.oil*price.oil.2015 - beta.eua*price.eua.2015 - parameters!$D89 ))), price.ceiling   )</f>
        <v>32.831370190549585</v>
      </c>
      <c r="AN79" s="1">
        <f xml:space="preserve"> MIN(   MAX(0,EXP((1/beta.p)*( AN49 - AN64 - beta.0 - beta.oil*price.oil.2015 - beta.eua*price.eua.2015 - parameters!$D89 ))), price.ceiling   )</f>
        <v>34.209576281494805</v>
      </c>
      <c r="AO79" s="1">
        <f xml:space="preserve"> MIN(   MAX(0,EXP((1/beta.p)*( AO49 - AO64 - beta.0 - beta.oil*price.oil.2015 - beta.eua*price.eua.2015 - parameters!$D89 ))), price.ceiling   )</f>
        <v>35.64563716248059</v>
      </c>
      <c r="AP79" s="1">
        <f xml:space="preserve"> MIN(   MAX(0,EXP((1/beta.p)*( AP49 - AP64 - beta.0 - beta.oil*price.oil.2015 - beta.eua*price.eua.2015 - parameters!$D89 ))), price.ceiling   )</f>
        <v>37.141981480973108</v>
      </c>
      <c r="AQ79" s="1">
        <f xml:space="preserve"> MIN(   MAX(0,EXP((1/beta.p)*( AQ49 - AQ64 - beta.0 - beta.oil*price.oil.2015 - beta.eua*price.eua.2015 - parameters!$D89 ))), price.ceiling   )</f>
        <v>38.701139835003247</v>
      </c>
      <c r="AR79" s="1">
        <f xml:space="preserve"> MIN(   MAX(0,EXP((1/beta.p)*( AR49 - AR64 - beta.0 - beta.oil*price.oil.2015 - beta.eua*price.eua.2015 - parameters!$D89 ))), price.ceiling   )</f>
        <v>40.325749052881015</v>
      </c>
      <c r="AS79" s="1">
        <f xml:space="preserve"> MIN(   MAX(0,EXP((1/beta.p)*( AS49 - AS64 - beta.0 - beta.oil*price.oil.2015 - beta.eua*price.eua.2015 - parameters!$D89 ))), price.ceiling   )</f>
        <v>42.018556652565252</v>
      </c>
      <c r="AT79" s="1">
        <f xml:space="preserve"> MIN(   MAX(0,EXP((1/beta.p)*( AT49 - AT64 - beta.0 - beta.oil*price.oil.2015 - beta.eua*price.eua.2015 - parameters!$D89 ))), price.ceiling   )</f>
        <v>43.782425488230253</v>
      </c>
      <c r="AU79" s="1">
        <f xml:space="preserve"> MIN(   MAX(0,EXP((1/beta.p)*( AU49 - AU64 - beta.0 - beta.oil*price.oil.2015 - beta.eua*price.eua.2015 - parameters!$D89 ))), price.ceiling   )</f>
        <v>45.620338591887538</v>
      </c>
      <c r="AV79" s="1">
        <f xml:space="preserve"> MIN(   MAX(0,EXP((1/beta.p)*( AV49 - AV64 - beta.0 - beta.oil*price.oil.2015 - beta.eua*price.eua.2015 - parameters!$D89 ))), price.ceiling   )</f>
        <v>47.535404218250598</v>
      </c>
      <c r="AW79" s="1">
        <f xml:space="preserve"> MIN(   MAX(0,EXP((1/beta.p)*( AW49 - AW64 - beta.0 - beta.oil*price.oil.2015 - beta.eua*price.eua.2015 - parameters!$D89 ))), price.ceiling   )</f>
        <v>49.530861101374953</v>
      </c>
      <c r="AX79" s="1">
        <f xml:space="preserve"> MIN(   MAX(0,EXP((1/beta.p)*( AX49 - AX64 - beta.0 - beta.oil*price.oil.2015 - beta.eua*price.eua.2015 - parameters!$D89 ))), price.ceiling   )</f>
        <v>51.610083931962897</v>
      </c>
      <c r="AY79" s="1">
        <f xml:space="preserve"> MIN(   MAX(0,EXP((1/beta.p)*( AY49 - AY64 - beta.0 - beta.oil*price.oil.2015 - beta.eua*price.eua.2015 - parameters!$D89 ))), price.ceiling   )</f>
        <v>53.776589064596692</v>
      </c>
      <c r="AZ79" s="1">
        <f xml:space="preserve"> MIN(   MAX(0,EXP((1/beta.p)*( AZ49 - AZ64 - beta.0 - beta.oil*price.oil.2015 - beta.eua*price.eua.2015 - parameters!$D89 ))), price.ceiling   )</f>
        <v>56.034040464551282</v>
      </c>
      <c r="BA79" s="1">
        <f xml:space="preserve"> MIN(   MAX(0,EXP((1/beta.p)*( BA49 - BA64 - beta.0 - beta.oil*price.oil.2015 - beta.eua*price.eua.2015 - parameters!$D89 ))), price.ceiling   )</f>
        <v>58.386255904245161</v>
      </c>
      <c r="BB79" s="1">
        <f xml:space="preserve"> MIN(   MAX(0,EXP((1/beta.p)*( BB49 - BB64 - beta.0 - beta.oil*price.oil.2015 - beta.eua*price.eua.2015 - parameters!$D89 ))), price.ceiling   )</f>
        <v>60.837213419806865</v>
      </c>
      <c r="BC79" s="1">
        <f xml:space="preserve"> MIN(   MAX(0,EXP((1/beta.p)*( BC49 - BC64 - beta.0 - beta.oil*price.oil.2015 - beta.eua*price.eua.2015 - parameters!$D89 ))), price.ceiling   )</f>
        <v>63.391058038678352</v>
      </c>
      <c r="BD79" s="1">
        <f xml:space="preserve"> MIN(   MAX(0,EXP((1/beta.p)*( BD49 - BD64 - beta.0 - beta.oil*price.oil.2015 - beta.eua*price.eua.2015 - parameters!$D89 ))), price.ceiling   )</f>
        <v>66.052108789631021</v>
      </c>
      <c r="BE79" s="1">
        <f xml:space="preserve"> MIN(   MAX(0,EXP((1/beta.p)*( BE49 - BE64 - beta.0 - beta.oil*price.oil.2015 - beta.eua*price.eua.2015 - parameters!$D89 ))), price.ceiling   )</f>
        <v>68.824866007051341</v>
      </c>
      <c r="BF79" s="1">
        <f xml:space="preserve"> MIN(   MAX(0,EXP((1/beta.p)*( BF49 - BF64 - beta.0 - beta.oil*price.oil.2015 - beta.eua*price.eua.2015 - parameters!$D89 ))), price.ceiling   )</f>
        <v>71.714018941847499</v>
      </c>
      <c r="BG79" s="1">
        <f xml:space="preserve"> MIN(   MAX(0,EXP((1/beta.p)*( BG49 - BG64 - beta.0 - beta.oil*price.oil.2015 - beta.eua*price.eua.2015 - parameters!$D89 ))), price.ceiling   )</f>
        <v>74.724453691849675</v>
      </c>
      <c r="BH79" s="1">
        <f xml:space="preserve"> MIN(   MAX(0,EXP((1/beta.p)*( BH49 - BH64 - beta.0 - beta.oil*price.oil.2015 - beta.eua*price.eua.2015 - parameters!$D89 ))), price.ceiling   )</f>
        <v>77.861261465114779</v>
      </c>
      <c r="BI79" s="1">
        <f xml:space="preserve"> MIN(   MAX(0,EXP((1/beta.p)*( BI49 - BI64 - beta.0 - beta.oil*price.oil.2015 - beta.eua*price.eua.2015 - parameters!$D89 ))), price.ceiling   )</f>
        <v>81.129747190111686</v>
      </c>
      <c r="BJ79" s="1">
        <f xml:space="preserve"> MIN(   MAX(0,EXP((1/beta.p)*( BJ49 - BJ64 - beta.0 - beta.oil*price.oil.2015 - beta.eua*price.eua.2015 - parameters!$D89 ))), price.ceiling   )</f>
        <v>84.53543848734671</v>
      </c>
      <c r="BK79" s="1">
        <f xml:space="preserve"> MIN(   MAX(0,EXP((1/beta.p)*( BK49 - BK64 - beta.0 - beta.oil*price.oil.2015 - beta.eua*price.eua.2015 - parameters!$D89 ))), price.ceiling   )</f>
        <v>88.0840950176039</v>
      </c>
      <c r="BL79" s="1">
        <f xml:space="preserve"> MIN(   MAX(0,EXP((1/beta.p)*( BL49 - BL64 - beta.0 - beta.oil*price.oil.2015 - beta.eua*price.eua.2015 - parameters!$D89 ))), price.ceiling   )</f>
        <v>91.78171822260812</v>
      </c>
      <c r="BM79" s="1">
        <f xml:space="preserve"> MIN(   MAX(0,EXP((1/beta.p)*( BM49 - BM64 - beta.0 - beta.oil*price.oil.2015 - beta.eua*price.eua.2015 - parameters!$D89 ))), price.ceiling   )</f>
        <v>95.634561474585027</v>
      </c>
      <c r="BN79" s="1">
        <f xml:space="preserve"> MIN(   MAX(0,EXP((1/beta.p)*( BN49 - BN64 - beta.0 - beta.oil*price.oil.2015 - beta.eua*price.eua.2015 - parameters!$D89 ))), price.ceiling   )</f>
        <v>99.649140651883229</v>
      </c>
      <c r="BO79" s="1">
        <f xml:space="preserve"> MIN(   MAX(0,EXP((1/beta.p)*( BO49 - BO64 - beta.0 - beta.oil*price.oil.2015 - beta.eua*price.eua.2015 - parameters!$D89 ))), price.ceiling   )</f>
        <v>103.83224515854232</v>
      </c>
      <c r="BP79" s="1">
        <f xml:space="preserve"> MIN(   MAX(0,EXP((1/beta.p)*( BP49 - BP64 - beta.0 - beta.oil*price.oil.2015 - beta.eua*price.eua.2015 - parameters!$D89 ))), price.ceiling   )</f>
        <v>108.19094940644513</v>
      </c>
      <c r="BQ79" s="1">
        <f xml:space="preserve"> MIN(   MAX(0,EXP((1/beta.p)*( BQ49 - BQ64 - beta.0 - beta.oil*price.oil.2015 - beta.eua*price.eua.2015 - parameters!$D89 ))), price.ceiling   )</f>
        <v>112.73262477947087</v>
      </c>
      <c r="BR79" s="1">
        <f xml:space="preserve"> MIN(   MAX(0,EXP((1/beta.p)*( BR49 - BR64 - beta.0 - beta.oil*price.oil.2015 - beta.eua*price.eua.2015 - parameters!$D89 ))), price.ceiling   )</f>
        <v>117.46495209988313</v>
      </c>
      <c r="BS79" s="1">
        <f xml:space="preserve"> MIN(   MAX(0,EXP((1/beta.p)*( BS49 - BS64 - beta.0 - beta.oil*price.oil.2015 - beta.eua*price.eua.2015 - parameters!$D89 ))), price.ceiling   )</f>
        <v>122.39593461803722</v>
      </c>
      <c r="BT79" s="1">
        <f xml:space="preserve"> MIN(   MAX(0,EXP((1/beta.p)*( BT49 - BT64 - beta.0 - beta.oil*price.oil.2015 - beta.eua*price.eua.2015 - parameters!$D89 ))), price.ceiling   )</f>
        <v>127.53391154737261</v>
      </c>
      <c r="BU79" s="1">
        <f xml:space="preserve"> MIN(   MAX(0,EXP((1/beta.p)*( BU49 - BU64 - beta.0 - beta.oil*price.oil.2015 - beta.eua*price.eua.2015 - parameters!$D89 ))), price.ceiling   )</f>
        <v>132.88757216758179</v>
      </c>
      <c r="BV79" s="1">
        <f xml:space="preserve"> MIN(   MAX(0,EXP((1/beta.p)*( BV49 - BV64 - beta.0 - beta.oil*price.oil.2015 - beta.eua*price.eua.2015 - parameters!$D89 ))), price.ceiling   )</f>
        <v>138.46597051980785</v>
      </c>
      <c r="BW79" s="1">
        <f xml:space="preserve"> MIN(   MAX(0,EXP((1/beta.p)*( BW49 - BW64 - beta.0 - beta.oil*price.oil.2015 - beta.eua*price.eua.2015 - parameters!$D89 ))), price.ceiling   )</f>
        <v>144.27854071871991</v>
      </c>
      <c r="BX79" s="1">
        <f xml:space="preserve"> MIN(   MAX(0,EXP((1/beta.p)*( BX49 - BX64 - beta.0 - beta.oil*price.oil.2015 - beta.eua*price.eua.2015 - parameters!$D89 ))), price.ceiling   )</f>
        <v>150.33511290736595</v>
      </c>
      <c r="BY79" s="1">
        <f xml:space="preserve"> MIN(   MAX(0,EXP((1/beta.p)*( BY49 - BY64 - beta.0 - beta.oil*price.oil.2015 - beta.eua*price.eua.2015 - parameters!$D89 ))), price.ceiling   )</f>
        <v>156.64592988178239</v>
      </c>
      <c r="BZ79" s="1">
        <f xml:space="preserve"> MIN(   MAX(0,EXP((1/beta.p)*( BZ49 - BZ64 - beta.0 - beta.oil*price.oil.2015 - beta.eua*price.eua.2015 - parameters!$D89 ))), price.ceiling   )</f>
        <v>163.22166441347707</v>
      </c>
      <c r="CA79" s="1">
        <f xml:space="preserve"> MIN(   MAX(0,EXP((1/beta.p)*( CA49 - CA64 - beta.0 - beta.oil*price.oil.2015 - beta.eua*price.eua.2015 - parameters!$D89 ))), price.ceiling   )</f>
        <v>170.0734372990822</v>
      </c>
      <c r="CB79" s="1">
        <f xml:space="preserve"> MIN(   MAX(0,EXP((1/beta.p)*( CB49 - CB64 - beta.0 - beta.oil*price.oil.2015 - beta.eua*price.eua.2015 - parameters!$D89 ))), price.ceiling   )</f>
        <v>177.2128361677</v>
      </c>
      <c r="CC79" s="1">
        <f xml:space="preserve"> MIN(   MAX(0,EXP((1/beta.p)*( CC49 - CC64 - beta.0 - beta.oil*price.oil.2015 - beta.eua*price.eua.2015 - parameters!$D89 ))), price.ceiling   )</f>
        <v>184.65193507775101</v>
      </c>
      <c r="CD79" s="1">
        <f xml:space="preserve"> MIN(   MAX(0,EXP((1/beta.p)*( CD49 - CD64 - beta.0 - beta.oil*price.oil.2015 - beta.eua*price.eua.2015 - parameters!$D89 ))), price.ceiling   )</f>
        <v>192.40331493646411</v>
      </c>
      <c r="CE79" s="1">
        <f xml:space="preserve"> MIN(   MAX(0,EXP((1/beta.p)*( CE49 - CE64 - beta.0 - beta.oil*price.oil.2015 - beta.eua*price.eua.2015 - parameters!$D89 ))), price.ceiling   )</f>
        <v>200.48008477654261</v>
      </c>
      <c r="CF79" s="1">
        <f xml:space="preserve"> MIN(   MAX(0,EXP((1/beta.p)*( CF49 - CF64 - beta.0 - beta.oil*price.oil.2015 - beta.eua*price.eua.2015 - parameters!$D89 ))), price.ceiling   )</f>
        <v>208.89590392599055</v>
      </c>
      <c r="CG79" s="1">
        <f xml:space="preserve"> MIN(   MAX(0,EXP((1/beta.p)*( CG49 - CG64 - beta.0 - beta.oil*price.oil.2015 - beta.eua*price.eua.2015 - parameters!$D89 ))), price.ceiling   )</f>
        <v>217.66500510859004</v>
      </c>
      <c r="CH79" s="1">
        <f xml:space="preserve"> MIN(   MAX(0,EXP((1/beta.p)*( CH49 - CH64 - beta.0 - beta.oil*price.oil.2015 - beta.eua*price.eua.2015 - parameters!$D89 ))), price.ceiling   )</f>
        <v>226.8022185140978</v>
      </c>
      <c r="CI79" s="1">
        <f xml:space="preserve"> MIN(   MAX(0,EXP((1/beta.p)*( CI49 - CI64 - beta.0 - beta.oil*price.oil.2015 - beta.eua*price.eua.2015 - parameters!$D89 ))), price.ceiling   )</f>
        <v>236.32299687887027</v>
      </c>
      <c r="CJ79" s="1">
        <f xml:space="preserve"> MIN(   MAX(0,EXP((1/beta.p)*( CJ49 - CJ64 - beta.0 - beta.oil*price.oil.2015 - beta.eua*price.eua.2015 - parameters!$D89 ))), price.ceiling   )</f>
        <v>246.24344161932876</v>
      </c>
      <c r="CK79" s="1">
        <f xml:space="preserve"> MIN(   MAX(0,EXP((1/beta.p)*( CK49 - CK64 - beta.0 - beta.oil*price.oil.2015 - beta.eua*price.eua.2015 - parameters!$D89 ))), price.ceiling   )</f>
        <v>256.58033006246649</v>
      </c>
      <c r="CL79" s="1">
        <f xml:space="preserve"> MIN(   MAX(0,EXP((1/beta.p)*( CL49 - CL64 - beta.0 - beta.oil*price.oil.2015 - beta.eua*price.eua.2015 - parameters!$D89 ))), price.ceiling   )</f>
        <v>267.3511438194451</v>
      </c>
      <c r="CM79" s="1">
        <f xml:space="preserve"> MIN(   MAX(0,EXP((1/beta.p)*( CM49 - CM64 - beta.0 - beta.oil*price.oil.2015 - beta.eua*price.eua.2015 - parameters!$D89 ))), price.ceiling   )</f>
        <v>278.57409835026721</v>
      </c>
      <c r="CN79" s="1">
        <f xml:space="preserve"> MIN(   MAX(0,EXP((1/beta.p)*( CN49 - CN64 - beta.0 - beta.oil*price.oil.2015 - beta.eua*price.eua.2015 - parameters!$D89 ))), price.ceiling   )</f>
        <v>290.2681737695267</v>
      </c>
      <c r="CO79" s="1">
        <f xml:space="preserve"> MIN(   MAX(0,EXP((1/beta.p)*( CO49 - CO64 - beta.0 - beta.oil*price.oil.2015 - beta.eua*price.eua.2015 - parameters!$D89 ))), price.ceiling   )</f>
        <v>302.45314694532959</v>
      </c>
      <c r="CP79" s="1">
        <f xml:space="preserve"> MIN(   MAX(0,EXP((1/beta.p)*( CP49 - CP64 - beta.0 - beta.oil*price.oil.2015 - beta.eua*price.eua.2015 - parameters!$D89 ))), price.ceiling   )</f>
        <v>315.14962494567772</v>
      </c>
      <c r="CQ79" s="1">
        <f xml:space="preserve"> MIN(   MAX(0,EXP((1/beta.p)*( CQ49 - CQ64 - beta.0 - beta.oil*price.oil.2015 - beta.eua*price.eua.2015 - parameters!$D89 ))), price.ceiling   )</f>
        <v>328.37907988887264</v>
      </c>
      <c r="CR79" s="1">
        <f xml:space="preserve"> MIN(   MAX(0,EXP((1/beta.p)*( CR49 - CR64 - beta.0 - beta.oil*price.oil.2015 - beta.eua*price.eua.2015 - parameters!$D89 ))), price.ceiling   )</f>
        <v>342.16388525688302</v>
      </c>
      <c r="CS79" s="1">
        <f xml:space="preserve"> MIN(   MAX(0,EXP((1/beta.p)*( CS49 - CS64 - beta.0 - beta.oil*price.oil.2015 - beta.eua*price.eua.2015 - parameters!$D89 ))), price.ceiling   )</f>
        <v>356.52735373308639</v>
      </c>
      <c r="CT79" s="1">
        <f xml:space="preserve"> MIN(   MAX(0,EXP((1/beta.p)*( CT49 - CT64 - beta.0 - beta.oil*price.oil.2015 - beta.eua*price.eua.2015 - parameters!$D89 ))), price.ceiling   )</f>
        <v>371.49377662837429</v>
      </c>
      <c r="CU79" s="1">
        <f xml:space="preserve"> MIN(   MAX(0,EXP((1/beta.p)*( CU49 - CU64 - beta.0 - beta.oil*price.oil.2015 - beta.eua*price.eua.2015 - parameters!$D89 ))), price.ceiling   )</f>
        <v>387.08846496230314</v>
      </c>
      <c r="CV79" s="1">
        <f xml:space="preserve"> MIN(   MAX(0,EXP((1/beta.p)*( CV49 - CV64 - beta.0 - beta.oil*price.oil.2015 - beta.eua*price.eua.2015 - parameters!$D89 ))), price.ceiling   )</f>
        <v>403.33779226875947</v>
      </c>
      <c r="CW79" s="1">
        <f xml:space="preserve"> MIN(   MAX(0,EXP((1/beta.p)*( CW49 - CW64 - beta.0 - beta.oil*price.oil.2015 - beta.eua*price.eua.2015 - parameters!$D89 ))), price.ceiling   )</f>
        <v>420.26923919853772</v>
      </c>
      <c r="CX79" s="1">
        <f xml:space="preserve"> MIN(   MAX(0,EXP((1/beta.p)*( CX49 - CX64 - beta.0 - beta.oil*price.oil.2015 - beta.eua*price.eua.2015 - parameters!$D89 ))), price.ceiling   )</f>
        <v>437.9114399942593</v>
      </c>
      <c r="CY79" s="1">
        <f xml:space="preserve"> MIN(   MAX(0,EXP((1/beta.p)*( CY49 - CY64 - beta.0 - beta.oil*price.oil.2015 - beta.eua*price.eua.2015 - parameters!$D89 ))), price.ceiling   )</f>
        <v>456.29423091622897</v>
      </c>
      <c r="CZ79" s="1">
        <f xml:space="preserve"> MIN(   MAX(0,EXP((1/beta.p)*( CZ49 - CZ64 - beta.0 - beta.oil*price.oil.2015 - beta.eua*price.eua.2015 - parameters!$D89 ))), price.ceiling   )</f>
        <v>475.44870070113404</v>
      </c>
      <c r="DA79" s="1">
        <f xml:space="preserve"> MIN(   MAX(0,EXP((1/beta.p)*( DA49 - DA64 - beta.0 - beta.oil*price.oil.2015 - beta.eua*price.eua.2015 - parameters!$D89 ))), price.ceiling   )</f>
        <v>495.40724313890604</v>
      </c>
    </row>
    <row r="80" spans="1:105" x14ac:dyDescent="0.25">
      <c r="A80" t="s">
        <v>60</v>
      </c>
      <c r="B80" s="3">
        <f t="shared" si="29"/>
        <v>70.859437227883134</v>
      </c>
      <c r="D80" t="s">
        <v>60</v>
      </c>
      <c r="E80" s="1">
        <f xml:space="preserve"> MIN(   MAX(0,EXP((1/beta.p)*( E50 - E65 - beta.0 - beta.oil*price.oil.2015 - beta.eua*price.eua.2015 - parameters!$D90 ))), price.ceiling   )</f>
        <v>8.234153736602849</v>
      </c>
      <c r="F80" s="1">
        <f xml:space="preserve"> MIN(   MAX(0,EXP((1/beta.p)*( F50 - F65 - beta.0 - beta.oil*price.oil.2015 - beta.eua*price.eua.2015 - parameters!$D90 ))), price.ceiling   )</f>
        <v>8.5816699909771934</v>
      </c>
      <c r="G80" s="1">
        <f xml:space="preserve"> MIN(   MAX(0,EXP((1/beta.p)*( G50 - G65 - beta.0 - beta.oil*price.oil.2015 - beta.eua*price.eua.2015 - parameters!$D90 ))), price.ceiling   )</f>
        <v>8.9438529070289352</v>
      </c>
      <c r="H80" s="1">
        <f xml:space="preserve"> MIN(   MAX(0,EXP((1/beta.p)*( H50 - H65 - beta.0 - beta.oil*price.oil.2015 - beta.eua*price.eua.2015 - parameters!$D90 ))), price.ceiling   )</f>
        <v>9.3213214801634638</v>
      </c>
      <c r="I80" s="1">
        <f xml:space="preserve"> MIN(   MAX(0,EXP((1/beta.p)*( I50 - I65 - beta.0 - beta.oil*price.oil.2015 - beta.eua*price.eua.2015 - parameters!$D90 ))), price.ceiling   )</f>
        <v>9.7147208300208785</v>
      </c>
      <c r="J80" s="1">
        <f xml:space="preserve"> MIN(   MAX(0,EXP((1/beta.p)*( J50 - J65 - beta.0 - beta.oil*price.oil.2015 - beta.eua*price.eua.2015 - parameters!$D90 ))), price.ceiling   )</f>
        <v>10.124723303029617</v>
      </c>
      <c r="K80" s="1">
        <f xml:space="preserve"> MIN(   MAX(0,EXP((1/beta.p)*( K50 - K65 - beta.0 - beta.oil*price.oil.2015 - beta.eua*price.eua.2015 - parameters!$D90 ))), price.ceiling   )</f>
        <v>10.552029621492551</v>
      </c>
      <c r="L80" s="1">
        <f xml:space="preserve"> MIN(   MAX(0,EXP((1/beta.p)*( L50 - L65 - beta.0 - beta.oil*price.oil.2015 - beta.eua*price.eua.2015 - parameters!$D90 ))), price.ceiling   )</f>
        <v>10.997370081169365</v>
      </c>
      <c r="M80" s="1">
        <f xml:space="preserve"> MIN(   MAX(0,EXP((1/beta.p)*( M50 - M65 - beta.0 - beta.oil*price.oil.2015 - beta.eua*price.eua.2015 - parameters!$D90 ))), price.ceiling   )</f>
        <v>11.461505799402053</v>
      </c>
      <c r="N80" s="1">
        <f xml:space="preserve"> MIN(   MAX(0,EXP((1/beta.p)*( N50 - N65 - beta.0 - beta.oil*price.oil.2015 - beta.eua*price.eua.2015 - parameters!$D90 ))), price.ceiling   )</f>
        <v>11.945230015916538</v>
      </c>
      <c r="O80" s="1">
        <f xml:space="preserve"> MIN(   MAX(0,EXP((1/beta.p)*( O50 - O65 - beta.0 - beta.oil*price.oil.2015 - beta.eua*price.eua.2015 - parameters!$D90 ))), price.ceiling   )</f>
        <v>12.449369448523735</v>
      </c>
      <c r="P80" s="1">
        <f xml:space="preserve"> MIN(   MAX(0,EXP((1/beta.p)*( P50 - P65 - beta.0 - beta.oil*price.oil.2015 - beta.eua*price.eua.2015 - parameters!$D90 ))), price.ceiling   )</f>
        <v>12.97478570603684</v>
      </c>
      <c r="Q80" s="1">
        <f xml:space="preserve"> MIN(   MAX(0,EXP((1/beta.p)*( Q50 - Q65 - beta.0 - beta.oil*price.oil.2015 - beta.eua*price.eua.2015 - parameters!$D90 ))), price.ceiling   )</f>
        <v>13.522376760819849</v>
      </c>
      <c r="R80" s="1">
        <f xml:space="preserve"> MIN(   MAX(0,EXP((1/beta.p)*( R50 - R65 - beta.0 - beta.oil*price.oil.2015 - beta.eua*price.eua.2015 - parameters!$D90 ))), price.ceiling   )</f>
        <v>14.093078483483781</v>
      </c>
      <c r="S80" s="1">
        <f xml:space="preserve"> MIN(   MAX(0,EXP((1/beta.p)*( S50 - S65 - beta.0 - beta.oil*price.oil.2015 - beta.eua*price.eua.2015 - parameters!$D90 ))), price.ceiling   )</f>
        <v>14.687866242353653</v>
      </c>
      <c r="T80" s="1">
        <f xml:space="preserve"> MIN(   MAX(0,EXP((1/beta.p)*( T50 - T65 - beta.0 - beta.oil*price.oil.2015 - beta.eua*price.eua.2015 - parameters!$D90 ))), price.ceiling   )</f>
        <v>15.307756570439766</v>
      </c>
      <c r="U80" s="1">
        <f xml:space="preserve"> MIN(   MAX(0,EXP((1/beta.p)*( U50 - U65 - beta.0 - beta.oil*price.oil.2015 - beta.eua*price.eua.2015 - parameters!$D90 ))), price.ceiling   )</f>
        <v>15.953808902762175</v>
      </c>
      <c r="V80" s="1">
        <f xml:space="preserve"> MIN(   MAX(0,EXP((1/beta.p)*( V50 - V65 - beta.0 - beta.oil*price.oil.2015 - beta.eua*price.eua.2015 - parameters!$D90 ))), price.ceiling   )</f>
        <v>16.627127386997749</v>
      </c>
      <c r="W80" s="1">
        <f xml:space="preserve"> MIN(   MAX(0,EXP((1/beta.p)*( W50 - W65 - beta.0 - beta.oil*price.oil.2015 - beta.eua*price.eua.2015 - parameters!$D90 ))), price.ceiling   )</f>
        <v>17.328862770544095</v>
      </c>
      <c r="X80" s="1">
        <f xml:space="preserve"> MIN(   MAX(0,EXP((1/beta.p)*( X50 - X65 - beta.0 - beta.oil*price.oil.2015 - beta.eua*price.eua.2015 - parameters!$D90 ))), price.ceiling   )</f>
        <v>18.060214367225743</v>
      </c>
      <c r="Y80" s="1">
        <f xml:space="preserve"> MIN(   MAX(0,EXP((1/beta.p)*( Y50 - Y65 - beta.0 - beta.oil*price.oil.2015 - beta.eua*price.eua.2015 - parameters!$D90 ))), price.ceiling   )</f>
        <v>18.822432107003511</v>
      </c>
      <c r="Z80" s="1">
        <f xml:space="preserve"> MIN(   MAX(0,EXP((1/beta.p)*( Z50 - Z65 - beta.0 - beta.oil*price.oil.2015 - beta.eua*price.eua.2015 - parameters!$D90 ))), price.ceiling   )</f>
        <v>19.616818672190483</v>
      </c>
      <c r="AA80" s="1">
        <f xml:space="preserve"> MIN(   MAX(0,EXP((1/beta.p)*( AA50 - AA65 - beta.0 - beta.oil*price.oil.2015 - beta.eua*price.eua.2015 - parameters!$D90 ))), price.ceiling   )</f>
        <v>20.444731723825225</v>
      </c>
      <c r="AB80" s="1">
        <f xml:space="preserve"> MIN(   MAX(0,EXP((1/beta.p)*( AB50 - AB65 - beta.0 - beta.oil*price.oil.2015 - beta.eua*price.eua.2015 - parameters!$D90 ))), price.ceiling   )</f>
        <v>21.307586222007501</v>
      </c>
      <c r="AC80" s="1">
        <f xml:space="preserve"> MIN(   MAX(0,EXP((1/beta.p)*( AC50 - AC65 - beta.0 - beta.oil*price.oil.2015 - beta.eua*price.eua.2015 - parameters!$D90 ))), price.ceiling   )</f>
        <v>22.206856844162004</v>
      </c>
      <c r="AD80" s="1">
        <f xml:space="preserve"> MIN(   MAX(0,EXP((1/beta.p)*( AD50 - AD65 - beta.0 - beta.oil*price.oil.2015 - beta.eua*price.eua.2015 - parameters!$D90 ))), price.ceiling   )</f>
        <v>23.144080505362972</v>
      </c>
      <c r="AE80" s="1">
        <f xml:space="preserve"> MIN(   MAX(0,EXP((1/beta.p)*( AE50 - AE65 - beta.0 - beta.oil*price.oil.2015 - beta.eua*price.eua.2015 - parameters!$D90 ))), price.ceiling   )</f>
        <v>24.120858985027411</v>
      </c>
      <c r="AF80" s="1">
        <f xml:space="preserve"> MIN(   MAX(0,EXP((1/beta.p)*( AF50 - AF65 - beta.0 - beta.oil*price.oil.2015 - beta.eua*price.eua.2015 - parameters!$D90 ))), price.ceiling   )</f>
        <v>25.138861664465708</v>
      </c>
      <c r="AG80" s="1">
        <f xml:space="preserve"> MIN(   MAX(0,EXP((1/beta.p)*( AG50 - AG65 - beta.0 - beta.oil*price.oil.2015 - beta.eua*price.eua.2015 - parameters!$D90 ))), price.ceiling   )</f>
        <v>26.199828379968675</v>
      </c>
      <c r="AH80" s="1">
        <f xml:space="preserve"> MIN(   MAX(0,EXP((1/beta.p)*( AH50 - AH65 - beta.0 - beta.oil*price.oil.2015 - beta.eua*price.eua.2015 - parameters!$D90 ))), price.ceiling   )</f>
        <v>27.305572396306893</v>
      </c>
      <c r="AI80" s="1">
        <f xml:space="preserve"> MIN(   MAX(0,EXP((1/beta.p)*( AI50 - AI65 - beta.0 - beta.oil*price.oil.2015 - beta.eua*price.eua.2015 - parameters!$D90 ))), price.ceiling   )</f>
        <v>28.457983505724322</v>
      </c>
      <c r="AJ80" s="1">
        <f xml:space="preserve"> MIN(   MAX(0,EXP((1/beta.p)*( AJ50 - AJ65 - beta.0 - beta.oil*price.oil.2015 - beta.eua*price.eua.2015 - parameters!$D90 ))), price.ceiling   )</f>
        <v>29.659031257722763</v>
      </c>
      <c r="AK80" s="1">
        <f xml:space="preserve"> MIN(   MAX(0,EXP((1/beta.p)*( AK50 - AK65 - beta.0 - beta.oil*price.oil.2015 - beta.eua*price.eua.2015 - parameters!$D90 ))), price.ceiling   )</f>
        <v>30.91076832515671</v>
      </c>
      <c r="AL80" s="1">
        <f xml:space="preserve"> MIN(   MAX(0,EXP((1/beta.p)*( AL50 - AL65 - beta.0 - beta.oil*price.oil.2015 - beta.eua*price.eua.2015 - parameters!$D90 ))), price.ceiling   )</f>
        <v>32.21533401239197</v>
      </c>
      <c r="AM80" s="1">
        <f xml:space="preserve"> MIN(   MAX(0,EXP((1/beta.p)*( AM50 - AM65 - beta.0 - beta.oil*price.oil.2015 - beta.eua*price.eua.2015 - parameters!$D90 ))), price.ceiling   )</f>
        <v>33.57495791152305</v>
      </c>
      <c r="AN80" s="1">
        <f xml:space="preserve"> MIN(   MAX(0,EXP((1/beta.p)*( AN50 - AN65 - beta.0 - beta.oil*price.oil.2015 - beta.eua*price.eua.2015 - parameters!$D90 ))), price.ceiling   )</f>
        <v>34.991963712899178</v>
      </c>
      <c r="AO80" s="1">
        <f xml:space="preserve"> MIN(   MAX(0,EXP((1/beta.p)*( AO50 - AO65 - beta.0 - beta.oil*price.oil.2015 - beta.eua*price.eua.2015 - parameters!$D90 ))), price.ceiling   )</f>
        <v>36.468773176469739</v>
      </c>
      <c r="AP80" s="1">
        <f xml:space="preserve"> MIN(   MAX(0,EXP((1/beta.p)*( AP50 - AP65 - beta.0 - beta.oil*price.oil.2015 - beta.eua*price.eua.2015 - parameters!$D90 ))), price.ceiling   )</f>
        <v>38.007910270738172</v>
      </c>
      <c r="AQ80" s="1">
        <f xml:space="preserve"> MIN(   MAX(0,EXP((1/beta.p)*( AQ50 - AQ65 - beta.0 - beta.oil*price.oil.2015 - beta.eua*price.eua.2015 - parameters!$D90 ))), price.ceiling   )</f>
        <v>39.612005486396939</v>
      </c>
      <c r="AR80" s="1">
        <f xml:space="preserve"> MIN(   MAX(0,EXP((1/beta.p)*( AR50 - AR65 - beta.0 - beta.oil*price.oil.2015 - beta.eua*price.eua.2015 - parameters!$D90 ))), price.ceiling   )</f>
        <v>41.283800332016149</v>
      </c>
      <c r="AS80" s="1">
        <f xml:space="preserve"> MIN(   MAX(0,EXP((1/beta.p)*( AS50 - AS65 - beta.0 - beta.oil*price.oil.2015 - beta.eua*price.eua.2015 - parameters!$D90 ))), price.ceiling   )</f>
        <v>43.026152019469571</v>
      </c>
      <c r="AT80" s="1">
        <f xml:space="preserve"> MIN(   MAX(0,EXP((1/beta.p)*( AT50 - AT65 - beta.0 - beta.oil*price.oil.2015 - beta.eua*price.eua.2015 - parameters!$D90 ))), price.ceiling   )</f>
        <v>44.842038347105252</v>
      </c>
      <c r="AU80" s="1">
        <f xml:space="preserve"> MIN(   MAX(0,EXP((1/beta.p)*( AU50 - AU65 - beta.0 - beta.oil*price.oil.2015 - beta.eua*price.eua.2015 - parameters!$D90 ))), price.ceiling   )</f>
        <v>46.734562789006951</v>
      </c>
      <c r="AV80" s="1">
        <f xml:space="preserve"> MIN(   MAX(0,EXP((1/beta.p)*( AV50 - AV65 - beta.0 - beta.oil*price.oil.2015 - beta.eua*price.eua.2015 - parameters!$D90 ))), price.ceiling   )</f>
        <v>48.706959799043709</v>
      </c>
      <c r="AW80" s="1">
        <f xml:space="preserve"> MIN(   MAX(0,EXP((1/beta.p)*( AW50 - AW65 - beta.0 - beta.oil*price.oil.2015 - beta.eua*price.eua.2015 - parameters!$D90 ))), price.ceiling   )</f>
        <v>50.762600338773169</v>
      </c>
      <c r="AX80" s="1">
        <f xml:space="preserve"> MIN(   MAX(0,EXP((1/beta.p)*( AX50 - AX65 - beta.0 - beta.oil*price.oil.2015 - beta.eua*price.eua.2015 - parameters!$D90 ))), price.ceiling   )</f>
        <v>52.904997638645632</v>
      </c>
      <c r="AY80" s="1">
        <f xml:space="preserve"> MIN(   MAX(0,EXP((1/beta.p)*( AY50 - AY65 - beta.0 - beta.oil*price.oil.2015 - beta.eua*price.eua.2015 - parameters!$D90 ))), price.ceiling   )</f>
        <v>55.13781320235546</v>
      </c>
      <c r="AZ80" s="1">
        <f xml:space="preserve"> MIN(   MAX(0,EXP((1/beta.p)*( AZ50 - AZ65 - beta.0 - beta.oil*price.oil.2015 - beta.eua*price.eua.2015 - parameters!$D90 ))), price.ceiling   )</f>
        <v>57.464863064601559</v>
      </c>
      <c r="BA80" s="1">
        <f xml:space="preserve"> MIN(   MAX(0,EXP((1/beta.p)*( BA50 - BA65 - beta.0 - beta.oil*price.oil.2015 - beta.eua*price.eua.2015 - parameters!$D90 ))), price.ceiling   )</f>
        <v>59.890124312952352</v>
      </c>
      <c r="BB80" s="1">
        <f xml:space="preserve"> MIN(   MAX(0,EXP((1/beta.p)*( BB50 - BB65 - beta.0 - beta.oil*price.oil.2015 - beta.eua*price.eua.2015 - parameters!$D90 ))), price.ceiling   )</f>
        <v>62.417741884960101</v>
      </c>
      <c r="BC80" s="1">
        <f xml:space="preserve"> MIN(   MAX(0,EXP((1/beta.p)*( BC50 - BC65 - beta.0 - beta.oil*price.oil.2015 - beta.eua*price.eua.2015 - parameters!$D90 ))), price.ceiling   )</f>
        <v>65.052035652143942</v>
      </c>
      <c r="BD80" s="1">
        <f xml:space="preserve"> MIN(   MAX(0,EXP((1/beta.p)*( BD50 - BD65 - beta.0 - beta.oil*price.oil.2015 - beta.eua*price.eua.2015 - parameters!$D90 ))), price.ceiling   )</f>
        <v>67.797507802945347</v>
      </c>
      <c r="BE80" s="1">
        <f xml:space="preserve"> MIN(   MAX(0,EXP((1/beta.p)*( BE50 - BE65 - beta.0 - beta.oil*price.oil.2015 - beta.eua*price.eua.2015 - parameters!$D90 ))), price.ceiling   )</f>
        <v>70.658850537276578</v>
      </c>
      <c r="BF80" s="1">
        <f xml:space="preserve"> MIN(   MAX(0,EXP((1/beta.p)*( BF50 - BF65 - beta.0 - beta.oil*price.oil.2015 - beta.eua*price.eua.2015 - parameters!$D90 ))), price.ceiling   )</f>
        <v>73.64095408581224</v>
      </c>
      <c r="BG80" s="1">
        <f xml:space="preserve"> MIN(   MAX(0,EXP((1/beta.p)*( BG50 - BG65 - beta.0 - beta.oil*price.oil.2015 - beta.eua*price.eua.2015 - parameters!$D90 ))), price.ceiling   )</f>
        <v>76.748915067727708</v>
      </c>
      <c r="BH80" s="1">
        <f xml:space="preserve"> MIN(   MAX(0,EXP((1/beta.p)*( BH50 - BH65 - beta.0 - beta.oil*price.oil.2015 - beta.eua*price.eua.2015 - parameters!$D90 ))), price.ceiling   )</f>
        <v>79.988045201170635</v>
      </c>
      <c r="BI80" s="1">
        <f xml:space="preserve"> MIN(   MAX(0,EXP((1/beta.p)*( BI50 - BI65 - beta.0 - beta.oil*price.oil.2015 - beta.eua*price.eua.2015 - parameters!$D90 ))), price.ceiling   )</f>
        <v>83.363880381350896</v>
      </c>
      <c r="BJ80" s="1">
        <f xml:space="preserve"> MIN(   MAX(0,EXP((1/beta.p)*( BJ50 - BJ65 - beta.0 - beta.oil*price.oil.2015 - beta.eua*price.eua.2015 - parameters!$D90 ))), price.ceiling   )</f>
        <v>86.882190141764809</v>
      </c>
      <c r="BK80" s="1">
        <f xml:space="preserve"> MIN(   MAX(0,EXP((1/beta.p)*( BK50 - BK65 - beta.0 - beta.oil*price.oil.2015 - beta.eua*price.eua.2015 - parameters!$D90 ))), price.ceiling   )</f>
        <v>90.548987514722668</v>
      </c>
      <c r="BL80" s="1">
        <f xml:space="preserve"> MIN(   MAX(0,EXP((1/beta.p)*( BL50 - BL65 - beta.0 - beta.oil*price.oil.2015 - beta.eua*price.eua.2015 - parameters!$D90 ))), price.ceiling   )</f>
        <v>94.370539308032761</v>
      </c>
      <c r="BM80" s="1">
        <f xml:space="preserve"> MIN(   MAX(0,EXP((1/beta.p)*( BM50 - BM65 - beta.0 - beta.oil*price.oil.2015 - beta.eua*price.eua.2015 - parameters!$D90 ))), price.ceiling   )</f>
        <v>98.353376815405497</v>
      </c>
      <c r="BN80" s="1">
        <f xml:space="preserve"> MIN(   MAX(0,EXP((1/beta.p)*( BN50 - BN65 - beta.0 - beta.oil*price.oil.2015 - beta.eua*price.eua.2015 - parameters!$D90 ))), price.ceiling   )</f>
        <v>102.50430697888095</v>
      </c>
      <c r="BO80" s="1">
        <f xml:space="preserve"> MIN(   MAX(0,EXP((1/beta.p)*( BO50 - BO65 - beta.0 - beta.oil*price.oil.2015 - beta.eua*price.eua.2015 - parameters!$D90 ))), price.ceiling   )</f>
        <v>106.83042402235942</v>
      </c>
      <c r="BP80" s="1">
        <f xml:space="preserve"> MIN(   MAX(0,EXP((1/beta.p)*( BP50 - BP65 - beta.0 - beta.oil*price.oil.2015 - beta.eua*price.eua.2015 - parameters!$D90 ))), price.ceiling   )</f>
        <v>111.33912157611557</v>
      </c>
      <c r="BQ80" s="1">
        <f xml:space="preserve"> MIN(   MAX(0,EXP((1/beta.p)*( BQ50 - BQ65 - beta.0 - beta.oil*price.oil.2015 - beta.eua*price.eua.2015 - parameters!$D90 ))), price.ceiling   )</f>
        <v>116.03810531301936</v>
      </c>
      <c r="BR80" s="1">
        <f xml:space="preserve"> MIN(   MAX(0,EXP((1/beta.p)*( BR50 - BR65 - beta.0 - beta.oil*price.oil.2015 - beta.eua*price.eua.2015 - parameters!$D90 ))), price.ceiling   )</f>
        <v>120.935406118058</v>
      </c>
      <c r="BS80" s="1">
        <f xml:space="preserve"> MIN(   MAX(0,EXP((1/beta.p)*( BS50 - BS65 - beta.0 - beta.oil*price.oil.2015 - beta.eua*price.eua.2015 - parameters!$D90 ))), price.ceiling   )</f>
        <v>126.0393938136688</v>
      </c>
      <c r="BT80" s="1">
        <f xml:space="preserve"> MIN(   MAX(0,EXP((1/beta.p)*( BT50 - BT65 - beta.0 - beta.oil*price.oil.2015 - beta.eua*price.eua.2015 - parameters!$D90 ))), price.ceiling   )</f>
        <v>131.35879146433871</v>
      </c>
      <c r="BU80" s="1">
        <f xml:space="preserve"> MIN(   MAX(0,EXP((1/beta.p)*( BU50 - BU65 - beta.0 - beta.oil*price.oil.2015 - beta.eua*price.eua.2015 - parameters!$D90 ))), price.ceiling   )</f>
        <v>136.90269028491892</v>
      </c>
      <c r="BV80" s="1">
        <f xml:space="preserve"> MIN(   MAX(0,EXP((1/beta.p)*( BV50 - BV65 - beta.0 - beta.oil*price.oil.2015 - beta.eua*price.eua.2015 - parameters!$D90 ))), price.ceiling   )</f>
        <v>142.68056517813355</v>
      </c>
      <c r="BW80" s="1">
        <f xml:space="preserve"> MIN(   MAX(0,EXP((1/beta.p)*( BW50 - BW65 - beta.0 - beta.oil*price.oil.2015 - beta.eua*price.eua.2015 - parameters!$D90 ))), price.ceiling   )</f>
        <v>148.70229092783714</v>
      </c>
      <c r="BX80" s="1">
        <f xml:space="preserve"> MIN(   MAX(0,EXP((1/beta.p)*( BX50 - BX65 - beta.0 - beta.oil*price.oil.2015 - beta.eua*price.eua.2015 - parameters!$D90 ))), price.ceiling   )</f>
        <v>154.97815907569699</v>
      </c>
      <c r="BY80" s="1">
        <f xml:space="preserve"> MIN(   MAX(0,EXP((1/beta.p)*( BY50 - BY65 - beta.0 - beta.oil*price.oil.2015 - beta.eua*price.eua.2015 - parameters!$D90 ))), price.ceiling   )</f>
        <v>161.51889551014187</v>
      </c>
      <c r="BZ80" s="1">
        <f xml:space="preserve"> MIN(   MAX(0,EXP((1/beta.p)*( BZ50 - BZ65 - beta.0 - beta.oil*price.oil.2015 - beta.eua*price.eua.2015 - parameters!$D90 ))), price.ceiling   )</f>
        <v>168.3356787976403</v>
      </c>
      <c r="CA80" s="1">
        <f xml:space="preserve"> MIN(   MAX(0,EXP((1/beta.p)*( CA50 - CA65 - beta.0 - beta.oil*price.oil.2015 - beta.eua*price.eua.2015 - parameters!$D90 ))), price.ceiling   )</f>
        <v>175.44015928763582</v>
      </c>
      <c r="CB80" s="1">
        <f xml:space="preserve"> MIN(   MAX(0,EXP((1/beta.p)*( CB50 - CB65 - beta.0 - beta.oil*price.oil.2015 - beta.eua*price.eua.2015 - parameters!$D90 ))), price.ceiling   )</f>
        <v>182.84447902379276</v>
      </c>
      <c r="CC80" s="1">
        <f xml:space="preserve"> MIN(   MAX(0,EXP((1/beta.p)*( CC50 - CC65 - beta.0 - beta.oil*price.oil.2015 - beta.eua*price.eua.2015 - parameters!$D90 ))), price.ceiling   )</f>
        <v>190.56129249557929</v>
      </c>
      <c r="CD80" s="1">
        <f xml:space="preserve"> MIN(   MAX(0,EXP((1/beta.p)*( CD50 - CD65 - beta.0 - beta.oil*price.oil.2015 - beta.eua*price.eua.2015 - parameters!$D90 ))), price.ceiling   )</f>
        <v>198.60378826565696</v>
      </c>
      <c r="CE80" s="1">
        <f xml:space="preserve"> MIN(   MAX(0,EXP((1/beta.p)*( CE50 - CE65 - beta.0 - beta.oil*price.oil.2015 - beta.eua*price.eua.2015 - parameters!$D90 ))), price.ceiling   )</f>
        <v>206.98571151003796</v>
      </c>
      <c r="CF80" s="1">
        <f xml:space="preserve"> MIN(   MAX(0,EXP((1/beta.p)*( CF50 - CF65 - beta.0 - beta.oil*price.oil.2015 - beta.eua*price.eua.2015 - parameters!$D90 ))), price.ceiling   )</f>
        <v>215.72138750953113</v>
      </c>
      <c r="CG80" s="1">
        <f xml:space="preserve"> MIN(   MAX(0,EXP((1/beta.p)*( CG50 - CG65 - beta.0 - beta.oil*price.oil.2015 - beta.eua*price.eua.2015 - parameters!$D90 ))), price.ceiling   )</f>
        <v>224.82574613262861</v>
      </c>
      <c r="CH80" s="1">
        <f xml:space="preserve"> MIN(   MAX(0,EXP((1/beta.p)*( CH50 - CH65 - beta.0 - beta.oil*price.oil.2015 - beta.eua*price.eua.2015 - parameters!$D90 ))), price.ceiling   )</f>
        <v>234.31434735167315</v>
      </c>
      <c r="CI80" s="1">
        <f xml:space="preserve"> MIN(   MAX(0,EXP((1/beta.p)*( CI50 - CI65 - beta.0 - beta.oil*price.oil.2015 - beta.eua*price.eua.2015 - parameters!$D90 ))), price.ceiling   )</f>
        <v>244.20340783591655</v>
      </c>
      <c r="CJ80" s="1">
        <f xml:space="preserve"> MIN(   MAX(0,EXP((1/beta.p)*( CJ50 - CJ65 - beta.0 - beta.oil*price.oil.2015 - beta.eua*price.eua.2015 - parameters!$D90 ))), price.ceiling   )</f>
        <v>254.50982866691774</v>
      </c>
      <c r="CK80" s="1">
        <f xml:space="preserve"> MIN(   MAX(0,EXP((1/beta.p)*( CK50 - CK65 - beta.0 - beta.oil*price.oil.2015 - beta.eua*price.eua.2015 - parameters!$D90 ))), price.ceiling   )</f>
        <v>265.25122422364848</v>
      </c>
      <c r="CL80" s="1">
        <f xml:space="preserve"> MIN(   MAX(0,EXP((1/beta.p)*( CL50 - CL65 - beta.0 - beta.oil*price.oil.2015 - beta.eua*price.eua.2015 - parameters!$D90 ))), price.ceiling   )</f>
        <v>276.4459522866739</v>
      </c>
      <c r="CM80" s="1">
        <f xml:space="preserve"> MIN(   MAX(0,EXP((1/beta.p)*( CM50 - CM65 - beta.0 - beta.oil*price.oil.2015 - beta.eua*price.eua.2015 - parameters!$D90 ))), price.ceiling   )</f>
        <v>288.11314541285554</v>
      </c>
      <c r="CN80" s="1">
        <f xml:space="preserve"> MIN(   MAX(0,EXP((1/beta.p)*( CN50 - CN65 - beta.0 - beta.oil*price.oil.2015 - beta.eua*price.eua.2015 - parameters!$D90 ))), price.ceiling   )</f>
        <v>300.27274363420196</v>
      </c>
      <c r="CO80" s="1">
        <f xml:space="preserve"> MIN(   MAX(0,EXP((1/beta.p)*( CO50 - CO65 - beta.0 - beta.oil*price.oil.2015 - beta.eua*price.eua.2015 - parameters!$D90 ))), price.ceiling   )</f>
        <v>312.94552853674821</v>
      </c>
      <c r="CP80" s="1">
        <f xml:space="preserve"> MIN(   MAX(0,EXP((1/beta.p)*( CP50 - CP65 - beta.0 - beta.oil*price.oil.2015 - beta.eua*price.eua.2015 - parameters!$D90 ))), price.ceiling   )</f>
        <v>326.15315877771104</v>
      </c>
      <c r="CQ80" s="1">
        <f xml:space="preserve"> MIN(   MAX(0,EXP((1/beta.p)*( CQ50 - CQ65 - beta.0 - beta.oil*price.oil.2015 - beta.eua*price.eua.2015 - parameters!$D90 ))), price.ceiling   )</f>
        <v>339.91820710161511</v>
      </c>
      <c r="CR80" s="1">
        <f xml:space="preserve"> MIN(   MAX(0,EXP((1/beta.p)*( CR50 - CR65 - beta.0 - beta.oil*price.oil.2015 - beta.eua*price.eua.2015 - parameters!$D90 ))), price.ceiling   )</f>
        <v>354.26419891866021</v>
      </c>
      <c r="CS80" s="1">
        <f xml:space="preserve"> MIN(   MAX(0,EXP((1/beta.p)*( CS50 - CS65 - beta.0 - beta.oil*price.oil.2015 - beta.eua*price.eua.2015 - parameters!$D90 ))), price.ceiling   )</f>
        <v>369.21565251125924</v>
      </c>
      <c r="CT80" s="1">
        <f xml:space="preserve"> MIN(   MAX(0,EXP((1/beta.p)*( CT50 - CT65 - beta.0 - beta.oil*price.oil.2015 - beta.eua*price.eua.2015 - parameters!$D90 ))), price.ceiling   )</f>
        <v>384.79812093745977</v>
      </c>
      <c r="CU80" s="1">
        <f xml:space="preserve"> MIN(   MAX(0,EXP((1/beta.p)*( CU50 - CU65 - beta.0 - beta.oil*price.oil.2015 - beta.eua*price.eua.2015 - parameters!$D90 ))), price.ceiling   )</f>
        <v>401.03823570287159</v>
      </c>
      <c r="CV80" s="1">
        <f xml:space="preserve"> MIN(   MAX(0,EXP((1/beta.p)*( CV50 - CV65 - beta.0 - beta.oil*price.oil.2015 - beta.eua*price.eua.2015 - parameters!$D90 ))), price.ceiling   )</f>
        <v>417.9637522757323</v>
      </c>
      <c r="CW80" s="1">
        <f xml:space="preserve"> MIN(   MAX(0,EXP((1/beta.p)*( CW50 - CW65 - beta.0 - beta.oil*price.oil.2015 - beta.eua*price.eua.2015 - parameters!$D90 ))), price.ceiling   )</f>
        <v>435.60359752290645</v>
      </c>
      <c r="CX80" s="1">
        <f xml:space="preserve"> MIN(   MAX(0,EXP((1/beta.p)*( CX50 - CX65 - beta.0 - beta.oil*price.oil.2015 - beta.eua*price.eua.2015 - parameters!$D90 ))), price.ceiling   )</f>
        <v>453.9879191478758</v>
      </c>
      <c r="CY80" s="1">
        <f xml:space="preserve"> MIN(   MAX(0,EXP((1/beta.p)*( CY50 - CY65 - beta.0 - beta.oil*price.oil.2015 - beta.eua*price.eua.2015 - parameters!$D90 ))), price.ceiling   )</f>
        <v>473.14813721523564</v>
      </c>
      <c r="CZ80" s="1">
        <f xml:space="preserve"> MIN(   MAX(0,EXP((1/beta.p)*( CZ50 - CZ65 - beta.0 - beta.oil*price.oil.2015 - beta.eua*price.eua.2015 - parameters!$D90 ))), price.ceiling   )</f>
        <v>493.11699784973166</v>
      </c>
      <c r="DA80" s="1">
        <f xml:space="preserve"> MIN(   MAX(0,EXP((1/beta.p)*( DA50 - DA65 - beta.0 - beta.oil*price.oil.2015 - beta.eua*price.eua.2015 - parameters!$D90 ))), price.ceiling   )</f>
        <v>513.92862920163361</v>
      </c>
    </row>
    <row r="82" spans="1:105" x14ac:dyDescent="0.25">
      <c r="A82" s="4" t="s">
        <v>18</v>
      </c>
      <c r="D82" s="4" t="s">
        <v>13</v>
      </c>
      <c r="E82" s="42" t="s">
        <v>116</v>
      </c>
      <c r="F82" s="4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5">
      <c r="A83" t="s">
        <v>48</v>
      </c>
      <c r="B83" s="34">
        <f>SUMPRODUCT(E83:DA83,E$5:DA$5)  /  10^6</f>
        <v>1080.508640474013</v>
      </c>
      <c r="D83" t="s">
        <v>48</v>
      </c>
      <c r="E83" s="34">
        <f t="array" ref="E83:E95" xml:space="preserve">   IF(E53:E65&lt;E38:E50,     E68:E80   *   4   *   (E38:E50-E53:E65),   0  )</f>
        <v>64267426.599961393</v>
      </c>
      <c r="F83" s="1">
        <f t="array" ref="F83:F95" xml:space="preserve">   IF(F53:F65&lt;F38:F50,     F68:F80   *   4   *   (F38:F50-F53:F65),   0  )</f>
        <v>68433691.130940974</v>
      </c>
      <c r="G83" s="1">
        <f t="array" ref="G83:G95" xml:space="preserve">   IF(G53:G65&lt;G38:G50,     G68:G80   *   4   *   (G38:G50-G53:G65),   0  )</f>
        <v>72825692.802595392</v>
      </c>
      <c r="H83" s="1">
        <f t="array" ref="H83:H95" xml:space="preserve">   IF(H53:H65&lt;H38:H50,     H68:H80   *   4   *   (H38:H50-H53:H65),   0  )</f>
        <v>77454645.459899098</v>
      </c>
      <c r="I83" s="1">
        <f t="array" ref="I83:I95" xml:space="preserve">   IF(I53:I65&lt;I38:I50,     I68:I80   *   4   *   (I38:I50-I53:I65),   0  )</f>
        <v>82332292.10559848</v>
      </c>
      <c r="J83" s="1">
        <f t="array" ref="J83:J95" xml:space="preserve">   IF(J53:J65&lt;J38:J50,     J68:J80   *   4   *   (J38:J50-J53:J65),   0  )</f>
        <v>87470929.034850746</v>
      </c>
      <c r="K83" s="1">
        <f t="array" ref="K83:K95" xml:space="preserve">   IF(K53:K65&lt;K38:K50,     K68:K80   *   4   *   (K38:K50-K53:K65),   0  )</f>
        <v>92883431.044319555</v>
      </c>
      <c r="L83" s="1">
        <f t="array" ref="L83:L95" xml:space="preserve">   IF(L53:L65&lt;L38:L50,     L68:L80   *   4   *   (L38:L50-L53:L65),   0  )</f>
        <v>98583277.762702003</v>
      </c>
      <c r="M83" s="1">
        <f t="array" ref="M83:M95" xml:space="preserve">   IF(M53:M65&lt;M38:M50,     M68:M80   *   4   *   (M38:M50-M53:M65),   0  )</f>
        <v>104584581.15168925</v>
      </c>
      <c r="N83" s="1">
        <f t="array" ref="N83:N95" xml:space="preserve">   IF(N53:N65&lt;N38:N50,     N68:N80   *   4   *   (N38:N50-N53:N65),   0  )</f>
        <v>110902114.22847334</v>
      </c>
      <c r="O83" s="1">
        <f t="array" ref="O83:O95" xml:space="preserve">   IF(O53:O65&lt;O38:O50,     O68:O80   *   4   *   (O38:O50-O53:O65),   0  )</f>
        <v>117551341.06311558</v>
      </c>
      <c r="P83" s="1">
        <f t="array" ref="P83:P95" xml:space="preserve">   IF(P53:P65&lt;P38:P50,     P68:P80   *   4   *   (P38:P50-P53:P65),   0  )</f>
        <v>124548448.10638453</v>
      </c>
      <c r="Q83" s="1">
        <f t="array" ref="Q83:Q95" xml:space="preserve">   IF(Q53:Q65&lt;Q38:Q50,     Q68:Q80   *   4   *   (Q38:Q50-Q53:Q65),   0  )</f>
        <v>131910376.90606786</v>
      </c>
      <c r="R83" s="1">
        <f t="array" ref="R83:R95" xml:space="preserve">   IF(R53:R65&lt;R38:R50,     R68:R80   *   4   *   (R38:R50-R53:R65),   0  )</f>
        <v>139654858.27225617</v>
      </c>
      <c r="S83" s="1">
        <f t="array" ref="S83:S95" xml:space="preserve">   IF(S53:S65&lt;S38:S50,     S68:S80   *   4   *   (S38:S50-S53:S65),   0  )</f>
        <v>147800447.95469502</v>
      </c>
      <c r="T83" s="1">
        <f t="array" ref="T83:T95" xml:space="preserve">   IF(T53:T65&lt;T38:T50,     T68:T80   *   4   *   (T38:T50-T53:T65),   0  )</f>
        <v>156366563.89801967</v>
      </c>
      <c r="U83" s="1">
        <f t="array" ref="U83:U95" xml:space="preserve">   IF(U53:U65&lt;U38:U50,     U68:U80   *   4   *   (U38:U50-U53:U65),   0  )</f>
        <v>165373525.14350542</v>
      </c>
      <c r="V83" s="1">
        <f t="array" ref="V83:V95" xml:space="preserve">   IF(V53:V65&lt;V38:V50,     V68:V80   *   4   *   (V38:V50-V53:V65),   0  )</f>
        <v>174842592.44892234</v>
      </c>
      <c r="W83" s="1">
        <f t="array" ref="W83:W95" xml:space="preserve">   IF(W53:W65&lt;W38:W50,     W68:W80   *   4   *   (W38:W50-W53:W65),   0  )</f>
        <v>184796010.70114937</v>
      </c>
      <c r="X83" s="1">
        <f t="array" ref="X83:X95" xml:space="preserve">   IF(X53:X65&lt;X38:X50,     X68:X80   *   4   *   (X38:X50-X53:X65),   0  )</f>
        <v>195257053.19940737</v>
      </c>
      <c r="Y83" s="1">
        <f t="array" ref="Y83:Y95" xml:space="preserve">   IF(Y53:Y65&lt;Y38:Y50,     Y68:Y80   *   4   *   (Y38:Y50-Y53:Y65),   0  )</f>
        <v>206250067.89031231</v>
      </c>
      <c r="Z83" s="1">
        <f t="array" ref="Z83:Z95" xml:space="preserve">   IF(Z53:Z65&lt;Z38:Z50,     Z68:Z80   *   4   *   (Z38:Z50-Z53:Z65),   0  )</f>
        <v>217800525.63942507</v>
      </c>
      <c r="AA83" s="1">
        <f t="array" ref="AA83:AA95" xml:space="preserve">   IF(AA53:AA65&lt;AA38:AA50,     AA68:AA80   *   4   *   (AA38:AA50-AA53:AA65),   0  )</f>
        <v>229935070.62760928</v>
      </c>
      <c r="AB83" s="1">
        <f t="array" ref="AB83:AB95" xml:space="preserve">   IF(AB53:AB65&lt;AB38:AB50,     AB68:AB80   *   4   *   (AB38:AB50-AB53:AB65),   0  )</f>
        <v>242681572.96428379</v>
      </c>
      <c r="AC83" s="1">
        <f t="array" ref="AC83:AC95" xml:space="preserve">   IF(AC53:AC65&lt;AC38:AC50,     AC68:AC80   *   4   *   (AC38:AC50-AC53:AC65),   0  )</f>
        <v>256069183.61360589</v>
      </c>
      <c r="AD83" s="1">
        <f t="array" ref="AD83:AD95" xml:space="preserve">   IF(AD53:AD65&lt;AD38:AD50,     AD68:AD80   *   4   *   (AD38:AD50-AD53:AD65),   0  )</f>
        <v>270128391.73372489</v>
      </c>
      <c r="AE83" s="1">
        <f t="array" ref="AE83:AE95" xml:space="preserve">   IF(AE53:AE65&lt;AE38:AE50,     AE68:AE80   *   4   *   (AE38:AE50-AE53:AE65),   0  )</f>
        <v>284891084.53353554</v>
      </c>
      <c r="AF83" s="1">
        <f t="array" ref="AF83:AF95" xml:space="preserve">   IF(AF53:AF65&lt;AF38:AF50,     AF68:AF80   *   4   *   (AF38:AF50-AF53:AF65),   0  )</f>
        <v>300390609.75581867</v>
      </c>
      <c r="AG83" s="1">
        <f t="array" ref="AG83:AG95" xml:space="preserve">   IF(AG53:AG65&lt;AG38:AG50,     AG68:AG80   *   4   *   (AG38:AG50-AG53:AG65),   0  )</f>
        <v>316661840.90032268</v>
      </c>
      <c r="AH83" s="1">
        <f t="array" ref="AH83:AH95" xml:space="preserve">   IF(AH53:AH65&lt;AH38:AH50,     AH68:AH80   *   4   *   (AH38:AH50-AH53:AH65),   0  )</f>
        <v>333741245.30517471</v>
      </c>
      <c r="AI83" s="1">
        <f t="array" ref="AI83:AI95" xml:space="preserve">   IF(AI53:AI65&lt;AI38:AI50,     AI68:AI80   *   4   *   (AI38:AI50-AI53:AI65),   0  )</f>
        <v>351666955.21008343</v>
      </c>
      <c r="AJ83" s="1">
        <f t="array" ref="AJ83:AJ95" xml:space="preserve">   IF(AJ53:AJ65&lt;AJ38:AJ50,     AJ68:AJ80   *   4   *   (AJ38:AJ50-AJ53:AJ65),   0  )</f>
        <v>370478841.93005508</v>
      </c>
      <c r="AK83" s="1">
        <f t="array" ref="AK83:AK95" xml:space="preserve">   IF(AK53:AK65&lt;AK38:AK50,     AK68:AK80   *   4   *   (AK38:AK50-AK53:AK65),   0  )</f>
        <v>390218593.27384537</v>
      </c>
      <c r="AL83" s="1">
        <f t="array" ref="AL83:AL95" xml:space="preserve">   IF(AL53:AL65&lt;AL38:AL50,     AL68:AL80   *   4   *   (AL38:AL50-AL53:AL65),   0  )</f>
        <v>410929794.34708679</v>
      </c>
      <c r="AM83" s="1">
        <f t="array" ref="AM83:AM95" xml:space="preserve">   IF(AM53:AM65&lt;AM38:AM50,     AM68:AM80   *   4   *   (AM38:AM50-AM53:AM65),   0  )</f>
        <v>432658011.88601077</v>
      </c>
      <c r="AN83" s="1">
        <f t="array" ref="AN83:AN95" xml:space="preserve">   IF(AN53:AN65&lt;AN38:AN50,     AN68:AN80   *   4   *   (AN38:AN50-AN53:AN65),   0  )</f>
        <v>455450882.27389228</v>
      </c>
      <c r="AO83" s="1">
        <f t="array" ref="AO83:AO95" xml:space="preserve">   IF(AO53:AO65&lt;AO38:AO50,     AO68:AO80   *   4   *   (AO38:AO50-AO53:AO65),   0  )</f>
        <v>479358203.39884239</v>
      </c>
      <c r="AP83" s="1">
        <f t="array" ref="AP83:AP95" xml:space="preserve">   IF(AP53:AP65&lt;AP38:AP50,     AP68:AP80   *   4   *   (AP38:AP50-AP53:AP65),   0  )</f>
        <v>504432030.51830435</v>
      </c>
      <c r="AQ83" s="1">
        <f t="array" ref="AQ83:AQ95" xml:space="preserve">   IF(AQ53:AQ65&lt;AQ38:AQ50,     AQ68:AQ80   *   4   *   (AQ38:AQ50-AQ53:AQ65),   0  )</f>
        <v>530726776.30269241</v>
      </c>
      <c r="AR83" s="1">
        <f t="array" ref="AR83:AR95" xml:space="preserve">   IF(AR53:AR65&lt;AR38:AR50,     AR68:AR80   *   4   *   (AR38:AR50-AR53:AR65),   0  )</f>
        <v>558299315.2379005</v>
      </c>
      <c r="AS83" s="1">
        <f t="array" ref="AS83:AS95" xml:space="preserve">   IF(AS53:AS65&lt;AS38:AS50,     AS68:AS80   *   4   *   (AS38:AS50-AS53:AS65),   0  )</f>
        <v>587209092.57410848</v>
      </c>
      <c r="AT83" s="1">
        <f t="array" ref="AT83:AT95" xml:space="preserve">   IF(AT53:AT65&lt;AT38:AT50,     AT68:AT80   *   4   *   (AT38:AT50-AT53:AT65),   0  )</f>
        <v>617518238.01623857</v>
      </c>
      <c r="AU83" s="1">
        <f t="array" ref="AU83:AU95" xml:space="preserve">   IF(AU53:AU65&lt;AU38:AU50,     AU68:AU80   *   4   *   (AU38:AU50-AU53:AU65),   0  )</f>
        <v>649291684.35975838</v>
      </c>
      <c r="AV83" s="1">
        <f t="array" ref="AV83:AV95" xml:space="preserve">   IF(AV53:AV65&lt;AV38:AV50,     AV68:AV80   *   4   *   (AV38:AV50-AV53:AV65),   0  )</f>
        <v>682597291.28416181</v>
      </c>
      <c r="AW83" s="1">
        <f t="array" ref="AW83:AW95" xml:space="preserve">   IF(AW53:AW65&lt;AW38:AW50,     AW68:AW80   *   4   *   (AW38:AW50-AW53:AW65),   0  )</f>
        <v>717505974.52549148</v>
      </c>
      <c r="AX83" s="1">
        <f t="array" ref="AX83:AX95" xml:space="preserve">   IF(AX53:AX65&lt;AX38:AX50,     AX68:AX80   *   4   *   (AX38:AX50-AX53:AX65),   0  )</f>
        <v>754091840.65866339</v>
      </c>
      <c r="AY83" s="1">
        <f t="array" ref="AY83:AY95" xml:space="preserve">   IF(AY53:AY65&lt;AY38:AY50,     AY68:AY80   *   4   *   (AY38:AY50-AY53:AY65),   0  )</f>
        <v>792432327.73016047</v>
      </c>
      <c r="AZ83" s="1">
        <f t="array" ref="AZ83:AZ95" xml:space="preserve">   IF(AZ53:AZ65&lt;AZ38:AZ50,     AZ68:AZ80   *   4   *   (AZ38:AZ50-AZ53:AZ65),   0  )</f>
        <v>832608351.99186265</v>
      </c>
      <c r="BA83" s="1">
        <f t="array" ref="BA83:BA95" xml:space="preserve">   IF(BA53:BA65&lt;BA38:BA50,     BA68:BA80   *   4   *   (BA38:BA50-BA53:BA65),   0  )</f>
        <v>874704460.99743855</v>
      </c>
      <c r="BB83" s="1">
        <f t="array" ref="BB83:BB95" xml:space="preserve">   IF(BB53:BB65&lt;BB38:BB50,     BB68:BB80   *   4   *   (BB38:BB50-BB53:BB65),   0  )</f>
        <v>918808993.33377874</v>
      </c>
      <c r="BC83" s="1">
        <f t="array" ref="BC83:BC95" xml:space="preserve">   IF(BC53:BC65&lt;BC38:BC50,     BC68:BC80   *   4   *   (BC38:BC50-BC53:BC65),   0  )</f>
        <v>965014245.27155674</v>
      </c>
      <c r="BD83" s="1">
        <f t="array" ref="BD83:BD95" xml:space="preserve">   IF(BD53:BD65&lt;BD38:BD50,     BD68:BD80   *   4   *   (BD38:BD50-BD53:BD65),   0  )</f>
        <v>1013416644.6309863</v>
      </c>
      <c r="BE83" s="1">
        <f t="array" ref="BE83:BE95" xml:space="preserve">   IF(BE53:BE65&lt;BE38:BE50,     BE68:BE80   *   4   *   (BE38:BE50-BE53:BE65),   0  )</f>
        <v>1064116932.1714503</v>
      </c>
      <c r="BF83" s="1">
        <f t="array" ref="BF83:BF95" xml:space="preserve">   IF(BF53:BF65&lt;BF38:BF50,     BF68:BF80   *   4   *   (BF38:BF50-BF53:BF65),   0  )</f>
        <v>1117220350.8266914</v>
      </c>
      <c r="BG83" s="1">
        <f t="array" ref="BG83:BG95" xml:space="preserve">   IF(BG53:BG65&lt;BG38:BG50,     BG68:BG80   *   4   *   (BG38:BG50-BG53:BG65),   0  )</f>
        <v>1172836843.12093</v>
      </c>
      <c r="BH83" s="1">
        <f t="array" ref="BH83:BH95" xml:space="preserve">   IF(BH53:BH65&lt;BH38:BH50,     BH68:BH80   *   4   *   (BH38:BH50-BH53:BH65),   0  )</f>
        <v>1231081257.1154397</v>
      </c>
      <c r="BI83" s="1">
        <f t="array" ref="BI83:BI95" xml:space="preserve">   IF(BI53:BI65&lt;BI38:BI50,     BI68:BI80   *   4   *   (BI38:BI50-BI53:BI65),   0  )</f>
        <v>1292073561.2499068</v>
      </c>
      <c r="BJ83" s="1">
        <f t="array" ref="BJ83:BJ95" xml:space="preserve">   IF(BJ53:BJ65&lt;BJ38:BJ50,     BJ68:BJ80   *   4   *   (BJ38:BJ50-BJ53:BJ65),   0  )</f>
        <v>1355939068.4583416</v>
      </c>
      <c r="BK83" s="1">
        <f t="array" ref="BK83:BK95" xml:space="preserve">   IF(BK53:BK65&lt;BK38:BK50,     BK68:BK80   *   4   *   (BK38:BK50-BK53:BK65),   0  )</f>
        <v>1422808669.9553142</v>
      </c>
      <c r="BL83" s="1">
        <f t="array" ref="BL83:BL95" xml:space="preserve">   IF(BL53:BL65&lt;BL38:BL50,     BL68:BL80   *   4   *   (BL38:BL50-BL53:BL65),   0  )</f>
        <v>1492819079.1050851</v>
      </c>
      <c r="BM83" s="1">
        <f t="array" ref="BM83:BM95" xml:space="preserve">   IF(BM53:BM65&lt;BM38:BM50,     BM68:BM80   *   4   *   (BM38:BM50-BM53:BM65),   0  )</f>
        <v>1566113085.8035846</v>
      </c>
      <c r="BN83" s="1">
        <f t="array" ref="BN83:BN95" xml:space="preserve">   IF(BN53:BN65&lt;BN38:BN50,     BN68:BN80   *   4   *   (BN38:BN50-BN53:BN65),   0  )</f>
        <v>1642839821.8214076</v>
      </c>
      <c r="BO83" s="1">
        <f t="array" ref="BO83:BO95" xml:space="preserve">   IF(BO53:BO65&lt;BO38:BO50,     BO68:BO80   *   4   *   (BO38:BO50-BO53:BO65),   0  )</f>
        <v>1723155037.5748708</v>
      </c>
      <c r="BP83" s="1">
        <f t="array" ref="BP83:BP95" xml:space="preserve">   IF(BP53:BP65&lt;BP38:BP50,     BP68:BP80   *   4   *   (BP38:BP50-BP53:BP65),   0  )</f>
        <v>1807221390.8119545</v>
      </c>
      <c r="BQ83" s="1">
        <f t="array" ref="BQ83:BQ95" xml:space="preserve">   IF(BQ53:BQ65&lt;BQ38:BQ50,     BQ68:BQ80   *   4   *   (BQ38:BQ50-BQ53:BQ65),   0  )</f>
        <v>1895208747.7204468</v>
      </c>
      <c r="BR83" s="1">
        <f t="array" ref="BR83:BR95" xml:space="preserve">   IF(BR53:BR65&lt;BR38:BR50,     BR68:BR80   *   4   *   (BR38:BR50-BR53:BR65),   0  )</f>
        <v>1987294496.9870868</v>
      </c>
      <c r="BS83" s="1">
        <f t="array" ref="BS83:BS95" xml:space="preserve">   IF(BS53:BS65&lt;BS38:BS50,     BS68:BS80   *   4   *   (BS38:BS50-BS53:BS65),   0  )</f>
        <v>2083663877.3587191</v>
      </c>
      <c r="BT83" s="1">
        <f t="array" ref="BT83:BT95" xml:space="preserve">   IF(BT53:BT65&lt;BT38:BT50,     BT68:BT80   *   4   *   (BT38:BT50-BT53:BT65),   0  )</f>
        <v>2184510319.2798123</v>
      </c>
      <c r="BU83" s="1">
        <f t="array" ref="BU83:BU95" xml:space="preserve">   IF(BU53:BU65&lt;BU38:BU50,     BU68:BU80   *   4   *   (BU38:BU50-BU53:BU65),   0  )</f>
        <v>2290035801.2048163</v>
      </c>
      <c r="BV83" s="1">
        <f t="array" ref="BV83:BV95" xml:space="preserve">   IF(BV53:BV65&lt;BV38:BV50,     BV68:BV80   *   4   *   (BV38:BV50-BV53:BV65),   0  )</f>
        <v>2400451221.2091556</v>
      </c>
      <c r="BW83" s="1">
        <f t="array" ref="BW83:BW95" xml:space="preserve">   IF(BW53:BW65&lt;BW38:BW50,     BW68:BW80   *   4   *   (BW38:BW50-BW53:BW65),   0  )</f>
        <v>2515976784.5488348</v>
      </c>
      <c r="BX83" s="1">
        <f t="array" ref="BX83:BX95" xml:space="preserve">   IF(BX53:BX65&lt;BX38:BX50,     BX68:BX80   *   4   *   (BX38:BX50-BX53:BX65),   0  )</f>
        <v>2636842407.8461146</v>
      </c>
      <c r="BY83" s="1">
        <f t="array" ref="BY83:BY95" xml:space="preserve">   IF(BY53:BY65&lt;BY38:BY50,     BY68:BY80   *   4   *   (BY38:BY50-BY53:BY65),   0  )</f>
        <v>2763288140.6071582</v>
      </c>
      <c r="BZ83" s="1">
        <f t="array" ref="BZ83:BZ95" xml:space="preserve">   IF(BZ53:BZ65&lt;BZ38:BZ50,     BZ68:BZ80   *   4   *   (BZ38:BZ50-BZ53:BZ65),   0  )</f>
        <v>2895564604.807364</v>
      </c>
      <c r="CA83" s="1">
        <f t="array" ref="CA83:CA95" xml:space="preserve">   IF(CA53:CA65&lt;CA38:CA50,     CA68:CA80   *   4   *   (CA38:CA50-CA53:CA65),   0  )</f>
        <v>3033933453.3109493</v>
      </c>
      <c r="CB83" s="1">
        <f t="array" ref="CB83:CB95" xml:space="preserve">   IF(CB53:CB65&lt;CB38:CB50,     CB68:CB80   *   4   *   (CB38:CB50-CB53:CB65),   0  )</f>
        <v>3178667847.9237165</v>
      </c>
      <c r="CC83" s="1">
        <f t="array" ref="CC83:CC95" xml:space="preserve">   IF(CC53:CC65&lt;CC38:CC50,     CC68:CC80   *   4   *   (CC38:CC50-CC53:CC65),   0  )</f>
        <v>3330052957.9114532</v>
      </c>
      <c r="CD83" s="1">
        <f t="array" ref="CD83:CD95" xml:space="preserve">   IF(CD53:CD65&lt;CD38:CD50,     CD68:CD80   *   4   *   (CD38:CD50-CD53:CD65),   0  )</f>
        <v>3488386479.8515186</v>
      </c>
      <c r="CE83" s="1">
        <f t="array" ref="CE83:CE95" xml:space="preserve">   IF(CE53:CE65&lt;CE38:CE50,     CE68:CE80   *   4   *   (CE38:CE50-CE53:CE65),   0  )</f>
        <v>3653979179.7215075</v>
      </c>
      <c r="CF83" s="1">
        <f t="array" ref="CF83:CF95" xml:space="preserve">   IF(CF53:CF65&lt;CF38:CF50,     CF68:CF80   *   4   *   (CF38:CF50-CF53:CF65),   0  )</f>
        <v>3827155458.1670189</v>
      </c>
      <c r="CG83" s="1">
        <f t="array" ref="CG83:CG95" xml:space="preserve">   IF(CG53:CG65&lt;CG38:CG50,     CG68:CG80   *   4   *   (CG38:CG50-CG53:CG65),   0  )</f>
        <v>4008253939.9300628</v>
      </c>
      <c r="CH83" s="1">
        <f t="array" ref="CH83:CH95" xml:space="preserve">   IF(CH53:CH65&lt;CH38:CH50,     CH68:CH80   *   4   *   (CH38:CH50-CH53:CH65),   0  )</f>
        <v>4197628088.4608412</v>
      </c>
      <c r="CI83" s="1">
        <f t="array" ref="CI83:CI95" xml:space="preserve">   IF(CI53:CI65&lt;CI38:CI50,     CI68:CI80   *   4   *   (CI38:CI50-CI53:CI65),   0  )</f>
        <v>4395646846.7786837</v>
      </c>
      <c r="CJ83" s="1">
        <f t="array" ref="CJ83:CJ95" xml:space="preserve">   IF(CJ53:CJ65&lt;CJ38:CJ50,     CJ68:CJ80   *   4   *   (CJ38:CJ50-CJ53:CJ65),   0  )</f>
        <v>4602695305.6925478</v>
      </c>
      <c r="CK83" s="1">
        <f t="array" ref="CK83:CK95" xml:space="preserve">   IF(CK53:CK65&lt;CK38:CK50,     CK68:CK80   *   4   *   (CK38:CK50-CK53:CK65),   0  )</f>
        <v>4819175400.5382566</v>
      </c>
      <c r="CL83" s="1">
        <f t="array" ref="CL83:CL95" xml:space="preserve">   IF(CL53:CL65&lt;CL38:CL50,     CL68:CL80   *   4   *   (CL38:CL50-CL53:CL65),   0  )</f>
        <v>5045506637.6379976</v>
      </c>
      <c r="CM83" s="1">
        <f t="array" ref="CM83:CM95" xml:space="preserve">   IF(CM53:CM65&lt;CM38:CM50,     CM68:CM80   *   4   *   (CM38:CM50-CM53:CM65),   0  )</f>
        <v>5282126851.7383823</v>
      </c>
      <c r="CN83" s="1">
        <f t="array" ref="CN83:CN95" xml:space="preserve">   IF(CN53:CN65&lt;CN38:CN50,     CN68:CN80   *   4   *   (CN38:CN50-CN53:CN65),   0  )</f>
        <v>5529492995.7358971</v>
      </c>
      <c r="CO83" s="1">
        <f t="array" ref="CO83:CO95" xml:space="preserve">   IF(CO53:CO65&lt;CO38:CO50,     CO68:CO80   *   4   *   (CO38:CO50-CO53:CO65),   0  )</f>
        <v>5788081964.0536127</v>
      </c>
      <c r="CP83" s="1">
        <f t="array" ref="CP83:CP95" xml:space="preserve">   IF(CP53:CP65&lt;CP38:CP50,     CP68:CP80   *   4   *   (CP38:CP50-CP53:CP65),   0  )</f>
        <v>6058391451.0899858</v>
      </c>
      <c r="CQ83" s="1">
        <f t="array" ref="CQ83:CQ95" xml:space="preserve">   IF(CQ53:CQ65&lt;CQ38:CQ50,     CQ68:CQ80   *   4   *   (CQ38:CQ50-CQ53:CQ65),   0  )</f>
        <v>6340940846.2203283</v>
      </c>
      <c r="CR83" s="1">
        <f t="array" ref="CR83:CR95" xml:space="preserve">   IF(CR53:CR65&lt;CR38:CR50,     CR68:CR80   *   4   *   (CR38:CR50-CR53:CR65),   0  )</f>
        <v>6636272166.893404</v>
      </c>
      <c r="CS83" s="1">
        <f t="array" ref="CS83:CS95" xml:space="preserve">   IF(CS53:CS65&lt;CS38:CS50,     CS68:CS80   *   4   *   (CS38:CS50-CS53:CS65),   0  )</f>
        <v>6944951031.4303713</v>
      </c>
      <c r="CT83" s="1">
        <f t="array" ref="CT83:CT95" xml:space="preserve">   IF(CT53:CT65&lt;CT38:CT50,     CT68:CT80   *   4   *   (CT38:CT50-CT53:CT65),   0  )</f>
        <v>7267567673.2003698</v>
      </c>
      <c r="CU83" s="1">
        <f t="array" ref="CU83:CU95" xml:space="preserve">   IF(CU53:CU65&lt;CU38:CU50,     CU68:CU80   *   4   *   (CU38:CU50-CU53:CU65),   0  )</f>
        <v>7604737997.9174089</v>
      </c>
      <c r="CV83" s="1">
        <f t="array" ref="CV83:CV95" xml:space="preserve">   IF(CV53:CV65&lt;CV38:CV50,     CV68:CV80   *   4   *   (CV38:CV50-CV53:CV65),   0  )</f>
        <v>7957104685.8759394</v>
      </c>
      <c r="CW83" s="1">
        <f t="array" ref="CW83:CW95" xml:space="preserve">   IF(CW53:CW65&lt;CW38:CW50,     CW68:CW80   *   4   *   (CW38:CW50-CW53:CW65),   0  )</f>
        <v>8325338341.0189352</v>
      </c>
      <c r="CX83" s="1">
        <f t="array" ref="CX83:CX95" xml:space="preserve">   IF(CX53:CX65&lt;CX38:CX50,     CX68:CX80   *   4   *   (CX38:CX50-CX53:CX65),   0  )</f>
        <v>8710138688.8110313</v>
      </c>
      <c r="CY83" s="1">
        <f t="array" ref="CY83:CY95" xml:space="preserve">   IF(CY53:CY65&lt;CY38:CY50,     CY68:CY80   *   4   *   (CY38:CY50-CY53:CY65),   0  )</f>
        <v>9112235824.9722176</v>
      </c>
      <c r="CZ83" s="1">
        <f t="array" ref="CZ83:CZ95" xml:space="preserve">   IF(CZ53:CZ65&lt;CZ38:CZ50,     CZ68:CZ80   *   4   *   (CZ38:CZ50-CZ53:CZ65),   0  )</f>
        <v>9532391517.2132835</v>
      </c>
      <c r="DA83" s="1">
        <f t="array" ref="DA83:DA95" xml:space="preserve">   IF(DA53:DA65&lt;DA38:DA50,     DA68:DA80   *   4   *   (DA38:DA50-DA53:DA65),   0  )</f>
        <v>9971400562.203743</v>
      </c>
    </row>
    <row r="84" spans="1:105" x14ac:dyDescent="0.25">
      <c r="A84" t="s">
        <v>49</v>
      </c>
      <c r="B84" s="1">
        <f t="shared" ref="B84:B95" si="30">SUMPRODUCT(E84:DA84,E$5:DA$5)  /  10^6</f>
        <v>935.87822869032209</v>
      </c>
      <c r="D84" t="s">
        <v>49</v>
      </c>
      <c r="E84" s="1">
        <v>96111812.764118806</v>
      </c>
      <c r="F84" s="1">
        <v>100909979.63852584</v>
      </c>
      <c r="G84" s="1">
        <v>105916461.09712736</v>
      </c>
      <c r="H84" s="1">
        <v>111139664.81636192</v>
      </c>
      <c r="I84" s="1">
        <v>116588322.89522813</v>
      </c>
      <c r="J84" s="1">
        <v>122271503.99757467</v>
      </c>
      <c r="K84" s="1">
        <v>128198625.93892829</v>
      </c>
      <c r="L84" s="1">
        <v>134379468.73386592</v>
      </c>
      <c r="M84" s="1">
        <v>140824188.12050289</v>
      </c>
      <c r="N84" s="1">
        <v>147543329.57926372</v>
      </c>
      <c r="O84" s="1">
        <v>154547842.86370319</v>
      </c>
      <c r="P84" s="1">
        <v>161849097.06178477</v>
      </c>
      <c r="Q84" s="1">
        <v>169458896.20667049</v>
      </c>
      <c r="R84" s="1">
        <v>177389495.45675513</v>
      </c>
      <c r="S84" s="1">
        <v>185653617.86537614</v>
      </c>
      <c r="T84" s="1">
        <v>194264471.76135674</v>
      </c>
      <c r="U84" s="1">
        <v>203235768.76228619</v>
      </c>
      <c r="V84" s="1">
        <v>212581742.44322103</v>
      </c>
      <c r="W84" s="1">
        <v>222317167.68429044</v>
      </c>
      <c r="X84" s="1">
        <v>232457380.72152501</v>
      </c>
      <c r="Y84" s="1">
        <v>243018299.92608255</v>
      </c>
      <c r="Z84" s="1">
        <v>254016447.33794147</v>
      </c>
      <c r="AA84" s="1">
        <v>265468970.98104891</v>
      </c>
      <c r="AB84" s="1">
        <v>277393667.98787129</v>
      </c>
      <c r="AC84" s="1">
        <v>289809008.56227177</v>
      </c>
      <c r="AD84" s="1">
        <v>302734160.81067711</v>
      </c>
      <c r="AE84" s="1">
        <v>316189016.47253734</v>
      </c>
      <c r="AF84" s="1">
        <v>330194217.58218926</v>
      </c>
      <c r="AG84" s="1">
        <v>344771184.09536183</v>
      </c>
      <c r="AH84" s="1">
        <v>359942142.51473588</v>
      </c>
      <c r="AI84" s="1">
        <v>375730155.55018622</v>
      </c>
      <c r="AJ84" s="1">
        <v>392159152.85058582</v>
      </c>
      <c r="AK84" s="1">
        <v>409253962.84535795</v>
      </c>
      <c r="AL84" s="1">
        <v>427040345.73530275</v>
      </c>
      <c r="AM84" s="1">
        <v>445545027.67362082</v>
      </c>
      <c r="AN84" s="1">
        <v>464795736.17949563</v>
      </c>
      <c r="AO84" s="1">
        <v>484821236.82808769</v>
      </c>
      <c r="AP84" s="1">
        <v>505651371.26233977</v>
      </c>
      <c r="AQ84" s="1">
        <v>527317096.57358992</v>
      </c>
      <c r="AR84" s="1">
        <v>549850526.09963107</v>
      </c>
      <c r="AS84" s="1">
        <v>573284971.6905942</v>
      </c>
      <c r="AT84" s="1">
        <v>597654987.49475992</v>
      </c>
      <c r="AU84" s="1">
        <v>622996415.31828988</v>
      </c>
      <c r="AV84" s="1">
        <v>649346431.61470282</v>
      </c>
      <c r="AW84" s="1">
        <v>676743596.16194904</v>
      </c>
      <c r="AX84" s="1">
        <v>705227902.48689997</v>
      </c>
      <c r="AY84" s="1">
        <v>734840830.09923899</v>
      </c>
      <c r="AZ84" s="1">
        <v>765625398.59884095</v>
      </c>
      <c r="BA84" s="1">
        <v>797626223.72305799</v>
      </c>
      <c r="BB84" s="1">
        <v>830889575.40257192</v>
      </c>
      <c r="BC84" s="1">
        <v>865463437.89696729</v>
      </c>
      <c r="BD84" s="1">
        <v>901397572.08360064</v>
      </c>
      <c r="BE84" s="1">
        <v>938743579.97596598</v>
      </c>
      <c r="BF84" s="1">
        <v>977554971.55041325</v>
      </c>
      <c r="BG84" s="1">
        <v>1017887233.9628282</v>
      </c>
      <c r="BH84" s="1">
        <v>1059797903.2397574</v>
      </c>
      <c r="BI84" s="1">
        <v>1103346638.5314093</v>
      </c>
      <c r="BJ84" s="1">
        <v>1148595299.0170221</v>
      </c>
      <c r="BK84" s="1">
        <v>1195608023.5562627</v>
      </c>
      <c r="BL84" s="1">
        <v>1244451313.183589</v>
      </c>
      <c r="BM84" s="1">
        <v>1295194116.5459046</v>
      </c>
      <c r="BN84" s="1">
        <v>1347907918.3873413</v>
      </c>
      <c r="BO84" s="1">
        <v>1402666831.1886222</v>
      </c>
      <c r="BP84" s="1">
        <v>1459547690.0722482</v>
      </c>
      <c r="BQ84" s="1">
        <v>1518630151.0885835</v>
      </c>
      <c r="BR84" s="1">
        <v>1579996793.0019851</v>
      </c>
      <c r="BS84" s="1">
        <v>1643733222.7002552</v>
      </c>
      <c r="BT84" s="1">
        <v>1709928184.3550034</v>
      </c>
      <c r="BU84" s="1">
        <v>1778673672.4649594</v>
      </c>
      <c r="BV84" s="1">
        <v>1850065048.9188936</v>
      </c>
      <c r="BW84" s="1">
        <v>1924201164.2195451</v>
      </c>
      <c r="BX84" s="1">
        <v>2001184483.0149226</v>
      </c>
      <c r="BY84" s="1">
        <v>2081121214.0884149</v>
      </c>
      <c r="BZ84" s="1">
        <v>2164121444.9644451</v>
      </c>
      <c r="CA84" s="1">
        <v>2250299281.2918649</v>
      </c>
      <c r="CB84" s="1">
        <v>2339772991.1729198</v>
      </c>
      <c r="CC84" s="1">
        <v>2432665154.6114798</v>
      </c>
      <c r="CD84" s="1">
        <v>2529102818.2602863</v>
      </c>
      <c r="CE84" s="1">
        <v>2629217655.6531806</v>
      </c>
      <c r="CF84" s="1">
        <v>2733146133.1148152</v>
      </c>
      <c r="CG84" s="1">
        <v>2841029681.546977</v>
      </c>
      <c r="CH84" s="1">
        <v>2953014874.2976885</v>
      </c>
      <c r="CI84" s="1">
        <v>3069253611.3262401</v>
      </c>
      <c r="CJ84" s="1">
        <v>3189903309.8849616</v>
      </c>
      <c r="CK84" s="1">
        <v>3315127101.9459958</v>
      </c>
      <c r="CL84" s="1">
        <v>3445094038.6093993</v>
      </c>
      <c r="CM84" s="1">
        <v>3579979301.7370806</v>
      </c>
      <c r="CN84" s="1">
        <v>3719964423.0655551</v>
      </c>
      <c r="CO84" s="1">
        <v>3865237511.0593271</v>
      </c>
      <c r="CP84" s="1">
        <v>4015993485.7757463</v>
      </c>
      <c r="CQ84" s="1">
        <v>4172434322.021657</v>
      </c>
      <c r="CR84" s="1">
        <v>4334769301.0918093</v>
      </c>
      <c r="CS84" s="1">
        <v>4503215271.3891649</v>
      </c>
      <c r="CT84" s="1">
        <v>4677996918.2375593</v>
      </c>
      <c r="CU84" s="1">
        <v>4859347043.2079</v>
      </c>
      <c r="CV84" s="1">
        <v>5047506853.2905264</v>
      </c>
      <c r="CW84" s="1">
        <v>5242726260.2573614</v>
      </c>
      <c r="CX84" s="1">
        <v>5445264190.5699654</v>
      </c>
      <c r="CY84" s="1">
        <v>5655388906.2015247</v>
      </c>
      <c r="CZ84" s="1">
        <v>5873378336.7537804</v>
      </c>
      <c r="DA84" s="1">
        <v>6099520423.2630224</v>
      </c>
    </row>
    <row r="85" spans="1:105" x14ac:dyDescent="0.25">
      <c r="A85" t="s">
        <v>50</v>
      </c>
      <c r="B85" s="1">
        <f t="shared" si="30"/>
        <v>916.10802792555648</v>
      </c>
      <c r="D85" t="s">
        <v>50</v>
      </c>
      <c r="E85" s="1">
        <v>60453301.656836279</v>
      </c>
      <c r="F85" s="1">
        <v>64213138.17531801</v>
      </c>
      <c r="G85" s="1">
        <v>68168580.996548802</v>
      </c>
      <c r="H85" s="1">
        <v>72328962.922157049</v>
      </c>
      <c r="I85" s="1">
        <v>76704039.787018493</v>
      </c>
      <c r="J85" s="1">
        <v>81304008.994189292</v>
      </c>
      <c r="K85" s="1">
        <v>86139528.842554167</v>
      </c>
      <c r="L85" s="1">
        <v>91221738.680486262</v>
      </c>
      <c r="M85" s="1">
        <v>96562279.920192689</v>
      </c>
      <c r="N85" s="1">
        <v>102173317.94885825</v>
      </c>
      <c r="O85" s="1">
        <v>108067564.97419211</v>
      </c>
      <c r="P85" s="1">
        <v>114258303.8435372</v>
      </c>
      <c r="Q85" s="1">
        <v>120759412.87732314</v>
      </c>
      <c r="R85" s="1">
        <v>127585391.75932792</v>
      </c>
      <c r="S85" s="1">
        <v>134751388.52796683</v>
      </c>
      <c r="T85" s="1">
        <v>142273227.71465507</v>
      </c>
      <c r="U85" s="1">
        <v>150167439.67718825</v>
      </c>
      <c r="V85" s="1">
        <v>158451291.17806697</v>
      </c>
      <c r="W85" s="1">
        <v>167142817.25974619</v>
      </c>
      <c r="X85" s="1">
        <v>176260854.47093654</v>
      </c>
      <c r="Y85" s="1">
        <v>185825075.50031385</v>
      </c>
      <c r="Z85" s="1">
        <v>195856025.27631304</v>
      </c>
      <c r="AA85" s="1">
        <v>206375158.59410217</v>
      </c>
      <c r="AB85" s="1">
        <v>217404879.33334219</v>
      </c>
      <c r="AC85" s="1">
        <v>228968581.33295971</v>
      </c>
      <c r="AD85" s="1">
        <v>241090690.99187943</v>
      </c>
      <c r="AE85" s="1">
        <v>253796711.66750023</v>
      </c>
      <c r="AF85" s="1">
        <v>267113269.94664726</v>
      </c>
      <c r="AG85" s="1">
        <v>281068163.86680305</v>
      </c>
      <c r="AH85" s="1">
        <v>295690413.16861463</v>
      </c>
      <c r="AI85" s="1">
        <v>311010311.66399717</v>
      </c>
      <c r="AJ85" s="1">
        <v>327059481.80762023</v>
      </c>
      <c r="AK85" s="1">
        <v>343870931.56315494</v>
      </c>
      <c r="AL85" s="1">
        <v>361479113.65941149</v>
      </c>
      <c r="AM85" s="1">
        <v>379919987.33539897</v>
      </c>
      <c r="AN85" s="1">
        <v>399231082.67738563</v>
      </c>
      <c r="AO85" s="1">
        <v>419451567.65527755</v>
      </c>
      <c r="AP85" s="1">
        <v>440622317.97000194</v>
      </c>
      <c r="AQ85" s="1">
        <v>462785989.8281846</v>
      </c>
      <c r="AR85" s="1">
        <v>485987095.76513165</v>
      </c>
      <c r="AS85" s="1">
        <v>510272083.64211434</v>
      </c>
      <c r="AT85" s="1">
        <v>535689418.94906878</v>
      </c>
      <c r="AU85" s="1">
        <v>562289670.54921019</v>
      </c>
      <c r="AV85" s="1">
        <v>590125600.00762641</v>
      </c>
      <c r="AW85" s="1">
        <v>619252254.65171027</v>
      </c>
      <c r="AX85" s="1">
        <v>649727064.51734388</v>
      </c>
      <c r="AY85" s="1">
        <v>681609943.34101522</v>
      </c>
      <c r="AZ85" s="1">
        <v>714963393.76459074</v>
      </c>
      <c r="BA85" s="1">
        <v>749852616.92626846</v>
      </c>
      <c r="BB85" s="1">
        <v>786345626.61829948</v>
      </c>
      <c r="BC85" s="1">
        <v>824513368.19944417</v>
      </c>
      <c r="BD85" s="1">
        <v>864429842.45777524</v>
      </c>
      <c r="BE85" s="1">
        <v>906172234.62741792</v>
      </c>
      <c r="BF85" s="1">
        <v>949821048.77109325</v>
      </c>
      <c r="BG85" s="1">
        <v>995460247.74896419</v>
      </c>
      <c r="BH85" s="1">
        <v>1043177399.0032755</v>
      </c>
      <c r="BI85" s="1">
        <v>1093063826.397568</v>
      </c>
      <c r="BJ85" s="1">
        <v>1145214768.35901</v>
      </c>
      <c r="BK85" s="1">
        <v>1199729542.5824542</v>
      </c>
      <c r="BL85" s="1">
        <v>1256711717.5653756</v>
      </c>
      <c r="BM85" s="1">
        <v>1316269291.2537329</v>
      </c>
      <c r="BN85" s="1">
        <v>1378514877.090241</v>
      </c>
      <c r="BO85" s="1">
        <v>1443565897.7682836</v>
      </c>
      <c r="BP85" s="1">
        <v>1511544787.0071242</v>
      </c>
      <c r="BQ85" s="1">
        <v>1582579199.676754</v>
      </c>
      <c r="BR85" s="1">
        <v>1656802230.6141553</v>
      </c>
      <c r="BS85" s="1">
        <v>1734352642.4865265</v>
      </c>
      <c r="BT85" s="1">
        <v>1815375103.0714996</v>
      </c>
      <c r="BU85" s="1">
        <v>1900020432.339323</v>
      </c>
      <c r="BV85" s="1">
        <v>1988445859.7376564</v>
      </c>
      <c r="BW85" s="1">
        <v>2080815292.0957549</v>
      </c>
      <c r="BX85" s="1">
        <v>2177299592.5818052</v>
      </c>
      <c r="BY85" s="1">
        <v>2278076871.1646476</v>
      </c>
      <c r="BZ85" s="1">
        <v>2383332787.0494733</v>
      </c>
      <c r="CA85" s="1">
        <v>2493260863.5759711</v>
      </c>
      <c r="CB85" s="1">
        <v>2608062816.087316</v>
      </c>
      <c r="CC85" s="1">
        <v>2727948893.2987556</v>
      </c>
      <c r="CD85" s="1">
        <v>2853138232.7161579</v>
      </c>
      <c r="CE85" s="1">
        <v>2983859230.6769009</v>
      </c>
      <c r="CF85" s="1">
        <v>3120349927.6088018</v>
      </c>
      <c r="CG85" s="1">
        <v>3262858409.1267562</v>
      </c>
      <c r="CH85" s="1">
        <v>3411643223.6117516</v>
      </c>
      <c r="CI85" s="1">
        <v>3566973816.9430637</v>
      </c>
      <c r="CJ85" s="1">
        <v>3729130985.0814381</v>
      </c>
      <c r="CK85" s="1">
        <v>3898407345.2292347</v>
      </c>
      <c r="CL85" s="1">
        <v>4075107826.3228197</v>
      </c>
      <c r="CM85" s="1">
        <v>4259550179.6429033</v>
      </c>
      <c r="CN85" s="1">
        <v>4452065510.3603344</v>
      </c>
      <c r="CO85" s="1">
        <v>4652998830.8676662</v>
      </c>
      <c r="CP85" s="1">
        <v>4862709636.781148</v>
      </c>
      <c r="CQ85" s="1">
        <v>5081572506.5334835</v>
      </c>
      <c r="CR85" s="1">
        <v>5309977725.5146704</v>
      </c>
      <c r="CS85" s="1">
        <v>5548331935.7569532</v>
      </c>
      <c r="CT85" s="1">
        <v>5797058812.1998014</v>
      </c>
      <c r="CU85" s="1">
        <v>6056599766.6127405</v>
      </c>
      <c r="CV85" s="1">
        <v>6327414680.2971106</v>
      </c>
      <c r="CW85" s="1">
        <v>6609982666.7329855</v>
      </c>
      <c r="CX85" s="1">
        <v>6904802865.384367</v>
      </c>
      <c r="CY85" s="1">
        <v>7212395267.9245653</v>
      </c>
      <c r="CZ85" s="1">
        <v>7533301578.1944771</v>
      </c>
      <c r="DA85" s="1">
        <v>7868086107.2591076</v>
      </c>
    </row>
    <row r="86" spans="1:105" x14ac:dyDescent="0.25">
      <c r="A86" t="s">
        <v>51</v>
      </c>
      <c r="B86" s="1">
        <f t="shared" si="30"/>
        <v>886.99724232497465</v>
      </c>
      <c r="D86" t="s">
        <v>51</v>
      </c>
      <c r="E86" s="1">
        <v>20709866.279467147</v>
      </c>
      <c r="F86" s="1">
        <v>22906713.746116105</v>
      </c>
      <c r="G86" s="1">
        <v>25261165.498990048</v>
      </c>
      <c r="H86" s="1">
        <v>27783041.438682854</v>
      </c>
      <c r="I86" s="1">
        <v>30482729.985241983</v>
      </c>
      <c r="J86" s="1">
        <v>33371219.538280677</v>
      </c>
      <c r="K86" s="1">
        <v>36460131.625480555</v>
      </c>
      <c r="L86" s="1">
        <v>39761755.828112774</v>
      </c>
      <c r="M86" s="1">
        <v>43289086.576779984</v>
      </c>
      <c r="N86" s="1">
        <v>47055861.915390097</v>
      </c>
      <c r="O86" s="1">
        <v>51076604.336425789</v>
      </c>
      <c r="P86" s="1">
        <v>55366663.795882791</v>
      </c>
      <c r="Q86" s="1">
        <v>59942263.021831639</v>
      </c>
      <c r="R86" s="1">
        <v>64820545.236420244</v>
      </c>
      <c r="S86" s="1">
        <v>70019624.417297274</v>
      </c>
      <c r="T86" s="1">
        <v>75558638.230911016</v>
      </c>
      <c r="U86" s="1">
        <v>81457803.776941851</v>
      </c>
      <c r="V86" s="1">
        <v>87738476.290275812</v>
      </c>
      <c r="W86" s="1">
        <v>94423210.954437867</v>
      </c>
      <c r="X86" s="1">
        <v>101535827.98829596</v>
      </c>
      <c r="Y86" s="1">
        <v>109101481.17613964</v>
      </c>
      <c r="Z86" s="1">
        <v>117146730.01994835</v>
      </c>
      <c r="AA86" s="1">
        <v>125699615.70181912</v>
      </c>
      <c r="AB86" s="1">
        <v>134789741.05413905</v>
      </c>
      <c r="AC86" s="1">
        <v>144448354.74519148</v>
      </c>
      <c r="AD86" s="1">
        <v>154708439.89849928</v>
      </c>
      <c r="AE86" s="1">
        <v>165604807.37535664</v>
      </c>
      <c r="AF86" s="1">
        <v>177174193.96171841</v>
      </c>
      <c r="AG86" s="1">
        <v>189455365.71291625</v>
      </c>
      <c r="AH86" s="1">
        <v>202489226.72260121</v>
      </c>
      <c r="AI86" s="1">
        <v>216318933.59588751</v>
      </c>
      <c r="AJ86" s="1">
        <v>230990015.9209379</v>
      </c>
      <c r="AK86" s="1">
        <v>246550503.04821107</v>
      </c>
      <c r="AL86" s="1">
        <v>263051057.50232878</v>
      </c>
      <c r="AM86" s="1">
        <v>280545115.36805141</v>
      </c>
      <c r="AN86" s="1">
        <v>299089034.00921071</v>
      </c>
      <c r="AO86" s="1">
        <v>318742247.49768436</v>
      </c>
      <c r="AP86" s="1">
        <v>339567430.14865232</v>
      </c>
      <c r="AQ86" s="1">
        <v>361630668.57848603</v>
      </c>
      <c r="AR86" s="1">
        <v>385001642.72275442</v>
      </c>
      <c r="AS86" s="1">
        <v>409753816.27401531</v>
      </c>
      <c r="AT86" s="1">
        <v>435964637.02236474</v>
      </c>
      <c r="AU86" s="1">
        <v>463715747.60619694</v>
      </c>
      <c r="AV86" s="1">
        <v>493093207.20631093</v>
      </c>
      <c r="AW86" s="1">
        <v>524187724.74352181</v>
      </c>
      <c r="AX86" s="1">
        <v>557094904.1682384</v>
      </c>
      <c r="AY86" s="1">
        <v>591915502.46028233</v>
      </c>
      <c r="AZ86" s="1">
        <v>628755700.98843026</v>
      </c>
      <c r="BA86" s="1">
        <v>667727390.91203845</v>
      </c>
      <c r="BB86" s="1">
        <v>708948473.34151518</v>
      </c>
      <c r="BC86" s="1">
        <v>752543175.01066875</v>
      </c>
      <c r="BD86" s="1">
        <v>798642380.25188541</v>
      </c>
      <c r="BE86" s="1">
        <v>847383980.10507679</v>
      </c>
      <c r="BF86" s="1">
        <v>898913239.43315649</v>
      </c>
      <c r="BG86" s="1">
        <v>953383182.96087921</v>
      </c>
      <c r="BH86" s="1">
        <v>1010955001.1999885</v>
      </c>
      <c r="BI86" s="1">
        <v>1071798477.2722068</v>
      </c>
      <c r="BJ86" s="1">
        <v>1136092435.6924295</v>
      </c>
      <c r="BK86" s="1">
        <v>1204025214.2280548</v>
      </c>
      <c r="BL86" s="1">
        <v>1275795160.0063956</v>
      </c>
      <c r="BM86" s="1">
        <v>1351611151.1011853</v>
      </c>
      <c r="BN86" s="1">
        <v>1431693144.8909252</v>
      </c>
      <c r="BO86" s="1">
        <v>1516272754.5469146</v>
      </c>
      <c r="BP86" s="1">
        <v>1605593855.0768545</v>
      </c>
      <c r="BQ86" s="1">
        <v>1699913220.4216671</v>
      </c>
      <c r="BR86" s="1">
        <v>1799501193.17818</v>
      </c>
      <c r="BS86" s="1">
        <v>1904642388.5993326</v>
      </c>
      <c r="BT86" s="1">
        <v>2015636434.6063335</v>
      </c>
      <c r="BU86" s="1">
        <v>2132798749.6341703</v>
      </c>
      <c r="BV86" s="1">
        <v>2256461360.2231321</v>
      </c>
      <c r="BW86" s="1">
        <v>2386973760.3648367</v>
      </c>
      <c r="BX86" s="1">
        <v>2524703814.7117939</v>
      </c>
      <c r="BY86" s="1">
        <v>2670038707.8651786</v>
      </c>
      <c r="BZ86" s="1">
        <v>2823385942.0662179</v>
      </c>
      <c r="CA86" s="1">
        <v>2985174385.7329884</v>
      </c>
      <c r="CB86" s="1">
        <v>3155855375.4065032</v>
      </c>
      <c r="CC86" s="1">
        <v>3335903873.7981048</v>
      </c>
      <c r="CD86" s="1">
        <v>3525819686.7647319</v>
      </c>
      <c r="CE86" s="1">
        <v>3726128742.179781</v>
      </c>
      <c r="CF86" s="1">
        <v>3937384433.8155837</v>
      </c>
      <c r="CG86" s="1">
        <v>4160169033.5088325</v>
      </c>
      <c r="CH86" s="1">
        <v>4395095175.0438919</v>
      </c>
      <c r="CI86" s="1">
        <v>4642807413.3599176</v>
      </c>
      <c r="CJ86" s="1">
        <v>4903983862.8677588</v>
      </c>
      <c r="CK86" s="1">
        <v>5179337918.8513355</v>
      </c>
      <c r="CL86" s="1">
        <v>5469620066.1261415</v>
      </c>
      <c r="CM86" s="1">
        <v>5775619779.3355513</v>
      </c>
      <c r="CN86" s="1">
        <v>6098167519.4837084</v>
      </c>
      <c r="CO86" s="1">
        <v>6438136831.5327454</v>
      </c>
      <c r="CP86" s="1">
        <v>6796446548.1323996</v>
      </c>
      <c r="CQ86" s="1">
        <v>7174063104.8022251</v>
      </c>
      <c r="CR86" s="1">
        <v>7572002972.1512871</v>
      </c>
      <c r="CS86" s="1">
        <v>7991335210.9978666</v>
      </c>
      <c r="CT86" s="1">
        <v>8433184156.5432396</v>
      </c>
      <c r="CU86" s="1">
        <v>8898732238.0592403</v>
      </c>
      <c r="CV86" s="1">
        <v>9389222940.8706245</v>
      </c>
      <c r="CW86" s="1">
        <v>9905963917.7493877</v>
      </c>
      <c r="CX86" s="1">
        <v>10450330257.192322</v>
      </c>
      <c r="CY86" s="1">
        <v>11023767916.423422</v>
      </c>
      <c r="CZ86" s="1">
        <v>11627797327.351864</v>
      </c>
      <c r="DA86" s="1">
        <v>12264017184.125193</v>
      </c>
    </row>
    <row r="87" spans="1:105" x14ac:dyDescent="0.25">
      <c r="A87" t="s">
        <v>52</v>
      </c>
      <c r="B87" s="1">
        <f t="shared" si="30"/>
        <v>657.20187407419451</v>
      </c>
      <c r="D87" t="s">
        <v>52</v>
      </c>
      <c r="E87" s="1">
        <v>4120722.1902046846</v>
      </c>
      <c r="F87" s="1">
        <v>5399349.4779369002</v>
      </c>
      <c r="G87" s="1">
        <v>6788189.2712939531</v>
      </c>
      <c r="H87" s="1">
        <v>8294736.4262081003</v>
      </c>
      <c r="I87" s="1">
        <v>9926944.9705661219</v>
      </c>
      <c r="J87" s="1">
        <v>11693254.622781549</v>
      </c>
      <c r="K87" s="1">
        <v>13602618.784744736</v>
      </c>
      <c r="L87" s="1">
        <v>15664534.088974319</v>
      </c>
      <c r="M87" s="1">
        <v>17889071.584031742</v>
      </c>
      <c r="N87" s="1">
        <v>20286909.646719828</v>
      </c>
      <c r="O87" s="1">
        <v>22869368.714278869</v>
      </c>
      <c r="P87" s="1">
        <v>25648447.934731223</v>
      </c>
      <c r="Q87" s="1">
        <v>28636863.838720996</v>
      </c>
      <c r="R87" s="1">
        <v>31848091.14166132</v>
      </c>
      <c r="S87" s="1">
        <v>35296405.790754199</v>
      </c>
      <c r="T87" s="1">
        <v>38996930.377497531</v>
      </c>
      <c r="U87" s="1">
        <v>42965682.042661935</v>
      </c>
      <c r="V87" s="1">
        <v>47219623.007416822</v>
      </c>
      <c r="W87" s="1">
        <v>51776713.871331498</v>
      </c>
      <c r="X87" s="1">
        <v>56655969.825390324</v>
      </c>
      <c r="Y87" s="1">
        <v>61877519.935958408</v>
      </c>
      <c r="Z87" s="1">
        <v>67462669.663837478</v>
      </c>
      <c r="AA87" s="1">
        <v>73433966.791180387</v>
      </c>
      <c r="AB87" s="1">
        <v>79815270.938110128</v>
      </c>
      <c r="AC87" s="1">
        <v>86631826.86043559</v>
      </c>
      <c r="AD87" s="1">
        <v>93910341.729899049</v>
      </c>
      <c r="AE87" s="1">
        <v>101679066.60895398</v>
      </c>
      <c r="AF87" s="1">
        <v>109967882.34318021</v>
      </c>
      <c r="AG87" s="1">
        <v>118808390.10612887</v>
      </c>
      <c r="AH87" s="1">
        <v>128234006.84367841</v>
      </c>
      <c r="AI87" s="1">
        <v>138280065.87790969</v>
      </c>
      <c r="AJ87" s="1">
        <v>148983922.94409674</v>
      </c>
      <c r="AK87" s="1">
        <v>160385067.94870991</v>
      </c>
      <c r="AL87" s="1">
        <v>172525242.75135726</v>
      </c>
      <c r="AM87" s="1">
        <v>185448565.2894021</v>
      </c>
      <c r="AN87" s="1">
        <v>199201660.38061538</v>
      </c>
      <c r="AO87" s="1">
        <v>213833797.55671003</v>
      </c>
      <c r="AP87" s="1">
        <v>229397036.29897791</v>
      </c>
      <c r="AQ87" s="1">
        <v>245946379.06659117</v>
      </c>
      <c r="AR87" s="1">
        <v>263539932.52844426</v>
      </c>
      <c r="AS87" s="1">
        <v>282239077.43079299</v>
      </c>
      <c r="AT87" s="1">
        <v>302108647.55541372</v>
      </c>
      <c r="AU87" s="1">
        <v>323217118.24663258</v>
      </c>
      <c r="AV87" s="1">
        <v>345636805.01041973</v>
      </c>
      <c r="AW87" s="1">
        <v>369444072.7148546</v>
      </c>
      <c r="AX87" s="1">
        <v>394719555.94873631</v>
      </c>
      <c r="AY87" s="1">
        <v>421548391.12397337</v>
      </c>
      <c r="AZ87" s="1">
        <v>450020460.93774331</v>
      </c>
      <c r="BA87" s="1">
        <v>480230651.84231752</v>
      </c>
      <c r="BB87" s="1">
        <v>512279125.20399266</v>
      </c>
      <c r="BC87" s="1">
        <v>546271602.86782968</v>
      </c>
      <c r="BD87" s="1">
        <v>582319667.88196719</v>
      </c>
      <c r="BE87" s="1">
        <v>620541081.17426467</v>
      </c>
      <c r="BF87" s="1">
        <v>661060115.01495147</v>
      </c>
      <c r="BG87" s="1">
        <v>704007904.14207327</v>
      </c>
      <c r="BH87" s="1">
        <v>749522815.47173631</v>
      </c>
      <c r="BI87" s="1">
        <v>797750837.36275601</v>
      </c>
      <c r="BJ87" s="1">
        <v>848845989.45532489</v>
      </c>
      <c r="BK87" s="1">
        <v>902970754.1558578</v>
      </c>
      <c r="BL87" s="1">
        <v>960296530.89543617</v>
      </c>
      <c r="BM87" s="1">
        <v>1021004114.3473494</v>
      </c>
      <c r="BN87" s="1">
        <v>1085284197.8502309</v>
      </c>
      <c r="BO87" s="1">
        <v>1153337903.3474784</v>
      </c>
      <c r="BP87" s="1">
        <v>1225377339.2210217</v>
      </c>
      <c r="BQ87" s="1">
        <v>1301626187.4683795</v>
      </c>
      <c r="BR87" s="1">
        <v>1382320321.7464266</v>
      </c>
      <c r="BS87" s="1">
        <v>1467708457.883507</v>
      </c>
      <c r="BT87" s="1">
        <v>1558052838.5438111</v>
      </c>
      <c r="BU87" s="1">
        <v>1653629953.8143744</v>
      </c>
      <c r="BV87" s="1">
        <v>1754731299.5758398</v>
      </c>
      <c r="BW87" s="1">
        <v>1861664175.61362</v>
      </c>
      <c r="BX87" s="1">
        <v>1974752525.5263982</v>
      </c>
      <c r="BY87" s="1">
        <v>2094337820.5942702</v>
      </c>
      <c r="BZ87" s="1">
        <v>2220779989.8796744</v>
      </c>
      <c r="CA87" s="1">
        <v>2354458398.9505463</v>
      </c>
      <c r="CB87" s="1">
        <v>2495772879.7375045</v>
      </c>
      <c r="CC87" s="1">
        <v>2645144814.1653972</v>
      </c>
      <c r="CD87" s="1">
        <v>2803018274.3344936</v>
      </c>
      <c r="CE87" s="1">
        <v>2969861222.1685596</v>
      </c>
      <c r="CF87" s="1">
        <v>3146166771.5961337</v>
      </c>
      <c r="CG87" s="1">
        <v>3332454516.4879341</v>
      </c>
      <c r="CH87" s="1">
        <v>3529271927.7378817</v>
      </c>
      <c r="CI87" s="1">
        <v>3737195823.0482688</v>
      </c>
      <c r="CJ87" s="1">
        <v>3956833913.1611047</v>
      </c>
      <c r="CK87" s="1">
        <v>4188826428.4687171</v>
      </c>
      <c r="CL87" s="1">
        <v>4433847830.1371317</v>
      </c>
      <c r="CM87" s="1">
        <v>4692608610.0864706</v>
      </c>
      <c r="CN87" s="1">
        <v>4965857184.394042</v>
      </c>
      <c r="CO87" s="1">
        <v>5254381884.918191</v>
      </c>
      <c r="CP87" s="1">
        <v>5559013054.1854372</v>
      </c>
      <c r="CQ87" s="1">
        <v>5880625248.8400755</v>
      </c>
      <c r="CR87" s="1">
        <v>6220139557.2249231</v>
      </c>
      <c r="CS87" s="1">
        <v>6578526036.9453058</v>
      </c>
      <c r="CT87" s="1">
        <v>6956806278.5658722</v>
      </c>
      <c r="CU87" s="1">
        <v>7356056101.9023523</v>
      </c>
      <c r="CV87" s="1">
        <v>7777408391.6989298</v>
      </c>
      <c r="CW87" s="1">
        <v>8222056079.8265734</v>
      </c>
      <c r="CX87" s="1">
        <v>8691255281.5002232</v>
      </c>
      <c r="CY87" s="1">
        <v>9186328593.3932629</v>
      </c>
      <c r="CZ87" s="1">
        <v>9708668561.927515</v>
      </c>
      <c r="DA87" s="1">
        <v>10259741330.436869</v>
      </c>
    </row>
    <row r="88" spans="1:105" x14ac:dyDescent="0.25">
      <c r="A88" t="s">
        <v>53</v>
      </c>
      <c r="B88" s="1">
        <f t="shared" si="30"/>
        <v>546.42553549795537</v>
      </c>
      <c r="D88" t="s">
        <v>53</v>
      </c>
      <c r="E88" s="1">
        <v>0</v>
      </c>
      <c r="F88" s="1">
        <v>0</v>
      </c>
      <c r="G88" s="1">
        <v>864874.25498435786</v>
      </c>
      <c r="H88" s="1">
        <v>2118737.00010806</v>
      </c>
      <c r="I88" s="1">
        <v>3482239.1152389534</v>
      </c>
      <c r="J88" s="1">
        <v>4962644.8209253345</v>
      </c>
      <c r="K88" s="1">
        <v>6567647.2644670028</v>
      </c>
      <c r="L88" s="1">
        <v>8305392.2883340744</v>
      </c>
      <c r="M88" s="1">
        <v>10184503.463657405</v>
      </c>
      <c r="N88" s="1">
        <v>12214108.454273237</v>
      </c>
      <c r="O88" s="1">
        <v>14403866.78012564</v>
      </c>
      <c r="P88" s="1">
        <v>16763999.052316708</v>
      </c>
      <c r="Q88" s="1">
        <v>19305317.755755436</v>
      </c>
      <c r="R88" s="1">
        <v>22039259.659199931</v>
      </c>
      <c r="S88" s="1">
        <v>24977919.936521307</v>
      </c>
      <c r="T88" s="1">
        <v>28134088.087255176</v>
      </c>
      <c r="U88" s="1">
        <v>31521285.748951465</v>
      </c>
      <c r="V88" s="1">
        <v>35153806.498503037</v>
      </c>
      <c r="W88" s="1">
        <v>39046757.744532719</v>
      </c>
      <c r="X88" s="1">
        <v>43216104.818062045</v>
      </c>
      <c r="Y88" s="1">
        <v>47678717.374085277</v>
      </c>
      <c r="Z88" s="1">
        <v>52452418.222337984</v>
      </c>
      <c r="AA88" s="1">
        <v>57556034.711499654</v>
      </c>
      <c r="AB88" s="1">
        <v>63009452.797312036</v>
      </c>
      <c r="AC88" s="1">
        <v>68833673.931649253</v>
      </c>
      <c r="AD88" s="1">
        <v>75050874.91645214</v>
      </c>
      <c r="AE88" s="1">
        <v>81684470.873659536</v>
      </c>
      <c r="AF88" s="1">
        <v>88759181.489842266</v>
      </c>
      <c r="AG88" s="1">
        <v>96301100.702199534</v>
      </c>
      <c r="AH88" s="1">
        <v>104337770.00091742</v>
      </c>
      <c r="AI88" s="1">
        <v>112898255.53164792</v>
      </c>
      <c r="AJ88" s="1">
        <v>122013229.19105433</v>
      </c>
      <c r="AK88" s="1">
        <v>131715053.91801056</v>
      </c>
      <c r="AL88" s="1">
        <v>142037873.39316157</v>
      </c>
      <c r="AM88" s="1">
        <v>153017706.37016708</v>
      </c>
      <c r="AN88" s="1">
        <v>164692545.87309462</v>
      </c>
      <c r="AO88" s="1">
        <v>177102463.50611347</v>
      </c>
      <c r="AP88" s="1">
        <v>190289719.13391072</v>
      </c>
      <c r="AQ88" s="1">
        <v>204298876.20411763</v>
      </c>
      <c r="AR88" s="1">
        <v>219176922.99653763</v>
      </c>
      <c r="AS88" s="1">
        <v>234973400.09813637</v>
      </c>
      <c r="AT88" s="1">
        <v>251740534.41761515</v>
      </c>
      <c r="AU88" s="1">
        <v>269533380.06898373</v>
      </c>
      <c r="AV88" s="1">
        <v>288409966.46991295</v>
      </c>
      <c r="AW88" s="1">
        <v>308431454.01780564</v>
      </c>
      <c r="AX88" s="1">
        <v>329662297.72453266</v>
      </c>
      <c r="AY88" s="1">
        <v>352170419.20967501</v>
      </c>
      <c r="AZ88" s="1">
        <v>376027387.47192001</v>
      </c>
      <c r="BA88" s="1">
        <v>401308608.87905818</v>
      </c>
      <c r="BB88" s="1">
        <v>428093526.83882165</v>
      </c>
      <c r="BC88" s="1">
        <v>456465831.63569427</v>
      </c>
      <c r="BD88" s="1">
        <v>486513680.94279915</v>
      </c>
      <c r="BE88" s="1">
        <v>518329931.54316032</v>
      </c>
      <c r="BF88" s="1">
        <v>552012382.82101238</v>
      </c>
      <c r="BG88" s="1">
        <v>587664032.61154342</v>
      </c>
      <c r="BH88" s="1">
        <v>625393346.02648377</v>
      </c>
      <c r="BI88" s="1">
        <v>665314537.90343964</v>
      </c>
      <c r="BJ88" s="1">
        <v>707547869.55878913</v>
      </c>
      <c r="BK88" s="1">
        <v>752219960.55751264</v>
      </c>
      <c r="BL88" s="1">
        <v>799464116.24843633</v>
      </c>
      <c r="BM88" s="1">
        <v>849420671.85026598</v>
      </c>
      <c r="BN88" s="1">
        <v>902237353.9124167</v>
      </c>
      <c r="BO88" s="1">
        <v>958069660.01522565</v>
      </c>
      <c r="BP88" s="1">
        <v>1017081257.6166139</v>
      </c>
      <c r="BQ88" s="1">
        <v>1079444402.9969037</v>
      </c>
      <c r="BR88" s="1">
        <v>1145340381.3002174</v>
      </c>
      <c r="BS88" s="1">
        <v>1214959968.7199607</v>
      </c>
      <c r="BT88" s="1">
        <v>1288503917.9273098</v>
      </c>
      <c r="BU88" s="1">
        <v>1366183467.8955252</v>
      </c>
      <c r="BV88" s="1">
        <v>1448220879.3295336</v>
      </c>
      <c r="BW88" s="1">
        <v>1534849996.9694326</v>
      </c>
      <c r="BX88" s="1">
        <v>1626316840.0988474</v>
      </c>
      <c r="BY88" s="1">
        <v>1722880222.6541898</v>
      </c>
      <c r="BZ88" s="1">
        <v>1824812404.3993208</v>
      </c>
      <c r="CA88" s="1">
        <v>1932399774.7017205</v>
      </c>
      <c r="CB88" s="1">
        <v>2045943570.521544</v>
      </c>
      <c r="CC88" s="1">
        <v>2165760630.3036366</v>
      </c>
      <c r="CD88" s="1">
        <v>2292184185.5453343</v>
      </c>
      <c r="CE88" s="1">
        <v>2425564691.8994551</v>
      </c>
      <c r="CF88" s="1">
        <v>2566270701.762713</v>
      </c>
      <c r="CG88" s="1">
        <v>2714689780.3951311</v>
      </c>
      <c r="CH88" s="1">
        <v>2871229467.7157478</v>
      </c>
      <c r="CI88" s="1">
        <v>3036318288.0247316</v>
      </c>
      <c r="CJ88" s="1">
        <v>3210406810.0117216</v>
      </c>
      <c r="CK88" s="1">
        <v>3393968759.5252461</v>
      </c>
      <c r="CL88" s="1">
        <v>3587502187.6988287</v>
      </c>
      <c r="CM88" s="1">
        <v>3791530697.1557083</v>
      </c>
      <c r="CN88" s="1">
        <v>4006604729.1468291</v>
      </c>
      <c r="CO88" s="1">
        <v>4233302914.6156769</v>
      </c>
      <c r="CP88" s="1">
        <v>4472233492.3292103</v>
      </c>
      <c r="CQ88" s="1">
        <v>4724035797.3670206</v>
      </c>
      <c r="CR88" s="1">
        <v>4989381823.4208069</v>
      </c>
      <c r="CS88" s="1">
        <v>5268977862.5242147</v>
      </c>
      <c r="CT88" s="1">
        <v>5563566226.0090427</v>
      </c>
      <c r="CU88" s="1">
        <v>5873927050.6681747</v>
      </c>
      <c r="CV88" s="1">
        <v>6200880194.2990055</v>
      </c>
      <c r="CW88" s="1">
        <v>6545287225.0037594</v>
      </c>
      <c r="CX88" s="1">
        <v>6908053508.8355303</v>
      </c>
      <c r="CY88" s="1">
        <v>7290130400.6015387</v>
      </c>
      <c r="CZ88" s="1">
        <v>7692517542.8684378</v>
      </c>
      <c r="DA88" s="1">
        <v>8116265278.4591532</v>
      </c>
    </row>
    <row r="89" spans="1:105" x14ac:dyDescent="0.25">
      <c r="A89" t="s">
        <v>54</v>
      </c>
      <c r="B89" s="1">
        <f t="shared" si="30"/>
        <v>515.76851260034323</v>
      </c>
      <c r="D89" t="s">
        <v>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784457.05614996655</v>
      </c>
      <c r="K89" s="1">
        <v>2207349.7954213782</v>
      </c>
      <c r="L89" s="1">
        <v>3755110.3662732705</v>
      </c>
      <c r="M89" s="1">
        <v>5436024.7266763402</v>
      </c>
      <c r="N89" s="1">
        <v>7258868.5894502401</v>
      </c>
      <c r="O89" s="1">
        <v>9232934.5832745433</v>
      </c>
      <c r="P89" s="1">
        <v>11368060.860353984</v>
      </c>
      <c r="Q89" s="1">
        <v>13674661.225666804</v>
      </c>
      <c r="R89" s="1">
        <v>16163756.866528442</v>
      </c>
      <c r="S89" s="1">
        <v>18847009.765194166</v>
      </c>
      <c r="T89" s="1">
        <v>21736757.881416421</v>
      </c>
      <c r="U89" s="1">
        <v>24846052.196273226</v>
      </c>
      <c r="V89" s="1">
        <v>28188695.713204175</v>
      </c>
      <c r="W89" s="1">
        <v>31779284.517041236</v>
      </c>
      <c r="X89" s="1">
        <v>35633250.996913552</v>
      </c>
      <c r="Y89" s="1">
        <v>39766909.344251193</v>
      </c>
      <c r="Z89" s="1">
        <v>44197503.442724563</v>
      </c>
      <c r="AA89" s="1">
        <v>48943257.272846662</v>
      </c>
      <c r="AB89" s="1">
        <v>54023427.960149243</v>
      </c>
      <c r="AC89" s="1">
        <v>59458361.602334484</v>
      </c>
      <c r="AD89" s="1">
        <v>65269552.017616838</v>
      </c>
      <c r="AE89" s="1">
        <v>71479702.56362097</v>
      </c>
      <c r="AF89" s="1">
        <v>78112791.183707252</v>
      </c>
      <c r="AG89" s="1">
        <v>85194138.84547466</v>
      </c>
      <c r="AH89" s="1">
        <v>92750481.544458836</v>
      </c>
      <c r="AI89" s="1">
        <v>100810046.05472091</v>
      </c>
      <c r="AJ89" s="1">
        <v>109402629.6171301</v>
      </c>
      <c r="AK89" s="1">
        <v>118559683.76570123</v>
      </c>
      <c r="AL89" s="1">
        <v>128314402.50237821</v>
      </c>
      <c r="AM89" s="1">
        <v>138701815.04118159</v>
      </c>
      <c r="AN89" s="1">
        <v>149758883.35368425</v>
      </c>
      <c r="AO89" s="1">
        <v>161524604.75937158</v>
      </c>
      <c r="AP89" s="1">
        <v>174040119.81660533</v>
      </c>
      <c r="AQ89" s="1">
        <v>187348825.78267631</v>
      </c>
      <c r="AR89" s="1">
        <v>201496495.92482239</v>
      </c>
      <c r="AS89" s="1">
        <v>216531404.97814357</v>
      </c>
      <c r="AT89" s="1">
        <v>232504461.06109086</v>
      </c>
      <c r="AU89" s="1">
        <v>249469344.37467813</v>
      </c>
      <c r="AV89" s="1">
        <v>267482653.02779883</v>
      </c>
      <c r="AW89" s="1">
        <v>286604056.34806412</v>
      </c>
      <c r="AX89" s="1">
        <v>306896456.05544478</v>
      </c>
      <c r="AY89" s="1">
        <v>328426155.69475192</v>
      </c>
      <c r="AZ89" s="1">
        <v>351263038.74265677</v>
      </c>
      <c r="BA89" s="1">
        <v>375480755.82558882</v>
      </c>
      <c r="BB89" s="1">
        <v>401156921.50649762</v>
      </c>
      <c r="BC89" s="1">
        <v>428373321.1211738</v>
      </c>
      <c r="BD89" s="1">
        <v>457216128.16865408</v>
      </c>
      <c r="BE89" s="1">
        <v>487776132.78521967</v>
      </c>
      <c r="BF89" s="1">
        <v>520148981.85772365</v>
      </c>
      <c r="BG89" s="1">
        <v>554435431.35947931</v>
      </c>
      <c r="BH89" s="1">
        <v>590741611.52079439</v>
      </c>
      <c r="BI89" s="1">
        <v>629179305.47648895</v>
      </c>
      <c r="BJ89" s="1">
        <v>669866242.06448841</v>
      </c>
      <c r="BK89" s="1">
        <v>712926403.48287141</v>
      </c>
      <c r="BL89" s="1">
        <v>758490348.54766428</v>
      </c>
      <c r="BM89" s="1">
        <v>806695552.3303231</v>
      </c>
      <c r="BN89" s="1">
        <v>857686762.99224865</v>
      </c>
      <c r="BO89" s="1">
        <v>911616376.67396533</v>
      </c>
      <c r="BP89" s="1">
        <v>968644831.33888793</v>
      </c>
      <c r="BQ89" s="1">
        <v>1028941020.51588</v>
      </c>
      <c r="BR89" s="1">
        <v>1092682727.931339</v>
      </c>
      <c r="BS89" s="1">
        <v>1160057084.07025</v>
      </c>
      <c r="BT89" s="1">
        <v>1231261045.7568212</v>
      </c>
      <c r="BU89" s="1">
        <v>1306501899.8989048</v>
      </c>
      <c r="BV89" s="1">
        <v>1385997792.5966432</v>
      </c>
      <c r="BW89" s="1">
        <v>1469978284.8747725</v>
      </c>
      <c r="BX89" s="1">
        <v>1558684936.359812</v>
      </c>
      <c r="BY89" s="1">
        <v>1652371918.2882743</v>
      </c>
      <c r="BZ89" s="1">
        <v>1751306657.2999666</v>
      </c>
      <c r="CA89" s="1">
        <v>1855770511.5418365</v>
      </c>
      <c r="CB89" s="1">
        <v>1966059480.6825156</v>
      </c>
      <c r="CC89" s="1">
        <v>2082484951.5161881</v>
      </c>
      <c r="CD89" s="1">
        <v>2205374480.9165974</v>
      </c>
      <c r="CE89" s="1">
        <v>2335072617.9881878</v>
      </c>
      <c r="CF89" s="1">
        <v>2471941767.3518515</v>
      </c>
      <c r="CG89" s="1">
        <v>2616363095.5974202</v>
      </c>
      <c r="CH89" s="1">
        <v>2768737483.0345411</v>
      </c>
      <c r="CI89" s="1">
        <v>2929486522.9776402</v>
      </c>
      <c r="CJ89" s="1">
        <v>3099053570.9100575</v>
      </c>
      <c r="CK89" s="1">
        <v>3277904845.9868846</v>
      </c>
      <c r="CL89" s="1">
        <v>3466530587.4561276</v>
      </c>
      <c r="CM89" s="1">
        <v>3665446268.7038269</v>
      </c>
      <c r="CN89" s="1">
        <v>3875193871.7606015</v>
      </c>
      <c r="CO89" s="1">
        <v>4096343225.2456527</v>
      </c>
      <c r="CP89" s="1">
        <v>4329493408.8691826</v>
      </c>
      <c r="CQ89" s="1">
        <v>4575274227.7664146</v>
      </c>
      <c r="CR89" s="1">
        <v>4834347760.0958424</v>
      </c>
      <c r="CS89" s="1">
        <v>5107409981.5013132</v>
      </c>
      <c r="CT89" s="1">
        <v>5395192470.2131939</v>
      </c>
      <c r="CU89" s="1">
        <v>5698464196.7470865</v>
      </c>
      <c r="CV89" s="1">
        <v>6018033402.3515978</v>
      </c>
      <c r="CW89" s="1">
        <v>6354749570.5581608</v>
      </c>
      <c r="CX89" s="1">
        <v>6709505496.3978825</v>
      </c>
      <c r="CY89" s="1">
        <v>7083239458.0718918</v>
      </c>
      <c r="CZ89" s="1">
        <v>7476937496.0944958</v>
      </c>
      <c r="DA89" s="1">
        <v>7891635805.1719475</v>
      </c>
    </row>
    <row r="90" spans="1:105" x14ac:dyDescent="0.25">
      <c r="A90" t="s">
        <v>55</v>
      </c>
      <c r="B90" s="1">
        <f t="shared" si="30"/>
        <v>480.13821585214265</v>
      </c>
      <c r="D90" t="s">
        <v>55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1125440.0830221192</v>
      </c>
      <c r="O90" s="1">
        <v>2665396.7097672191</v>
      </c>
      <c r="P90" s="1">
        <v>4347453.4499088638</v>
      </c>
      <c r="Q90" s="1">
        <v>6181557.9879625225</v>
      </c>
      <c r="R90" s="1">
        <v>8178278.8181073163</v>
      </c>
      <c r="S90" s="1">
        <v>10348841.60833543</v>
      </c>
      <c r="T90" s="1">
        <v>12705167.610640807</v>
      </c>
      <c r="U90" s="1">
        <v>15259914.229207989</v>
      </c>
      <c r="V90" s="1">
        <v>18026517.864564478</v>
      </c>
      <c r="W90" s="1">
        <v>21019239.157980043</v>
      </c>
      <c r="X90" s="1">
        <v>24253210.767048918</v>
      </c>
      <c r="Y90" s="1">
        <v>27744487.810394995</v>
      </c>
      <c r="Z90" s="1">
        <v>31510101.126812894</v>
      </c>
      <c r="AA90" s="1">
        <v>35568113.501918547</v>
      </c>
      <c r="AB90" s="1">
        <v>39937679.023552731</v>
      </c>
      <c r="AC90" s="1">
        <v>44639105.735780001</v>
      </c>
      <c r="AD90" s="1">
        <v>49693921.770376585</v>
      </c>
      <c r="AE90" s="1">
        <v>55124945.14422746</v>
      </c>
      <c r="AF90" s="1">
        <v>60956357.421079807</v>
      </c>
      <c r="AG90" s="1">
        <v>67213781.446653172</v>
      </c>
      <c r="AH90" s="1">
        <v>73924363.377212703</v>
      </c>
      <c r="AI90" s="1">
        <v>81116859.233401388</v>
      </c>
      <c r="AJ90" s="1">
        <v>88821726.223427147</v>
      </c>
      <c r="AK90" s="1">
        <v>97071219.092646852</v>
      </c>
      <c r="AL90" s="1">
        <v>105899491.7702115</v>
      </c>
      <c r="AM90" s="1">
        <v>115342704.59777218</v>
      </c>
      <c r="AN90" s="1">
        <v>125439137.44033004</v>
      </c>
      <c r="AO90" s="1">
        <v>136229308.99518886</v>
      </c>
      <c r="AP90" s="1">
        <v>147756102.63166699</v>
      </c>
      <c r="AQ90" s="1">
        <v>160064899.11180216</v>
      </c>
      <c r="AR90" s="1">
        <v>173203716.56077185</v>
      </c>
      <c r="AS90" s="1">
        <v>187223358.07520485</v>
      </c>
      <c r="AT90" s="1">
        <v>202177567.37803304</v>
      </c>
      <c r="AU90" s="1">
        <v>218123192.95006022</v>
      </c>
      <c r="AV90" s="1">
        <v>235120361.09108871</v>
      </c>
      <c r="AW90" s="1">
        <v>253232658.387274</v>
      </c>
      <c r="AX90" s="1">
        <v>272527324.08645505</v>
      </c>
      <c r="AY90" s="1">
        <v>293075452.90958792</v>
      </c>
      <c r="AZ90" s="1">
        <v>314952208.85416132</v>
      </c>
      <c r="BA90" s="1">
        <v>338237050.57465595</v>
      </c>
      <c r="BB90" s="1">
        <v>363013968.95583171</v>
      </c>
      <c r="BC90" s="1">
        <v>389371737.52691466</v>
      </c>
      <c r="BD90" s="1">
        <v>417404176.39873528</v>
      </c>
      <c r="BE90" s="1">
        <v>447210430.44161719</v>
      </c>
      <c r="BF90" s="1">
        <v>478895262.45938939</v>
      </c>
      <c r="BG90" s="1">
        <v>512569362.1544506</v>
      </c>
      <c r="BH90" s="1">
        <v>548349671.72038996</v>
      </c>
      <c r="BI90" s="1">
        <v>586359728.94240522</v>
      </c>
      <c r="BJ90" s="1">
        <v>626730028.7317723</v>
      </c>
      <c r="BK90" s="1">
        <v>669598404.06898725</v>
      </c>
      <c r="BL90" s="1">
        <v>715110427.38109159</v>
      </c>
      <c r="BM90" s="1">
        <v>763419833.43220222</v>
      </c>
      <c r="BN90" s="1">
        <v>814688964.86253738</v>
      </c>
      <c r="BO90" s="1">
        <v>869089241.570418</v>
      </c>
      <c r="BP90" s="1">
        <v>926801655.19395721</v>
      </c>
      <c r="BQ90" s="1">
        <v>988017290.01458418</v>
      </c>
      <c r="BR90" s="1">
        <v>1052937871.6733962</v>
      </c>
      <c r="BS90" s="1">
        <v>1121776345.1636822</v>
      </c>
      <c r="BT90" s="1">
        <v>1194757483.6390426</v>
      </c>
      <c r="BU90" s="1">
        <v>1272118529.656616</v>
      </c>
      <c r="BV90" s="1">
        <v>1354109870.5589573</v>
      </c>
      <c r="BW90" s="1">
        <v>1440995749.786684</v>
      </c>
      <c r="BX90" s="1">
        <v>1533055016.0069656</v>
      </c>
      <c r="BY90" s="1">
        <v>1630581912.0407417</v>
      </c>
      <c r="BZ90" s="1">
        <v>1733886905.6744215</v>
      </c>
      <c r="CA90" s="1">
        <v>1843297564.5498989</v>
      </c>
      <c r="CB90" s="1">
        <v>1959159477.4404085</v>
      </c>
      <c r="CC90" s="1">
        <v>2081837224.3392637</v>
      </c>
      <c r="CD90" s="1">
        <v>2211715397.9141378</v>
      </c>
      <c r="CE90" s="1">
        <v>2349199679.0116816</v>
      </c>
      <c r="CF90" s="1">
        <v>2494717969.036119</v>
      </c>
      <c r="CG90" s="1">
        <v>2648721582.1714478</v>
      </c>
      <c r="CH90" s="1">
        <v>2811686500.5703826</v>
      </c>
      <c r="CI90" s="1">
        <v>2984114695.7944651</v>
      </c>
      <c r="CJ90" s="1">
        <v>3166535519.9594507</v>
      </c>
      <c r="CK90" s="1">
        <v>3359507170.2183013</v>
      </c>
      <c r="CL90" s="1">
        <v>3563618230.4015741</v>
      </c>
      <c r="CM90" s="1">
        <v>3779489293.8320303</v>
      </c>
      <c r="CN90" s="1">
        <v>4007774671.537293</v>
      </c>
      <c r="CO90" s="1">
        <v>4249164190.3022075</v>
      </c>
      <c r="CP90" s="1">
        <v>4504385085.2312403</v>
      </c>
      <c r="CQ90" s="1">
        <v>4774203991.7318335</v>
      </c>
      <c r="CR90" s="1">
        <v>5059429042.0824289</v>
      </c>
      <c r="CS90" s="1">
        <v>5360912072.0145273</v>
      </c>
      <c r="CT90" s="1">
        <v>5679550943.0175228</v>
      </c>
      <c r="CU90" s="1">
        <v>6016291986.3684931</v>
      </c>
      <c r="CV90" s="1">
        <v>6372132575.1977177</v>
      </c>
      <c r="CW90" s="1">
        <v>6748123831.2248564</v>
      </c>
      <c r="CX90" s="1">
        <v>7145373473.1415777</v>
      </c>
      <c r="CY90" s="1">
        <v>7565048813.9746094</v>
      </c>
      <c r="CZ90" s="1">
        <v>8008379915.1395311</v>
      </c>
      <c r="DA90" s="1">
        <v>8476662905.2911749</v>
      </c>
    </row>
    <row r="91" spans="1:105" x14ac:dyDescent="0.25">
      <c r="A91" t="s">
        <v>56</v>
      </c>
      <c r="B91" s="1">
        <f t="shared" si="30"/>
        <v>567.91314983455754</v>
      </c>
      <c r="D91" t="s">
        <v>56</v>
      </c>
      <c r="E91" s="1">
        <v>10404536.54278044</v>
      </c>
      <c r="F91" s="1">
        <v>12154374.635527609</v>
      </c>
      <c r="G91" s="1">
        <v>14023302.950032106</v>
      </c>
      <c r="H91" s="1">
        <v>16017889.094334265</v>
      </c>
      <c r="I91" s="1">
        <v>18145029.529195584</v>
      </c>
      <c r="J91" s="1">
        <v>20411965.142195564</v>
      </c>
      <c r="K91" s="1">
        <v>22826297.533103507</v>
      </c>
      <c r="L91" s="1">
        <v>25396006.042190585</v>
      </c>
      <c r="M91" s="1">
        <v>28129465.554529354</v>
      </c>
      <c r="N91" s="1">
        <v>31035465.114772007</v>
      </c>
      <c r="O91" s="1">
        <v>34123227.388402387</v>
      </c>
      <c r="P91" s="1">
        <v>37402429.007026926</v>
      </c>
      <c r="Q91" s="1">
        <v>40883221.836906299</v>
      </c>
      <c r="R91" s="1">
        <v>44576255.21163708</v>
      </c>
      <c r="S91" s="1">
        <v>48492699.171673603</v>
      </c>
      <c r="T91" s="1">
        <v>52644268.755236037</v>
      </c>
      <c r="U91" s="1">
        <v>57043249.387089774</v>
      </c>
      <c r="V91" s="1">
        <v>61702523.413698375</v>
      </c>
      <c r="W91" s="1">
        <v>66635597.835360549</v>
      </c>
      <c r="X91" s="1">
        <v>71856633.28813827</v>
      </c>
      <c r="Y91" s="1">
        <v>77380474.330672041</v>
      </c>
      <c r="Z91" s="1">
        <v>83222681.09337087</v>
      </c>
      <c r="AA91" s="1">
        <v>89399562.349953443</v>
      </c>
      <c r="AB91" s="1">
        <v>95928210.073915154</v>
      </c>
      <c r="AC91" s="1">
        <v>102826535.54520503</v>
      </c>
      <c r="AD91" s="1">
        <v>110113307.07521988</v>
      </c>
      <c r="AE91" s="1">
        <v>117808189.42116961</v>
      </c>
      <c r="AF91" s="1">
        <v>125931784.96393549</v>
      </c>
      <c r="AG91" s="1">
        <v>134505676.72675049</v>
      </c>
      <c r="AH91" s="1">
        <v>143552473.31536233</v>
      </c>
      <c r="AI91" s="1">
        <v>153095855.86382762</v>
      </c>
      <c r="AJ91" s="1">
        <v>163160627.07370976</v>
      </c>
      <c r="AK91" s="1">
        <v>173772762.43824026</v>
      </c>
      <c r="AL91" s="1">
        <v>184959463.74694771</v>
      </c>
      <c r="AM91" s="1">
        <v>196749214.97036999</v>
      </c>
      <c r="AN91" s="1">
        <v>209171840.62875727</v>
      </c>
      <c r="AO91" s="1">
        <v>222258566.75314039</v>
      </c>
      <c r="AP91" s="1">
        <v>236042084.55180219</v>
      </c>
      <c r="AQ91" s="1">
        <v>250556616.90004942</v>
      </c>
      <c r="AR91" s="1">
        <v>265837987.77624482</v>
      </c>
      <c r="AS91" s="1">
        <v>281923694.77234375</v>
      </c>
      <c r="AT91" s="1">
        <v>298852984.81268293</v>
      </c>
      <c r="AU91" s="1">
        <v>316666933.22050709</v>
      </c>
      <c r="AV91" s="1">
        <v>335408526.27770448</v>
      </c>
      <c r="AW91" s="1">
        <v>355122747.42945242</v>
      </c>
      <c r="AX91" s="1">
        <v>375856667.29198593</v>
      </c>
      <c r="AY91" s="1">
        <v>397659537.62846065</v>
      </c>
      <c r="AZ91" s="1">
        <v>420582889.46496636</v>
      </c>
      <c r="BA91" s="1">
        <v>444680635.52609169</v>
      </c>
      <c r="BB91" s="1">
        <v>470009177.17712313</v>
      </c>
      <c r="BC91" s="1">
        <v>496627516.06796247</v>
      </c>
      <c r="BD91" s="1">
        <v>524597370.68217701</v>
      </c>
      <c r="BE91" s="1">
        <v>553983298.00329792</v>
      </c>
      <c r="BF91" s="1">
        <v>584852820.5195266</v>
      </c>
      <c r="BG91" s="1">
        <v>617276558.79746079</v>
      </c>
      <c r="BH91" s="1">
        <v>651328369.8652879</v>
      </c>
      <c r="BI91" s="1">
        <v>687085491.65615356</v>
      </c>
      <c r="BJ91" s="1">
        <v>724628693.77307796</v>
      </c>
      <c r="BK91" s="1">
        <v>764042434.84797907</v>
      </c>
      <c r="BL91" s="1">
        <v>805415026.77892268</v>
      </c>
      <c r="BM91" s="1">
        <v>848838806.1418432</v>
      </c>
      <c r="BN91" s="1">
        <v>894410313.08559608</v>
      </c>
      <c r="BO91" s="1">
        <v>942230478.03231931</v>
      </c>
      <c r="BP91" s="1">
        <v>992404816.51881218</v>
      </c>
      <c r="BQ91" s="1">
        <v>1045043632.5288624</v>
      </c>
      <c r="BR91" s="1">
        <v>1100262230.6813879</v>
      </c>
      <c r="BS91" s="1">
        <v>1158181137.6546991</v>
      </c>
      <c r="BT91" s="1">
        <v>1218926333.2434013</v>
      </c>
      <c r="BU91" s="1">
        <v>1282629491.4612091</v>
      </c>
      <c r="BV91" s="1">
        <v>1349428232.120589</v>
      </c>
      <c r="BW91" s="1">
        <v>1419466383.3383217</v>
      </c>
      <c r="BX91" s="1">
        <v>1492894255.4351935</v>
      </c>
      <c r="BY91" s="1">
        <v>1569868926.7178419</v>
      </c>
      <c r="BZ91" s="1">
        <v>1650554541.6514666</v>
      </c>
      <c r="CA91" s="1">
        <v>1735122621.9536741</v>
      </c>
      <c r="CB91" s="1">
        <v>1823752391.1621702</v>
      </c>
      <c r="CC91" s="1">
        <v>1916631113.2524068</v>
      </c>
      <c r="CD91" s="1">
        <v>2013954445.9057164</v>
      </c>
      <c r="CE91" s="1">
        <v>2115926809.0537584</v>
      </c>
      <c r="CF91" s="1">
        <v>2222761769.3517404</v>
      </c>
      <c r="CG91" s="1">
        <v>2334682441.2602592</v>
      </c>
      <c r="CH91" s="1">
        <v>2451921905.44452</v>
      </c>
      <c r="CI91" s="1">
        <v>2574723645.2295012</v>
      </c>
      <c r="CJ91" s="1">
        <v>2703342001.8808794</v>
      </c>
      <c r="CK91" s="1">
        <v>2838042649.5140738</v>
      </c>
      <c r="CL91" s="1">
        <v>2979103090.4674721</v>
      </c>
      <c r="CM91" s="1">
        <v>3126813172.0114093</v>
      </c>
      <c r="CN91" s="1">
        <v>3281475625.3010049</v>
      </c>
      <c r="CO91" s="1">
        <v>3443406627.519393</v>
      </c>
      <c r="CP91" s="1">
        <v>3612936388.1977258</v>
      </c>
      <c r="CQ91" s="1">
        <v>3790409760.7398901</v>
      </c>
      <c r="CR91" s="1">
        <v>3976186880.2231889</v>
      </c>
      <c r="CS91" s="1">
        <v>4170643828.5913687</v>
      </c>
      <c r="CT91" s="1">
        <v>4374173328.4032526</v>
      </c>
      <c r="CU91" s="1">
        <v>4587185466.3494654</v>
      </c>
      <c r="CV91" s="1">
        <v>4810108447.8003168</v>
      </c>
      <c r="CW91" s="1">
        <v>5043389383.7015543</v>
      </c>
      <c r="CX91" s="1">
        <v>5287495111.1895313</v>
      </c>
      <c r="CY91" s="1">
        <v>5542913049.3554087</v>
      </c>
      <c r="CZ91" s="1">
        <v>5810152091.6478367</v>
      </c>
      <c r="DA91" s="1">
        <v>6089743536.4662085</v>
      </c>
    </row>
    <row r="92" spans="1:105" x14ac:dyDescent="0.25">
      <c r="A92" t="s">
        <v>57</v>
      </c>
      <c r="B92" s="1">
        <f t="shared" si="30"/>
        <v>631.40293699180745</v>
      </c>
      <c r="D92" t="s">
        <v>57</v>
      </c>
      <c r="E92" s="1">
        <v>72058105.442416415</v>
      </c>
      <c r="F92" s="1">
        <v>75729363.174735501</v>
      </c>
      <c r="G92" s="1">
        <v>79546541.936674118</v>
      </c>
      <c r="H92" s="1">
        <v>83514850.62866798</v>
      </c>
      <c r="I92" s="1">
        <v>87639673.204650044</v>
      </c>
      <c r="J92" s="1">
        <v>91926574.331695154</v>
      </c>
      <c r="K92" s="1">
        <v>96381305.227781355</v>
      </c>
      <c r="L92" s="1">
        <v>101009809.6831627</v>
      </c>
      <c r="M92" s="1">
        <v>105818230.27101648</v>
      </c>
      <c r="N92" s="1">
        <v>110812914.75319891</v>
      </c>
      <c r="O92" s="1">
        <v>116000422.68712015</v>
      </c>
      <c r="P92" s="1">
        <v>121387532.23993433</v>
      </c>
      <c r="Q92" s="1">
        <v>126981247.21642436</v>
      </c>
      <c r="R92" s="1">
        <v>132788804.3071589</v>
      </c>
      <c r="S92" s="1">
        <v>138817680.56369579</v>
      </c>
      <c r="T92" s="1">
        <v>145075601.10781077</v>
      </c>
      <c r="U92" s="1">
        <v>151570547.08194616</v>
      </c>
      <c r="V92" s="1">
        <v>158310763.84828687</v>
      </c>
      <c r="W92" s="1">
        <v>165304769.44409809</v>
      </c>
      <c r="X92" s="1">
        <v>172561363.30119053</v>
      </c>
      <c r="Y92" s="1">
        <v>180089635.23761573</v>
      </c>
      <c r="Z92" s="1">
        <v>187898974.72994056</v>
      </c>
      <c r="AA92" s="1">
        <v>195999080.47469941</v>
      </c>
      <c r="AB92" s="1">
        <v>204399970.24788821</v>
      </c>
      <c r="AC92" s="1">
        <v>213111991.07162601</v>
      </c>
      <c r="AD92" s="1">
        <v>222145829.69738847</v>
      </c>
      <c r="AE92" s="1">
        <v>231512523.41550541</v>
      </c>
      <c r="AF92" s="1">
        <v>241223471.2008968</v>
      </c>
      <c r="AG92" s="1">
        <v>251290445.20533663</v>
      </c>
      <c r="AH92" s="1">
        <v>261725602.60683015</v>
      </c>
      <c r="AI92" s="1">
        <v>272541497.82702231</v>
      </c>
      <c r="AJ92" s="1">
        <v>283751095.12787473</v>
      </c>
      <c r="AK92" s="1">
        <v>295367781.59919125</v>
      </c>
      <c r="AL92" s="1">
        <v>307405380.54892415</v>
      </c>
      <c r="AM92" s="1">
        <v>319878165.30854404</v>
      </c>
      <c r="AN92" s="1">
        <v>332800873.46613646</v>
      </c>
      <c r="AO92" s="1">
        <v>346188721.54026282</v>
      </c>
      <c r="AP92" s="1">
        <v>360057420.10801661</v>
      </c>
      <c r="AQ92" s="1">
        <v>374423189.40111232</v>
      </c>
      <c r="AR92" s="1">
        <v>389302775.3842597</v>
      </c>
      <c r="AS92" s="1">
        <v>404713466.33050388</v>
      </c>
      <c r="AT92" s="1">
        <v>420673109.9086526</v>
      </c>
      <c r="AU92" s="1">
        <v>437200130.79836935</v>
      </c>
      <c r="AV92" s="1">
        <v>454313548.84897792</v>
      </c>
      <c r="AW92" s="1">
        <v>472032997.79849958</v>
      </c>
      <c r="AX92" s="1">
        <v>490378744.56995583</v>
      </c>
      <c r="AY92" s="1">
        <v>509371709.16246253</v>
      </c>
      <c r="AZ92" s="1">
        <v>529033485.15517884</v>
      </c>
      <c r="BA92" s="1">
        <v>549386360.84271479</v>
      </c>
      <c r="BB92" s="1">
        <v>570453341.02115691</v>
      </c>
      <c r="BC92" s="1">
        <v>592258169.44444525</v>
      </c>
      <c r="BD92" s="1">
        <v>614825351.9714309</v>
      </c>
      <c r="BE92" s="1">
        <v>638180180.42455161</v>
      </c>
      <c r="BF92" s="1">
        <v>662348757.18167889</v>
      </c>
      <c r="BG92" s="1">
        <v>687358020.52336073</v>
      </c>
      <c r="BH92" s="1">
        <v>713235770.75832248</v>
      </c>
      <c r="BI92" s="1">
        <v>740010697.15078866</v>
      </c>
      <c r="BJ92" s="1">
        <v>767712405.67388821</v>
      </c>
      <c r="BK92" s="1">
        <v>796371447.61414289</v>
      </c>
      <c r="BL92" s="1">
        <v>826019349.05275512</v>
      </c>
      <c r="BM92" s="1">
        <v>856688641.25022745</v>
      </c>
      <c r="BN92" s="1">
        <v>888412891.96160352</v>
      </c>
      <c r="BO92" s="1">
        <v>921226737.71043086</v>
      </c>
      <c r="BP92" s="1">
        <v>955165917.05043495</v>
      </c>
      <c r="BQ92" s="1">
        <v>990267304.84469557</v>
      </c>
      <c r="BR92" s="1">
        <v>1026568947.59305</v>
      </c>
      <c r="BS92" s="1">
        <v>1064110099.839358</v>
      </c>
      <c r="BT92" s="1">
        <v>1102931261.6911871</v>
      </c>
      <c r="BU92" s="1">
        <v>1143074217.4854779</v>
      </c>
      <c r="BV92" s="1">
        <v>1184582075.6347206</v>
      </c>
      <c r="BW92" s="1">
        <v>1227499309.6892412</v>
      </c>
      <c r="BX92" s="1">
        <v>1271871800.6522121</v>
      </c>
      <c r="BY92" s="1">
        <v>1317746880.585125</v>
      </c>
      <c r="BZ92" s="1">
        <v>1365173377.5426009</v>
      </c>
      <c r="CA92" s="1">
        <v>1414201661.8765054</v>
      </c>
      <c r="CB92" s="1">
        <v>1464883693.9506214</v>
      </c>
      <c r="CC92" s="1">
        <v>1517273073.3082914</v>
      </c>
      <c r="CD92" s="1">
        <v>1571425089.3367016</v>
      </c>
      <c r="CE92" s="1">
        <v>1627396773.4728549</v>
      </c>
      <c r="CF92" s="1">
        <v>1685246952.9975257</v>
      </c>
      <c r="CG92" s="1">
        <v>1745036306.4649153</v>
      </c>
      <c r="CH92" s="1">
        <v>1806827420.8171911</v>
      </c>
      <c r="CI92" s="1">
        <v>1870684850.234412</v>
      </c>
      <c r="CJ92" s="1">
        <v>1936675176.7720437</v>
      </c>
      <c r="CK92" s="1">
        <v>2004867072.8396356</v>
      </c>
      <c r="CL92" s="1">
        <v>2075331365.5759308</v>
      </c>
      <c r="CM92" s="1">
        <v>2148141103.1773133</v>
      </c>
      <c r="CN92" s="1">
        <v>2223371623.2381277</v>
      </c>
      <c r="CO92" s="1">
        <v>2301100623.1632161</v>
      </c>
      <c r="CP92" s="1">
        <v>2381408232.7147589</v>
      </c>
      <c r="CQ92" s="1">
        <v>2464377088.7573953</v>
      </c>
      <c r="CR92" s="1">
        <v>2550092412.2674336</v>
      </c>
      <c r="CS92" s="1">
        <v>2638642087.6739902</v>
      </c>
      <c r="CT92" s="1">
        <v>2730116744.6018281</v>
      </c>
      <c r="CU92" s="1">
        <v>2824609842.0878506</v>
      </c>
      <c r="CV92" s="1">
        <v>2922217755.3451524</v>
      </c>
      <c r="CW92" s="1">
        <v>3023039865.1509652</v>
      </c>
      <c r="CX92" s="1">
        <v>3127178649.9368739</v>
      </c>
      <c r="CY92" s="1">
        <v>3234739780.662137</v>
      </c>
      <c r="CZ92" s="1">
        <v>3345832218.5532904</v>
      </c>
      <c r="DA92" s="1">
        <v>3460568315.7956834</v>
      </c>
    </row>
    <row r="93" spans="1:105" x14ac:dyDescent="0.25">
      <c r="A93" t="s">
        <v>58</v>
      </c>
      <c r="B93" s="1">
        <f t="shared" si="30"/>
        <v>859.33792528487174</v>
      </c>
      <c r="D93" t="s">
        <v>58</v>
      </c>
      <c r="E93" s="1">
        <v>51307250.632956482</v>
      </c>
      <c r="F93" s="1">
        <v>54819734.124737896</v>
      </c>
      <c r="G93" s="1">
        <v>58518875.021142006</v>
      </c>
      <c r="H93" s="1">
        <v>62413569.605937846</v>
      </c>
      <c r="I93" s="1">
        <v>66513113.117021754</v>
      </c>
      <c r="J93" s="1">
        <v>70827216.953437269</v>
      </c>
      <c r="K93" s="1">
        <v>75366026.604686007</v>
      </c>
      <c r="L93" s="1">
        <v>80140140.332049459</v>
      </c>
      <c r="M93" s="1">
        <v>85160628.632846057</v>
      </c>
      <c r="N93" s="1">
        <v>90439054.519801199</v>
      </c>
      <c r="O93" s="1">
        <v>95987494.649009675</v>
      </c>
      <c r="P93" s="1">
        <v>101818561.33132429</v>
      </c>
      <c r="Q93" s="1">
        <v>107945425.46341494</v>
      </c>
      <c r="R93" s="1">
        <v>114381840.41620694</v>
      </c>
      <c r="S93" s="1">
        <v>121142166.91993009</v>
      </c>
      <c r="T93" s="1">
        <v>128241398.98659691</v>
      </c>
      <c r="U93" s="1">
        <v>135695190.91237459</v>
      </c>
      <c r="V93" s="1">
        <v>143519885.40402994</v>
      </c>
      <c r="W93" s="1">
        <v>151732542.87540752</v>
      </c>
      <c r="X93" s="1">
        <v>160350971.96175721</v>
      </c>
      <c r="Y93" s="1">
        <v>169393761.30165079</v>
      </c>
      <c r="Z93" s="1">
        <v>178880312.63823354</v>
      </c>
      <c r="AA93" s="1">
        <v>188830875.29364094</v>
      </c>
      <c r="AB93" s="1">
        <v>199266582.07257488</v>
      </c>
      <c r="AC93" s="1">
        <v>210209486.65329012</v>
      </c>
      <c r="AD93" s="1">
        <v>221682602.52658141</v>
      </c>
      <c r="AE93" s="1">
        <v>233709943.5458</v>
      </c>
      <c r="AF93" s="1">
        <v>246316566.15346044</v>
      </c>
      <c r="AG93" s="1">
        <v>259528613.35263118</v>
      </c>
      <c r="AH93" s="1">
        <v>273373360.49404168</v>
      </c>
      <c r="AI93" s="1">
        <v>287879262.95268768</v>
      </c>
      <c r="AJ93" s="1">
        <v>303076005.77067137</v>
      </c>
      <c r="AK93" s="1">
        <v>318994555.34609836</v>
      </c>
      <c r="AL93" s="1">
        <v>335667213.25104558</v>
      </c>
      <c r="AM93" s="1">
        <v>353127672.26494682</v>
      </c>
      <c r="AN93" s="1">
        <v>371411074.71319997</v>
      </c>
      <c r="AO93" s="1">
        <v>390554073.20439678</v>
      </c>
      <c r="AP93" s="1">
        <v>410594893.8633098</v>
      </c>
      <c r="AQ93" s="1">
        <v>431573402.1606698</v>
      </c>
      <c r="AR93" s="1">
        <v>453531171.44479394</v>
      </c>
      <c r="AS93" s="1">
        <v>476511554.28433281</v>
      </c>
      <c r="AT93" s="1">
        <v>500559756.73578244</v>
      </c>
      <c r="AU93" s="1">
        <v>525722915.65392113</v>
      </c>
      <c r="AV93" s="1">
        <v>552050179.16807902</v>
      </c>
      <c r="AW93" s="1">
        <v>579592790.45204151</v>
      </c>
      <c r="AX93" s="1">
        <v>608404174.9204849</v>
      </c>
      <c r="AY93" s="1">
        <v>638540030.99016166</v>
      </c>
      <c r="AZ93" s="1">
        <v>670058424.54953885</v>
      </c>
      <c r="BA93" s="1">
        <v>703019887.28636003</v>
      </c>
      <c r="BB93" s="1">
        <v>737487519.0285095</v>
      </c>
      <c r="BC93" s="1">
        <v>773527094.25981128</v>
      </c>
      <c r="BD93" s="1">
        <v>811207172.97875595</v>
      </c>
      <c r="BE93" s="1">
        <v>850599216.0749197</v>
      </c>
      <c r="BF93" s="1">
        <v>891777705.40472221</v>
      </c>
      <c r="BG93" s="1">
        <v>934820268.75545657</v>
      </c>
      <c r="BH93" s="1">
        <v>979807809.89399779</v>
      </c>
      <c r="BI93" s="1">
        <v>1026824643.9044136</v>
      </c>
      <c r="BJ93" s="1">
        <v>1075958638.0268683</v>
      </c>
      <c r="BK93" s="1">
        <v>1127301358.2185514</v>
      </c>
      <c r="BL93" s="1">
        <v>1180948221.6662297</v>
      </c>
      <c r="BM93" s="1">
        <v>1236998655.4890935</v>
      </c>
      <c r="BN93" s="1">
        <v>1295556261.8800297</v>
      </c>
      <c r="BO93" s="1">
        <v>1356728989.943327</v>
      </c>
      <c r="BP93" s="1">
        <v>1420629314.4970627</v>
      </c>
      <c r="BQ93" s="1">
        <v>1487374422.119024</v>
      </c>
      <c r="BR93" s="1">
        <v>1557086404.7260814</v>
      </c>
      <c r="BS93" s="1">
        <v>1629892460.9884784</v>
      </c>
      <c r="BT93" s="1">
        <v>1705925105.8923552</v>
      </c>
      <c r="BU93" s="1">
        <v>1785322388.7763014</v>
      </c>
      <c r="BV93" s="1">
        <v>1868228120.1806245</v>
      </c>
      <c r="BW93" s="1">
        <v>1954792107.8614008</v>
      </c>
      <c r="BX93" s="1">
        <v>2045170402.3353376</v>
      </c>
      <c r="BY93" s="1">
        <v>2139525552.3359349</v>
      </c>
      <c r="BZ93" s="1">
        <v>2238026870.5765371</v>
      </c>
      <c r="CA93" s="1">
        <v>2340850710.2313814</v>
      </c>
      <c r="CB93" s="1">
        <v>2448180752.5621877</v>
      </c>
      <c r="CC93" s="1">
        <v>2560208306.1345472</v>
      </c>
      <c r="CD93" s="1">
        <v>2677132618.0860424</v>
      </c>
      <c r="CE93" s="1">
        <v>2799161197.9261985</v>
      </c>
      <c r="CF93" s="1">
        <v>2926510154.3674002</v>
      </c>
      <c r="CG93" s="1">
        <v>3059404545.7055159</v>
      </c>
      <c r="CH93" s="1">
        <v>3198078744.2895107</v>
      </c>
      <c r="CI93" s="1">
        <v>3342776815.6406088</v>
      </c>
      <c r="CJ93" s="1">
        <v>3493752912.8036032</v>
      </c>
      <c r="CK93" s="1">
        <v>3651271686.535964</v>
      </c>
      <c r="CL93" s="1">
        <v>3815608711.9641972</v>
      </c>
      <c r="CM93" s="1">
        <v>3987050932.3618398</v>
      </c>
      <c r="CN93" s="1">
        <v>4165897120.7289929</v>
      </c>
      <c r="CO93" s="1">
        <v>4352458359.8804522</v>
      </c>
      <c r="CP93" s="1">
        <v>4547058541.7769699</v>
      </c>
      <c r="CQ93" s="1">
        <v>4750034886.8633165</v>
      </c>
      <c r="CR93" s="1">
        <v>4961738484.206831</v>
      </c>
      <c r="CS93" s="1">
        <v>5182534853.2613134</v>
      </c>
      <c r="CT93" s="1">
        <v>5412804528.1135435</v>
      </c>
      <c r="CU93" s="1">
        <v>5652943665.1036177</v>
      </c>
      <c r="CV93" s="1">
        <v>5903364674.7450237</v>
      </c>
      <c r="CW93" s="1">
        <v>6164496878.9070244</v>
      </c>
      <c r="CX93" s="1">
        <v>6436787194.2596092</v>
      </c>
      <c r="CY93" s="1">
        <v>6720700843.0206118</v>
      </c>
      <c r="CZ93" s="1">
        <v>7016722092.0854073</v>
      </c>
      <c r="DA93" s="1">
        <v>7325355021.6620359</v>
      </c>
    </row>
    <row r="94" spans="1:105" x14ac:dyDescent="0.25">
      <c r="A94" t="s">
        <v>59</v>
      </c>
      <c r="B94" s="1">
        <f t="shared" si="30"/>
        <v>1106.0240897563185</v>
      </c>
      <c r="D94" t="s">
        <v>59</v>
      </c>
      <c r="E94" s="1">
        <v>44455016.369264305</v>
      </c>
      <c r="F94" s="1">
        <v>47969107.775064319</v>
      </c>
      <c r="G94" s="1">
        <v>51699892.80892913</v>
      </c>
      <c r="H94" s="1">
        <v>55659371.881849378</v>
      </c>
      <c r="I94" s="1">
        <v>59860171.06602212</v>
      </c>
      <c r="J94" s="1">
        <v>64315573.476389848</v>
      </c>
      <c r="K94" s="1">
        <v>69039552.184340224</v>
      </c>
      <c r="L94" s="1">
        <v>74046804.736903042</v>
      </c>
      <c r="M94" s="1">
        <v>79352789.358235508</v>
      </c>
      <c r="N94" s="1">
        <v>84973762.913807273</v>
      </c>
      <c r="O94" s="1">
        <v>90926820.721480832</v>
      </c>
      <c r="P94" s="1">
        <v>97229938.297648057</v>
      </c>
      <c r="Q94" s="1">
        <v>103902015.13072824</v>
      </c>
      <c r="R94" s="1">
        <v>110962920.57867438</v>
      </c>
      <c r="S94" s="1">
        <v>118433541.991676</v>
      </c>
      <c r="T94" s="1">
        <v>126335835.16599813</v>
      </c>
      <c r="U94" s="1">
        <v>134692877.23987061</v>
      </c>
      <c r="V94" s="1">
        <v>143528922.14754474</v>
      </c>
      <c r="W94" s="1">
        <v>152869458.75308102</v>
      </c>
      <c r="X94" s="1">
        <v>162741271.79112878</v>
      </c>
      <c r="Y94" s="1">
        <v>173172505.74792111</v>
      </c>
      <c r="Z94" s="1">
        <v>184192731.82194799</v>
      </c>
      <c r="AA94" s="1">
        <v>195833018.11029544</v>
      </c>
      <c r="AB94" s="1">
        <v>208126003.17347205</v>
      </c>
      <c r="AC94" s="1">
        <v>221105973.13868734</v>
      </c>
      <c r="AD94" s="1">
        <v>234808942.50902477</v>
      </c>
      <c r="AE94" s="1">
        <v>249272738.85377231</v>
      </c>
      <c r="AF94" s="1">
        <v>264537091.56336209</v>
      </c>
      <c r="AG94" s="1">
        <v>280643724.860928</v>
      </c>
      <c r="AH94" s="1">
        <v>297636455.27145237</v>
      </c>
      <c r="AI94" s="1">
        <v>315561293.75884056</v>
      </c>
      <c r="AJ94" s="1">
        <v>334466552.75107169</v>
      </c>
      <c r="AK94" s="1">
        <v>354402958.28382629</v>
      </c>
      <c r="AL94" s="1">
        <v>375423767.50372368</v>
      </c>
      <c r="AM94" s="1">
        <v>397584891.78352779</v>
      </c>
      <c r="AN94" s="1">
        <v>420945025.71341974</v>
      </c>
      <c r="AO94" s="1">
        <v>445565782.24472284</v>
      </c>
      <c r="AP94" s="1">
        <v>471511834.27531314</v>
      </c>
      <c r="AQ94" s="1">
        <v>498851062.97938931</v>
      </c>
      <c r="AR94" s="1">
        <v>527654713.19833744</v>
      </c>
      <c r="AS94" s="1">
        <v>557997556.22413266</v>
      </c>
      <c r="AT94" s="1">
        <v>589958060.32210457</v>
      </c>
      <c r="AU94" s="1">
        <v>623618569.3559835</v>
      </c>
      <c r="AV94" s="1">
        <v>659065489.89497268</v>
      </c>
      <c r="AW94" s="1">
        <v>696389487.20020735</v>
      </c>
      <c r="AX94" s="1">
        <v>735685690.5063585</v>
      </c>
      <c r="AY94" s="1">
        <v>777053908.03341794</v>
      </c>
      <c r="AZ94" s="1">
        <v>820598852.18381882</v>
      </c>
      <c r="BA94" s="1">
        <v>866430375.40115345</v>
      </c>
      <c r="BB94" s="1">
        <v>914663717.18873155</v>
      </c>
      <c r="BC94" s="1">
        <v>965419762.80932927</v>
      </c>
      <c r="BD94" s="1">
        <v>1018825314.2115202</v>
      </c>
      <c r="BE94" s="1">
        <v>1075013373.7532442</v>
      </c>
      <c r="BF94" s="1">
        <v>1134123441.3195822</v>
      </c>
      <c r="BG94" s="1">
        <v>1196301825.4593163</v>
      </c>
      <c r="BH94" s="1">
        <v>1261701969.1936531</v>
      </c>
      <c r="BI94" s="1">
        <v>1330484791.1806817</v>
      </c>
      <c r="BJ94" s="1">
        <v>1402819042.9506161</v>
      </c>
      <c r="BK94" s="1">
        <v>1478881682.9599149</v>
      </c>
      <c r="BL94" s="1">
        <v>1558858268.2467878</v>
      </c>
      <c r="BM94" s="1">
        <v>1642943364.5067124</v>
      </c>
      <c r="BN94" s="1">
        <v>1731340975.4442813</v>
      </c>
      <c r="BO94" s="1">
        <v>1824264992.2970979</v>
      </c>
      <c r="BP94" s="1">
        <v>1921939664.4687476</v>
      </c>
      <c r="BQ94" s="1">
        <v>2024600092.2509131</v>
      </c>
      <c r="BR94" s="1">
        <v>2132492742.6598315</v>
      </c>
      <c r="BS94" s="1">
        <v>2245875989.4594598</v>
      </c>
      <c r="BT94" s="1">
        <v>2365020678.4929452</v>
      </c>
      <c r="BU94" s="1">
        <v>2490210719.4956017</v>
      </c>
      <c r="BV94" s="1">
        <v>2621743705.6165004</v>
      </c>
      <c r="BW94" s="1">
        <v>2759931561.932055</v>
      </c>
      <c r="BX94" s="1">
        <v>2905101224.2940378</v>
      </c>
      <c r="BY94" s="1">
        <v>3057595349.9159441</v>
      </c>
      <c r="BZ94" s="1">
        <v>3217773061.1661272</v>
      </c>
      <c r="CA94" s="1">
        <v>3386010724.1034675</v>
      </c>
      <c r="CB94" s="1">
        <v>3562702763.3616929</v>
      </c>
      <c r="CC94" s="1">
        <v>3748262515.0622129</v>
      </c>
      <c r="CD94" s="1">
        <v>3943123119.5121751</v>
      </c>
      <c r="CE94" s="1">
        <v>4147738455.5250196</v>
      </c>
      <c r="CF94" s="1">
        <v>4362584118.2849522</v>
      </c>
      <c r="CG94" s="1">
        <v>4588158442.7646351</v>
      </c>
      <c r="CH94" s="1">
        <v>4824983574.7974558</v>
      </c>
      <c r="CI94" s="1">
        <v>5073606592.0018692</v>
      </c>
      <c r="CJ94" s="1">
        <v>5334600676.855731</v>
      </c>
      <c r="CK94" s="1">
        <v>5608566344.3237839</v>
      </c>
      <c r="CL94" s="1">
        <v>5896132726.5511494</v>
      </c>
      <c r="CM94" s="1">
        <v>6197958917.2506208</v>
      </c>
      <c r="CN94" s="1">
        <v>6514735378.5316448</v>
      </c>
      <c r="CO94" s="1">
        <v>6847185413.0442076</v>
      </c>
      <c r="CP94" s="1">
        <v>7196066704.4423208</v>
      </c>
      <c r="CQ94" s="1">
        <v>7562172929.3086567</v>
      </c>
      <c r="CR94" s="1">
        <v>7946335443.8255148</v>
      </c>
      <c r="CS94" s="1">
        <v>8349425048.6269999</v>
      </c>
      <c r="CT94" s="1">
        <v>8772353835.4240322</v>
      </c>
      <c r="CU94" s="1">
        <v>9216077119.1576633</v>
      </c>
      <c r="CV94" s="1">
        <v>9681595459.6071301</v>
      </c>
      <c r="CW94" s="1">
        <v>10169956776.558311</v>
      </c>
      <c r="CX94" s="1">
        <v>10682258562.825073</v>
      </c>
      <c r="CY94" s="1">
        <v>11219650199.611595</v>
      </c>
      <c r="CZ94" s="1">
        <v>11783335378.908331</v>
      </c>
      <c r="DA94" s="1">
        <v>12374574637.827288</v>
      </c>
    </row>
    <row r="95" spans="1:105" x14ac:dyDescent="0.25">
      <c r="A95" t="s">
        <v>60</v>
      </c>
      <c r="B95" s="1">
        <f t="shared" si="30"/>
        <v>1165.1774529374013</v>
      </c>
      <c r="D95" t="s">
        <v>60</v>
      </c>
      <c r="E95" s="1">
        <v>48023154.68932604</v>
      </c>
      <c r="F95" s="1">
        <v>51732011.439730108</v>
      </c>
      <c r="G95" s="1">
        <v>55668388.431951635</v>
      </c>
      <c r="H95" s="1">
        <v>59844884.096941896</v>
      </c>
      <c r="I95" s="1">
        <v>64274755.021527417</v>
      </c>
      <c r="J95" s="1">
        <v>68971949.062050208</v>
      </c>
      <c r="K95" s="1">
        <v>73951140.080774248</v>
      </c>
      <c r="L95" s="1">
        <v>79227764.38305141</v>
      </c>
      <c r="M95" s="1">
        <v>84818058.936933562</v>
      </c>
      <c r="N95" s="1">
        <v>90739101.460781291</v>
      </c>
      <c r="O95" s="1">
        <v>97008852.468469143</v>
      </c>
      <c r="P95" s="1">
        <v>103646199.36601901</v>
      </c>
      <c r="Q95" s="1">
        <v>110671002.69793089</v>
      </c>
      <c r="R95" s="1">
        <v>118104144.64611733</v>
      </c>
      <c r="S95" s="1">
        <v>125967579.8892072</v>
      </c>
      <c r="T95" s="1">
        <v>134284388.93506822</v>
      </c>
      <c r="U95" s="1">
        <v>143078834.04471692</v>
      </c>
      <c r="V95" s="1">
        <v>152376417.87135732</v>
      </c>
      <c r="W95" s="1">
        <v>162203944.94411463</v>
      </c>
      <c r="X95" s="1">
        <v>172589586.13213485</v>
      </c>
      <c r="Y95" s="1">
        <v>183562946.23110124</v>
      </c>
      <c r="Z95" s="1">
        <v>195155134.82090536</v>
      </c>
      <c r="AA95" s="1">
        <v>207398840.55019823</v>
      </c>
      <c r="AB95" s="1">
        <v>220328409.01087084</v>
      </c>
      <c r="AC95" s="1">
        <v>233979924.3731665</v>
      </c>
      <c r="AD95" s="1">
        <v>248391294.96014452</v>
      </c>
      <c r="AE95" s="1">
        <v>263602342.94860488</v>
      </c>
      <c r="AF95" s="1">
        <v>279654898.39235169</v>
      </c>
      <c r="AG95" s="1">
        <v>296592897.77286768</v>
      </c>
      <c r="AH95" s="1">
        <v>314462487.29207397</v>
      </c>
      <c r="AI95" s="1">
        <v>333312131.13191044</v>
      </c>
      <c r="AJ95" s="1">
        <v>353192724.9159947</v>
      </c>
      <c r="AK95" s="1">
        <v>374157714.61962456</v>
      </c>
      <c r="AL95" s="1">
        <v>396263221.18591684</v>
      </c>
      <c r="AM95" s="1">
        <v>419568171.11791986</v>
      </c>
      <c r="AN95" s="1">
        <v>444134433.32916963</v>
      </c>
      <c r="AO95" s="1">
        <v>470026962.54832447</v>
      </c>
      <c r="AP95" s="1">
        <v>497313949.58736134</v>
      </c>
      <c r="AQ95" s="1">
        <v>526066978.79723203</v>
      </c>
      <c r="AR95" s="1">
        <v>556361193.05000556</v>
      </c>
      <c r="AS95" s="1">
        <v>588275466.60234165</v>
      </c>
      <c r="AT95" s="1">
        <v>621892586.21167421</v>
      </c>
      <c r="AU95" s="1">
        <v>657299440.89380562</v>
      </c>
      <c r="AV95" s="1">
        <v>694587220.72870994</v>
      </c>
      <c r="AW95" s="1">
        <v>733851625.14030206</v>
      </c>
      <c r="AX95" s="1">
        <v>775193081.09573686</v>
      </c>
      <c r="AY95" s="1">
        <v>818716971.69054615</v>
      </c>
      <c r="AZ95" s="1">
        <v>864533875.60760951</v>
      </c>
      <c r="BA95" s="1">
        <v>912759817.96065521</v>
      </c>
      <c r="BB95" s="1">
        <v>963516533.05669379</v>
      </c>
      <c r="BC95" s="1">
        <v>1016931739.6366843</v>
      </c>
      <c r="BD95" s="1">
        <v>1073139429.179618</v>
      </c>
      <c r="BE95" s="1">
        <v>1132280167.8824627</v>
      </c>
      <c r="BF95" s="1">
        <v>1194501412.9567997</v>
      </c>
      <c r="BG95" s="1">
        <v>1259957843.9126823</v>
      </c>
      <c r="BH95" s="1">
        <v>1328811709.5314186</v>
      </c>
      <c r="BI95" s="1">
        <v>1401233191.2614498</v>
      </c>
      <c r="BJ95" s="1">
        <v>1477400783.8055604</v>
      </c>
      <c r="BK95" s="1">
        <v>1557501693.7032137</v>
      </c>
      <c r="BL95" s="1">
        <v>1641732256.7490785</v>
      </c>
      <c r="BM95" s="1">
        <v>1730298375.1277149</v>
      </c>
      <c r="BN95" s="1">
        <v>1823415975.1851106</v>
      </c>
      <c r="BO95" s="1">
        <v>1921311486.8004034</v>
      </c>
      <c r="BP95" s="1">
        <v>2024222345.365612</v>
      </c>
      <c r="BQ95" s="1">
        <v>2132397517.4278591</v>
      </c>
      <c r="BR95" s="1">
        <v>2246098051.097239</v>
      </c>
      <c r="BS95" s="1">
        <v>2365597652.3745275</v>
      </c>
      <c r="BT95" s="1">
        <v>2491183288.6061754</v>
      </c>
      <c r="BU95" s="1">
        <v>2623155820.3298149</v>
      </c>
      <c r="BV95" s="1">
        <v>2761830662.8318067</v>
      </c>
      <c r="BW95" s="1">
        <v>2907538478.7993269</v>
      </c>
      <c r="BX95" s="1">
        <v>3060625903.5132942</v>
      </c>
      <c r="BY95" s="1">
        <v>3221456304.0950627</v>
      </c>
      <c r="BZ95" s="1">
        <v>3390410574.3896546</v>
      </c>
      <c r="CA95" s="1">
        <v>3567887967.1411419</v>
      </c>
      <c r="CB95" s="1">
        <v>3754306965.1921463</v>
      </c>
      <c r="CC95" s="1">
        <v>3950106193.5191021</v>
      </c>
      <c r="CD95" s="1">
        <v>4155745373.9984446</v>
      </c>
      <c r="CE95" s="1">
        <v>4371706324.8860435</v>
      </c>
      <c r="CF95" s="1">
        <v>4598494007.0833893</v>
      </c>
      <c r="CG95" s="1">
        <v>4836637619.3595314</v>
      </c>
      <c r="CH95" s="1">
        <v>5086691744.7973833</v>
      </c>
      <c r="CI95" s="1">
        <v>5349237550.8373976</v>
      </c>
      <c r="CJ95" s="1">
        <v>5624884045.4006052</v>
      </c>
      <c r="CK95" s="1">
        <v>5914269391.6870937</v>
      </c>
      <c r="CL95" s="1">
        <v>6218062284.3652458</v>
      </c>
      <c r="CM95" s="1">
        <v>6536963389.9916582</v>
      </c>
      <c r="CN95" s="1">
        <v>6871706854.6321688</v>
      </c>
      <c r="CO95" s="1">
        <v>7223061881.7906008</v>
      </c>
      <c r="CP95" s="1">
        <v>7591834383.894495</v>
      </c>
      <c r="CQ95" s="1">
        <v>7978868710.735919</v>
      </c>
      <c r="CR95" s="1">
        <v>8385049458.421567</v>
      </c>
      <c r="CS95" s="1">
        <v>8811303362.5490265</v>
      </c>
      <c r="CT95" s="1">
        <v>9258601279.4964676</v>
      </c>
      <c r="CU95" s="1">
        <v>9727960259.8912907</v>
      </c>
      <c r="CV95" s="1">
        <v>10220445718.509209</v>
      </c>
      <c r="CW95" s="1">
        <v>10737173705.050238</v>
      </c>
      <c r="CX95" s="1">
        <v>11279313280.441063</v>
      </c>
      <c r="CY95" s="1">
        <v>11848089003.527025</v>
      </c>
      <c r="CZ95" s="1">
        <v>12444783533.238159</v>
      </c>
      <c r="DA95" s="1">
        <v>13070740351.547626</v>
      </c>
    </row>
    <row r="97" spans="1:105" x14ac:dyDescent="0.25">
      <c r="A97" s="4" t="s">
        <v>10</v>
      </c>
      <c r="D97" s="4" t="s">
        <v>27</v>
      </c>
      <c r="E97" s="42" t="s">
        <v>116</v>
      </c>
      <c r="F97" s="4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5">
      <c r="A98" t="s">
        <v>48</v>
      </c>
      <c r="B98" s="37">
        <f>SUMPRODUCT(E98:DA98,E$5:DA$5)</f>
        <v>64.54334221970467</v>
      </c>
      <c r="D98" t="s">
        <v>48</v>
      </c>
      <c r="E98" s="34">
        <f t="shared" ref="E98:AJ98" si="31">IF( E53&lt;E38,  MAX(price.feed.2015,E68), price.feed.2015)</f>
        <v>9.0617679509840592</v>
      </c>
      <c r="F98" s="1">
        <f t="shared" si="31"/>
        <v>9.4111692183352886</v>
      </c>
      <c r="G98" s="1">
        <f t="shared" si="31"/>
        <v>9.774042607935403</v>
      </c>
      <c r="H98" s="1">
        <f t="shared" si="31"/>
        <v>10.150907574333782</v>
      </c>
      <c r="I98" s="1">
        <f t="shared" si="31"/>
        <v>10.542303601071843</v>
      </c>
      <c r="J98" s="1">
        <f t="shared" si="31"/>
        <v>10.948790972955598</v>
      </c>
      <c r="K98" s="1">
        <f t="shared" si="31"/>
        <v>11.370951578105387</v>
      </c>
      <c r="L98" s="1">
        <f t="shared" si="31"/>
        <v>11.809389740930783</v>
      </c>
      <c r="M98" s="1">
        <f t="shared" si="31"/>
        <v>12.264733087223135</v>
      </c>
      <c r="N98" s="1">
        <f t="shared" si="31"/>
        <v>12.737633442604109</v>
      </c>
      <c r="O98" s="1">
        <f t="shared" si="31"/>
        <v>13.228767765616428</v>
      </c>
      <c r="P98" s="1">
        <f t="shared" si="31"/>
        <v>13.738839116792398</v>
      </c>
      <c r="Q98" s="1">
        <f t="shared" si="31"/>
        <v>14.268577665087559</v>
      </c>
      <c r="R98" s="1">
        <f t="shared" si="31"/>
        <v>14.818741733120191</v>
      </c>
      <c r="S98" s="1">
        <f t="shared" si="31"/>
        <v>15.39011888271278</v>
      </c>
      <c r="T98" s="1">
        <f t="shared" si="31"/>
        <v>15.983527042289639</v>
      </c>
      <c r="U98" s="1">
        <f t="shared" si="31"/>
        <v>16.599815677744299</v>
      </c>
      <c r="V98" s="1">
        <f t="shared" si="31"/>
        <v>17.239867008452986</v>
      </c>
      <c r="W98" s="1">
        <f t="shared" si="31"/>
        <v>17.904597270174825</v>
      </c>
      <c r="X98" s="1">
        <f t="shared" si="31"/>
        <v>18.594958026646534</v>
      </c>
      <c r="Y98" s="1">
        <f t="shared" si="31"/>
        <v>19.311937531749372</v>
      </c>
      <c r="Z98" s="1">
        <f t="shared" si="31"/>
        <v>20.056562144198015</v>
      </c>
      <c r="AA98" s="1">
        <f t="shared" si="31"/>
        <v>20.829897796776777</v>
      </c>
      <c r="AB98" s="1">
        <f t="shared" si="31"/>
        <v>21.633051522226133</v>
      </c>
      <c r="AC98" s="1">
        <f t="shared" si="31"/>
        <v>22.467173037964077</v>
      </c>
      <c r="AD98" s="1">
        <f t="shared" si="31"/>
        <v>23.333456391910648</v>
      </c>
      <c r="AE98" s="1">
        <f t="shared" si="31"/>
        <v>24.233141671771861</v>
      </c>
      <c r="AF98" s="1">
        <f t="shared" si="31"/>
        <v>25.167516780229523</v>
      </c>
      <c r="AG98" s="1">
        <f t="shared" si="31"/>
        <v>26.13791927857871</v>
      </c>
      <c r="AH98" s="1">
        <f t="shared" si="31"/>
        <v>27.145738301451384</v>
      </c>
      <c r="AI98" s="1">
        <f t="shared" si="31"/>
        <v>28.192416545367593</v>
      </c>
      <c r="AJ98" s="1">
        <f t="shared" si="31"/>
        <v>29.279452333960634</v>
      </c>
      <c r="AK98" s="1">
        <f t="shared" ref="AK98:BP98" si="32">IF( AK53&lt;AK38,  MAX(price.feed.2015,AK68), price.feed.2015)</f>
        <v>30.408401762832828</v>
      </c>
      <c r="AL98" s="1">
        <f t="shared" si="32"/>
        <v>31.580880927111746</v>
      </c>
      <c r="AM98" s="1">
        <f t="shared" si="32"/>
        <v>32.798568234896223</v>
      </c>
      <c r="AN98" s="1">
        <f t="shared" si="32"/>
        <v>34.06320680990342</v>
      </c>
      <c r="AO98" s="1">
        <f t="shared" si="32"/>
        <v>35.376606986756897</v>
      </c>
      <c r="AP98" s="1">
        <f t="shared" si="32"/>
        <v>36.740648902486683</v>
      </c>
      <c r="AQ98" s="1">
        <f t="shared" si="32"/>
        <v>38.157285187952553</v>
      </c>
      <c r="AR98" s="1">
        <f t="shared" si="32"/>
        <v>39.628543763041648</v>
      </c>
      <c r="AS98" s="1">
        <f t="shared" si="32"/>
        <v>41.156530739643394</v>
      </c>
      <c r="AT98" s="1">
        <f t="shared" si="32"/>
        <v>42.743433436555847</v>
      </c>
      <c r="AU98" s="1">
        <f t="shared" si="32"/>
        <v>44.391523510640539</v>
      </c>
      <c r="AV98" s="1">
        <f t="shared" si="32"/>
        <v>46.103160208707294</v>
      </c>
      <c r="AW98" s="1">
        <f t="shared" si="32"/>
        <v>47.880793744784526</v>
      </c>
      <c r="AX98" s="1">
        <f t="shared" si="32"/>
        <v>49.726968807609218</v>
      </c>
      <c r="AY98" s="1">
        <f t="shared" si="32"/>
        <v>51.644328203357972</v>
      </c>
      <c r="AZ98" s="1">
        <f t="shared" si="32"/>
        <v>53.635616638833341</v>
      </c>
      <c r="BA98" s="1">
        <f t="shared" si="32"/>
        <v>55.703684650521751</v>
      </c>
      <c r="BB98" s="1">
        <f t="shared" si="32"/>
        <v>57.851492685146162</v>
      </c>
      <c r="BC98" s="1">
        <f t="shared" si="32"/>
        <v>60.082115337556495</v>
      </c>
      <c r="BD98" s="1">
        <f t="shared" si="32"/>
        <v>62.398745752022727</v>
      </c>
      <c r="BE98" s="1">
        <f t="shared" si="32"/>
        <v>64.804700193232662</v>
      </c>
      <c r="BF98" s="1">
        <f t="shared" si="32"/>
        <v>67.303422793536399</v>
      </c>
      <c r="BG98" s="1">
        <f t="shared" si="32"/>
        <v>69.898490483234141</v>
      </c>
      <c r="BH98" s="1">
        <f t="shared" si="32"/>
        <v>72.593618110964712</v>
      </c>
      <c r="BI98" s="1">
        <f t="shared" si="32"/>
        <v>75.392663761524304</v>
      </c>
      <c r="BJ98" s="1">
        <f t="shared" si="32"/>
        <v>78.299634278729073</v>
      </c>
      <c r="BK98" s="1">
        <f t="shared" si="32"/>
        <v>81.318691001226028</v>
      </c>
      <c r="BL98" s="1">
        <f t="shared" si="32"/>
        <v>84.454155719464211</v>
      </c>
      <c r="BM98" s="1">
        <f t="shared" si="32"/>
        <v>87.710516862352947</v>
      </c>
      <c r="BN98" s="1">
        <f t="shared" si="32"/>
        <v>91.092435922464119</v>
      </c>
      <c r="BO98" s="1">
        <f t="shared" si="32"/>
        <v>94.604754128975173</v>
      </c>
      <c r="BP98" s="1">
        <f t="shared" si="32"/>
        <v>98.252499377906062</v>
      </c>
      <c r="BQ98" s="1">
        <f t="shared" ref="BQ98:DA98" si="33">IF( BQ53&lt;BQ38,  MAX(price.feed.2015,BQ68), price.feed.2015)</f>
        <v>102.04089342956993</v>
      </c>
      <c r="BR98" s="1">
        <f t="shared" si="33"/>
        <v>105.97535938354217</v>
      </c>
      <c r="BS98" s="1">
        <f t="shared" si="33"/>
        <v>110.06152944184637</v>
      </c>
      <c r="BT98" s="1">
        <f t="shared" si="33"/>
        <v>114.30525297147182</v>
      </c>
      <c r="BU98" s="1">
        <f t="shared" si="33"/>
        <v>118.7126048777627</v>
      </c>
      <c r="BV98" s="1">
        <f t="shared" si="33"/>
        <v>123.2898943006674</v>
      </c>
      <c r="BW98" s="1">
        <f t="shared" si="33"/>
        <v>128.04367364629437</v>
      </c>
      <c r="BX98" s="1">
        <f t="shared" si="33"/>
        <v>132.98074796670502</v>
      </c>
      <c r="BY98" s="1">
        <f t="shared" si="33"/>
        <v>138.10818470136954</v>
      </c>
      <c r="BZ98" s="1">
        <f t="shared" si="33"/>
        <v>143.43332379423231</v>
      </c>
      <c r="CA98" s="1">
        <f t="shared" si="33"/>
        <v>148.96378820086744</v>
      </c>
      <c r="CB98" s="1">
        <f t="shared" si="33"/>
        <v>154.70749480076691</v>
      </c>
      <c r="CC98" s="1">
        <f t="shared" si="33"/>
        <v>160.67266573038131</v>
      </c>
      <c r="CD98" s="1">
        <f t="shared" si="33"/>
        <v>166.86784015313836</v>
      </c>
      <c r="CE98" s="1">
        <f t="shared" si="33"/>
        <v>173.3018864832851</v>
      </c>
      <c r="CF98" s="1">
        <f t="shared" si="33"/>
        <v>179.98401508105428</v>
      </c>
      <c r="CG98" s="1">
        <f t="shared" si="33"/>
        <v>186.92379143732859</v>
      </c>
      <c r="CH98" s="1">
        <f t="shared" si="33"/>
        <v>194.13114986667426</v>
      </c>
      <c r="CI98" s="1">
        <f t="shared" si="33"/>
        <v>201.61640772834832</v>
      </c>
      <c r="CJ98" s="1">
        <f t="shared" si="33"/>
        <v>209.39028019563403</v>
      </c>
      <c r="CK98" s="1">
        <f t="shared" si="33"/>
        <v>217.46389559465106</v>
      </c>
      <c r="CL98" s="1">
        <f t="shared" si="33"/>
        <v>225.84881133459288</v>
      </c>
      <c r="CM98" s="1">
        <f t="shared" si="33"/>
        <v>234.55703045219985</v>
      </c>
      <c r="CN98" s="1">
        <f t="shared" si="33"/>
        <v>243.60101879414808</v>
      </c>
      <c r="CO98" s="1">
        <f t="shared" si="33"/>
        <v>252.99372286195452</v>
      </c>
      <c r="CP98" s="1">
        <f t="shared" si="33"/>
        <v>262.74858834493938</v>
      </c>
      <c r="CQ98" s="1">
        <f t="shared" si="33"/>
        <v>272.87957936777849</v>
      </c>
      <c r="CR98" s="1">
        <f t="shared" si="33"/>
        <v>283.40119848019668</v>
      </c>
      <c r="CS98" s="1">
        <f t="shared" si="33"/>
        <v>294.32850741742067</v>
      </c>
      <c r="CT98" s="1">
        <f t="shared" si="33"/>
        <v>305.67714866110566</v>
      </c>
      <c r="CU98" s="1">
        <f t="shared" si="33"/>
        <v>317.46336783160484</v>
      </c>
      <c r="CV98" s="1">
        <f t="shared" si="33"/>
        <v>329.70403694363023</v>
      </c>
      <c r="CW98" s="1">
        <f t="shared" si="33"/>
        <v>342.41667855860464</v>
      </c>
      <c r="CX98" s="1">
        <f t="shared" si="33"/>
        <v>355.61949086826911</v>
      </c>
      <c r="CY98" s="1">
        <f t="shared" si="33"/>
        <v>369.33137374545964</v>
      </c>
      <c r="CZ98" s="1">
        <f t="shared" si="33"/>
        <v>383.57195579934256</v>
      </c>
      <c r="DA98" s="1">
        <f t="shared" si="33"/>
        <v>398.36162247383805</v>
      </c>
    </row>
    <row r="99" spans="1:105" x14ac:dyDescent="0.25">
      <c r="A99" t="s">
        <v>49</v>
      </c>
      <c r="B99" s="3">
        <f t="shared" ref="B99:B110" si="34">SUMPRODUCT(E99:DA99,E$5:DA$5)</f>
        <v>56.939049581657372</v>
      </c>
      <c r="D99" t="s">
        <v>49</v>
      </c>
      <c r="E99" s="1">
        <f t="shared" ref="E99:AJ99" si="35">IF( E54&lt;E39,  MAX(price.feed.2015,E69), price.feed.2015)</f>
        <v>11.275260569118414</v>
      </c>
      <c r="F99" s="1">
        <f t="shared" si="35"/>
        <v>11.634927970763558</v>
      </c>
      <c r="G99" s="1">
        <f t="shared" si="35"/>
        <v>12.006068334741871</v>
      </c>
      <c r="H99" s="1">
        <f t="shared" si="35"/>
        <v>12.389047634906129</v>
      </c>
      <c r="I99" s="1">
        <f t="shared" si="35"/>
        <v>12.784243519239736</v>
      </c>
      <c r="J99" s="1">
        <f t="shared" si="35"/>
        <v>13.192045682247596</v>
      </c>
      <c r="K99" s="1">
        <f t="shared" si="35"/>
        <v>13.612856249225821</v>
      </c>
      <c r="L99" s="1">
        <f t="shared" si="35"/>
        <v>14.047090172789222</v>
      </c>
      <c r="M99" s="1">
        <f t="shared" si="35"/>
        <v>14.495175642047434</v>
      </c>
      <c r="N99" s="1">
        <f t="shared" si="35"/>
        <v>14.957554504833467</v>
      </c>
      <c r="O99" s="1">
        <f t="shared" si="35"/>
        <v>15.43468270340065</v>
      </c>
      <c r="P99" s="1">
        <f t="shared" si="35"/>
        <v>15.927030724017916</v>
      </c>
      <c r="Q99" s="1">
        <f t="shared" si="35"/>
        <v>16.43508406090659</v>
      </c>
      <c r="R99" s="1">
        <f t="shared" si="35"/>
        <v>16.95934369497623</v>
      </c>
      <c r="S99" s="1">
        <f t="shared" si="35"/>
        <v>17.500326587831534</v>
      </c>
      <c r="T99" s="1">
        <f t="shared" si="35"/>
        <v>18.058566191537555</v>
      </c>
      <c r="U99" s="1">
        <f t="shared" si="35"/>
        <v>18.634612974645734</v>
      </c>
      <c r="V99" s="1">
        <f t="shared" si="35"/>
        <v>19.229034964999599</v>
      </c>
      <c r="W99" s="1">
        <f t="shared" si="35"/>
        <v>19.842418309855262</v>
      </c>
      <c r="X99" s="1">
        <f t="shared" si="35"/>
        <v>20.475367853869184</v>
      </c>
      <c r="Y99" s="1">
        <f t="shared" si="35"/>
        <v>21.12850773552297</v>
      </c>
      <c r="Z99" s="1">
        <f t="shared" si="35"/>
        <v>21.80248200257347</v>
      </c>
      <c r="AA99" s="1">
        <f t="shared" si="35"/>
        <v>22.497955247134911</v>
      </c>
      <c r="AB99" s="1">
        <f t="shared" si="35"/>
        <v>23.215613261019609</v>
      </c>
      <c r="AC99" s="1">
        <f t="shared" si="35"/>
        <v>23.956163711982917</v>
      </c>
      <c r="AD99" s="1">
        <f t="shared" si="35"/>
        <v>24.720336841539982</v>
      </c>
      <c r="AE99" s="1">
        <f t="shared" si="35"/>
        <v>25.508886185041721</v>
      </c>
      <c r="AF99" s="1">
        <f t="shared" si="35"/>
        <v>26.322589314720524</v>
      </c>
      <c r="AG99" s="1">
        <f t="shared" si="35"/>
        <v>27.162248606438173</v>
      </c>
      <c r="AH99" s="1">
        <f t="shared" si="35"/>
        <v>28.028692030892074</v>
      </c>
      <c r="AI99" s="1">
        <f t="shared" si="35"/>
        <v>28.922773970060167</v>
      </c>
      <c r="AJ99" s="1">
        <f t="shared" si="35"/>
        <v>29.845376059689272</v>
      </c>
      <c r="AK99" s="1">
        <f t="shared" ref="AK99:BP99" si="36">IF( AK54&lt;AK39,  MAX(price.feed.2015,AK69), price.feed.2015)</f>
        <v>30.797408058657957</v>
      </c>
      <c r="AL99" s="1">
        <f t="shared" si="36"/>
        <v>31.779808746070966</v>
      </c>
      <c r="AM99" s="1">
        <f t="shared" si="36"/>
        <v>32.793546846969917</v>
      </c>
      <c r="AN99" s="1">
        <f t="shared" si="36"/>
        <v>33.839621987573103</v>
      </c>
      <c r="AO99" s="1">
        <f t="shared" si="36"/>
        <v>34.919065680986222</v>
      </c>
      <c r="AP99" s="1">
        <f t="shared" si="36"/>
        <v>36.032942344356158</v>
      </c>
      <c r="AQ99" s="1">
        <f t="shared" si="36"/>
        <v>37.182350348470912</v>
      </c>
      <c r="AR99" s="1">
        <f t="shared" si="36"/>
        <v>38.368423100840054</v>
      </c>
      <c r="AS99" s="1">
        <f t="shared" si="36"/>
        <v>39.59233016332491</v>
      </c>
      <c r="AT99" s="1">
        <f t="shared" si="36"/>
        <v>40.855278405418858</v>
      </c>
      <c r="AU99" s="1">
        <f t="shared" si="36"/>
        <v>42.158513194316981</v>
      </c>
      <c r="AV99" s="1">
        <f t="shared" si="36"/>
        <v>43.5033196229464</v>
      </c>
      <c r="AW99" s="1">
        <f t="shared" si="36"/>
        <v>44.89102377717041</v>
      </c>
      <c r="AX99" s="1">
        <f t="shared" si="36"/>
        <v>46.322994043413857</v>
      </c>
      <c r="AY99" s="1">
        <f t="shared" si="36"/>
        <v>47.800642458001342</v>
      </c>
      <c r="AZ99" s="1">
        <f t="shared" si="36"/>
        <v>49.325426099536429</v>
      </c>
      <c r="BA99" s="1">
        <f t="shared" si="36"/>
        <v>50.898848525697481</v>
      </c>
      <c r="BB99" s="1">
        <f t="shared" si="36"/>
        <v>52.522461255864187</v>
      </c>
      <c r="BC99" s="1">
        <f t="shared" si="36"/>
        <v>54.197865301039293</v>
      </c>
      <c r="BD99" s="1">
        <f t="shared" si="36"/>
        <v>55.92671274257232</v>
      </c>
      <c r="BE99" s="1">
        <f t="shared" si="36"/>
        <v>57.710708361242801</v>
      </c>
      <c r="BF99" s="1">
        <f t="shared" si="36"/>
        <v>59.551611318309604</v>
      </c>
      <c r="BG99" s="1">
        <f t="shared" si="36"/>
        <v>61.451236890183431</v>
      </c>
      <c r="BH99" s="1">
        <f t="shared" si="36"/>
        <v>63.41145825843342</v>
      </c>
      <c r="BI99" s="1">
        <f t="shared" si="36"/>
        <v>65.434208356892867</v>
      </c>
      <c r="BJ99" s="1">
        <f t="shared" si="36"/>
        <v>67.521481777685366</v>
      </c>
      <c r="BK99" s="1">
        <f t="shared" si="36"/>
        <v>69.67533673805093</v>
      </c>
      <c r="BL99" s="1">
        <f t="shared" si="36"/>
        <v>71.897897109911554</v>
      </c>
      <c r="BM99" s="1">
        <f t="shared" si="36"/>
        <v>74.191354514177434</v>
      </c>
      <c r="BN99" s="1">
        <f t="shared" si="36"/>
        <v>76.557970481859229</v>
      </c>
      <c r="BO99" s="1">
        <f t="shared" si="36"/>
        <v>79.000078684116843</v>
      </c>
      <c r="BP99" s="1">
        <f t="shared" si="36"/>
        <v>81.520087233444741</v>
      </c>
      <c r="BQ99" s="1">
        <f t="shared" ref="BQ99:DA99" si="37">IF( BQ54&lt;BQ39,  MAX(price.feed.2015,BQ69), price.feed.2015)</f>
        <v>84.120481058261774</v>
      </c>
      <c r="BR99" s="1">
        <f t="shared" si="37"/>
        <v>86.803824353247833</v>
      </c>
      <c r="BS99" s="1">
        <f t="shared" si="37"/>
        <v>89.572763107843286</v>
      </c>
      <c r="BT99" s="1">
        <f t="shared" si="37"/>
        <v>92.430027715404634</v>
      </c>
      <c r="BU99" s="1">
        <f t="shared" si="37"/>
        <v>95.37843566558891</v>
      </c>
      <c r="BV99" s="1">
        <f t="shared" si="37"/>
        <v>98.420894322622246</v>
      </c>
      <c r="BW99" s="1">
        <f t="shared" si="37"/>
        <v>101.56040379219156</v>
      </c>
      <c r="BX99" s="1">
        <f t="shared" si="37"/>
        <v>104.80005987978699</v>
      </c>
      <c r="BY99" s="1">
        <f t="shared" si="37"/>
        <v>108.1430571434117</v>
      </c>
      <c r="BZ99" s="1">
        <f t="shared" si="37"/>
        <v>111.59269204366963</v>
      </c>
      <c r="CA99" s="1">
        <f t="shared" si="37"/>
        <v>115.1523661943373</v>
      </c>
      <c r="CB99" s="1">
        <f t="shared" si="37"/>
        <v>118.82558971662499</v>
      </c>
      <c r="CC99" s="1">
        <f t="shared" si="37"/>
        <v>122.6159847004344</v>
      </c>
      <c r="CD99" s="1">
        <f t="shared" si="37"/>
        <v>126.52728877602739</v>
      </c>
      <c r="CE99" s="1">
        <f t="shared" si="37"/>
        <v>130.56335879962566</v>
      </c>
      <c r="CF99" s="1">
        <f t="shared" si="37"/>
        <v>134.72817465657724</v>
      </c>
      <c r="CG99" s="1">
        <f t="shared" si="37"/>
        <v>139.02584318583871</v>
      </c>
      <c r="CH99" s="1">
        <f t="shared" si="37"/>
        <v>143.46060222964559</v>
      </c>
      <c r="CI99" s="1">
        <f t="shared" si="37"/>
        <v>148.03682481235958</v>
      </c>
      <c r="CJ99" s="1">
        <f t="shared" si="37"/>
        <v>152.75902345261872</v>
      </c>
      <c r="CK99" s="1">
        <f t="shared" si="37"/>
        <v>157.63185461303851</v>
      </c>
      <c r="CL99" s="1">
        <f t="shared" si="37"/>
        <v>162.66012329185358</v>
      </c>
      <c r="CM99" s="1">
        <f t="shared" si="37"/>
        <v>167.84878776102727</v>
      </c>
      <c r="CN99" s="1">
        <f t="shared" si="37"/>
        <v>173.20296445550127</v>
      </c>
      <c r="CO99" s="1">
        <f t="shared" si="37"/>
        <v>178.7279330184067</v>
      </c>
      <c r="CP99" s="1">
        <f t="shared" si="37"/>
        <v>184.42914150721094</v>
      </c>
      <c r="CQ99" s="1">
        <f t="shared" si="37"/>
        <v>190.31221176593502</v>
      </c>
      <c r="CR99" s="1">
        <f t="shared" si="37"/>
        <v>196.38294496873726</v>
      </c>
      <c r="CS99" s="1">
        <f t="shared" si="37"/>
        <v>202.6473273403322</v>
      </c>
      <c r="CT99" s="1">
        <f t="shared" si="37"/>
        <v>209.11153605888344</v>
      </c>
      <c r="CU99" s="1">
        <f t="shared" si="37"/>
        <v>215.78194534718972</v>
      </c>
      <c r="CV99" s="1">
        <f t="shared" si="37"/>
        <v>222.66513275817709</v>
      </c>
      <c r="CW99" s="1">
        <f t="shared" si="37"/>
        <v>229.76788566088592</v>
      </c>
      <c r="CX99" s="1">
        <f t="shared" si="37"/>
        <v>237.09720793335654</v>
      </c>
      <c r="CY99" s="1">
        <f t="shared" si="37"/>
        <v>244.66032686900843</v>
      </c>
      <c r="CZ99" s="1">
        <f t="shared" si="37"/>
        <v>252.46470030332526</v>
      </c>
      <c r="DA99" s="1">
        <f t="shared" si="37"/>
        <v>260.51802396787241</v>
      </c>
    </row>
    <row r="100" spans="1:105" x14ac:dyDescent="0.25">
      <c r="A100" t="s">
        <v>50</v>
      </c>
      <c r="B100" s="3">
        <f t="shared" si="34"/>
        <v>55.981377080926627</v>
      </c>
      <c r="D100" t="s">
        <v>50</v>
      </c>
      <c r="E100" s="1">
        <f t="shared" ref="E100:AJ100" si="38">IF( E55&lt;E40,  MAX(price.feed.2015,E70), price.feed.2015)</f>
        <v>8.4994947857096612</v>
      </c>
      <c r="F100" s="1">
        <f t="shared" si="38"/>
        <v>8.8143642080789917</v>
      </c>
      <c r="G100" s="1">
        <f t="shared" si="38"/>
        <v>9.140898177064658</v>
      </c>
      <c r="H100" s="1">
        <f t="shared" si="38"/>
        <v>9.4795288135335856</v>
      </c>
      <c r="I100" s="1">
        <f t="shared" si="38"/>
        <v>9.8307042465568699</v>
      </c>
      <c r="J100" s="1">
        <f t="shared" si="38"/>
        <v>10.194889206444302</v>
      </c>
      <c r="K100" s="1">
        <f t="shared" si="38"/>
        <v>10.572565639748257</v>
      </c>
      <c r="L100" s="1">
        <f t="shared" si="38"/>
        <v>10.964233347050866</v>
      </c>
      <c r="M100" s="1">
        <f t="shared" si="38"/>
        <v>11.370410644378339</v>
      </c>
      <c r="N100" s="1">
        <f t="shared" si="38"/>
        <v>11.791635049117886</v>
      </c>
      <c r="O100" s="1">
        <f t="shared" si="38"/>
        <v>12.228463991344913</v>
      </c>
      <c r="P100" s="1">
        <f t="shared" si="38"/>
        <v>12.681475551501718</v>
      </c>
      <c r="Q100" s="1">
        <f t="shared" si="38"/>
        <v>13.15126922540404</v>
      </c>
      <c r="R100" s="1">
        <f t="shared" si="38"/>
        <v>13.638466717587784</v>
      </c>
      <c r="S100" s="1">
        <f t="shared" si="38"/>
        <v>14.143712764045782</v>
      </c>
      <c r="T100" s="1">
        <f t="shared" si="38"/>
        <v>14.66767598544342</v>
      </c>
      <c r="U100" s="1">
        <f t="shared" si="38"/>
        <v>15.211049771942125</v>
      </c>
      <c r="V100" s="1">
        <f t="shared" si="38"/>
        <v>15.774553200801831</v>
      </c>
      <c r="W100" s="1">
        <f t="shared" si="38"/>
        <v>16.358931987976543</v>
      </c>
      <c r="X100" s="1">
        <f t="shared" si="38"/>
        <v>16.964959474962434</v>
      </c>
      <c r="Y100" s="1">
        <f t="shared" si="38"/>
        <v>17.593437652204418</v>
      </c>
      <c r="Z100" s="1">
        <f t="shared" si="38"/>
        <v>18.2451982204154</v>
      </c>
      <c r="AA100" s="1">
        <f t="shared" si="38"/>
        <v>18.921103691212924</v>
      </c>
      <c r="AB100" s="1">
        <f t="shared" si="38"/>
        <v>19.622048528529508</v>
      </c>
      <c r="AC100" s="1">
        <f t="shared" si="38"/>
        <v>20.34896033230741</v>
      </c>
      <c r="AD100" s="1">
        <f t="shared" si="38"/>
        <v>21.102801066044051</v>
      </c>
      <c r="AE100" s="1">
        <f t="shared" si="38"/>
        <v>21.884568329812712</v>
      </c>
      <c r="AF100" s="1">
        <f t="shared" si="38"/>
        <v>22.695296680443128</v>
      </c>
      <c r="AG100" s="1">
        <f t="shared" si="38"/>
        <v>23.536059000609072</v>
      </c>
      <c r="AH100" s="1">
        <f t="shared" si="38"/>
        <v>24.407967918634682</v>
      </c>
      <c r="AI100" s="1">
        <f t="shared" si="38"/>
        <v>25.312177280898329</v>
      </c>
      <c r="AJ100" s="1">
        <f t="shared" si="38"/>
        <v>26.249883678782901</v>
      </c>
      <c r="AK100" s="1">
        <f t="shared" ref="AK100:BP100" si="39">IF( AK55&lt;AK40,  MAX(price.feed.2015,AK70), price.feed.2015)</f>
        <v>27.222328032192838</v>
      </c>
      <c r="AL100" s="1">
        <f t="shared" si="39"/>
        <v>28.230797231733536</v>
      </c>
      <c r="AM100" s="1">
        <f t="shared" si="39"/>
        <v>29.276625841726574</v>
      </c>
      <c r="AN100" s="1">
        <f t="shared" si="39"/>
        <v>30.36119786631399</v>
      </c>
      <c r="AO100" s="1">
        <f t="shared" si="39"/>
        <v>31.485948580989465</v>
      </c>
      <c r="AP100" s="1">
        <f t="shared" si="39"/>
        <v>32.65236643197926</v>
      </c>
      <c r="AQ100" s="1">
        <f t="shared" si="39"/>
        <v>33.861995005987595</v>
      </c>
      <c r="AR100" s="1">
        <f t="shared" si="39"/>
        <v>35.116435072911898</v>
      </c>
      <c r="AS100" s="1">
        <f t="shared" si="39"/>
        <v>36.417346704232436</v>
      </c>
      <c r="AT100" s="1">
        <f t="shared" si="39"/>
        <v>37.766451469878589</v>
      </c>
      <c r="AU100" s="1">
        <f t="shared" si="39"/>
        <v>39.165534716479698</v>
      </c>
      <c r="AV100" s="1">
        <f t="shared" si="39"/>
        <v>40.61644793001539</v>
      </c>
      <c r="AW100" s="1">
        <f t="shared" si="39"/>
        <v>42.121111185991502</v>
      </c>
      <c r="AX100" s="1">
        <f t="shared" si="39"/>
        <v>43.681515690384671</v>
      </c>
      <c r="AY100" s="1">
        <f t="shared" si="39"/>
        <v>45.29972641471776</v>
      </c>
      <c r="AZ100" s="1">
        <f t="shared" si="39"/>
        <v>46.977884828753389</v>
      </c>
      <c r="BA100" s="1">
        <f t="shared" si="39"/>
        <v>48.718211734422219</v>
      </c>
      <c r="BB100" s="1">
        <f t="shared" si="39"/>
        <v>50.523010204735492</v>
      </c>
      <c r="BC100" s="1">
        <f t="shared" si="39"/>
        <v>52.394668631571847</v>
      </c>
      <c r="BD100" s="1">
        <f t="shared" si="39"/>
        <v>54.335663886371336</v>
      </c>
      <c r="BE100" s="1">
        <f t="shared" si="39"/>
        <v>56.348564597919577</v>
      </c>
      <c r="BF100" s="1">
        <f t="shared" si="39"/>
        <v>58.436034551559516</v>
      </c>
      <c r="BG100" s="1">
        <f t="shared" si="39"/>
        <v>60.600836214328865</v>
      </c>
      <c r="BH100" s="1">
        <f t="shared" si="39"/>
        <v>62.845834390689397</v>
      </c>
      <c r="BI100" s="1">
        <f t="shared" si="39"/>
        <v>65.174000013684449</v>
      </c>
      <c r="BJ100" s="1">
        <f t="shared" si="39"/>
        <v>67.588414076542719</v>
      </c>
      <c r="BK100" s="1">
        <f t="shared" si="39"/>
        <v>70.092271709930657</v>
      </c>
      <c r="BL100" s="1">
        <f t="shared" si="39"/>
        <v>72.688886410249893</v>
      </c>
      <c r="BM100" s="1">
        <f t="shared" si="39"/>
        <v>75.381694424573965</v>
      </c>
      <c r="BN100" s="1">
        <f t="shared" si="39"/>
        <v>78.174259298029057</v>
      </c>
      <c r="BO100" s="1">
        <f t="shared" si="39"/>
        <v>81.07027658963392</v>
      </c>
      <c r="BP100" s="1">
        <f t="shared" si="39"/>
        <v>84.073578762842914</v>
      </c>
      <c r="BQ100" s="1">
        <f t="shared" ref="BQ100:DA100" si="40">IF( BQ55&lt;BQ40,  MAX(price.feed.2015,BQ70), price.feed.2015)</f>
        <v>87.188140257261011</v>
      </c>
      <c r="BR100" s="1">
        <f t="shared" si="40"/>
        <v>90.418082748244927</v>
      </c>
      <c r="BS100" s="1">
        <f t="shared" si="40"/>
        <v>93.767680601348957</v>
      </c>
      <c r="BT100" s="1">
        <f t="shared" si="40"/>
        <v>97.241366528834845</v>
      </c>
      <c r="BU100" s="1">
        <f t="shared" si="40"/>
        <v>100.84373745573011</v>
      </c>
      <c r="BV100" s="1">
        <f t="shared" si="40"/>
        <v>104.57956060319955</v>
      </c>
      <c r="BW100" s="1">
        <f t="shared" si="40"/>
        <v>108.4537797972782</v>
      </c>
      <c r="BX100" s="1">
        <f t="shared" si="40"/>
        <v>112.47152201131605</v>
      </c>
      <c r="BY100" s="1">
        <f t="shared" si="40"/>
        <v>116.63810415079148</v>
      </c>
      <c r="BZ100" s="1">
        <f t="shared" si="40"/>
        <v>120.9590400894736</v>
      </c>
      <c r="CA100" s="1">
        <f t="shared" si="40"/>
        <v>125.44004796624239</v>
      </c>
      <c r="CB100" s="1">
        <f t="shared" si="40"/>
        <v>130.08705775222637</v>
      </c>
      <c r="CC100" s="1">
        <f t="shared" si="40"/>
        <v>134.90621909826737</v>
      </c>
      <c r="CD100" s="1">
        <f t="shared" si="40"/>
        <v>139.90390947310252</v>
      </c>
      <c r="CE100" s="1">
        <f t="shared" si="40"/>
        <v>145.08674260302834</v>
      </c>
      <c r="CF100" s="1">
        <f t="shared" si="40"/>
        <v>150.46157722421901</v>
      </c>
      <c r="CG100" s="1">
        <f t="shared" si="40"/>
        <v>156.03552615928064</v>
      </c>
      <c r="CH100" s="1">
        <f t="shared" si="40"/>
        <v>161.81596573005049</v>
      </c>
      <c r="CI100" s="1">
        <f t="shared" si="40"/>
        <v>167.81054551910125</v>
      </c>
      <c r="CJ100" s="1">
        <f t="shared" si="40"/>
        <v>174.02719849286618</v>
      </c>
      <c r="CK100" s="1">
        <f t="shared" si="40"/>
        <v>180.47415149978244</v>
      </c>
      <c r="CL100" s="1">
        <f t="shared" si="40"/>
        <v>187.15993615734524</v>
      </c>
      <c r="CM100" s="1">
        <f t="shared" si="40"/>
        <v>194.09340014247843</v>
      </c>
      <c r="CN100" s="1">
        <f t="shared" si="40"/>
        <v>201.28371890016663</v>
      </c>
      <c r="CO100" s="1">
        <f t="shared" si="40"/>
        <v>208.74040778584072</v>
      </c>
      <c r="CP100" s="1">
        <f t="shared" si="40"/>
        <v>216.47333465758513</v>
      </c>
      <c r="CQ100" s="1">
        <f t="shared" si="40"/>
        <v>224.4927329348331</v>
      </c>
      <c r="CR100" s="1">
        <f t="shared" si="40"/>
        <v>232.80921514082823</v>
      </c>
      <c r="CS100" s="1">
        <f t="shared" si="40"/>
        <v>241.4337869467781</v>
      </c>
      <c r="CT100" s="1">
        <f t="shared" si="40"/>
        <v>250.37786173628038</v>
      </c>
      <c r="CU100" s="1">
        <f t="shared" si="40"/>
        <v>259.65327570929901</v>
      </c>
      <c r="CV100" s="1">
        <f t="shared" si="40"/>
        <v>269.272303545677</v>
      </c>
      <c r="CW100" s="1">
        <f t="shared" si="40"/>
        <v>279.24767464891454</v>
      </c>
      <c r="CX100" s="1">
        <f t="shared" si="40"/>
        <v>289.59258999170839</v>
      </c>
      <c r="CY100" s="1">
        <f t="shared" si="40"/>
        <v>300.32073958554497</v>
      </c>
      <c r="CZ100" s="1">
        <f t="shared" si="40"/>
        <v>311.44632059746772</v>
      </c>
      <c r="DA100" s="1">
        <f t="shared" si="40"/>
        <v>322.98405613799133</v>
      </c>
    </row>
    <row r="101" spans="1:105" x14ac:dyDescent="0.25">
      <c r="A101" t="s">
        <v>51</v>
      </c>
      <c r="B101" s="3">
        <f t="shared" si="34"/>
        <v>58.269781662095042</v>
      </c>
      <c r="D101" t="s">
        <v>51</v>
      </c>
      <c r="E101" s="1">
        <f t="shared" ref="E101:AJ101" si="41">IF( E56&lt;E41,  MAX(price.feed.2015,E71), price.feed.2015)</f>
        <v>5.6377374432882927</v>
      </c>
      <c r="F101" s="1">
        <f t="shared" si="41"/>
        <v>5.8955281052183679</v>
      </c>
      <c r="G101" s="1">
        <f t="shared" si="41"/>
        <v>6.1651064791600207</v>
      </c>
      <c r="H101" s="1">
        <f t="shared" si="41"/>
        <v>6.4470115689446006</v>
      </c>
      <c r="I101" s="1">
        <f t="shared" si="41"/>
        <v>6.7418070248429007</v>
      </c>
      <c r="J101" s="1">
        <f t="shared" si="41"/>
        <v>7.0500822705459711</v>
      </c>
      <c r="K101" s="1">
        <f t="shared" si="41"/>
        <v>7.3724536816781461</v>
      </c>
      <c r="L101" s="1">
        <f t="shared" si="41"/>
        <v>7.7095658181986639</v>
      </c>
      <c r="M101" s="1">
        <f t="shared" si="41"/>
        <v>8.0620927131559679</v>
      </c>
      <c r="N101" s="1">
        <f t="shared" si="41"/>
        <v>8.4307392203714411</v>
      </c>
      <c r="O101" s="1">
        <f t="shared" si="41"/>
        <v>8.8162424237472568</v>
      </c>
      <c r="P101" s="1">
        <f t="shared" si="41"/>
        <v>9.2193731110160542</v>
      </c>
      <c r="Q101" s="1">
        <f t="shared" si="41"/>
        <v>9.6409373148791886</v>
      </c>
      <c r="R101" s="1">
        <f t="shared" si="41"/>
        <v>10.08177792461491</v>
      </c>
      <c r="S101" s="1">
        <f t="shared" si="41"/>
        <v>10.5427763713788</v>
      </c>
      <c r="T101" s="1">
        <f t="shared" si="41"/>
        <v>11.024854390566105</v>
      </c>
      <c r="U101" s="1">
        <f t="shared" si="41"/>
        <v>11.528975864759671</v>
      </c>
      <c r="V101" s="1">
        <f t="shared" si="41"/>
        <v>12.056148750948353</v>
      </c>
      <c r="W101" s="1">
        <f t="shared" si="41"/>
        <v>12.607427095869241</v>
      </c>
      <c r="X101" s="1">
        <f t="shared" si="41"/>
        <v>13.183913143503215</v>
      </c>
      <c r="Y101" s="1">
        <f t="shared" si="41"/>
        <v>13.786759538937694</v>
      </c>
      <c r="Z101" s="1">
        <f t="shared" si="41"/>
        <v>14.417171633002965</v>
      </c>
      <c r="AA101" s="1">
        <f t="shared" si="41"/>
        <v>15.076409892290119</v>
      </c>
      <c r="AB101" s="1">
        <f t="shared" si="41"/>
        <v>15.765792419369243</v>
      </c>
      <c r="AC101" s="1">
        <f t="shared" si="41"/>
        <v>16.486697588246859</v>
      </c>
      <c r="AD101" s="1">
        <f t="shared" si="41"/>
        <v>17.2405668003321</v>
      </c>
      <c r="AE101" s="1">
        <f t="shared" si="41"/>
        <v>18.028907366421862</v>
      </c>
      <c r="AF101" s="1">
        <f t="shared" si="41"/>
        <v>18.85329552046742</v>
      </c>
      <c r="AG101" s="1">
        <f t="shared" si="41"/>
        <v>19.715379571148198</v>
      </c>
      <c r="AH101" s="1">
        <f t="shared" si="41"/>
        <v>20.616883197554159</v>
      </c>
      <c r="AI101" s="1">
        <f t="shared" si="41"/>
        <v>21.559608895566214</v>
      </c>
      <c r="AJ101" s="1">
        <f t="shared" si="41"/>
        <v>22.545441581825525</v>
      </c>
      <c r="AK101" s="1">
        <f t="shared" ref="AK101:BP101" si="42">IF( AK56&lt;AK41,  MAX(price.feed.2015,AK71), price.feed.2015)</f>
        <v>23.576352362497634</v>
      </c>
      <c r="AL101" s="1">
        <f t="shared" si="42"/>
        <v>24.654402474366638</v>
      </c>
      <c r="AM101" s="1">
        <f t="shared" si="42"/>
        <v>25.781747406139566</v>
      </c>
      <c r="AN101" s="1">
        <f t="shared" si="42"/>
        <v>26.960641208201107</v>
      </c>
      <c r="AO101" s="1">
        <f t="shared" si="42"/>
        <v>28.193440999435744</v>
      </c>
      <c r="AP101" s="1">
        <f t="shared" si="42"/>
        <v>29.482611680128525</v>
      </c>
      <c r="AQ101" s="1">
        <f t="shared" si="42"/>
        <v>30.830730860367389</v>
      </c>
      <c r="AR101" s="1">
        <f t="shared" si="42"/>
        <v>32.240494013801239</v>
      </c>
      <c r="AS101" s="1">
        <f t="shared" si="42"/>
        <v>33.71471986705825</v>
      </c>
      <c r="AT101" s="1">
        <f t="shared" si="42"/>
        <v>35.25635603560012</v>
      </c>
      <c r="AU101" s="1">
        <f t="shared" si="42"/>
        <v>36.868484917281229</v>
      </c>
      <c r="AV101" s="1">
        <f t="shared" si="42"/>
        <v>38.554329855395494</v>
      </c>
      <c r="AW101" s="1">
        <f t="shared" si="42"/>
        <v>40.317261583535021</v>
      </c>
      <c r="AX101" s="1">
        <f t="shared" si="42"/>
        <v>42.160804965144749</v>
      </c>
      <c r="AY101" s="1">
        <f t="shared" si="42"/>
        <v>44.088646041250364</v>
      </c>
      <c r="AZ101" s="1">
        <f t="shared" si="42"/>
        <v>46.104639400448981</v>
      </c>
      <c r="BA101" s="1">
        <f t="shared" si="42"/>
        <v>48.212815885900426</v>
      </c>
      <c r="BB101" s="1">
        <f t="shared" si="42"/>
        <v>50.417390654726432</v>
      </c>
      <c r="BC101" s="1">
        <f t="shared" si="42"/>
        <v>52.72277160593454</v>
      </c>
      <c r="BD101" s="1">
        <f t="shared" si="42"/>
        <v>55.133568193715085</v>
      </c>
      <c r="BE101" s="1">
        <f t="shared" si="42"/>
        <v>57.654600643735549</v>
      </c>
      <c r="BF101" s="1">
        <f t="shared" si="42"/>
        <v>60.290909590857005</v>
      </c>
      <c r="BG101" s="1">
        <f t="shared" si="42"/>
        <v>63.047766157545304</v>
      </c>
      <c r="BH101" s="1">
        <f t="shared" si="42"/>
        <v>65.930682493125161</v>
      </c>
      <c r="BI101" s="1">
        <f t="shared" si="42"/>
        <v>68.945422794952961</v>
      </c>
      <c r="BJ101" s="1">
        <f t="shared" si="42"/>
        <v>72.098014833540873</v>
      </c>
      <c r="BK101" s="1">
        <f t="shared" si="42"/>
        <v>75.394762004679592</v>
      </c>
      <c r="BL101" s="1">
        <f t="shared" si="42"/>
        <v>78.842255932653401</v>
      </c>
      <c r="BM101" s="1">
        <f t="shared" si="42"/>
        <v>82.447389649750562</v>
      </c>
      <c r="BN101" s="1">
        <f t="shared" si="42"/>
        <v>86.217371378417056</v>
      </c>
      <c r="BO101" s="1">
        <f t="shared" si="42"/>
        <v>90.159738943613618</v>
      </c>
      <c r="BP101" s="1">
        <f t="shared" si="42"/>
        <v>94.28237484418878</v>
      </c>
      <c r="BQ101" s="1">
        <f t="shared" ref="BQ101:DA101" si="43">IF( BQ56&lt;BQ41,  MAX(price.feed.2015,BQ71), price.feed.2015)</f>
        <v>98.593522013406158</v>
      </c>
      <c r="BR101" s="1">
        <f t="shared" si="43"/>
        <v>103.1018003001348</v>
      </c>
      <c r="BS101" s="1">
        <f t="shared" si="43"/>
        <v>107.81622370365749</v>
      </c>
      <c r="BT101" s="1">
        <f t="shared" si="43"/>
        <v>112.74621839655612</v>
      </c>
      <c r="BU101" s="1">
        <f t="shared" si="43"/>
        <v>117.90164157171002</v>
      </c>
      <c r="BV101" s="1">
        <f t="shared" si="43"/>
        <v>123.29280115109017</v>
      </c>
      <c r="BW101" s="1">
        <f t="shared" si="43"/>
        <v>128.9304763957563</v>
      </c>
      <c r="BX101" s="1">
        <f t="shared" si="43"/>
        <v>134.82593945826392</v>
      </c>
      <c r="BY101" s="1">
        <f t="shared" si="43"/>
        <v>140.9909779205762</v>
      </c>
      <c r="BZ101" s="1">
        <f t="shared" si="43"/>
        <v>147.43791836254098</v>
      </c>
      <c r="CA101" s="1">
        <f t="shared" si="43"/>
        <v>154.17965100805833</v>
      </c>
      <c r="CB101" s="1">
        <f t="shared" si="43"/>
        <v>161.22965549821657</v>
      </c>
      <c r="CC101" s="1">
        <f t="shared" si="43"/>
        <v>168.60202784292818</v>
      </c>
      <c r="CD101" s="1">
        <f t="shared" si="43"/>
        <v>176.31150860495381</v>
      </c>
      <c r="CE101" s="1">
        <f t="shared" si="43"/>
        <v>184.37351237266572</v>
      </c>
      <c r="CF101" s="1">
        <f t="shared" si="43"/>
        <v>192.80415858048229</v>
      </c>
      <c r="CG101" s="1">
        <f t="shared" si="43"/>
        <v>201.62030373859099</v>
      </c>
      <c r="CH101" s="1">
        <f t="shared" si="43"/>
        <v>210.83957513640888</v>
      </c>
      <c r="CI101" s="1">
        <f t="shared" si="43"/>
        <v>220.48040608716178</v>
      </c>
      <c r="CJ101" s="1">
        <f t="shared" si="43"/>
        <v>230.56207278405398</v>
      </c>
      <c r="CK101" s="1">
        <f t="shared" si="43"/>
        <v>241.1047328417215</v>
      </c>
      <c r="CL101" s="1">
        <f t="shared" si="43"/>
        <v>252.12946560002629</v>
      </c>
      <c r="CM101" s="1">
        <f t="shared" si="43"/>
        <v>263.6583142707791</v>
      </c>
      <c r="CN101" s="1">
        <f t="shared" si="43"/>
        <v>275.71433001165917</v>
      </c>
      <c r="CO101" s="1">
        <f t="shared" si="43"/>
        <v>288.32161801545402</v>
      </c>
      <c r="CP101" s="1">
        <f t="shared" si="43"/>
        <v>301.50538570677151</v>
      </c>
      <c r="CQ101" s="1">
        <f t="shared" si="43"/>
        <v>315.29199314259023</v>
      </c>
      <c r="CR101" s="1">
        <f t="shared" si="43"/>
        <v>329.70900571742106</v>
      </c>
      <c r="CS101" s="1">
        <f t="shared" si="43"/>
        <v>344.78524927845973</v>
      </c>
      <c r="CT101" s="1">
        <f t="shared" si="43"/>
        <v>360.55086776093043</v>
      </c>
      <c r="CU101" s="1">
        <f t="shared" si="43"/>
        <v>377.03738345885546</v>
      </c>
      <c r="CV101" s="1">
        <f t="shared" si="43"/>
        <v>394.27776005176605</v>
      </c>
      <c r="CW101" s="1">
        <f t="shared" si="43"/>
        <v>412.30646851335939</v>
      </c>
      <c r="CX101" s="1">
        <f t="shared" si="43"/>
        <v>431.15955603389403</v>
      </c>
      <c r="CY101" s="1">
        <f t="shared" si="43"/>
        <v>450.87471809412455</v>
      </c>
      <c r="CZ101" s="1">
        <f t="shared" si="43"/>
        <v>471.49137383487607</v>
      </c>
      <c r="DA101" s="1">
        <f t="shared" si="43"/>
        <v>493.05074487297168</v>
      </c>
    </row>
    <row r="102" spans="1:105" x14ac:dyDescent="0.25">
      <c r="A102" t="s">
        <v>52</v>
      </c>
      <c r="B102" s="3">
        <f t="shared" si="34"/>
        <v>51.99833982094254</v>
      </c>
      <c r="D102" t="s">
        <v>52</v>
      </c>
      <c r="E102" s="1">
        <f t="shared" ref="E102:AJ102" si="44">IF( E57&lt;E42,  MAX(price.feed.2015,E72), price.feed.2015)</f>
        <v>4.807768170165148</v>
      </c>
      <c r="F102" s="1">
        <f t="shared" si="44"/>
        <v>5.0317943222835426</v>
      </c>
      <c r="G102" s="1">
        <f t="shared" si="44"/>
        <v>5.2662593547839833</v>
      </c>
      <c r="H102" s="1">
        <f t="shared" si="44"/>
        <v>5.5116496850896191</v>
      </c>
      <c r="I102" s="1">
        <f t="shared" si="44"/>
        <v>5.7684743960724658</v>
      </c>
      <c r="J102" s="1">
        <f t="shared" si="44"/>
        <v>6.0372662921886215</v>
      </c>
      <c r="K102" s="1">
        <f t="shared" si="44"/>
        <v>6.3185830048259186</v>
      </c>
      <c r="L102" s="1">
        <f t="shared" si="44"/>
        <v>6.6130081491571202</v>
      </c>
      <c r="M102" s="1">
        <f t="shared" si="44"/>
        <v>6.9211525348986562</v>
      </c>
      <c r="N102" s="1">
        <f t="shared" si="44"/>
        <v>7.2436554334867438</v>
      </c>
      <c r="O102" s="1">
        <f t="shared" si="44"/>
        <v>7.5811859042997289</v>
      </c>
      <c r="P102" s="1">
        <f t="shared" si="44"/>
        <v>7.9344441826780159</v>
      </c>
      <c r="Q102" s="1">
        <f t="shared" si="44"/>
        <v>8.3041631326211665</v>
      </c>
      <c r="R102" s="1">
        <f t="shared" si="44"/>
        <v>8.6911097671758508</v>
      </c>
      <c r="S102" s="1">
        <f t="shared" si="44"/>
        <v>9.0960868396689545</v>
      </c>
      <c r="T102" s="1">
        <f t="shared" si="44"/>
        <v>9.5199345090868022</v>
      </c>
      <c r="U102" s="1">
        <f t="shared" si="44"/>
        <v>9.9635320830556324</v>
      </c>
      <c r="V102" s="1">
        <f t="shared" si="44"/>
        <v>10.427799842039207</v>
      </c>
      <c r="W102" s="1">
        <f t="shared" si="44"/>
        <v>10.913700948537985</v>
      </c>
      <c r="X102" s="1">
        <f t="shared" si="44"/>
        <v>11.422243445250723</v>
      </c>
      <c r="Y102" s="1">
        <f t="shared" si="44"/>
        <v>11.954482346343818</v>
      </c>
      <c r="Z102" s="1">
        <f t="shared" si="44"/>
        <v>12.51152182616689</v>
      </c>
      <c r="AA102" s="1">
        <f t="shared" si="44"/>
        <v>13.09451750995528</v>
      </c>
      <c r="AB102" s="1">
        <f t="shared" si="44"/>
        <v>13.704678871271799</v>
      </c>
      <c r="AC102" s="1">
        <f t="shared" si="44"/>
        <v>14.343271741161329</v>
      </c>
      <c r="AD102" s="1">
        <f t="shared" si="44"/>
        <v>15.011620934223712</v>
      </c>
      <c r="AE102" s="1">
        <f t="shared" si="44"/>
        <v>15.711112997053052</v>
      </c>
      <c r="AF102" s="1">
        <f t="shared" si="44"/>
        <v>16.443199084745206</v>
      </c>
      <c r="AG102" s="1">
        <f t="shared" si="44"/>
        <v>17.209397971441042</v>
      </c>
      <c r="AH102" s="1">
        <f t="shared" si="44"/>
        <v>18.01129920115104</v>
      </c>
      <c r="AI102" s="1">
        <f t="shared" si="44"/>
        <v>18.850566385398068</v>
      </c>
      <c r="AJ102" s="1">
        <f t="shared" si="44"/>
        <v>19.728940654519292</v>
      </c>
      <c r="AK102" s="1">
        <f t="shared" ref="AK102:BP102" si="45">IF( AK57&lt;AK42,  MAX(price.feed.2015,AK72), price.feed.2015)</f>
        <v>20.64824426978748</v>
      </c>
      <c r="AL102" s="1">
        <f t="shared" si="45"/>
        <v>21.610384403845199</v>
      </c>
      <c r="AM102" s="1">
        <f t="shared" si="45"/>
        <v>22.617357097294878</v>
      </c>
      <c r="AN102" s="1">
        <f t="shared" si="45"/>
        <v>23.67125139965275</v>
      </c>
      <c r="AO102" s="1">
        <f t="shared" si="45"/>
        <v>24.774253703257841</v>
      </c>
      <c r="AP102" s="1">
        <f t="shared" si="45"/>
        <v>25.928652279126581</v>
      </c>
      <c r="AQ102" s="1">
        <f t="shared" si="45"/>
        <v>27.136842024163528</v>
      </c>
      <c r="AR102" s="1">
        <f t="shared" si="45"/>
        <v>28.401329429576275</v>
      </c>
      <c r="AS102" s="1">
        <f t="shared" si="45"/>
        <v>29.724737780802236</v>
      </c>
      <c r="AT102" s="1">
        <f t="shared" si="45"/>
        <v>31.109812599734834</v>
      </c>
      <c r="AU102" s="1">
        <f t="shared" si="45"/>
        <v>32.559427340539507</v>
      </c>
      <c r="AV102" s="1">
        <f t="shared" si="45"/>
        <v>34.076589350875992</v>
      </c>
      <c r="AW102" s="1">
        <f t="shared" si="45"/>
        <v>35.664446110893842</v>
      </c>
      <c r="AX102" s="1">
        <f t="shared" si="45"/>
        <v>37.32629176294467</v>
      </c>
      <c r="AY102" s="1">
        <f t="shared" si="45"/>
        <v>39.065573945557425</v>
      </c>
      <c r="AZ102" s="1">
        <f t="shared" si="45"/>
        <v>40.885900945854388</v>
      </c>
      <c r="BA102" s="1">
        <f t="shared" si="45"/>
        <v>42.791049185246095</v>
      </c>
      <c r="BB102" s="1">
        <f t="shared" si="45"/>
        <v>44.784971053935173</v>
      </c>
      <c r="BC102" s="1">
        <f t="shared" si="45"/>
        <v>46.871803110482169</v>
      </c>
      <c r="BD102" s="1">
        <f t="shared" si="45"/>
        <v>49.055874663443788</v>
      </c>
      <c r="BE102" s="1">
        <f t="shared" si="45"/>
        <v>51.341716752888004</v>
      </c>
      <c r="BF102" s="1">
        <f t="shared" si="45"/>
        <v>53.734071550417028</v>
      </c>
      <c r="BG102" s="1">
        <f t="shared" si="45"/>
        <v>56.237902197201485</v>
      </c>
      <c r="BH102" s="1">
        <f t="shared" si="45"/>
        <v>58.858403100433904</v>
      </c>
      <c r="BI102" s="1">
        <f t="shared" si="45"/>
        <v>61.601010709562978</v>
      </c>
      <c r="BJ102" s="1">
        <f t="shared" si="45"/>
        <v>64.471414794665364</v>
      </c>
      <c r="BK102" s="1">
        <f t="shared" si="45"/>
        <v>67.475570250351964</v>
      </c>
      <c r="BL102" s="1">
        <f t="shared" si="45"/>
        <v>70.619709449697226</v>
      </c>
      <c r="BM102" s="1">
        <f t="shared" si="45"/>
        <v>73.910355173821529</v>
      </c>
      <c r="BN102" s="1">
        <f t="shared" si="45"/>
        <v>77.354334143948591</v>
      </c>
      <c r="BO102" s="1">
        <f t="shared" si="45"/>
        <v>80.958791184012966</v>
      </c>
      <c r="BP102" s="1">
        <f t="shared" si="45"/>
        <v>84.731204043197963</v>
      </c>
      <c r="BQ102" s="1">
        <f t="shared" ref="BQ102:DA102" si="46">IF( BQ57&lt;BQ42,  MAX(price.feed.2015,BQ72), price.feed.2015)</f>
        <v>88.679398909154656</v>
      </c>
      <c r="BR102" s="1">
        <f t="shared" si="46"/>
        <v>92.811566644086739</v>
      </c>
      <c r="BS102" s="1">
        <f t="shared" si="46"/>
        <v>97.136279777382597</v>
      </c>
      <c r="BT102" s="1">
        <f t="shared" si="46"/>
        <v>101.66251029004793</v>
      </c>
      <c r="BU102" s="1">
        <f t="shared" si="46"/>
        <v>106.39964822783531</v>
      </c>
      <c r="BV102" s="1">
        <f t="shared" si="46"/>
        <v>111.35752118168321</v>
      </c>
      <c r="BW102" s="1">
        <f t="shared" si="46"/>
        <v>116.5464146758797</v>
      </c>
      <c r="BX102" s="1">
        <f t="shared" si="46"/>
        <v>121.9770935062476</v>
      </c>
      <c r="BY102" s="1">
        <f t="shared" si="46"/>
        <v>127.66082407261794</v>
      </c>
      <c r="BZ102" s="1">
        <f t="shared" si="46"/>
        <v>133.60939775192438</v>
      </c>
      <c r="CA102" s="1">
        <f t="shared" si="46"/>
        <v>139.83515536040574</v>
      </c>
      <c r="CB102" s="1">
        <f t="shared" si="46"/>
        <v>146.35101275566637</v>
      </c>
      <c r="CC102" s="1">
        <f t="shared" si="46"/>
        <v>153.17048763170965</v>
      </c>
      <c r="CD102" s="1">
        <f t="shared" si="46"/>
        <v>160.30772756253015</v>
      </c>
      <c r="CE102" s="1">
        <f t="shared" si="46"/>
        <v>167.77753935244522</v>
      </c>
      <c r="CF102" s="1">
        <f t="shared" si="46"/>
        <v>175.59541975405565</v>
      </c>
      <c r="CG102" s="1">
        <f t="shared" si="46"/>
        <v>183.7775876175624</v>
      </c>
      <c r="CH102" s="1">
        <f t="shared" si="46"/>
        <v>192.34101753813385</v>
      </c>
      <c r="CI102" s="1">
        <f t="shared" si="46"/>
        <v>201.30347507113183</v>
      </c>
      <c r="CJ102" s="1">
        <f t="shared" si="46"/>
        <v>210.68355358824914</v>
      </c>
      <c r="CK102" s="1">
        <f t="shared" si="46"/>
        <v>220.50071285102271</v>
      </c>
      <c r="CL102" s="1">
        <f t="shared" si="46"/>
        <v>230.77531938174513</v>
      </c>
      <c r="CM102" s="1">
        <f t="shared" si="46"/>
        <v>241.52868871552681</v>
      </c>
      <c r="CN102" s="1">
        <f t="shared" si="46"/>
        <v>252.78312962116681</v>
      </c>
      <c r="CO102" s="1">
        <f t="shared" si="46"/>
        <v>264.56199038256887</v>
      </c>
      <c r="CP102" s="1">
        <f t="shared" si="46"/>
        <v>276.88970723671878</v>
      </c>
      <c r="CQ102" s="1">
        <f t="shared" si="46"/>
        <v>289.79185506871369</v>
      </c>
      <c r="CR102" s="1">
        <f t="shared" si="46"/>
        <v>303.29520046901092</v>
      </c>
      <c r="CS102" s="1">
        <f t="shared" si="46"/>
        <v>317.42775726297026</v>
      </c>
      <c r="CT102" s="1">
        <f t="shared" si="46"/>
        <v>332.21884462789063</v>
      </c>
      <c r="CU102" s="1">
        <f t="shared" si="46"/>
        <v>347.69914791810692</v>
      </c>
      <c r="CV102" s="1">
        <f t="shared" si="46"/>
        <v>363.90078232433945</v>
      </c>
      <c r="CW102" s="1">
        <f t="shared" si="46"/>
        <v>380.85735949935628</v>
      </c>
      <c r="CX102" s="1">
        <f t="shared" si="46"/>
        <v>398.60405728817278</v>
      </c>
      <c r="CY102" s="1">
        <f t="shared" si="46"/>
        <v>417.17769270744913</v>
      </c>
      <c r="CZ102" s="1">
        <f t="shared" si="46"/>
        <v>436.61679832548703</v>
      </c>
      <c r="DA102" s="1">
        <f t="shared" si="46"/>
        <v>456.96170220128045</v>
      </c>
    </row>
    <row r="103" spans="1:105" x14ac:dyDescent="0.25">
      <c r="A103" t="s">
        <v>53</v>
      </c>
      <c r="B103" s="3">
        <f t="shared" si="34"/>
        <v>49.964849866696312</v>
      </c>
      <c r="D103" t="s">
        <v>53</v>
      </c>
      <c r="E103" s="1">
        <f t="shared" ref="E103:AJ103" si="47">IF( E58&lt;E43,  MAX(price.feed.2015,E73), price.feed.2015)</f>
        <v>0</v>
      </c>
      <c r="F103" s="1">
        <f t="shared" si="47"/>
        <v>0</v>
      </c>
      <c r="G103" s="1">
        <f t="shared" si="47"/>
        <v>5.6497427742496606</v>
      </c>
      <c r="H103" s="1">
        <f t="shared" si="47"/>
        <v>5.9005944601880707</v>
      </c>
      <c r="I103" s="1">
        <f t="shared" si="47"/>
        <v>6.162584098924075</v>
      </c>
      <c r="J103" s="1">
        <f t="shared" si="47"/>
        <v>6.4362062216865867</v>
      </c>
      <c r="K103" s="1">
        <f t="shared" si="47"/>
        <v>6.7219773171630157</v>
      </c>
      <c r="L103" s="1">
        <f t="shared" si="47"/>
        <v>7.0204368064225138</v>
      </c>
      <c r="M103" s="1">
        <f t="shared" si="47"/>
        <v>7.3321480611263272</v>
      </c>
      <c r="N103" s="1">
        <f t="shared" si="47"/>
        <v>7.6576994669472516</v>
      </c>
      <c r="O103" s="1">
        <f t="shared" si="47"/>
        <v>7.9977055342055063</v>
      </c>
      <c r="P103" s="1">
        <f t="shared" si="47"/>
        <v>8.3528080578174571</v>
      </c>
      <c r="Q103" s="1">
        <f t="shared" si="47"/>
        <v>8.723677328746648</v>
      </c>
      <c r="R103" s="1">
        <f t="shared" si="47"/>
        <v>9.1110133992440296</v>
      </c>
      <c r="S103" s="1">
        <f t="shared" si="47"/>
        <v>9.5155474042654049</v>
      </c>
      <c r="T103" s="1">
        <f t="shared" si="47"/>
        <v>9.9380429415607061</v>
      </c>
      <c r="U103" s="1">
        <f t="shared" si="47"/>
        <v>10.379297513039837</v>
      </c>
      <c r="V103" s="1">
        <f t="shared" si="47"/>
        <v>10.840144030136038</v>
      </c>
      <c r="W103" s="1">
        <f t="shared" si="47"/>
        <v>11.321452386008223</v>
      </c>
      <c r="X103" s="1">
        <f t="shared" si="47"/>
        <v>11.824131097549881</v>
      </c>
      <c r="Y103" s="1">
        <f t="shared" si="47"/>
        <v>12.349129020304181</v>
      </c>
      <c r="Z103" s="1">
        <f t="shared" si="47"/>
        <v>12.897437139522172</v>
      </c>
      <c r="AA103" s="1">
        <f t="shared" si="47"/>
        <v>13.470090440744988</v>
      </c>
      <c r="AB103" s="1">
        <f t="shared" si="47"/>
        <v>14.068169863440922</v>
      </c>
      <c r="AC103" s="1">
        <f t="shared" si="47"/>
        <v>14.692804341385067</v>
      </c>
      <c r="AD103" s="1">
        <f t="shared" si="47"/>
        <v>15.345172933632899</v>
      </c>
      <c r="AE103" s="1">
        <f t="shared" si="47"/>
        <v>16.026507050110364</v>
      </c>
      <c r="AF103" s="1">
        <f t="shared" si="47"/>
        <v>16.738092776021212</v>
      </c>
      <c r="AG103" s="1">
        <f t="shared" si="47"/>
        <v>17.481273299459485</v>
      </c>
      <c r="AH103" s="1">
        <f t="shared" si="47"/>
        <v>18.257451446809203</v>
      </c>
      <c r="AI103" s="1">
        <f t="shared" si="47"/>
        <v>19.068092330717235</v>
      </c>
      <c r="AJ103" s="1">
        <f t="shared" si="47"/>
        <v>19.914726115637645</v>
      </c>
      <c r="AK103" s="1">
        <f t="shared" ref="AK103:BP103" si="48">IF( AK58&lt;AK43,  MAX(price.feed.2015,AK73), price.feed.2015)</f>
        <v>20.798950906167665</v>
      </c>
      <c r="AL103" s="1">
        <f t="shared" si="48"/>
        <v>21.722435763627463</v>
      </c>
      <c r="AM103" s="1">
        <f t="shared" si="48"/>
        <v>22.686923856577586</v>
      </c>
      <c r="AN103" s="1">
        <f t="shared" si="48"/>
        <v>23.694235751221264</v>
      </c>
      <c r="AO103" s="1">
        <f t="shared" si="48"/>
        <v>24.746272847902258</v>
      </c>
      <c r="AP103" s="1">
        <f t="shared" si="48"/>
        <v>25.845020970185161</v>
      </c>
      <c r="AQ103" s="1">
        <f t="shared" si="48"/>
        <v>26.99255411329284</v>
      </c>
      <c r="AR103" s="1">
        <f t="shared" si="48"/>
        <v>28.191038358976499</v>
      </c>
      <c r="AS103" s="1">
        <f t="shared" si="48"/>
        <v>29.442735964208236</v>
      </c>
      <c r="AT103" s="1">
        <f t="shared" si="48"/>
        <v>30.75000963141375</v>
      </c>
      <c r="AU103" s="1">
        <f t="shared" si="48"/>
        <v>32.115326968305602</v>
      </c>
      <c r="AV103" s="1">
        <f t="shared" si="48"/>
        <v>33.541265145735764</v>
      </c>
      <c r="AW103" s="1">
        <f t="shared" si="48"/>
        <v>35.030515762359208</v>
      </c>
      <c r="AX103" s="1">
        <f t="shared" si="48"/>
        <v>36.585889925291234</v>
      </c>
      <c r="AY103" s="1">
        <f t="shared" si="48"/>
        <v>38.210323556348946</v>
      </c>
      <c r="AZ103" s="1">
        <f t="shared" si="48"/>
        <v>39.906882933892504</v>
      </c>
      <c r="BA103" s="1">
        <f t="shared" si="48"/>
        <v>41.678770480727479</v>
      </c>
      <c r="BB103" s="1">
        <f t="shared" si="48"/>
        <v>43.529330808992889</v>
      </c>
      <c r="BC103" s="1">
        <f t="shared" si="48"/>
        <v>45.462057033446008</v>
      </c>
      <c r="BD103" s="1">
        <f t="shared" si="48"/>
        <v>47.480597365060063</v>
      </c>
      <c r="BE103" s="1">
        <f t="shared" si="48"/>
        <v>49.588761997381759</v>
      </c>
      <c r="BF103" s="1">
        <f t="shared" si="48"/>
        <v>51.790530298646374</v>
      </c>
      <c r="BG103" s="1">
        <f t="shared" si="48"/>
        <v>54.090058323227197</v>
      </c>
      <c r="BH103" s="1">
        <f t="shared" si="48"/>
        <v>56.491686656596841</v>
      </c>
      <c r="BI103" s="1">
        <f t="shared" si="48"/>
        <v>58.99994860861004</v>
      </c>
      <c r="BJ103" s="1">
        <f t="shared" si="48"/>
        <v>61.619578770571692</v>
      </c>
      <c r="BK103" s="1">
        <f t="shared" si="48"/>
        <v>64.355521952244359</v>
      </c>
      <c r="BL103" s="1">
        <f t="shared" si="48"/>
        <v>67.212942515662988</v>
      </c>
      <c r="BM103" s="1">
        <f t="shared" si="48"/>
        <v>70.19723412337693</v>
      </c>
      <c r="BN103" s="1">
        <f t="shared" si="48"/>
        <v>73.314029919518461</v>
      </c>
      <c r="BO103" s="1">
        <f t="shared" si="48"/>
        <v>76.56921316291718</v>
      </c>
      <c r="BP103" s="1">
        <f t="shared" si="48"/>
        <v>79.968928332329682</v>
      </c>
      <c r="BQ103" s="1">
        <f t="shared" ref="BQ103:DA103" si="49">IF( BQ58&lt;BQ43,  MAX(price.feed.2015,BQ73), price.feed.2015)</f>
        <v>83.519592724748378</v>
      </c>
      <c r="BR103" s="1">
        <f t="shared" si="49"/>
        <v>87.227908568680817</v>
      </c>
      <c r="BS103" s="1">
        <f t="shared" si="49"/>
        <v>91.100875675265769</v>
      </c>
      <c r="BT103" s="1">
        <f t="shared" si="49"/>
        <v>95.145804651105976</v>
      </c>
      <c r="BU103" s="1">
        <f t="shared" si="49"/>
        <v>99.370330697757055</v>
      </c>
      <c r="BV103" s="1">
        <f t="shared" si="49"/>
        <v>103.78242802392261</v>
      </c>
      <c r="BW103" s="1">
        <f t="shared" si="49"/>
        <v>108.39042489755728</v>
      </c>
      <c r="BX103" s="1">
        <f t="shared" si="49"/>
        <v>113.20301936629296</v>
      </c>
      <c r="BY103" s="1">
        <f t="shared" si="49"/>
        <v>118.22929567585899</v>
      </c>
      <c r="BZ103" s="1">
        <f t="shared" si="49"/>
        <v>123.47874141749089</v>
      </c>
      <c r="CA103" s="1">
        <f t="shared" si="49"/>
        <v>128.96126543669178</v>
      </c>
      <c r="CB103" s="1">
        <f t="shared" si="49"/>
        <v>134.68721653715437</v>
      </c>
      <c r="CC103" s="1">
        <f t="shared" si="49"/>
        <v>140.66740301514577</v>
      </c>
      <c r="CD103" s="1">
        <f t="shared" si="49"/>
        <v>146.91311306123072</v>
      </c>
      <c r="CE103" s="1">
        <f t="shared" si="49"/>
        <v>153.43613606784274</v>
      </c>
      <c r="CF103" s="1">
        <f t="shared" si="49"/>
        <v>160.2487848829218</v>
      </c>
      <c r="CG103" s="1">
        <f t="shared" si="49"/>
        <v>167.3639190516277</v>
      </c>
      <c r="CH103" s="1">
        <f t="shared" si="49"/>
        <v>174.79496908999639</v>
      </c>
      <c r="CI103" s="1">
        <f t="shared" si="49"/>
        <v>182.55596183636104</v>
      </c>
      <c r="CJ103" s="1">
        <f t="shared" si="49"/>
        <v>190.66154692839061</v>
      </c>
      <c r="CK103" s="1">
        <f t="shared" si="49"/>
        <v>199.12702445572171</v>
      </c>
      <c r="CL103" s="1">
        <f t="shared" si="49"/>
        <v>207.96837384038491</v>
      </c>
      <c r="CM103" s="1">
        <f t="shared" si="49"/>
        <v>217.20228399953538</v>
      </c>
      <c r="CN103" s="1">
        <f t="shared" si="49"/>
        <v>226.84618484742714</v>
      </c>
      <c r="CO103" s="1">
        <f t="shared" si="49"/>
        <v>236.91828019609221</v>
      </c>
      <c r="CP103" s="1">
        <f t="shared" si="49"/>
        <v>247.43758211682632</v>
      </c>
      <c r="CQ103" s="1">
        <f t="shared" si="49"/>
        <v>258.4239468273459</v>
      </c>
      <c r="CR103" s="1">
        <f t="shared" si="49"/>
        <v>269.8981121723528</v>
      </c>
      <c r="CS103" s="1">
        <f t="shared" si="49"/>
        <v>281.8817367682567</v>
      </c>
      <c r="CT103" s="1">
        <f t="shared" si="49"/>
        <v>294.39744088594637</v>
      </c>
      <c r="CU103" s="1">
        <f t="shared" si="49"/>
        <v>307.46884914877666</v>
      </c>
      <c r="CV103" s="1">
        <f t="shared" si="49"/>
        <v>321.12063512637064</v>
      </c>
      <c r="CW103" s="1">
        <f t="shared" si="49"/>
        <v>335.37856790840999</v>
      </c>
      <c r="CX103" s="1">
        <f t="shared" si="49"/>
        <v>350.26956074632858</v>
      </c>
      <c r="CY103" s="1">
        <f t="shared" si="49"/>
        <v>365.82172185472376</v>
      </c>
      <c r="CZ103" s="1">
        <f t="shared" si="49"/>
        <v>382.06440746837785</v>
      </c>
      <c r="DA103" s="1">
        <f t="shared" si="49"/>
        <v>399.02827725503914</v>
      </c>
    </row>
    <row r="104" spans="1:105" x14ac:dyDescent="0.25">
      <c r="A104" t="s">
        <v>54</v>
      </c>
      <c r="B104" s="3">
        <f t="shared" si="34"/>
        <v>50.113277128454122</v>
      </c>
      <c r="D104" t="s">
        <v>54</v>
      </c>
      <c r="E104" s="1">
        <f t="shared" ref="E104:AJ104" si="50">IF( E59&lt;E44,  MAX(price.feed.2015,E74), price.feed.2015)</f>
        <v>0</v>
      </c>
      <c r="F104" s="1">
        <f t="shared" si="50"/>
        <v>0</v>
      </c>
      <c r="G104" s="1">
        <f t="shared" si="50"/>
        <v>0</v>
      </c>
      <c r="H104" s="1">
        <f t="shared" si="50"/>
        <v>0</v>
      </c>
      <c r="I104" s="1">
        <f t="shared" si="50"/>
        <v>0</v>
      </c>
      <c r="J104" s="1">
        <f t="shared" si="50"/>
        <v>6.4487519613642981</v>
      </c>
      <c r="K104" s="1">
        <f t="shared" si="50"/>
        <v>6.7352191857336923</v>
      </c>
      <c r="L104" s="1">
        <f t="shared" si="50"/>
        <v>7.0344118911154743</v>
      </c>
      <c r="M104" s="1">
        <f t="shared" si="50"/>
        <v>7.3468953703362505</v>
      </c>
      <c r="N104" s="1">
        <f t="shared" si="50"/>
        <v>7.6732600277276237</v>
      </c>
      <c r="O104" s="1">
        <f t="shared" si="50"/>
        <v>8.0141224946324172</v>
      </c>
      <c r="P104" s="1">
        <f t="shared" si="50"/>
        <v>8.370126794464106</v>
      </c>
      <c r="Q104" s="1">
        <f t="shared" si="50"/>
        <v>8.741945559520591</v>
      </c>
      <c r="R104" s="1">
        <f t="shared" si="50"/>
        <v>9.1302813018514897</v>
      </c>
      <c r="S104" s="1">
        <f t="shared" si="50"/>
        <v>9.5358677405799952</v>
      </c>
      <c r="T104" s="1">
        <f t="shared" si="50"/>
        <v>9.959471188187198</v>
      </c>
      <c r="U104" s="1">
        <f t="shared" si="50"/>
        <v>10.401891998378103</v>
      </c>
      <c r="V104" s="1">
        <f t="shared" si="50"/>
        <v>10.863966078264905</v>
      </c>
      <c r="W104" s="1">
        <f t="shared" si="50"/>
        <v>11.346566467724672</v>
      </c>
      <c r="X104" s="1">
        <f t="shared" si="50"/>
        <v>11.850604988915421</v>
      </c>
      <c r="Y104" s="1">
        <f t="shared" si="50"/>
        <v>12.377033969067192</v>
      </c>
      <c r="Z104" s="1">
        <f t="shared" si="50"/>
        <v>12.926848039803186</v>
      </c>
      <c r="AA104" s="1">
        <f t="shared" si="50"/>
        <v>13.501086016390516</v>
      </c>
      <c r="AB104" s="1">
        <f t="shared" si="50"/>
        <v>14.100832860471282</v>
      </c>
      <c r="AC104" s="1">
        <f t="shared" si="50"/>
        <v>14.727221729982309</v>
      </c>
      <c r="AD104" s="1">
        <f t="shared" si="50"/>
        <v>15.381436120136675</v>
      </c>
      <c r="AE104" s="1">
        <f t="shared" si="50"/>
        <v>16.064712099512164</v>
      </c>
      <c r="AF104" s="1">
        <f t="shared" si="50"/>
        <v>16.778340645471488</v>
      </c>
      <c r="AG104" s="1">
        <f t="shared" si="50"/>
        <v>17.523670083326873</v>
      </c>
      <c r="AH104" s="1">
        <f t="shared" si="50"/>
        <v>18.302108633857461</v>
      </c>
      <c r="AI104" s="1">
        <f t="shared" si="50"/>
        <v>19.115127073992834</v>
      </c>
      <c r="AJ104" s="1">
        <f t="shared" si="50"/>
        <v>19.964261515689763</v>
      </c>
      <c r="AK104" s="1">
        <f t="shared" ref="AK104:BP104" si="51">IF( AK59&lt;AK44,  MAX(price.feed.2015,AK74), price.feed.2015)</f>
        <v>20.851116308252525</v>
      </c>
      <c r="AL104" s="1">
        <f t="shared" si="51"/>
        <v>21.777367069580446</v>
      </c>
      <c r="AM104" s="1">
        <f t="shared" si="51"/>
        <v>22.744763852069887</v>
      </c>
      <c r="AN104" s="1">
        <f t="shared" si="51"/>
        <v>23.755134449152276</v>
      </c>
      <c r="AO104" s="1">
        <f t="shared" si="51"/>
        <v>24.810387848715632</v>
      </c>
      <c r="AP104" s="1">
        <f t="shared" si="51"/>
        <v>25.912517839934299</v>
      </c>
      <c r="AQ104" s="1">
        <f t="shared" si="51"/>
        <v>27.063606780321773</v>
      </c>
      <c r="AR104" s="1">
        <f t="shared" si="51"/>
        <v>28.265829530123955</v>
      </c>
      <c r="AS104" s="1">
        <f t="shared" si="51"/>
        <v>29.521457561486496</v>
      </c>
      <c r="AT104" s="1">
        <f t="shared" si="51"/>
        <v>30.83286325016007</v>
      </c>
      <c r="AU104" s="1">
        <f t="shared" si="51"/>
        <v>32.202524357852297</v>
      </c>
      <c r="AV104" s="1">
        <f t="shared" si="51"/>
        <v>33.633028713695168</v>
      </c>
      <c r="AW104" s="1">
        <f t="shared" si="51"/>
        <v>35.127079103673289</v>
      </c>
      <c r="AX104" s="1">
        <f t="shared" si="51"/>
        <v>36.68749837725079</v>
      </c>
      <c r="AY104" s="1">
        <f t="shared" si="51"/>
        <v>38.317234780845446</v>
      </c>
      <c r="AZ104" s="1">
        <f t="shared" si="51"/>
        <v>40.019367528227022</v>
      </c>
      <c r="BA104" s="1">
        <f t="shared" si="51"/>
        <v>41.79711261836453</v>
      </c>
      <c r="BB104" s="1">
        <f t="shared" si="51"/>
        <v>43.653828911714577</v>
      </c>
      <c r="BC104" s="1">
        <f t="shared" si="51"/>
        <v>45.593024476431225</v>
      </c>
      <c r="BD104" s="1">
        <f t="shared" si="51"/>
        <v>47.618363216488163</v>
      </c>
      <c r="BE104" s="1">
        <f t="shared" si="51"/>
        <v>49.733671794235867</v>
      </c>
      <c r="BF104" s="1">
        <f t="shared" si="51"/>
        <v>51.942946860473526</v>
      </c>
      <c r="BG104" s="1">
        <f t="shared" si="51"/>
        <v>54.250362605696061</v>
      </c>
      <c r="BH104" s="1">
        <f t="shared" si="51"/>
        <v>56.660278646783688</v>
      </c>
      <c r="BI104" s="1">
        <f t="shared" si="51"/>
        <v>59.177248264034567</v>
      </c>
      <c r="BJ104" s="1">
        <f t="shared" si="51"/>
        <v>61.806027004104166</v>
      </c>
      <c r="BK104" s="1">
        <f t="shared" si="51"/>
        <v>64.551581665105616</v>
      </c>
      <c r="BL104" s="1">
        <f t="shared" si="51"/>
        <v>67.419099680846656</v>
      </c>
      <c r="BM104" s="1">
        <f t="shared" si="51"/>
        <v>70.413998921934805</v>
      </c>
      <c r="BN104" s="1">
        <f t="shared" si="51"/>
        <v>73.541937932268397</v>
      </c>
      <c r="BO104" s="1">
        <f t="shared" si="51"/>
        <v>76.808826620253583</v>
      </c>
      <c r="BP104" s="1">
        <f t="shared" si="51"/>
        <v>80.220837424948812</v>
      </c>
      <c r="BQ104" s="1">
        <f t="shared" ref="BQ104:DA104" si="52">IF( BQ59&lt;BQ44,  MAX(price.feed.2015,BQ74), price.feed.2015)</f>
        <v>83.784416978232144</v>
      </c>
      <c r="BR104" s="1">
        <f t="shared" si="52"/>
        <v>87.506298285027654</v>
      </c>
      <c r="BS104" s="1">
        <f t="shared" si="52"/>
        <v>91.393513444602405</v>
      </c>
      <c r="BT104" s="1">
        <f t="shared" si="52"/>
        <v>95.453406936971021</v>
      </c>
      <c r="BU104" s="1">
        <f t="shared" si="52"/>
        <v>99.693649499510528</v>
      </c>
      <c r="BV104" s="1">
        <f t="shared" si="52"/>
        <v>104.12225262000302</v>
      </c>
      <c r="BW104" s="1">
        <f t="shared" si="52"/>
        <v>108.74758367349132</v>
      </c>
      <c r="BX104" s="1">
        <f t="shared" si="52"/>
        <v>113.57838173154424</v>
      </c>
      <c r="BY104" s="1">
        <f t="shared" si="52"/>
        <v>118.62377407380458</v>
      </c>
      <c r="BZ104" s="1">
        <f t="shared" si="52"/>
        <v>123.8932934330134</v>
      </c>
      <c r="CA104" s="1">
        <f t="shared" si="52"/>
        <v>129.39689600609645</v>
      </c>
      <c r="CB104" s="1">
        <f t="shared" si="52"/>
        <v>135.14498026533977</v>
      </c>
      <c r="CC104" s="1">
        <f t="shared" si="52"/>
        <v>141.14840660519826</v>
      </c>
      <c r="CD104" s="1">
        <f t="shared" si="52"/>
        <v>147.41851786185768</v>
      </c>
      <c r="CE104" s="1">
        <f t="shared" si="52"/>
        <v>153.9671607443174</v>
      </c>
      <c r="CF104" s="1">
        <f t="shared" si="52"/>
        <v>160.80670821748936</v>
      </c>
      <c r="CG104" s="1">
        <f t="shared" si="52"/>
        <v>167.95008287959959</v>
      </c>
      <c r="CH104" s="1">
        <f t="shared" si="52"/>
        <v>175.41078137806551</v>
      </c>
      <c r="CI104" s="1">
        <f t="shared" si="52"/>
        <v>183.2028999099762</v>
      </c>
      <c r="CJ104" s="1">
        <f t="shared" si="52"/>
        <v>191.34116085535948</v>
      </c>
      <c r="CK104" s="1">
        <f t="shared" si="52"/>
        <v>199.84094059355516</v>
      </c>
      <c r="CL104" s="1">
        <f t="shared" si="52"/>
        <v>208.71829855524882</v>
      </c>
      <c r="CM104" s="1">
        <f t="shared" si="52"/>
        <v>217.99000756506109</v>
      </c>
      <c r="CN104" s="1">
        <f t="shared" si="52"/>
        <v>227.67358553201632</v>
      </c>
      <c r="CO104" s="1">
        <f t="shared" si="52"/>
        <v>237.78732854777155</v>
      </c>
      <c r="CP104" s="1">
        <f t="shared" si="52"/>
        <v>248.35034545513665</v>
      </c>
      <c r="CQ104" s="1">
        <f t="shared" si="52"/>
        <v>259.38259395220251</v>
      </c>
      <c r="CR104" s="1">
        <f t="shared" si="52"/>
        <v>270.90491830029282</v>
      </c>
      <c r="CS104" s="1">
        <f t="shared" si="52"/>
        <v>282.93908870697788</v>
      </c>
      <c r="CT104" s="1">
        <f t="shared" si="52"/>
        <v>295.5078424585717</v>
      </c>
      <c r="CU104" s="1">
        <f t="shared" si="52"/>
        <v>308.63492687981625</v>
      </c>
      <c r="CV104" s="1">
        <f t="shared" si="52"/>
        <v>322.34514420193034</v>
      </c>
      <c r="CW104" s="1">
        <f t="shared" si="52"/>
        <v>336.6643984237881</v>
      </c>
      <c r="CX104" s="1">
        <f t="shared" si="52"/>
        <v>351.6197442547745</v>
      </c>
      <c r="CY104" s="1">
        <f t="shared" si="52"/>
        <v>367.23943823178269</v>
      </c>
      <c r="CZ104" s="1">
        <f t="shared" si="52"/>
        <v>383.55299210693903</v>
      </c>
      <c r="DA104" s="1">
        <f t="shared" si="52"/>
        <v>400.59122860692162</v>
      </c>
    </row>
    <row r="105" spans="1:105" x14ac:dyDescent="0.25">
      <c r="A105" t="s">
        <v>55</v>
      </c>
      <c r="B105" s="3">
        <f t="shared" si="34"/>
        <v>47.588989730170731</v>
      </c>
      <c r="D105" t="s">
        <v>55</v>
      </c>
      <c r="E105" s="1">
        <f t="shared" ref="E105:AJ105" si="53">IF( E60&lt;E45,  MAX(price.feed.2015,E75), price.feed.2015)</f>
        <v>0</v>
      </c>
      <c r="F105" s="1">
        <f t="shared" si="53"/>
        <v>0</v>
      </c>
      <c r="G105" s="1">
        <f t="shared" si="53"/>
        <v>0</v>
      </c>
      <c r="H105" s="1">
        <f t="shared" si="53"/>
        <v>0</v>
      </c>
      <c r="I105" s="1">
        <f t="shared" si="53"/>
        <v>0</v>
      </c>
      <c r="J105" s="1">
        <f t="shared" si="53"/>
        <v>0</v>
      </c>
      <c r="K105" s="1">
        <f t="shared" si="53"/>
        <v>0</v>
      </c>
      <c r="L105" s="1">
        <f t="shared" si="53"/>
        <v>0</v>
      </c>
      <c r="M105" s="1">
        <f t="shared" si="53"/>
        <v>0</v>
      </c>
      <c r="N105" s="1">
        <f t="shared" si="53"/>
        <v>6.5302365541403793</v>
      </c>
      <c r="O105" s="1">
        <f t="shared" si="53"/>
        <v>6.8367850452175336</v>
      </c>
      <c r="P105" s="1">
        <f t="shared" si="53"/>
        <v>7.1577238231706053</v>
      </c>
      <c r="Q105" s="1">
        <f t="shared" si="53"/>
        <v>7.4937284103472797</v>
      </c>
      <c r="R105" s="1">
        <f t="shared" si="53"/>
        <v>7.8455060400990675</v>
      </c>
      <c r="S105" s="1">
        <f t="shared" si="53"/>
        <v>8.2137971453889982</v>
      </c>
      <c r="T105" s="1">
        <f t="shared" si="53"/>
        <v>8.5993769172789438</v>
      </c>
      <c r="U105" s="1">
        <f t="shared" si="53"/>
        <v>9.0030569365768987</v>
      </c>
      <c r="V105" s="1">
        <f t="shared" si="53"/>
        <v>9.4256868820785709</v>
      </c>
      <c r="W105" s="1">
        <f t="shared" si="53"/>
        <v>9.8681563189988832</v>
      </c>
      <c r="X105" s="1">
        <f t="shared" si="53"/>
        <v>10.331396571357679</v>
      </c>
      <c r="Y105" s="1">
        <f t="shared" si="53"/>
        <v>10.816382682260715</v>
      </c>
      <c r="Z105" s="1">
        <f t="shared" si="53"/>
        <v>11.32413546620203</v>
      </c>
      <c r="AA105" s="1">
        <f t="shared" si="53"/>
        <v>11.855723657707371</v>
      </c>
      <c r="AB105" s="1">
        <f t="shared" si="53"/>
        <v>12.412266160841297</v>
      </c>
      <c r="AC105" s="1">
        <f t="shared" si="53"/>
        <v>12.99493440431273</v>
      </c>
      <c r="AD105" s="1">
        <f t="shared" si="53"/>
        <v>13.604954807136108</v>
      </c>
      <c r="AE105" s="1">
        <f t="shared" si="53"/>
        <v>14.243611360037887</v>
      </c>
      <c r="AF105" s="1">
        <f t="shared" si="53"/>
        <v>14.91224832804185</v>
      </c>
      <c r="AG105" s="1">
        <f t="shared" si="53"/>
        <v>15.612273079921737</v>
      </c>
      <c r="AH105" s="1">
        <f t="shared" si="53"/>
        <v>16.345159050476671</v>
      </c>
      <c r="AI105" s="1">
        <f t="shared" si="53"/>
        <v>17.112448841864527</v>
      </c>
      <c r="AJ105" s="1">
        <f t="shared" si="53"/>
        <v>17.915757470520958</v>
      </c>
      <c r="AK105" s="1">
        <f t="shared" ref="AK105:BP105" si="54">IF( AK60&lt;AK45,  MAX(price.feed.2015,AK75), price.feed.2015)</f>
        <v>18.756775766498365</v>
      </c>
      <c r="AL105" s="1">
        <f t="shared" si="54"/>
        <v>19.637273932379813</v>
      </c>
      <c r="AM105" s="1">
        <f t="shared" si="54"/>
        <v>20.55910526925889</v>
      </c>
      <c r="AN105" s="1">
        <f t="shared" si="54"/>
        <v>21.524210077627867</v>
      </c>
      <c r="AO105" s="1">
        <f t="shared" si="54"/>
        <v>22.534619741385157</v>
      </c>
      <c r="AP105" s="1">
        <f t="shared" si="54"/>
        <v>23.592461003558007</v>
      </c>
      <c r="AQ105" s="1">
        <f t="shared" si="54"/>
        <v>24.699960442740167</v>
      </c>
      <c r="AR105" s="1">
        <f t="shared" si="54"/>
        <v>25.859449159666777</v>
      </c>
      <c r="AS105" s="1">
        <f t="shared" si="54"/>
        <v>27.073367683790707</v>
      </c>
      <c r="AT105" s="1">
        <f t="shared" si="54"/>
        <v>28.344271110188192</v>
      </c>
      <c r="AU105" s="1">
        <f t="shared" si="54"/>
        <v>29.674834477605707</v>
      </c>
      <c r="AV105" s="1">
        <f t="shared" si="54"/>
        <v>31.067858398968355</v>
      </c>
      <c r="AW105" s="1">
        <f t="shared" si="54"/>
        <v>32.526274956200744</v>
      </c>
      <c r="AX105" s="1">
        <f t="shared" si="54"/>
        <v>34.053153871768089</v>
      </c>
      <c r="AY105" s="1">
        <f t="shared" si="54"/>
        <v>35.651708969927576</v>
      </c>
      <c r="AZ105" s="1">
        <f t="shared" si="54"/>
        <v>37.325304941290042</v>
      </c>
      <c r="BA105" s="1">
        <f t="shared" si="54"/>
        <v>39.077464424929666</v>
      </c>
      <c r="BB105" s="1">
        <f t="shared" si="54"/>
        <v>40.911875422949059</v>
      </c>
      <c r="BC105" s="1">
        <f t="shared" si="54"/>
        <v>42.832399063105719</v>
      </c>
      <c r="BD105" s="1">
        <f t="shared" si="54"/>
        <v>44.843077725838789</v>
      </c>
      <c r="BE105" s="1">
        <f t="shared" si="54"/>
        <v>46.948143552802712</v>
      </c>
      <c r="BF105" s="1">
        <f t="shared" si="54"/>
        <v>49.152027354816056</v>
      </c>
      <c r="BG105" s="1">
        <f t="shared" si="54"/>
        <v>51.459367937975856</v>
      </c>
      <c r="BH105" s="1">
        <f t="shared" si="54"/>
        <v>53.875021867567277</v>
      </c>
      <c r="BI105" s="1">
        <f t="shared" si="54"/>
        <v>56.404073690319429</v>
      </c>
      <c r="BJ105" s="1">
        <f t="shared" si="54"/>
        <v>59.051846636524481</v>
      </c>
      <c r="BK105" s="1">
        <f t="shared" si="54"/>
        <v>61.823913824545237</v>
      </c>
      <c r="BL105" s="1">
        <f t="shared" si="54"/>
        <v>64.726109991295473</v>
      </c>
      <c r="BM105" s="1">
        <f t="shared" si="54"/>
        <v>67.764543773383423</v>
      </c>
      <c r="BN105" s="1">
        <f t="shared" si="54"/>
        <v>70.94561056476816</v>
      </c>
      <c r="BO105" s="1">
        <f t="shared" si="54"/>
        <v>74.27600597799217</v>
      </c>
      <c r="BP105" s="1">
        <f t="shared" si="54"/>
        <v>77.762739937324014</v>
      </c>
      <c r="BQ105" s="1">
        <f t="shared" ref="BQ105:DA105" si="55">IF( BQ60&lt;BQ45,  MAX(price.feed.2015,BQ75), price.feed.2015)</f>
        <v>81.413151433473871</v>
      </c>
      <c r="BR105" s="1">
        <f t="shared" si="55"/>
        <v>85.234923970939363</v>
      </c>
      <c r="BS105" s="1">
        <f t="shared" si="55"/>
        <v>89.236101740495329</v>
      </c>
      <c r="BT105" s="1">
        <f t="shared" si="55"/>
        <v>93.425106550866545</v>
      </c>
      <c r="BU105" s="1">
        <f t="shared" si="55"/>
        <v>97.810755555224972</v>
      </c>
      <c r="BV105" s="1">
        <f t="shared" si="55"/>
        <v>102.40227980981881</v>
      </c>
      <c r="BW105" s="1">
        <f t="shared" si="55"/>
        <v>107.20934370379936</v>
      </c>
      <c r="BX105" s="1">
        <f t="shared" si="55"/>
        <v>112.24206530114098</v>
      </c>
      <c r="BY105" s="1">
        <f t="shared" si="55"/>
        <v>117.51103763746974</v>
      </c>
      <c r="BZ105" s="1">
        <f t="shared" si="55"/>
        <v>123.02735101662869</v>
      </c>
      <c r="CA105" s="1">
        <f t="shared" si="55"/>
        <v>128.80261635390892</v>
      </c>
      <c r="CB105" s="1">
        <f t="shared" si="55"/>
        <v>134.84898961508057</v>
      </c>
      <c r="CC105" s="1">
        <f t="shared" si="55"/>
        <v>141.1791974026641</v>
      </c>
      <c r="CD105" s="1">
        <f t="shared" si="55"/>
        <v>147.80656374329553</v>
      </c>
      <c r="CE105" s="1">
        <f t="shared" si="55"/>
        <v>154.74503813256996</v>
      </c>
      <c r="CF105" s="1">
        <f t="shared" si="55"/>
        <v>162.00922489639248</v>
      </c>
      <c r="CG105" s="1">
        <f t="shared" si="55"/>
        <v>169.61441393063652</v>
      </c>
      <c r="CH105" s="1">
        <f t="shared" si="55"/>
        <v>177.57661288381325</v>
      </c>
      <c r="CI105" s="1">
        <f t="shared" si="55"/>
        <v>185.91258085048841</v>
      </c>
      <c r="CJ105" s="1">
        <f t="shared" si="55"/>
        <v>194.63986364636858</v>
      </c>
      <c r="CK105" s="1">
        <f t="shared" si="55"/>
        <v>203.77683073930297</v>
      </c>
      <c r="CL105" s="1">
        <f t="shared" si="55"/>
        <v>213.34271391393483</v>
      </c>
      <c r="CM105" s="1">
        <f t="shared" si="55"/>
        <v>223.3576477513862</v>
      </c>
      <c r="CN105" s="1">
        <f t="shared" si="55"/>
        <v>233.84271200917615</v>
      </c>
      <c r="CO105" s="1">
        <f t="shared" si="55"/>
        <v>244.81997599057866</v>
      </c>
      <c r="CP105" s="1">
        <f t="shared" si="55"/>
        <v>256.31254499680767</v>
      </c>
      <c r="CQ105" s="1">
        <f t="shared" si="55"/>
        <v>268.34460895980436</v>
      </c>
      <c r="CR105" s="1">
        <f t="shared" si="55"/>
        <v>280.94149335799079</v>
      </c>
      <c r="CS105" s="1">
        <f t="shared" si="55"/>
        <v>294.12971252215738</v>
      </c>
      <c r="CT105" s="1">
        <f t="shared" si="55"/>
        <v>307.93702544368665</v>
      </c>
      <c r="CU105" s="1">
        <f t="shared" si="55"/>
        <v>322.39249420257829</v>
      </c>
      <c r="CV105" s="1">
        <f t="shared" si="55"/>
        <v>337.5265451382582</v>
      </c>
      <c r="CW105" s="1">
        <f t="shared" si="55"/>
        <v>353.37103289192419</v>
      </c>
      <c r="CX105" s="1">
        <f t="shared" si="55"/>
        <v>369.95930745522679</v>
      </c>
      <c r="CY105" s="1">
        <f t="shared" si="55"/>
        <v>387.32628436641414</v>
      </c>
      <c r="CZ105" s="1">
        <f t="shared" si="55"/>
        <v>405.50851820168998</v>
      </c>
      <c r="DA105" s="1">
        <f t="shared" si="55"/>
        <v>424.54427951646909</v>
      </c>
    </row>
    <row r="106" spans="1:105" x14ac:dyDescent="0.25">
      <c r="A106" t="s">
        <v>56</v>
      </c>
      <c r="B106" s="3">
        <f t="shared" si="34"/>
        <v>51.432320953746853</v>
      </c>
      <c r="D106" t="s">
        <v>56</v>
      </c>
      <c r="E106" s="1">
        <f t="shared" ref="E106:AJ106" si="56">IF( E61&lt;E46,  MAX(price.feed.2015,E76), price.feed.2015)</f>
        <v>7.2739840735291574</v>
      </c>
      <c r="F106" s="1">
        <f t="shared" si="56"/>
        <v>7.5534256549702743</v>
      </c>
      <c r="G106" s="1">
        <f t="shared" si="56"/>
        <v>7.843602425909884</v>
      </c>
      <c r="H106" s="1">
        <f t="shared" si="56"/>
        <v>8.1449267955999396</v>
      </c>
      <c r="I106" s="1">
        <f t="shared" si="56"/>
        <v>8.4578270166448721</v>
      </c>
      <c r="J106" s="1">
        <f t="shared" si="56"/>
        <v>8.7827477936489977</v>
      </c>
      <c r="K106" s="1">
        <f t="shared" si="56"/>
        <v>9.1201509152460218</v>
      </c>
      <c r="L106" s="1">
        <f t="shared" si="56"/>
        <v>9.4705159104090573</v>
      </c>
      <c r="M106" s="1">
        <f t="shared" si="56"/>
        <v>9.8343407299737251</v>
      </c>
      <c r="N106" s="1">
        <f t="shared" si="56"/>
        <v>10.212142454343098</v>
      </c>
      <c r="O106" s="1">
        <f t="shared" si="56"/>
        <v>10.604458028380245</v>
      </c>
      <c r="P106" s="1">
        <f t="shared" si="56"/>
        <v>11.011845024532802</v>
      </c>
      <c r="Q106" s="1">
        <f t="shared" si="56"/>
        <v>11.434882435274213</v>
      </c>
      <c r="R106" s="1">
        <f t="shared" si="56"/>
        <v>11.874171495987811</v>
      </c>
      <c r="S106" s="1">
        <f t="shared" si="56"/>
        <v>12.330336539463373</v>
      </c>
      <c r="T106" s="1">
        <f t="shared" si="56"/>
        <v>12.804025883220373</v>
      </c>
      <c r="U106" s="1">
        <f t="shared" si="56"/>
        <v>13.295912750919303</v>
      </c>
      <c r="V106" s="1">
        <f t="shared" si="56"/>
        <v>13.806696229170376</v>
      </c>
      <c r="W106" s="1">
        <f t="shared" si="56"/>
        <v>14.337102261099535</v>
      </c>
      <c r="X106" s="1">
        <f t="shared" si="56"/>
        <v>14.887884678083985</v>
      </c>
      <c r="Y106" s="1">
        <f t="shared" si="56"/>
        <v>15.459826271123296</v>
      </c>
      <c r="Z106" s="1">
        <f t="shared" si="56"/>
        <v>16.053739903369081</v>
      </c>
      <c r="AA106" s="1">
        <f t="shared" si="56"/>
        <v>16.670469665394169</v>
      </c>
      <c r="AB106" s="1">
        <f t="shared" si="56"/>
        <v>17.310892074843281</v>
      </c>
      <c r="AC106" s="1">
        <f t="shared" si="56"/>
        <v>17.975917322170208</v>
      </c>
      <c r="AD106" s="1">
        <f t="shared" si="56"/>
        <v>18.666490564231886</v>
      </c>
      <c r="AE106" s="1">
        <f t="shared" si="56"/>
        <v>19.383593267578064</v>
      </c>
      <c r="AF106" s="1">
        <f t="shared" si="56"/>
        <v>20.128244603345347</v>
      </c>
      <c r="AG106" s="1">
        <f t="shared" si="56"/>
        <v>20.901502895738556</v>
      </c>
      <c r="AH106" s="1">
        <f t="shared" si="56"/>
        <v>21.704467126157553</v>
      </c>
      <c r="AI106" s="1">
        <f t="shared" si="56"/>
        <v>22.538278495107619</v>
      </c>
      <c r="AJ106" s="1">
        <f t="shared" si="56"/>
        <v>23.404122044113038</v>
      </c>
      <c r="AK106" s="1">
        <f t="shared" ref="AK106:BP106" si="57">IF( AK61&lt;AK46,  MAX(price.feed.2015,AK76), price.feed.2015)</f>
        <v>24.303228339939018</v>
      </c>
      <c r="AL106" s="1">
        <f t="shared" si="57"/>
        <v>25.236875223515749</v>
      </c>
      <c r="AM106" s="1">
        <f t="shared" si="57"/>
        <v>26.206389626050033</v>
      </c>
      <c r="AN106" s="1">
        <f t="shared" si="57"/>
        <v>27.213149454905778</v>
      </c>
      <c r="AO106" s="1">
        <f t="shared" si="57"/>
        <v>28.25858555193356</v>
      </c>
      <c r="AP106" s="1">
        <f t="shared" si="57"/>
        <v>29.344183727032441</v>
      </c>
      <c r="AQ106" s="1">
        <f t="shared" si="57"/>
        <v>30.471486869834397</v>
      </c>
      <c r="AR106" s="1">
        <f t="shared" si="57"/>
        <v>31.642097142512331</v>
      </c>
      <c r="AS106" s="1">
        <f t="shared" si="57"/>
        <v>32.857678256828308</v>
      </c>
      <c r="AT106" s="1">
        <f t="shared" si="57"/>
        <v>34.119957838658202</v>
      </c>
      <c r="AU106" s="1">
        <f t="shared" si="57"/>
        <v>35.430729883353251</v>
      </c>
      <c r="AV106" s="1">
        <f t="shared" si="57"/>
        <v>36.791857305428287</v>
      </c>
      <c r="AW106" s="1">
        <f t="shared" si="57"/>
        <v>38.205274586200076</v>
      </c>
      <c r="AX106" s="1">
        <f t="shared" si="57"/>
        <v>39.672990523139205</v>
      </c>
      <c r="AY106" s="1">
        <f t="shared" si="57"/>
        <v>41.197091084842235</v>
      </c>
      <c r="AZ106" s="1">
        <f t="shared" si="57"/>
        <v>42.77974237568246</v>
      </c>
      <c r="BA106" s="1">
        <f t="shared" si="57"/>
        <v>44.423193714352287</v>
      </c>
      <c r="BB106" s="1">
        <f t="shared" si="57"/>
        <v>46.129780830672587</v>
      </c>
      <c r="BC106" s="1">
        <f t="shared" si="57"/>
        <v>47.901929185212701</v>
      </c>
      <c r="BD106" s="1">
        <f t="shared" si="57"/>
        <v>49.742157416438651</v>
      </c>
      <c r="BE106" s="1">
        <f t="shared" si="57"/>
        <v>51.653080920289376</v>
      </c>
      <c r="BF106" s="1">
        <f t="shared" si="57"/>
        <v>53.637415567267652</v>
      </c>
      <c r="BG106" s="1">
        <f t="shared" si="57"/>
        <v>55.697981562329041</v>
      </c>
      <c r="BH106" s="1">
        <f t="shared" si="57"/>
        <v>57.837707453054549</v>
      </c>
      <c r="BI106" s="1">
        <f t="shared" si="57"/>
        <v>60.059634291804059</v>
      </c>
      <c r="BJ106" s="1">
        <f t="shared" si="57"/>
        <v>62.366919957764338</v>
      </c>
      <c r="BK106" s="1">
        <f t="shared" si="57"/>
        <v>64.762843645036526</v>
      </c>
      <c r="BL106" s="1">
        <f t="shared" si="57"/>
        <v>67.250810523140061</v>
      </c>
      <c r="BM106" s="1">
        <f t="shared" si="57"/>
        <v>69.834356576556942</v>
      </c>
      <c r="BN106" s="1">
        <f t="shared" si="57"/>
        <v>72.517153630195352</v>
      </c>
      <c r="BO106" s="1">
        <f t="shared" si="57"/>
        <v>75.303014567913678</v>
      </c>
      <c r="BP106" s="1">
        <f t="shared" si="57"/>
        <v>78.19589875152343</v>
      </c>
      <c r="BQ106" s="1">
        <f t="shared" ref="BQ106:DA106" si="58">IF( BQ61&lt;BQ46,  MAX(price.feed.2015,BQ76), price.feed.2015)</f>
        <v>81.199917647970352</v>
      </c>
      <c r="BR106" s="1">
        <f t="shared" si="58"/>
        <v>84.31934067269377</v>
      </c>
      <c r="BS106" s="1">
        <f t="shared" si="58"/>
        <v>87.55860125746679</v>
      </c>
      <c r="BT106" s="1">
        <f t="shared" si="58"/>
        <v>90.922303151343598</v>
      </c>
      <c r="BU106" s="1">
        <f t="shared" si="58"/>
        <v>94.415226963665546</v>
      </c>
      <c r="BV106" s="1">
        <f t="shared" si="58"/>
        <v>98.042336958429189</v>
      </c>
      <c r="BW106" s="1">
        <f t="shared" si="58"/>
        <v>101.80878810966939</v>
      </c>
      <c r="BX106" s="1">
        <f t="shared" si="58"/>
        <v>105.71993342788662</v>
      </c>
      <c r="BY106" s="1">
        <f t="shared" si="58"/>
        <v>109.78133156793031</v>
      </c>
      <c r="BZ106" s="1">
        <f t="shared" si="58"/>
        <v>113.99875472915133</v>
      </c>
      <c r="CA106" s="1">
        <f t="shared" si="58"/>
        <v>118.37819685905097</v>
      </c>
      <c r="CB106" s="1">
        <f t="shared" si="58"/>
        <v>122.92588217208645</v>
      </c>
      <c r="CC106" s="1">
        <f t="shared" si="58"/>
        <v>127.64827399573888</v>
      </c>
      <c r="CD106" s="1">
        <f t="shared" si="58"/>
        <v>132.55208395641884</v>
      </c>
      <c r="CE106" s="1">
        <f t="shared" si="58"/>
        <v>137.6442815182601</v>
      </c>
      <c r="CF106" s="1">
        <f t="shared" si="58"/>
        <v>142.93210388836437</v>
      </c>
      <c r="CG106" s="1">
        <f t="shared" si="58"/>
        <v>148.42306630256894</v>
      </c>
      <c r="CH106" s="1">
        <f t="shared" si="58"/>
        <v>154.12497270636004</v>
      </c>
      <c r="CI106" s="1">
        <f t="shared" si="58"/>
        <v>160.04592684610978</v>
      </c>
      <c r="CJ106" s="1">
        <f t="shared" si="58"/>
        <v>166.19434378639974</v>
      </c>
      <c r="CK106" s="1">
        <f t="shared" si="58"/>
        <v>172.57896186980307</v>
      </c>
      <c r="CL106" s="1">
        <f t="shared" si="58"/>
        <v>179.20885513611688</v>
      </c>
      <c r="CM106" s="1">
        <f t="shared" si="58"/>
        <v>186.09344621870264</v>
      </c>
      <c r="CN106" s="1">
        <f t="shared" si="58"/>
        <v>193.24251973625744</v>
      </c>
      <c r="CO106" s="1">
        <f t="shared" si="58"/>
        <v>200.66623619905243</v>
      </c>
      <c r="CP106" s="1">
        <f t="shared" si="58"/>
        <v>208.37514644940097</v>
      </c>
      <c r="CQ106" s="1">
        <f t="shared" si="58"/>
        <v>216.38020665688023</v>
      </c>
      <c r="CR106" s="1">
        <f t="shared" si="58"/>
        <v>224.69279388961766</v>
      </c>
      <c r="CS106" s="1">
        <f t="shared" si="58"/>
        <v>233.32472228377443</v>
      </c>
      <c r="CT106" s="1">
        <f t="shared" si="58"/>
        <v>242.28825983420148</v>
      </c>
      <c r="CU106" s="1">
        <f t="shared" si="58"/>
        <v>251.59614583014093</v>
      </c>
      <c r="CV106" s="1">
        <f t="shared" si="58"/>
        <v>261.26160896074043</v>
      </c>
      <c r="CW106" s="1">
        <f t="shared" si="58"/>
        <v>271.29838611612672</v>
      </c>
      <c r="CX106" s="1">
        <f t="shared" si="58"/>
        <v>281.72074191074597</v>
      </c>
      <c r="CY106" s="1">
        <f t="shared" si="58"/>
        <v>292.54348895672763</v>
      </c>
      <c r="CZ106" s="1">
        <f t="shared" si="58"/>
        <v>303.78200891608037</v>
      </c>
      <c r="DA106" s="1">
        <f t="shared" si="58"/>
        <v>315.45227436164168</v>
      </c>
    </row>
    <row r="107" spans="1:105" x14ac:dyDescent="0.25">
      <c r="A107" t="s">
        <v>57</v>
      </c>
      <c r="B107" s="3">
        <f t="shared" si="34"/>
        <v>52.13520620709685</v>
      </c>
      <c r="D107" t="s">
        <v>57</v>
      </c>
      <c r="E107" s="1">
        <f t="shared" ref="E107:AJ107" si="59">IF( E62&lt;E47,  MAX(price.feed.2015,E77), price.feed.2015)</f>
        <v>13.239417868860054</v>
      </c>
      <c r="F107" s="1">
        <f t="shared" si="59"/>
        <v>13.597663624939509</v>
      </c>
      <c r="G107" s="1">
        <f t="shared" si="59"/>
        <v>13.965603162348344</v>
      </c>
      <c r="H107" s="1">
        <f t="shared" si="59"/>
        <v>14.343498785370317</v>
      </c>
      <c r="I107" s="1">
        <f t="shared" si="59"/>
        <v>14.731619895987711</v>
      </c>
      <c r="J107" s="1">
        <f t="shared" si="59"/>
        <v>15.130243185938122</v>
      </c>
      <c r="K107" s="1">
        <f t="shared" si="59"/>
        <v>15.539652833968155</v>
      </c>
      <c r="L107" s="1">
        <f t="shared" si="59"/>
        <v>15.960140708424571</v>
      </c>
      <c r="M107" s="1">
        <f t="shared" si="59"/>
        <v>16.392006575327393</v>
      </c>
      <c r="N107" s="1">
        <f t="shared" si="59"/>
        <v>16.835558312073299</v>
      </c>
      <c r="O107" s="1">
        <f t="shared" si="59"/>
        <v>17.291112126921487</v>
      </c>
      <c r="P107" s="1">
        <f t="shared" si="59"/>
        <v>17.758992784418783</v>
      </c>
      <c r="Q107" s="1">
        <f t="shared" si="59"/>
        <v>18.239533836924409</v>
      </c>
      <c r="R107" s="1">
        <f t="shared" si="59"/>
        <v>18.733077862399625</v>
      </c>
      <c r="S107" s="1">
        <f t="shared" si="59"/>
        <v>19.239976708631804</v>
      </c>
      <c r="T107" s="1">
        <f t="shared" si="59"/>
        <v>19.76059174406678</v>
      </c>
      <c r="U107" s="1">
        <f t="shared" si="59"/>
        <v>20.295294115428682</v>
      </c>
      <c r="V107" s="1">
        <f t="shared" si="59"/>
        <v>20.844465012310625</v>
      </c>
      <c r="W107" s="1">
        <f t="shared" si="59"/>
        <v>21.408495938924926</v>
      </c>
      <c r="X107" s="1">
        <f t="shared" si="59"/>
        <v>21.987788993206671</v>
      </c>
      <c r="Y107" s="1">
        <f t="shared" si="59"/>
        <v>22.582757153469526</v>
      </c>
      <c r="Z107" s="1">
        <f t="shared" si="59"/>
        <v>23.193824572818237</v>
      </c>
      <c r="AA107" s="1">
        <f t="shared" si="59"/>
        <v>23.821426881527522</v>
      </c>
      <c r="AB107" s="1">
        <f t="shared" si="59"/>
        <v>24.466011497603173</v>
      </c>
      <c r="AC107" s="1">
        <f t="shared" si="59"/>
        <v>25.128037945746581</v>
      </c>
      <c r="AD107" s="1">
        <f t="shared" si="59"/>
        <v>25.807978184950034</v>
      </c>
      <c r="AE107" s="1">
        <f t="shared" si="59"/>
        <v>26.506316944956691</v>
      </c>
      <c r="AF107" s="1">
        <f t="shared" si="59"/>
        <v>27.223552071824489</v>
      </c>
      <c r="AG107" s="1">
        <f t="shared" si="59"/>
        <v>27.960194882841005</v>
      </c>
      <c r="AH107" s="1">
        <f t="shared" si="59"/>
        <v>28.716770531041682</v>
      </c>
      <c r="AI107" s="1">
        <f t="shared" si="59"/>
        <v>29.493818379591769</v>
      </c>
      <c r="AJ107" s="1">
        <f t="shared" si="59"/>
        <v>30.291892386298599</v>
      </c>
      <c r="AK107" s="1">
        <f t="shared" ref="AK107:BP107" si="60">IF( AK62&lt;AK47,  MAX(price.feed.2015,AK77), price.feed.2015)</f>
        <v>31.111561498528335</v>
      </c>
      <c r="AL107" s="1">
        <f t="shared" si="60"/>
        <v>31.953410058808924</v>
      </c>
      <c r="AM107" s="1">
        <f t="shared" si="60"/>
        <v>32.818038221408088</v>
      </c>
      <c r="AN107" s="1">
        <f t="shared" si="60"/>
        <v>33.706062380183667</v>
      </c>
      <c r="AO107" s="1">
        <f t="shared" si="60"/>
        <v>34.618115608011109</v>
      </c>
      <c r="AP107" s="1">
        <f t="shared" si="60"/>
        <v>35.55484810810146</v>
      </c>
      <c r="AQ107" s="1">
        <f t="shared" si="60"/>
        <v>36.516927677531498</v>
      </c>
      <c r="AR107" s="1">
        <f t="shared" si="60"/>
        <v>37.505040183316652</v>
      </c>
      <c r="AS107" s="1">
        <f t="shared" si="60"/>
        <v>38.519890051366005</v>
      </c>
      <c r="AT107" s="1">
        <f t="shared" si="60"/>
        <v>39.562200768667765</v>
      </c>
      <c r="AU107" s="1">
        <f t="shared" si="60"/>
        <v>40.632715399063571</v>
      </c>
      <c r="AV107" s="1">
        <f t="shared" si="60"/>
        <v>41.732197112979193</v>
      </c>
      <c r="AW107" s="1">
        <f t="shared" si="60"/>
        <v>42.86142973148884</v>
      </c>
      <c r="AX107" s="1">
        <f t="shared" si="60"/>
        <v>44.021218285101853</v>
      </c>
      <c r="AY107" s="1">
        <f t="shared" si="60"/>
        <v>45.212389587669335</v>
      </c>
      <c r="AZ107" s="1">
        <f t="shared" si="60"/>
        <v>46.435792825820045</v>
      </c>
      <c r="BA107" s="1">
        <f t="shared" si="60"/>
        <v>47.692300164346037</v>
      </c>
      <c r="BB107" s="1">
        <f t="shared" si="60"/>
        <v>48.982807367969478</v>
      </c>
      <c r="BC107" s="1">
        <f t="shared" si="60"/>
        <v>50.308234439933614</v>
      </c>
      <c r="BD107" s="1">
        <f t="shared" si="60"/>
        <v>51.669526277873608</v>
      </c>
      <c r="BE107" s="1">
        <f t="shared" si="60"/>
        <v>53.067653347434749</v>
      </c>
      <c r="BF107" s="1">
        <f t="shared" si="60"/>
        <v>54.503612374117502</v>
      </c>
      <c r="BG107" s="1">
        <f t="shared" si="60"/>
        <v>55.978427053843937</v>
      </c>
      <c r="BH107" s="1">
        <f t="shared" si="60"/>
        <v>57.493148782751014</v>
      </c>
      <c r="BI107" s="1">
        <f t="shared" si="60"/>
        <v>59.048857406731422</v>
      </c>
      <c r="BJ107" s="1">
        <f t="shared" si="60"/>
        <v>60.646661991256039</v>
      </c>
      <c r="BK107" s="1">
        <f t="shared" si="60"/>
        <v>62.287701612027831</v>
      </c>
      <c r="BL107" s="1">
        <f t="shared" si="60"/>
        <v>63.97314616702883</v>
      </c>
      <c r="BM107" s="1">
        <f t="shared" si="60"/>
        <v>65.704197210541309</v>
      </c>
      <c r="BN107" s="1">
        <f t="shared" si="60"/>
        <v>67.48208880973678</v>
      </c>
      <c r="BO107" s="1">
        <f t="shared" si="60"/>
        <v>69.308088424442403</v>
      </c>
      <c r="BP107" s="1">
        <f t="shared" si="60"/>
        <v>71.1834978107143</v>
      </c>
      <c r="BQ107" s="1">
        <f t="shared" ref="BQ107:DA107" si="61">IF( BQ62&lt;BQ47,  MAX(price.feed.2015,BQ77), price.feed.2015)</f>
        <v>73.109653948859986</v>
      </c>
      <c r="BR107" s="1">
        <f t="shared" si="61"/>
        <v>75.087929996572029</v>
      </c>
      <c r="BS107" s="1">
        <f t="shared" si="61"/>
        <v>77.119736267853298</v>
      </c>
      <c r="BT107" s="1">
        <f t="shared" si="61"/>
        <v>79.206521238430255</v>
      </c>
      <c r="BU107" s="1">
        <f t="shared" si="61"/>
        <v>81.34977257837221</v>
      </c>
      <c r="BV107" s="1">
        <f t="shared" si="61"/>
        <v>83.551018212651755</v>
      </c>
      <c r="BW107" s="1">
        <f t="shared" si="61"/>
        <v>85.811827410403652</v>
      </c>
      <c r="BX107" s="1">
        <f t="shared" si="61"/>
        <v>88.133811903657488</v>
      </c>
      <c r="BY107" s="1">
        <f t="shared" si="61"/>
        <v>90.518627036341854</v>
      </c>
      <c r="BZ107" s="1">
        <f t="shared" si="61"/>
        <v>92.967972944380762</v>
      </c>
      <c r="CA107" s="1">
        <f t="shared" si="61"/>
        <v>95.483595767720402</v>
      </c>
      <c r="CB107" s="1">
        <f t="shared" si="61"/>
        <v>98.067288895153666</v>
      </c>
      <c r="CC107" s="1">
        <f t="shared" si="61"/>
        <v>100.72089424282844</v>
      </c>
      <c r="CD107" s="1">
        <f t="shared" si="61"/>
        <v>103.44630356734942</v>
      </c>
      <c r="CE107" s="1">
        <f t="shared" si="61"/>
        <v>106.24545981441338</v>
      </c>
      <c r="CF107" s="1">
        <f t="shared" si="61"/>
        <v>109.12035850393588</v>
      </c>
      <c r="CG107" s="1">
        <f t="shared" si="61"/>
        <v>112.07304915265759</v>
      </c>
      <c r="CH107" s="1">
        <f t="shared" si="61"/>
        <v>115.10563673524759</v>
      </c>
      <c r="CI107" s="1">
        <f t="shared" si="61"/>
        <v>118.22028318493899</v>
      </c>
      <c r="CJ107" s="1">
        <f t="shared" si="61"/>
        <v>121.41920893477351</v>
      </c>
      <c r="CK107" s="1">
        <f t="shared" si="61"/>
        <v>124.70469450054892</v>
      </c>
      <c r="CL107" s="1">
        <f t="shared" si="61"/>
        <v>128.07908210659954</v>
      </c>
      <c r="CM107" s="1">
        <f t="shared" si="61"/>
        <v>131.54477735556989</v>
      </c>
      <c r="CN107" s="1">
        <f t="shared" si="61"/>
        <v>135.10425094336952</v>
      </c>
      <c r="CO107" s="1">
        <f t="shared" si="61"/>
        <v>138.76004042053364</v>
      </c>
      <c r="CP107" s="1">
        <f t="shared" si="61"/>
        <v>142.51475200124381</v>
      </c>
      <c r="CQ107" s="1">
        <f t="shared" si="61"/>
        <v>146.37106242129988</v>
      </c>
      <c r="CR107" s="1">
        <f t="shared" si="61"/>
        <v>150.33172084636601</v>
      </c>
      <c r="CS107" s="1">
        <f t="shared" si="61"/>
        <v>154.39955083185242</v>
      </c>
      <c r="CT107" s="1">
        <f t="shared" si="61"/>
        <v>158.57745233582889</v>
      </c>
      <c r="CU107" s="1">
        <f t="shared" si="61"/>
        <v>162.86840378640775</v>
      </c>
      <c r="CV107" s="1">
        <f t="shared" si="61"/>
        <v>167.27546420506494</v>
      </c>
      <c r="CW107" s="1">
        <f t="shared" si="61"/>
        <v>171.80177538741944</v>
      </c>
      <c r="CX107" s="1">
        <f t="shared" si="61"/>
        <v>176.45056414302036</v>
      </c>
      <c r="CY107" s="1">
        <f t="shared" si="61"/>
        <v>181.22514459574126</v>
      </c>
      <c r="CZ107" s="1">
        <f t="shared" si="61"/>
        <v>186.12892054642072</v>
      </c>
      <c r="DA107" s="1">
        <f t="shared" si="61"/>
        <v>191.16538789943331</v>
      </c>
    </row>
    <row r="108" spans="1:105" x14ac:dyDescent="0.25">
      <c r="A108" t="s">
        <v>58</v>
      </c>
      <c r="B108" s="3">
        <f t="shared" si="34"/>
        <v>59.781556440616001</v>
      </c>
      <c r="D108" t="s">
        <v>58</v>
      </c>
      <c r="E108" s="1">
        <f t="shared" ref="E108:AJ108" si="62">IF( E63&lt;E48,  MAX(price.feed.2015,E78), price.feed.2015)</f>
        <v>9.5431217349102422</v>
      </c>
      <c r="F108" s="1">
        <f t="shared" si="62"/>
        <v>9.8873992285433037</v>
      </c>
      <c r="G108" s="1">
        <f t="shared" si="62"/>
        <v>10.244096871045324</v>
      </c>
      <c r="H108" s="1">
        <f t="shared" si="62"/>
        <v>10.61366273149077</v>
      </c>
      <c r="I108" s="1">
        <f t="shared" si="62"/>
        <v>10.996561043486226</v>
      </c>
      <c r="J108" s="1">
        <f t="shared" si="62"/>
        <v>11.393272788321781</v>
      </c>
      <c r="K108" s="1">
        <f t="shared" si="62"/>
        <v>11.804296299160185</v>
      </c>
      <c r="L108" s="1">
        <f t="shared" si="62"/>
        <v>12.23014788702271</v>
      </c>
      <c r="M108" s="1">
        <f t="shared" si="62"/>
        <v>12.671362489358019</v>
      </c>
      <c r="N108" s="1">
        <f t="shared" si="62"/>
        <v>13.128494342008864</v>
      </c>
      <c r="O108" s="1">
        <f t="shared" si="62"/>
        <v>13.602117675420642</v>
      </c>
      <c r="P108" s="1">
        <f t="shared" si="62"/>
        <v>14.092827435966292</v>
      </c>
      <c r="Q108" s="1">
        <f t="shared" si="62"/>
        <v>14.601240033293731</v>
      </c>
      <c r="R108" s="1">
        <f t="shared" si="62"/>
        <v>15.127994114634639</v>
      </c>
      <c r="S108" s="1">
        <f t="shared" si="62"/>
        <v>15.673751367047087</v>
      </c>
      <c r="T108" s="1">
        <f t="shared" si="62"/>
        <v>16.239197348599941</v>
      </c>
      <c r="U108" s="1">
        <f t="shared" si="62"/>
        <v>16.825042349543036</v>
      </c>
      <c r="V108" s="1">
        <f t="shared" si="62"/>
        <v>17.43202228454491</v>
      </c>
      <c r="W108" s="1">
        <f t="shared" si="62"/>
        <v>18.060899617118849</v>
      </c>
      <c r="X108" s="1">
        <f t="shared" si="62"/>
        <v>18.712464317398595</v>
      </c>
      <c r="Y108" s="1">
        <f t="shared" si="62"/>
        <v>19.387534854466693</v>
      </c>
      <c r="Z108" s="1">
        <f t="shared" si="62"/>
        <v>20.086959224482037</v>
      </c>
      <c r="AA108" s="1">
        <f t="shared" si="62"/>
        <v>20.811616015898231</v>
      </c>
      <c r="AB108" s="1">
        <f t="shared" si="62"/>
        <v>21.562415513110601</v>
      </c>
      <c r="AC108" s="1">
        <f t="shared" si="62"/>
        <v>22.340300839918516</v>
      </c>
      <c r="AD108" s="1">
        <f t="shared" si="62"/>
        <v>23.146249144239089</v>
      </c>
      <c r="AE108" s="1">
        <f t="shared" si="62"/>
        <v>23.981272825560691</v>
      </c>
      <c r="AF108" s="1">
        <f t="shared" si="62"/>
        <v>24.846420806678029</v>
      </c>
      <c r="AG108" s="1">
        <f t="shared" si="62"/>
        <v>25.742779851306302</v>
      </c>
      <c r="AH108" s="1">
        <f t="shared" si="62"/>
        <v>26.671475929229558</v>
      </c>
      <c r="AI108" s="1">
        <f t="shared" si="62"/>
        <v>27.633675630698217</v>
      </c>
      <c r="AJ108" s="1">
        <f t="shared" si="62"/>
        <v>28.630587631852226</v>
      </c>
      <c r="AK108" s="1">
        <f t="shared" ref="AK108:BP108" si="63">IF( AK63&lt;AK48,  MAX(price.feed.2015,AK78), price.feed.2015)</f>
        <v>29.663464213010958</v>
      </c>
      <c r="AL108" s="1">
        <f t="shared" si="63"/>
        <v>30.733602831736803</v>
      </c>
      <c r="AM108" s="1">
        <f t="shared" si="63"/>
        <v>31.842347752648561</v>
      </c>
      <c r="AN108" s="1">
        <f t="shared" si="63"/>
        <v>32.991091736032018</v>
      </c>
      <c r="AO108" s="1">
        <f t="shared" si="63"/>
        <v>34.181277787368856</v>
      </c>
      <c r="AP108" s="1">
        <f t="shared" si="63"/>
        <v>35.414400969981308</v>
      </c>
      <c r="AQ108" s="1">
        <f t="shared" si="63"/>
        <v>36.692010283070076</v>
      </c>
      <c r="AR108" s="1">
        <f t="shared" si="63"/>
        <v>38.015710607504118</v>
      </c>
      <c r="AS108" s="1">
        <f t="shared" si="63"/>
        <v>39.387164721806485</v>
      </c>
      <c r="AT108" s="1">
        <f t="shared" si="63"/>
        <v>40.808095390869511</v>
      </c>
      <c r="AU108" s="1">
        <f t="shared" si="63"/>
        <v>42.280287530021717</v>
      </c>
      <c r="AV108" s="1">
        <f t="shared" si="63"/>
        <v>43.805590447165926</v>
      </c>
      <c r="AW108" s="1">
        <f t="shared" si="63"/>
        <v>45.385920165804741</v>
      </c>
      <c r="AX108" s="1">
        <f t="shared" si="63"/>
        <v>47.023261831871217</v>
      </c>
      <c r="AY108" s="1">
        <f t="shared" si="63"/>
        <v>48.71967220738869</v>
      </c>
      <c r="AZ108" s="1">
        <f t="shared" si="63"/>
        <v>50.477282254091236</v>
      </c>
      <c r="BA108" s="1">
        <f t="shared" si="63"/>
        <v>52.298299810251656</v>
      </c>
      <c r="BB108" s="1">
        <f t="shared" si="63"/>
        <v>54.185012364077473</v>
      </c>
      <c r="BC108" s="1">
        <f t="shared" si="63"/>
        <v>56.139789927161395</v>
      </c>
      <c r="BD108" s="1">
        <f t="shared" si="63"/>
        <v>58.165088011592808</v>
      </c>
      <c r="BE108" s="1">
        <f t="shared" si="63"/>
        <v>60.263450714472683</v>
      </c>
      <c r="BF108" s="1">
        <f t="shared" si="63"/>
        <v>62.437513913704528</v>
      </c>
      <c r="BG108" s="1">
        <f t="shared" si="63"/>
        <v>64.690008579077357</v>
      </c>
      <c r="BH108" s="1">
        <f t="shared" si="63"/>
        <v>67.023764202798986</v>
      </c>
      <c r="BI108" s="1">
        <f t="shared" si="63"/>
        <v>69.44171235378829</v>
      </c>
      <c r="BJ108" s="1">
        <f t="shared" si="63"/>
        <v>71.946890360194047</v>
      </c>
      <c r="BK108" s="1">
        <f t="shared" si="63"/>
        <v>74.542445124762253</v>
      </c>
      <c r="BL108" s="1">
        <f t="shared" si="63"/>
        <v>77.231637077847424</v>
      </c>
      <c r="BM108" s="1">
        <f t="shared" si="63"/>
        <v>80.017844273033049</v>
      </c>
      <c r="BN108" s="1">
        <f t="shared" si="63"/>
        <v>82.904566630504888</v>
      </c>
      <c r="BO108" s="1">
        <f t="shared" si="63"/>
        <v>85.895430333508202</v>
      </c>
      <c r="BP108" s="1">
        <f t="shared" si="63"/>
        <v>88.994192383412042</v>
      </c>
      <c r="BQ108" s="1">
        <f t="shared" ref="BQ108:DA108" si="64">IF( BQ63&lt;BQ48,  MAX(price.feed.2015,BQ78), price.feed.2015)</f>
        <v>92.204745319101718</v>
      </c>
      <c r="BR108" s="1">
        <f t="shared" si="64"/>
        <v>95.531122106627137</v>
      </c>
      <c r="BS108" s="1">
        <f t="shared" si="64"/>
        <v>98.977501205251571</v>
      </c>
      <c r="BT108" s="1">
        <f t="shared" si="64"/>
        <v>102.54821181626194</v>
      </c>
      <c r="BU108" s="1">
        <f t="shared" si="64"/>
        <v>106.24773932113524</v>
      </c>
      <c r="BV108" s="1">
        <f t="shared" si="64"/>
        <v>110.08073091589277</v>
      </c>
      <c r="BW108" s="1">
        <f t="shared" si="64"/>
        <v>114.05200144871858</v>
      </c>
      <c r="BX108" s="1">
        <f t="shared" si="64"/>
        <v>118.16653946817611</v>
      </c>
      <c r="BY108" s="1">
        <f t="shared" si="64"/>
        <v>122.42951348961952</v>
      </c>
      <c r="BZ108" s="1">
        <f t="shared" si="64"/>
        <v>126.84627848767373</v>
      </c>
      <c r="CA108" s="1">
        <f t="shared" si="64"/>
        <v>131.42238262293424</v>
      </c>
      <c r="CB108" s="1">
        <f t="shared" si="64"/>
        <v>136.16357421134208</v>
      </c>
      <c r="CC108" s="1">
        <f t="shared" si="64"/>
        <v>141.07580894498403</v>
      </c>
      <c r="CD108" s="1">
        <f t="shared" si="64"/>
        <v>146.16525737339111</v>
      </c>
      <c r="CE108" s="1">
        <f t="shared" si="64"/>
        <v>151.43831265473142</v>
      </c>
      <c r="CF108" s="1">
        <f t="shared" si="64"/>
        <v>156.90159858663625</v>
      </c>
      <c r="CG108" s="1">
        <f t="shared" si="64"/>
        <v>162.56197792674499</v>
      </c>
      <c r="CH108" s="1">
        <f t="shared" si="64"/>
        <v>168.42656101342178</v>
      </c>
      <c r="CI108" s="1">
        <f t="shared" si="64"/>
        <v>174.50271469747423</v>
      </c>
      <c r="CJ108" s="1">
        <f t="shared" si="64"/>
        <v>180.79807159609143</v>
      </c>
      <c r="CK108" s="1">
        <f t="shared" si="64"/>
        <v>187.32053968062746</v>
      </c>
      <c r="CL108" s="1">
        <f t="shared" si="64"/>
        <v>194.07831221027266</v>
      </c>
      <c r="CM108" s="1">
        <f t="shared" si="64"/>
        <v>201.07987802409457</v>
      </c>
      <c r="CN108" s="1">
        <f t="shared" si="64"/>
        <v>208.33403220436998</v>
      </c>
      <c r="CO108" s="1">
        <f t="shared" si="64"/>
        <v>215.84988712461151</v>
      </c>
      <c r="CP108" s="1">
        <f t="shared" si="64"/>
        <v>223.63688389616013</v>
      </c>
      <c r="CQ108" s="1">
        <f t="shared" si="64"/>
        <v>231.70480422772459</v>
      </c>
      <c r="CR108" s="1">
        <f t="shared" si="64"/>
        <v>240.06378271276722</v>
      </c>
      <c r="CS108" s="1">
        <f t="shared" si="64"/>
        <v>248.72431956016831</v>
      </c>
      <c r="CT108" s="1">
        <f t="shared" si="64"/>
        <v>257.6972937841598</v>
      </c>
      <c r="CU108" s="1">
        <f t="shared" si="64"/>
        <v>266.99397687010247</v>
      </c>
      <c r="CV108" s="1">
        <f t="shared" si="64"/>
        <v>276.62604693326676</v>
      </c>
      <c r="CW108" s="1">
        <f t="shared" si="64"/>
        <v>286.60560338840628</v>
      </c>
      <c r="CX108" s="1">
        <f t="shared" si="64"/>
        <v>296.94518214855071</v>
      </c>
      <c r="CY108" s="1">
        <f t="shared" si="64"/>
        <v>307.65777137211012</v>
      </c>
      <c r="CZ108" s="1">
        <f t="shared" si="64"/>
        <v>318.75682777807123</v>
      </c>
      <c r="DA108" s="1">
        <f t="shared" si="64"/>
        <v>330.25629354978088</v>
      </c>
    </row>
    <row r="109" spans="1:105" x14ac:dyDescent="0.25">
      <c r="A109" t="s">
        <v>59</v>
      </c>
      <c r="B109" s="3">
        <f t="shared" si="34"/>
        <v>68.988437778191312</v>
      </c>
      <c r="D109" t="s">
        <v>59</v>
      </c>
      <c r="E109" s="1">
        <f t="shared" ref="E109:AJ109" si="65">IF( E64&lt;E49,  MAX(price.feed.2015,E79), price.feed.2015)</f>
        <v>8.1113594823569564</v>
      </c>
      <c r="F109" s="1">
        <f t="shared" si="65"/>
        <v>8.4518608071432269</v>
      </c>
      <c r="G109" s="1">
        <f t="shared" si="65"/>
        <v>8.8066558088936802</v>
      </c>
      <c r="H109" s="1">
        <f t="shared" si="65"/>
        <v>9.1763445122962892</v>
      </c>
      <c r="I109" s="1">
        <f t="shared" si="65"/>
        <v>9.5615521300733466</v>
      </c>
      <c r="J109" s="1">
        <f t="shared" si="65"/>
        <v>9.9629301203331124</v>
      </c>
      <c r="K109" s="1">
        <f t="shared" si="65"/>
        <v>10.381157288307262</v>
      </c>
      <c r="L109" s="1">
        <f t="shared" si="65"/>
        <v>10.816940934337477</v>
      </c>
      <c r="M109" s="1">
        <f t="shared" si="65"/>
        <v>11.271018050052545</v>
      </c>
      <c r="N109" s="1">
        <f t="shared" si="65"/>
        <v>11.744156564759045</v>
      </c>
      <c r="O109" s="1">
        <f t="shared" si="65"/>
        <v>12.237156644153357</v>
      </c>
      <c r="P109" s="1">
        <f t="shared" si="65"/>
        <v>12.7508520435515</v>
      </c>
      <c r="Q109" s="1">
        <f t="shared" si="65"/>
        <v>13.286111517925262</v>
      </c>
      <c r="R109" s="1">
        <f t="shared" si="65"/>
        <v>13.843840291129274</v>
      </c>
      <c r="S109" s="1">
        <f t="shared" si="65"/>
        <v>14.424981586803836</v>
      </c>
      <c r="T109" s="1">
        <f t="shared" si="65"/>
        <v>15.03051822354244</v>
      </c>
      <c r="U109" s="1">
        <f t="shared" si="65"/>
        <v>15.661474277021807</v>
      </c>
      <c r="V109" s="1">
        <f t="shared" si="65"/>
        <v>16.3189168119053</v>
      </c>
      <c r="W109" s="1">
        <f t="shared" si="65"/>
        <v>17.003957686448821</v>
      </c>
      <c r="X109" s="1">
        <f t="shared" si="65"/>
        <v>17.717755432861008</v>
      </c>
      <c r="Y109" s="1">
        <f t="shared" si="65"/>
        <v>18.461517216597809</v>
      </c>
      <c r="Z109" s="1">
        <f t="shared" si="65"/>
        <v>19.236500877905037</v>
      </c>
      <c r="AA109" s="1">
        <f t="shared" si="65"/>
        <v>20.04401705906135</v>
      </c>
      <c r="AB109" s="1">
        <f t="shared" si="65"/>
        <v>20.885431420919446</v>
      </c>
      <c r="AC109" s="1">
        <f t="shared" si="65"/>
        <v>21.762166952493907</v>
      </c>
      <c r="AD109" s="1">
        <f t="shared" si="65"/>
        <v>22.675706377501736</v>
      </c>
      <c r="AE109" s="1">
        <f t="shared" si="65"/>
        <v>23.627594661925329</v>
      </c>
      <c r="AF109" s="1">
        <f t="shared" si="65"/>
        <v>24.619441626838892</v>
      </c>
      <c r="AG109" s="1">
        <f t="shared" si="65"/>
        <v>25.652924670916839</v>
      </c>
      <c r="AH109" s="1">
        <f t="shared" si="65"/>
        <v>26.729791607228663</v>
      </c>
      <c r="AI109" s="1">
        <f t="shared" si="65"/>
        <v>27.851863619117552</v>
      </c>
      <c r="AJ109" s="1">
        <f t="shared" si="65"/>
        <v>29.021038340162015</v>
      </c>
      <c r="AK109" s="1">
        <f t="shared" ref="AK109:BP109" si="66">IF( AK64&lt;AK49,  MAX(price.feed.2015,AK79), price.feed.2015)</f>
        <v>30.239293063429059</v>
      </c>
      <c r="AL109" s="1">
        <f t="shared" si="66"/>
        <v>31.508688085446487</v>
      </c>
      <c r="AM109" s="1">
        <f t="shared" si="66"/>
        <v>32.831370190549585</v>
      </c>
      <c r="AN109" s="1">
        <f t="shared" si="66"/>
        <v>34.209576281494805</v>
      </c>
      <c r="AO109" s="1">
        <f t="shared" si="66"/>
        <v>35.64563716248059</v>
      </c>
      <c r="AP109" s="1">
        <f t="shared" si="66"/>
        <v>37.141981480973108</v>
      </c>
      <c r="AQ109" s="1">
        <f t="shared" si="66"/>
        <v>38.701139835003247</v>
      </c>
      <c r="AR109" s="1">
        <f t="shared" si="66"/>
        <v>40.325749052881015</v>
      </c>
      <c r="AS109" s="1">
        <f t="shared" si="66"/>
        <v>42.018556652565252</v>
      </c>
      <c r="AT109" s="1">
        <f t="shared" si="66"/>
        <v>43.782425488230253</v>
      </c>
      <c r="AU109" s="1">
        <f t="shared" si="66"/>
        <v>45.620338591887538</v>
      </c>
      <c r="AV109" s="1">
        <f t="shared" si="66"/>
        <v>47.535404218250598</v>
      </c>
      <c r="AW109" s="1">
        <f t="shared" si="66"/>
        <v>49.530861101374953</v>
      </c>
      <c r="AX109" s="1">
        <f t="shared" si="66"/>
        <v>51.610083931962897</v>
      </c>
      <c r="AY109" s="1">
        <f t="shared" si="66"/>
        <v>53.776589064596692</v>
      </c>
      <c r="AZ109" s="1">
        <f t="shared" si="66"/>
        <v>56.034040464551282</v>
      </c>
      <c r="BA109" s="1">
        <f t="shared" si="66"/>
        <v>58.386255904245161</v>
      </c>
      <c r="BB109" s="1">
        <f t="shared" si="66"/>
        <v>60.837213419806865</v>
      </c>
      <c r="BC109" s="1">
        <f t="shared" si="66"/>
        <v>63.391058038678352</v>
      </c>
      <c r="BD109" s="1">
        <f t="shared" si="66"/>
        <v>66.052108789631021</v>
      </c>
      <c r="BE109" s="1">
        <f t="shared" si="66"/>
        <v>68.824866007051341</v>
      </c>
      <c r="BF109" s="1">
        <f t="shared" si="66"/>
        <v>71.714018941847499</v>
      </c>
      <c r="BG109" s="1">
        <f t="shared" si="66"/>
        <v>74.724453691849675</v>
      </c>
      <c r="BH109" s="1">
        <f t="shared" si="66"/>
        <v>77.861261465114779</v>
      </c>
      <c r="BI109" s="1">
        <f t="shared" si="66"/>
        <v>81.129747190111686</v>
      </c>
      <c r="BJ109" s="1">
        <f t="shared" si="66"/>
        <v>84.53543848734671</v>
      </c>
      <c r="BK109" s="1">
        <f t="shared" si="66"/>
        <v>88.0840950176039</v>
      </c>
      <c r="BL109" s="1">
        <f t="shared" si="66"/>
        <v>91.78171822260812</v>
      </c>
      <c r="BM109" s="1">
        <f t="shared" si="66"/>
        <v>95.634561474585027</v>
      </c>
      <c r="BN109" s="1">
        <f t="shared" si="66"/>
        <v>99.649140651883229</v>
      </c>
      <c r="BO109" s="1">
        <f t="shared" si="66"/>
        <v>103.83224515854232</v>
      </c>
      <c r="BP109" s="1">
        <f t="shared" si="66"/>
        <v>108.19094940644513</v>
      </c>
      <c r="BQ109" s="1">
        <f t="shared" ref="BQ109:DA109" si="67">IF( BQ64&lt;BQ49,  MAX(price.feed.2015,BQ79), price.feed.2015)</f>
        <v>112.73262477947087</v>
      </c>
      <c r="BR109" s="1">
        <f t="shared" si="67"/>
        <v>117.46495209988313</v>
      </c>
      <c r="BS109" s="1">
        <f t="shared" si="67"/>
        <v>122.39593461803722</v>
      </c>
      <c r="BT109" s="1">
        <f t="shared" si="67"/>
        <v>127.53391154737261</v>
      </c>
      <c r="BU109" s="1">
        <f t="shared" si="67"/>
        <v>132.88757216758179</v>
      </c>
      <c r="BV109" s="1">
        <f t="shared" si="67"/>
        <v>138.46597051980785</v>
      </c>
      <c r="BW109" s="1">
        <f t="shared" si="67"/>
        <v>144.27854071871991</v>
      </c>
      <c r="BX109" s="1">
        <f t="shared" si="67"/>
        <v>150.33511290736595</v>
      </c>
      <c r="BY109" s="1">
        <f t="shared" si="67"/>
        <v>156.64592988178239</v>
      </c>
      <c r="BZ109" s="1">
        <f t="shared" si="67"/>
        <v>163.22166441347707</v>
      </c>
      <c r="CA109" s="1">
        <f t="shared" si="67"/>
        <v>170.0734372990822</v>
      </c>
      <c r="CB109" s="1">
        <f t="shared" si="67"/>
        <v>177.2128361677</v>
      </c>
      <c r="CC109" s="1">
        <f t="shared" si="67"/>
        <v>184.65193507775101</v>
      </c>
      <c r="CD109" s="1">
        <f t="shared" si="67"/>
        <v>192.40331493646411</v>
      </c>
      <c r="CE109" s="1">
        <f t="shared" si="67"/>
        <v>200.48008477654261</v>
      </c>
      <c r="CF109" s="1">
        <f t="shared" si="67"/>
        <v>208.89590392599055</v>
      </c>
      <c r="CG109" s="1">
        <f t="shared" si="67"/>
        <v>217.66500510859004</v>
      </c>
      <c r="CH109" s="1">
        <f t="shared" si="67"/>
        <v>226.8022185140978</v>
      </c>
      <c r="CI109" s="1">
        <f t="shared" si="67"/>
        <v>236.32299687887027</v>
      </c>
      <c r="CJ109" s="1">
        <f t="shared" si="67"/>
        <v>246.24344161932876</v>
      </c>
      <c r="CK109" s="1">
        <f t="shared" si="67"/>
        <v>256.58033006246649</v>
      </c>
      <c r="CL109" s="1">
        <f t="shared" si="67"/>
        <v>267.3511438194451</v>
      </c>
      <c r="CM109" s="1">
        <f t="shared" si="67"/>
        <v>278.57409835026721</v>
      </c>
      <c r="CN109" s="1">
        <f t="shared" si="67"/>
        <v>290.2681737695267</v>
      </c>
      <c r="CO109" s="1">
        <f t="shared" si="67"/>
        <v>302.45314694532959</v>
      </c>
      <c r="CP109" s="1">
        <f t="shared" si="67"/>
        <v>315.14962494567772</v>
      </c>
      <c r="CQ109" s="1">
        <f t="shared" si="67"/>
        <v>328.37907988887264</v>
      </c>
      <c r="CR109" s="1">
        <f t="shared" si="67"/>
        <v>342.16388525688302</v>
      </c>
      <c r="CS109" s="1">
        <f t="shared" si="67"/>
        <v>356.52735373308639</v>
      </c>
      <c r="CT109" s="1">
        <f t="shared" si="67"/>
        <v>371.49377662837429</v>
      </c>
      <c r="CU109" s="1">
        <f t="shared" si="67"/>
        <v>387.08846496230314</v>
      </c>
      <c r="CV109" s="1">
        <f t="shared" si="67"/>
        <v>403.33779226875947</v>
      </c>
      <c r="CW109" s="1">
        <f t="shared" si="67"/>
        <v>420.26923919853772</v>
      </c>
      <c r="CX109" s="1">
        <f t="shared" si="67"/>
        <v>437.9114399942593</v>
      </c>
      <c r="CY109" s="1">
        <f t="shared" si="67"/>
        <v>456.29423091622897</v>
      </c>
      <c r="CZ109" s="1">
        <f t="shared" si="67"/>
        <v>475.44870070113404</v>
      </c>
      <c r="DA109" s="1">
        <f t="shared" si="67"/>
        <v>495.40724313890604</v>
      </c>
    </row>
    <row r="110" spans="1:105" x14ac:dyDescent="0.25">
      <c r="A110" t="s">
        <v>60</v>
      </c>
      <c r="B110" s="3">
        <f t="shared" si="34"/>
        <v>70.859437227883134</v>
      </c>
      <c r="D110" t="s">
        <v>60</v>
      </c>
      <c r="E110" s="1">
        <f t="shared" ref="E110:AJ110" si="68">IF( E65&lt;E50,  MAX(price.feed.2015,E80), price.feed.2015)</f>
        <v>8.234153736602849</v>
      </c>
      <c r="F110" s="1">
        <f t="shared" si="68"/>
        <v>8.5816699909771934</v>
      </c>
      <c r="G110" s="1">
        <f t="shared" si="68"/>
        <v>8.9438529070289352</v>
      </c>
      <c r="H110" s="1">
        <f t="shared" si="68"/>
        <v>9.3213214801634638</v>
      </c>
      <c r="I110" s="1">
        <f t="shared" si="68"/>
        <v>9.7147208300208785</v>
      </c>
      <c r="J110" s="1">
        <f t="shared" si="68"/>
        <v>10.124723303029617</v>
      </c>
      <c r="K110" s="1">
        <f t="shared" si="68"/>
        <v>10.552029621492551</v>
      </c>
      <c r="L110" s="1">
        <f t="shared" si="68"/>
        <v>10.997370081169365</v>
      </c>
      <c r="M110" s="1">
        <f t="shared" si="68"/>
        <v>11.461505799402053</v>
      </c>
      <c r="N110" s="1">
        <f t="shared" si="68"/>
        <v>11.945230015916538</v>
      </c>
      <c r="O110" s="1">
        <f t="shared" si="68"/>
        <v>12.449369448523735</v>
      </c>
      <c r="P110" s="1">
        <f t="shared" si="68"/>
        <v>12.97478570603684</v>
      </c>
      <c r="Q110" s="1">
        <f t="shared" si="68"/>
        <v>13.522376760819849</v>
      </c>
      <c r="R110" s="1">
        <f t="shared" si="68"/>
        <v>14.093078483483781</v>
      </c>
      <c r="S110" s="1">
        <f t="shared" si="68"/>
        <v>14.687866242353653</v>
      </c>
      <c r="T110" s="1">
        <f t="shared" si="68"/>
        <v>15.307756570439766</v>
      </c>
      <c r="U110" s="1">
        <f t="shared" si="68"/>
        <v>15.953808902762175</v>
      </c>
      <c r="V110" s="1">
        <f t="shared" si="68"/>
        <v>16.627127386997749</v>
      </c>
      <c r="W110" s="1">
        <f t="shared" si="68"/>
        <v>17.328862770544095</v>
      </c>
      <c r="X110" s="1">
        <f t="shared" si="68"/>
        <v>18.060214367225743</v>
      </c>
      <c r="Y110" s="1">
        <f t="shared" si="68"/>
        <v>18.822432107003511</v>
      </c>
      <c r="Z110" s="1">
        <f t="shared" si="68"/>
        <v>19.616818672190483</v>
      </c>
      <c r="AA110" s="1">
        <f t="shared" si="68"/>
        <v>20.444731723825225</v>
      </c>
      <c r="AB110" s="1">
        <f t="shared" si="68"/>
        <v>21.307586222007501</v>
      </c>
      <c r="AC110" s="1">
        <f t="shared" si="68"/>
        <v>22.206856844162004</v>
      </c>
      <c r="AD110" s="1">
        <f t="shared" si="68"/>
        <v>23.144080505362972</v>
      </c>
      <c r="AE110" s="1">
        <f t="shared" si="68"/>
        <v>24.120858985027411</v>
      </c>
      <c r="AF110" s="1">
        <f t="shared" si="68"/>
        <v>25.138861664465708</v>
      </c>
      <c r="AG110" s="1">
        <f t="shared" si="68"/>
        <v>26.199828379968675</v>
      </c>
      <c r="AH110" s="1">
        <f t="shared" si="68"/>
        <v>27.305572396306893</v>
      </c>
      <c r="AI110" s="1">
        <f t="shared" si="68"/>
        <v>28.457983505724322</v>
      </c>
      <c r="AJ110" s="1">
        <f t="shared" si="68"/>
        <v>29.659031257722763</v>
      </c>
      <c r="AK110" s="1">
        <f t="shared" ref="AK110:BP110" si="69">IF( AK65&lt;AK50,  MAX(price.feed.2015,AK80), price.feed.2015)</f>
        <v>30.91076832515671</v>
      </c>
      <c r="AL110" s="1">
        <f t="shared" si="69"/>
        <v>32.21533401239197</v>
      </c>
      <c r="AM110" s="1">
        <f t="shared" si="69"/>
        <v>33.57495791152305</v>
      </c>
      <c r="AN110" s="1">
        <f t="shared" si="69"/>
        <v>34.991963712899178</v>
      </c>
      <c r="AO110" s="1">
        <f t="shared" si="69"/>
        <v>36.468773176469739</v>
      </c>
      <c r="AP110" s="1">
        <f t="shared" si="69"/>
        <v>38.007910270738172</v>
      </c>
      <c r="AQ110" s="1">
        <f t="shared" si="69"/>
        <v>39.612005486396939</v>
      </c>
      <c r="AR110" s="1">
        <f t="shared" si="69"/>
        <v>41.283800332016149</v>
      </c>
      <c r="AS110" s="1">
        <f t="shared" si="69"/>
        <v>43.026152019469571</v>
      </c>
      <c r="AT110" s="1">
        <f t="shared" si="69"/>
        <v>44.842038347105252</v>
      </c>
      <c r="AU110" s="1">
        <f t="shared" si="69"/>
        <v>46.734562789006951</v>
      </c>
      <c r="AV110" s="1">
        <f t="shared" si="69"/>
        <v>48.706959799043709</v>
      </c>
      <c r="AW110" s="1">
        <f t="shared" si="69"/>
        <v>50.762600338773169</v>
      </c>
      <c r="AX110" s="1">
        <f t="shared" si="69"/>
        <v>52.904997638645632</v>
      </c>
      <c r="AY110" s="1">
        <f t="shared" si="69"/>
        <v>55.13781320235546</v>
      </c>
      <c r="AZ110" s="1">
        <f t="shared" si="69"/>
        <v>57.464863064601559</v>
      </c>
      <c r="BA110" s="1">
        <f t="shared" si="69"/>
        <v>59.890124312952352</v>
      </c>
      <c r="BB110" s="1">
        <f t="shared" si="69"/>
        <v>62.417741884960101</v>
      </c>
      <c r="BC110" s="1">
        <f t="shared" si="69"/>
        <v>65.052035652143942</v>
      </c>
      <c r="BD110" s="1">
        <f t="shared" si="69"/>
        <v>67.797507802945347</v>
      </c>
      <c r="BE110" s="1">
        <f t="shared" si="69"/>
        <v>70.658850537276578</v>
      </c>
      <c r="BF110" s="1">
        <f t="shared" si="69"/>
        <v>73.64095408581224</v>
      </c>
      <c r="BG110" s="1">
        <f t="shared" si="69"/>
        <v>76.748915067727708</v>
      </c>
      <c r="BH110" s="1">
        <f t="shared" si="69"/>
        <v>79.988045201170635</v>
      </c>
      <c r="BI110" s="1">
        <f t="shared" si="69"/>
        <v>83.363880381350896</v>
      </c>
      <c r="BJ110" s="1">
        <f t="shared" si="69"/>
        <v>86.882190141764809</v>
      </c>
      <c r="BK110" s="1">
        <f t="shared" si="69"/>
        <v>90.548987514722668</v>
      </c>
      <c r="BL110" s="1">
        <f t="shared" si="69"/>
        <v>94.370539308032761</v>
      </c>
      <c r="BM110" s="1">
        <f t="shared" si="69"/>
        <v>98.353376815405497</v>
      </c>
      <c r="BN110" s="1">
        <f t="shared" si="69"/>
        <v>102.50430697888095</v>
      </c>
      <c r="BO110" s="1">
        <f t="shared" si="69"/>
        <v>106.83042402235942</v>
      </c>
      <c r="BP110" s="1">
        <f t="shared" si="69"/>
        <v>111.33912157611557</v>
      </c>
      <c r="BQ110" s="1">
        <f t="shared" ref="BQ110:DA110" si="70">IF( BQ65&lt;BQ50,  MAX(price.feed.2015,BQ80), price.feed.2015)</f>
        <v>116.03810531301936</v>
      </c>
      <c r="BR110" s="1">
        <f t="shared" si="70"/>
        <v>120.935406118058</v>
      </c>
      <c r="BS110" s="1">
        <f t="shared" si="70"/>
        <v>126.0393938136688</v>
      </c>
      <c r="BT110" s="1">
        <f t="shared" si="70"/>
        <v>131.35879146433871</v>
      </c>
      <c r="BU110" s="1">
        <f t="shared" si="70"/>
        <v>136.90269028491892</v>
      </c>
      <c r="BV110" s="1">
        <f t="shared" si="70"/>
        <v>142.68056517813355</v>
      </c>
      <c r="BW110" s="1">
        <f t="shared" si="70"/>
        <v>148.70229092783714</v>
      </c>
      <c r="BX110" s="1">
        <f t="shared" si="70"/>
        <v>154.97815907569699</v>
      </c>
      <c r="BY110" s="1">
        <f t="shared" si="70"/>
        <v>161.51889551014187</v>
      </c>
      <c r="BZ110" s="1">
        <f t="shared" si="70"/>
        <v>168.3356787976403</v>
      </c>
      <c r="CA110" s="1">
        <f t="shared" si="70"/>
        <v>175.44015928763582</v>
      </c>
      <c r="CB110" s="1">
        <f t="shared" si="70"/>
        <v>182.84447902379276</v>
      </c>
      <c r="CC110" s="1">
        <f t="shared" si="70"/>
        <v>190.56129249557929</v>
      </c>
      <c r="CD110" s="1">
        <f t="shared" si="70"/>
        <v>198.60378826565696</v>
      </c>
      <c r="CE110" s="1">
        <f t="shared" si="70"/>
        <v>206.98571151003796</v>
      </c>
      <c r="CF110" s="1">
        <f t="shared" si="70"/>
        <v>215.72138750953113</v>
      </c>
      <c r="CG110" s="1">
        <f t="shared" si="70"/>
        <v>224.82574613262861</v>
      </c>
      <c r="CH110" s="1">
        <f t="shared" si="70"/>
        <v>234.31434735167315</v>
      </c>
      <c r="CI110" s="1">
        <f t="shared" si="70"/>
        <v>244.20340783591655</v>
      </c>
      <c r="CJ110" s="1">
        <f t="shared" si="70"/>
        <v>254.50982866691774</v>
      </c>
      <c r="CK110" s="1">
        <f t="shared" si="70"/>
        <v>265.25122422364848</v>
      </c>
      <c r="CL110" s="1">
        <f t="shared" si="70"/>
        <v>276.4459522866739</v>
      </c>
      <c r="CM110" s="1">
        <f t="shared" si="70"/>
        <v>288.11314541285554</v>
      </c>
      <c r="CN110" s="1">
        <f t="shared" si="70"/>
        <v>300.27274363420196</v>
      </c>
      <c r="CO110" s="1">
        <f t="shared" si="70"/>
        <v>312.94552853674821</v>
      </c>
      <c r="CP110" s="1">
        <f t="shared" si="70"/>
        <v>326.15315877771104</v>
      </c>
      <c r="CQ110" s="1">
        <f t="shared" si="70"/>
        <v>339.91820710161511</v>
      </c>
      <c r="CR110" s="1">
        <f t="shared" si="70"/>
        <v>354.26419891866021</v>
      </c>
      <c r="CS110" s="1">
        <f t="shared" si="70"/>
        <v>369.21565251125924</v>
      </c>
      <c r="CT110" s="1">
        <f t="shared" si="70"/>
        <v>384.79812093745977</v>
      </c>
      <c r="CU110" s="1">
        <f t="shared" si="70"/>
        <v>401.03823570287159</v>
      </c>
      <c r="CV110" s="1">
        <f t="shared" si="70"/>
        <v>417.9637522757323</v>
      </c>
      <c r="CW110" s="1">
        <f t="shared" si="70"/>
        <v>435.60359752290645</v>
      </c>
      <c r="CX110" s="1">
        <f t="shared" si="70"/>
        <v>453.9879191478758</v>
      </c>
      <c r="CY110" s="1">
        <f t="shared" si="70"/>
        <v>473.14813721523564</v>
      </c>
      <c r="CZ110" s="1">
        <f t="shared" si="70"/>
        <v>493.11699784973166</v>
      </c>
      <c r="DA110" s="1">
        <f t="shared" si="70"/>
        <v>513.92862920163361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A110"/>
  <sheetViews>
    <sheetView workbookViewId="0">
      <selection activeCell="E3" sqref="E3"/>
    </sheetView>
  </sheetViews>
  <sheetFormatPr defaultColWidth="8.85546875" defaultRowHeight="15" x14ac:dyDescent="0.25"/>
  <cols>
    <col min="4" max="4" width="12" bestFit="1" customWidth="1"/>
    <col min="5" max="105" width="10.28515625" customWidth="1"/>
  </cols>
  <sheetData>
    <row r="2" spans="4:105" x14ac:dyDescent="0.25"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4:105" x14ac:dyDescent="0.25">
      <c r="D3" s="4" t="s">
        <v>2</v>
      </c>
      <c r="E3">
        <f>-parameters!D65 * (parameters!D66-1)/2</f>
        <v>-5</v>
      </c>
      <c r="F3">
        <f xml:space="preserve"> E3 + parameters!$D$65</f>
        <v>-4.9000000000000004</v>
      </c>
      <c r="G3">
        <f xml:space="preserve"> F3 + parameters!$D$65</f>
        <v>-4.8000000000000007</v>
      </c>
      <c r="H3">
        <f xml:space="preserve"> G3 + parameters!$D$65</f>
        <v>-4.7000000000000011</v>
      </c>
      <c r="I3">
        <f xml:space="preserve"> H3 + parameters!$D$65</f>
        <v>-4.6000000000000014</v>
      </c>
      <c r="J3">
        <f xml:space="preserve"> I3 + parameters!$D$65</f>
        <v>-4.5000000000000018</v>
      </c>
      <c r="K3">
        <f xml:space="preserve"> J3 + parameters!$D$65</f>
        <v>-4.4000000000000021</v>
      </c>
      <c r="L3">
        <f xml:space="preserve"> K3 + parameters!$D$65</f>
        <v>-4.3000000000000025</v>
      </c>
      <c r="M3">
        <f xml:space="preserve"> L3 + parameters!$D$65</f>
        <v>-4.2000000000000028</v>
      </c>
      <c r="N3">
        <f xml:space="preserve"> M3 + parameters!$D$65</f>
        <v>-4.1000000000000032</v>
      </c>
      <c r="O3">
        <f xml:space="preserve"> N3 + parameters!$D$65</f>
        <v>-4.0000000000000036</v>
      </c>
      <c r="P3">
        <f xml:space="preserve"> O3 + parameters!$D$65</f>
        <v>-3.9000000000000035</v>
      </c>
      <c r="Q3">
        <f xml:space="preserve"> P3 + parameters!$D$65</f>
        <v>-3.8000000000000034</v>
      </c>
      <c r="R3">
        <f xml:space="preserve"> Q3 + parameters!$D$65</f>
        <v>-3.7000000000000033</v>
      </c>
      <c r="S3">
        <f xml:space="preserve"> R3 + parameters!$D$65</f>
        <v>-3.6000000000000032</v>
      </c>
      <c r="T3">
        <f xml:space="preserve"> S3 + parameters!$D$65</f>
        <v>-3.5000000000000031</v>
      </c>
      <c r="U3">
        <f xml:space="preserve"> T3 + parameters!$D$65</f>
        <v>-3.400000000000003</v>
      </c>
      <c r="V3">
        <f xml:space="preserve"> U3 + parameters!$D$65</f>
        <v>-3.3000000000000029</v>
      </c>
      <c r="W3">
        <f xml:space="preserve"> V3 + parameters!$D$65</f>
        <v>-3.2000000000000028</v>
      </c>
      <c r="X3">
        <f xml:space="preserve"> W3 + parameters!$D$65</f>
        <v>-3.1000000000000028</v>
      </c>
      <c r="Y3">
        <f xml:space="preserve"> X3 + parameters!$D$65</f>
        <v>-3.0000000000000027</v>
      </c>
      <c r="Z3">
        <f xml:space="preserve"> Y3 + parameters!$D$65</f>
        <v>-2.9000000000000026</v>
      </c>
      <c r="AA3">
        <f xml:space="preserve"> Z3 + parameters!$D$65</f>
        <v>-2.8000000000000025</v>
      </c>
      <c r="AB3">
        <f xml:space="preserve"> AA3 + parameters!$D$65</f>
        <v>-2.7000000000000024</v>
      </c>
      <c r="AC3">
        <f xml:space="preserve"> AB3 + parameters!$D$65</f>
        <v>-2.6000000000000023</v>
      </c>
      <c r="AD3">
        <f xml:space="preserve"> AC3 + parameters!$D$65</f>
        <v>-2.5000000000000022</v>
      </c>
      <c r="AE3">
        <f xml:space="preserve"> AD3 + parameters!$D$65</f>
        <v>-2.4000000000000021</v>
      </c>
      <c r="AF3">
        <f xml:space="preserve"> AE3 + parameters!$D$65</f>
        <v>-2.300000000000002</v>
      </c>
      <c r="AG3">
        <f xml:space="preserve"> AF3 + parameters!$D$65</f>
        <v>-2.200000000000002</v>
      </c>
      <c r="AH3">
        <f xml:space="preserve"> AG3 + parameters!$D$65</f>
        <v>-2.1000000000000019</v>
      </c>
      <c r="AI3">
        <f xml:space="preserve"> AH3 + parameters!$D$65</f>
        <v>-2.0000000000000018</v>
      </c>
      <c r="AJ3">
        <f xml:space="preserve"> AI3 + parameters!$D$65</f>
        <v>-1.9000000000000017</v>
      </c>
      <c r="AK3">
        <f xml:space="preserve"> AJ3 + parameters!$D$65</f>
        <v>-1.8000000000000016</v>
      </c>
      <c r="AL3">
        <f xml:space="preserve"> AK3 + parameters!$D$65</f>
        <v>-1.7000000000000015</v>
      </c>
      <c r="AM3">
        <f xml:space="preserve"> AL3 + parameters!$D$65</f>
        <v>-1.6000000000000014</v>
      </c>
      <c r="AN3">
        <f xml:space="preserve"> AM3 + parameters!$D$65</f>
        <v>-1.5000000000000013</v>
      </c>
      <c r="AO3">
        <f xml:space="preserve"> AN3 + parameters!$D$65</f>
        <v>-1.4000000000000012</v>
      </c>
      <c r="AP3">
        <f xml:space="preserve"> AO3 + parameters!$D$65</f>
        <v>-1.3000000000000012</v>
      </c>
      <c r="AQ3">
        <f xml:space="preserve"> AP3 + parameters!$D$65</f>
        <v>-1.2000000000000011</v>
      </c>
      <c r="AR3">
        <f xml:space="preserve"> AQ3 + parameters!$D$65</f>
        <v>-1.100000000000001</v>
      </c>
      <c r="AS3">
        <f xml:space="preserve"> AR3 + parameters!$D$65</f>
        <v>-1.0000000000000009</v>
      </c>
      <c r="AT3">
        <f xml:space="preserve"> AS3 + parameters!$D$65</f>
        <v>-0.90000000000000091</v>
      </c>
      <c r="AU3">
        <f xml:space="preserve"> AT3 + parameters!$D$65</f>
        <v>-0.80000000000000093</v>
      </c>
      <c r="AV3">
        <f xml:space="preserve"> AU3 + parameters!$D$65</f>
        <v>-0.70000000000000095</v>
      </c>
      <c r="AW3">
        <f xml:space="preserve"> AV3 + parameters!$D$65</f>
        <v>-0.60000000000000098</v>
      </c>
      <c r="AX3">
        <f xml:space="preserve"> AW3 + parameters!$D$65</f>
        <v>-0.500000000000001</v>
      </c>
      <c r="AY3">
        <f xml:space="preserve"> AX3 + parameters!$D$65</f>
        <v>-0.40000000000000102</v>
      </c>
      <c r="AZ3">
        <f xml:space="preserve"> AY3 + parameters!$D$65</f>
        <v>-0.30000000000000104</v>
      </c>
      <c r="BA3">
        <f xml:space="preserve"> AZ3 + parameters!$D$65</f>
        <v>-0.20000000000000104</v>
      </c>
      <c r="BB3">
        <f xml:space="preserve"> BA3 + parameters!$D$65</f>
        <v>-0.10000000000000103</v>
      </c>
      <c r="BC3">
        <f xml:space="preserve"> BB3 + parameters!$D$65</f>
        <v>-1.0269562977782698E-15</v>
      </c>
      <c r="BD3">
        <f xml:space="preserve"> BC3 + parameters!$D$65</f>
        <v>9.9999999999998979E-2</v>
      </c>
      <c r="BE3">
        <f xml:space="preserve"> BD3 + parameters!$D$65</f>
        <v>0.19999999999999898</v>
      </c>
      <c r="BF3">
        <f xml:space="preserve"> BE3 + parameters!$D$65</f>
        <v>0.29999999999999899</v>
      </c>
      <c r="BG3">
        <f xml:space="preserve"> BF3 + parameters!$D$65</f>
        <v>0.39999999999999902</v>
      </c>
      <c r="BH3">
        <f xml:space="preserve"> BG3 + parameters!$D$65</f>
        <v>0.499999999999999</v>
      </c>
      <c r="BI3">
        <f xml:space="preserve"> BH3 + parameters!$D$65</f>
        <v>0.59999999999999898</v>
      </c>
      <c r="BJ3">
        <f xml:space="preserve"> BI3 + parameters!$D$65</f>
        <v>0.69999999999999896</v>
      </c>
      <c r="BK3">
        <f xml:space="preserve"> BJ3 + parameters!$D$65</f>
        <v>0.79999999999999893</v>
      </c>
      <c r="BL3">
        <f xml:space="preserve"> BK3 + parameters!$D$65</f>
        <v>0.89999999999999891</v>
      </c>
      <c r="BM3">
        <f xml:space="preserve"> BL3 + parameters!$D$65</f>
        <v>0.99999999999999889</v>
      </c>
      <c r="BN3">
        <f xml:space="preserve"> BM3 + parameters!$D$65</f>
        <v>1.099999999999999</v>
      </c>
      <c r="BO3">
        <f xml:space="preserve"> BN3 + parameters!$D$65</f>
        <v>1.1999999999999991</v>
      </c>
      <c r="BP3">
        <f xml:space="preserve"> BO3 + parameters!$D$65</f>
        <v>1.2999999999999992</v>
      </c>
      <c r="BQ3">
        <f xml:space="preserve"> BP3 + parameters!$D$65</f>
        <v>1.3999999999999992</v>
      </c>
      <c r="BR3">
        <f xml:space="preserve"> BQ3 + parameters!$D$65</f>
        <v>1.4999999999999993</v>
      </c>
      <c r="BS3">
        <f xml:space="preserve"> BR3 + parameters!$D$65</f>
        <v>1.5999999999999994</v>
      </c>
      <c r="BT3">
        <f xml:space="preserve"> BS3 + parameters!$D$65</f>
        <v>1.6999999999999995</v>
      </c>
      <c r="BU3">
        <f xml:space="preserve"> BT3 + parameters!$D$65</f>
        <v>1.7999999999999996</v>
      </c>
      <c r="BV3">
        <f xml:space="preserve"> BU3 + parameters!$D$65</f>
        <v>1.8999999999999997</v>
      </c>
      <c r="BW3">
        <f xml:space="preserve"> BV3 + parameters!$D$65</f>
        <v>1.9999999999999998</v>
      </c>
      <c r="BX3">
        <f xml:space="preserve"> BW3 + parameters!$D$65</f>
        <v>2.0999999999999996</v>
      </c>
      <c r="BY3">
        <f xml:space="preserve"> BX3 + parameters!$D$65</f>
        <v>2.1999999999999997</v>
      </c>
      <c r="BZ3">
        <f xml:space="preserve"> BY3 + parameters!$D$65</f>
        <v>2.2999999999999998</v>
      </c>
      <c r="CA3">
        <f xml:space="preserve"> BZ3 + parameters!$D$65</f>
        <v>2.4</v>
      </c>
      <c r="CB3">
        <f xml:space="preserve"> CA3 + parameters!$D$65</f>
        <v>2.5</v>
      </c>
      <c r="CC3">
        <f xml:space="preserve"> CB3 + parameters!$D$65</f>
        <v>2.6</v>
      </c>
      <c r="CD3">
        <f xml:space="preserve"> CC3 + parameters!$D$65</f>
        <v>2.7</v>
      </c>
      <c r="CE3">
        <f xml:space="preserve"> CD3 + parameters!$D$65</f>
        <v>2.8000000000000003</v>
      </c>
      <c r="CF3">
        <f xml:space="preserve"> CE3 + parameters!$D$65</f>
        <v>2.9000000000000004</v>
      </c>
      <c r="CG3">
        <f xml:space="preserve"> CF3 + parameters!$D$65</f>
        <v>3.0000000000000004</v>
      </c>
      <c r="CH3">
        <f xml:space="preserve"> CG3 + parameters!$D$65</f>
        <v>3.1000000000000005</v>
      </c>
      <c r="CI3">
        <f xml:space="preserve"> CH3 + parameters!$D$65</f>
        <v>3.2000000000000006</v>
      </c>
      <c r="CJ3">
        <f xml:space="preserve"> CI3 + parameters!$D$65</f>
        <v>3.3000000000000007</v>
      </c>
      <c r="CK3">
        <f xml:space="preserve"> CJ3 + parameters!$D$65</f>
        <v>3.4000000000000008</v>
      </c>
      <c r="CL3">
        <f xml:space="preserve"> CK3 + parameters!$D$65</f>
        <v>3.5000000000000009</v>
      </c>
      <c r="CM3">
        <f xml:space="preserve"> CL3 + parameters!$D$65</f>
        <v>3.600000000000001</v>
      </c>
      <c r="CN3">
        <f xml:space="preserve"> CM3 + parameters!$D$65</f>
        <v>3.7000000000000011</v>
      </c>
      <c r="CO3">
        <f xml:space="preserve"> CN3 + parameters!$D$65</f>
        <v>3.8000000000000012</v>
      </c>
      <c r="CP3">
        <f xml:space="preserve"> CO3 + parameters!$D$65</f>
        <v>3.9000000000000012</v>
      </c>
      <c r="CQ3">
        <f xml:space="preserve"> CP3 + parameters!$D$65</f>
        <v>4.0000000000000009</v>
      </c>
      <c r="CR3">
        <f xml:space="preserve"> CQ3 + parameters!$D$65</f>
        <v>4.1000000000000005</v>
      </c>
      <c r="CS3">
        <f xml:space="preserve"> CR3 + parameters!$D$65</f>
        <v>4.2</v>
      </c>
      <c r="CT3">
        <f xml:space="preserve"> CS3 + parameters!$D$65</f>
        <v>4.3</v>
      </c>
      <c r="CU3">
        <f xml:space="preserve"> CT3 + parameters!$D$65</f>
        <v>4.3999999999999995</v>
      </c>
      <c r="CV3">
        <f xml:space="preserve"> CU3 + parameters!$D$65</f>
        <v>4.4999999999999991</v>
      </c>
      <c r="CW3">
        <f xml:space="preserve"> CV3 + parameters!$D$65</f>
        <v>4.5999999999999988</v>
      </c>
      <c r="CX3">
        <f xml:space="preserve"> CW3 + parameters!$D$65</f>
        <v>4.6999999999999984</v>
      </c>
      <c r="CY3">
        <f xml:space="preserve"> CX3 + parameters!$D$65</f>
        <v>4.799999999999998</v>
      </c>
      <c r="CZ3">
        <f xml:space="preserve"> CY3 + parameters!$D$65</f>
        <v>4.8999999999999977</v>
      </c>
      <c r="DA3">
        <f xml:space="preserve"> CZ3 + parameters!$D$65</f>
        <v>4.9999999999999973</v>
      </c>
    </row>
    <row r="5" spans="4:105" x14ac:dyDescent="0.25">
      <c r="D5" s="4" t="s">
        <v>3</v>
      </c>
      <c r="E5" s="2">
        <f xml:space="preserve">   1/2   *   (   ERF(   (E3+parameters!$D$65/2)/SQRT(2)   )   -   ERF(   (E3-parameters!$D$65/2)/SQRT(2)   )   )</f>
        <v>1.5016237570053548E-7</v>
      </c>
      <c r="F5" s="2">
        <f xml:space="preserve">   1/2   *   (   ERF(   (F3+parameters!$D$65/2)/SQRT(2)   )   -   ERF(   (F3-parameters!$D$65/2)/SQRT(2)   )   )</f>
        <v>2.4623996403017046E-7</v>
      </c>
      <c r="G5" s="2">
        <f xml:space="preserve">   1/2   *   (   ERF(   (G3+parameters!$D$65/2)/SQRT(2)   )   -   ERF(   (G3-parameters!$D$65/2)/SQRT(2)   )   )</f>
        <v>3.9977587057427044E-7</v>
      </c>
      <c r="H5" s="2">
        <f xml:space="preserve">   1/2   *   (   ERF(   (H3+parameters!$D$65/2)/SQRT(2)   )   -   ERF(   (H3-parameters!$D$65/2)/SQRT(2)   )   )</f>
        <v>6.425919018004933E-7</v>
      </c>
      <c r="I5" s="2">
        <f xml:space="preserve">   1/2   *   (   ERF(   (I3+parameters!$D$65/2)/SQRT(2)   )   -   ERF(   (I3-parameters!$D$65/2)/SQRT(2)   )   )</f>
        <v>1.0226206352825784E-6</v>
      </c>
      <c r="J5" s="2">
        <f xml:space="preserve">   1/2   *   (   ERF(   (J3+parameters!$D$65/2)/SQRT(2)   )   -   ERF(   (J3-parameters!$D$65/2)/SQRT(2)   )   )</f>
        <v>1.6112186903005643E-6</v>
      </c>
      <c r="K5" s="2">
        <f xml:space="preserve">   1/2   *   (   ERF(   (K3+parameters!$D$65/2)/SQRT(2)   )   -   ERF(   (K3-parameters!$D$65/2)/SQRT(2)   )   )</f>
        <v>2.5133621293638164E-6</v>
      </c>
      <c r="L5" s="2">
        <f xml:space="preserve">   1/2   *   (   ERF(   (L3+parameters!$D$65/2)/SQRT(2)   )   -   ERF(   (L3-parameters!$D$65/2)/SQRT(2)   )   )</f>
        <v>3.8816491756410443E-6</v>
      </c>
      <c r="M5" s="2">
        <f xml:space="preserve">   1/2   *   (   ERF(   (M3+parameters!$D$65/2)/SQRT(2)   )   -   ERF(   (M3-parameters!$D$65/2)/SQRT(2)   )   )</f>
        <v>5.9352379546684375E-6</v>
      </c>
      <c r="N5" s="2">
        <f xml:space="preserve">   1/2   *   (   ERF(   (N3+parameters!$D$65/2)/SQRT(2)   )   -   ERF(   (N3-parameters!$D$65/2)/SQRT(2)   )   )</f>
        <v>8.9850527444368389E-6</v>
      </c>
      <c r="O5" s="2">
        <f xml:space="preserve">   1/2   *   (   ERF(   (O3+parameters!$D$65/2)/SQRT(2)   )   -   ERF(   (O3-parameters!$D$65/2)/SQRT(2)   )   )</f>
        <v>1.3466780123705391E-5</v>
      </c>
      <c r="P5" s="2">
        <f xml:space="preserve">   1/2   *   (   ERF(   (P3+parameters!$D$65/2)/SQRT(2)   )   -   ERF(   (P3-parameters!$D$65/2)/SQRT(2)   )   )</f>
        <v>1.9983315821148206E-5</v>
      </c>
      <c r="Q5" s="2">
        <f xml:space="preserve">   1/2   *   (   ERF(   (Q3+parameters!$D$65/2)/SQRT(2)   )   -   ERF(   (Q3-parameters!$D$65/2)/SQRT(2)   )   )</f>
        <v>2.9358372781895792E-5</v>
      </c>
      <c r="R5" s="2">
        <f xml:space="preserve">   1/2   *   (   ERF(   (R3+parameters!$D$65/2)/SQRT(2)   )   -   ERF(   (R3-parameters!$D$65/2)/SQRT(2)   )   )</f>
        <v>4.2702869219646278E-5</v>
      </c>
      <c r="S5" s="2">
        <f xml:space="preserve">   1/2   *   (   ERF(   (S3+parameters!$D$65/2)/SQRT(2)   )   -   ERF(   (S3-parameters!$D$65/2)/SQRT(2)   )   )</f>
        <v>6.1495421215196355E-5</v>
      </c>
      <c r="T5" s="2">
        <f xml:space="preserve">   1/2   *   (   ERF(   (T3+parameters!$D$65/2)/SQRT(2)   )   -   ERF(   (T3-parameters!$D$65/2)/SQRT(2)   )   )</f>
        <v>8.767770118051077E-5</v>
      </c>
      <c r="U5" s="2">
        <f xml:space="preserve">   1/2   *   (   ERF(   (U3+parameters!$D$65/2)/SQRT(2)   )   -   ERF(   (U3-parameters!$D$65/2)/SQRT(2)   )   )</f>
        <v>1.2376452504786473E-4</v>
      </c>
      <c r="V5" s="2">
        <f xml:space="preserve">   1/2   *   (   ERF(   (V3+parameters!$D$65/2)/SQRT(2)   )   -   ERF(   (V3-parameters!$D$65/2)/SQRT(2)   )   )</f>
        <v>1.7296724052673351E-4</v>
      </c>
      <c r="W5" s="2">
        <f xml:space="preserve">   1/2   *   (   ERF(   (W3+parameters!$D$65/2)/SQRT(2)   )   -   ERF(   (W3-parameters!$D$65/2)/SQRT(2)   )   )</f>
        <v>2.3932727043779467E-4</v>
      </c>
      <c r="X5" s="2">
        <f xml:space="preserve">   1/2   *   (   ERF(   (X3+parameters!$D$65/2)/SQRT(2)   )   -   ERF(   (X3-parameters!$D$65/2)/SQRT(2)   )   )</f>
        <v>3.2785451819411504E-4</v>
      </c>
      <c r="Y5" s="2">
        <f xml:space="preserve">   1/2   *   (   ERF(   (Y3+parameters!$D$65/2)/SQRT(2)   )   -   ERF(   (Y3-parameters!$D$65/2)/SQRT(2)   )   )</f>
        <v>4.4466281634220062E-4</v>
      </c>
      <c r="Z5" s="2">
        <f xml:space="preserve">   1/2   *   (   ERF(   (Z3+parameters!$D$65/2)/SQRT(2)   )   -   ERF(   (Z3-parameters!$D$65/2)/SQRT(2)   )   )</f>
        <v>5.9709180754835556E-4</v>
      </c>
      <c r="AA5" s="2">
        <f xml:space="preserve">   1/2   *   (   ERF(   (AA3+parameters!$D$65/2)/SQRT(2)   )   -   ERF(   (AA3-parameters!$D$65/2)/SQRT(2)   )   )</f>
        <v>7.938017801413233E-4</v>
      </c>
      <c r="AB5" s="2">
        <f xml:space="preserve">   1/2   *   (   ERF(   (AB3+parameters!$D$65/2)/SQRT(2)   )   -   ERF(   (AB3-parameters!$D$65/2)/SQRT(2)   )   )</f>
        <v>1.0448253077037228E-3</v>
      </c>
      <c r="AC5" s="2">
        <f xml:space="preserve">   1/2   *   (   ERF(   (AC3+parameters!$D$65/2)/SQRT(2)   )   -   ERF(   (AC3-parameters!$D$65/2)/SQRT(2)   )   )</f>
        <v>1.3615574113083895E-3</v>
      </c>
      <c r="AD5" s="2">
        <f xml:space="preserve">   1/2   *   (   ERF(   (AD3+parameters!$D$65/2)/SQRT(2)   )   -   ERF(   (AD3-parameters!$D$65/2)/SQRT(2)   )   )</f>
        <v>1.7566647812047309E-3</v>
      </c>
      <c r="AE5" s="2">
        <f xml:space="preserve">   1/2   *   (   ERF(   (AE3+parameters!$D$65/2)/SQRT(2)   )   -   ERF(   (AE3-parameters!$D$65/2)/SQRT(2)   )   )</f>
        <v>2.2438947995671032E-3</v>
      </c>
      <c r="AF5" s="2">
        <f xml:space="preserve">   1/2   *   (   ERF(   (AF3+parameters!$D$65/2)/SQRT(2)   )   -   ERF(   (AF3-parameters!$D$65/2)/SQRT(2)   )   )</f>
        <v>2.8377671202060584E-3</v>
      </c>
      <c r="AG5" s="2">
        <f xml:space="preserve">   1/2   *   (   ERF(   (AG3+parameters!$D$65/2)/SQRT(2)   )   -   ERF(   (AG3-parameters!$D$65/2)/SQRT(2)   )   )</f>
        <v>3.5531347360457377E-3</v>
      </c>
      <c r="AH5" s="2">
        <f xml:space="preserve">   1/2   *   (   ERF(   (AH3+parameters!$D$65/2)/SQRT(2)   )   -   ERF(   (AH3-parameters!$D$65/2)/SQRT(2)   )   )</f>
        <v>4.4046080146138422E-3</v>
      </c>
      <c r="AI5" s="2">
        <f xml:space="preserve">   1/2   *   (   ERF(   (AI3+parameters!$D$65/2)/SQRT(2)   )   -   ERF(   (AI3-parameters!$D$65/2)/SQRT(2)   )   )</f>
        <v>5.4058441159342552E-3</v>
      </c>
      <c r="AJ5" s="2">
        <f xml:space="preserve">   1/2   *   (   ERF(   (AJ3+parameters!$D$65/2)/SQRT(2)   )   -   ERF(   (AJ3-parameters!$D$65/2)/SQRT(2)   )   )</f>
        <v>6.5687152739750676E-3</v>
      </c>
      <c r="AK5" s="2">
        <f xml:space="preserve">   1/2   *   (   ERF(   (AK3+parameters!$D$65/2)/SQRT(2)   )   -   ERF(   (AK3-parameters!$D$65/2)/SQRT(2)   )   )</f>
        <v>7.9023820682033175E-3</v>
      </c>
      <c r="AL5" s="2">
        <f xml:space="preserve">   1/2   *   (   ERF(   (AL3+parameters!$D$65/2)/SQRT(2)   )   -   ERF(   (AL3-parameters!$D$65/2)/SQRT(2)   )   )</f>
        <v>9.4123111698309891E-3</v>
      </c>
      <c r="AM5" s="2">
        <f xml:space="preserve">   1/2   *   (   ERF(   (AM3+parameters!$D$65/2)/SQRT(2)   )   -   ERF(   (AM3-parameters!$D$65/2)/SQRT(2)   )   )</f>
        <v>1.1099289968410919E-2</v>
      </c>
      <c r="AN5" s="2">
        <f xml:space="preserve">   1/2   *   (   ERF(   (AN3+parameters!$D$65/2)/SQRT(2)   )   -   ERF(   (AN3-parameters!$D$65/2)/SQRT(2)   )   )</f>
        <v>1.2958501607589323E-2</v>
      </c>
      <c r="AO5" s="2">
        <f xml:space="preserve">   1/2   *   (   ERF(   (AO3+parameters!$D$65/2)/SQRT(2)   )   -   ERF(   (AO3-parameters!$D$65/2)/SQRT(2)   )   )</f>
        <v>1.4978731827753666E-2</v>
      </c>
      <c r="AP5" s="2">
        <f xml:space="preserve">   1/2   *   (   ERF(   (AP3+parameters!$D$65/2)/SQRT(2)   )   -   ERF(   (AP3-parameters!$D$65/2)/SQRT(2)   )   )</f>
        <v>1.7141782229453228E-2</v>
      </c>
      <c r="AQ5" s="2">
        <f xml:space="preserve">   1/2   *   (   ERF(   (AQ3+parameters!$D$65/2)/SQRT(2)   )   -   ERF(   (AQ3-parameters!$D$65/2)/SQRT(2)   )   )</f>
        <v>1.9422161970295004E-2</v>
      </c>
      <c r="AR5" s="2">
        <f xml:space="preserve">   1/2   *   (   ERF(   (AR3+parameters!$D$65/2)/SQRT(2)   )   -   ERF(   (AR3-parameters!$D$65/2)/SQRT(2)   )   )</f>
        <v>2.1787120738745669E-2</v>
      </c>
      <c r="AS5" s="2">
        <f xml:space="preserve">   1/2   *   (   ERF(   (AS3+parameters!$D$65/2)/SQRT(2)   )   -   ERF(   (AS3-parameters!$D$65/2)/SQRT(2)   )   )</f>
        <v>2.4197069932585913E-2</v>
      </c>
      <c r="AT5" s="2">
        <f xml:space="preserve">   1/2   *   (   ERF(   (AT3+parameters!$D$65/2)/SQRT(2)   )   -   ERF(   (AT3-parameters!$D$65/2)/SQRT(2)   )   )</f>
        <v>2.6606416814210609E-2</v>
      </c>
      <c r="AU5" s="2">
        <f xml:space="preserve">   1/2   *   (   ERF(   (AU3+parameters!$D$65/2)/SQRT(2)   )   -   ERF(   (AU3-parameters!$D$65/2)/SQRT(2)   )   )</f>
        <v>2.8964809254175883E-2</v>
      </c>
      <c r="AV5" s="2">
        <f xml:space="preserve">   1/2   *   (   ERF(   (AV3+parameters!$D$65/2)/SQRT(2)   )   -   ERF(   (AV3-parameters!$D$65/2)/SQRT(2)   )   )</f>
        <v>3.121875842899649E-2</v>
      </c>
      <c r="AW5" s="2">
        <f xml:space="preserve">   1/2   *   (   ERF(   (AW3+parameters!$D$65/2)/SQRT(2)   )   -   ERF(   (AW3-parameters!$D$65/2)/SQRT(2)   )   )</f>
        <v>3.3313575982481664E-2</v>
      </c>
      <c r="AX5" s="2">
        <f xml:space="preserve">   1/2   *   (   ERF(   (AX3+parameters!$D$65/2)/SQRT(2)   )   -   ERF(   (AX3-parameters!$D$65/2)/SQRT(2)   )   )</f>
        <v>3.5195533499573634E-2</v>
      </c>
      <c r="AY5" s="2">
        <f xml:space="preserve">   1/2   *   (   ERF(   (AY3+parameters!$D$65/2)/SQRT(2)   )   -   ERF(   (AY3-parameters!$D$65/2)/SQRT(2)   )   )</f>
        <v>3.6814128536460905E-2</v>
      </c>
      <c r="AZ5" s="2">
        <f xml:space="preserve">   1/2   *   (   ERF(   (AZ3+parameters!$D$65/2)/SQRT(2)   )   -   ERF(   (AZ3-parameters!$D$65/2)/SQRT(2)   )   )</f>
        <v>3.8124325492695316E-2</v>
      </c>
      <c r="BA5" s="2">
        <f xml:space="preserve">   1/2   *   (   ERF(   (BA3+parameters!$D$65/2)/SQRT(2)   )   -   ERF(   (BA3-parameters!$D$65/2)/SQRT(2)   )   )</f>
        <v>3.9088633312681212E-2</v>
      </c>
      <c r="BB5" s="2">
        <f xml:space="preserve">   1/2   *   (   ERF(   (BB3+parameters!$D$65/2)/SQRT(2)   )   -   ERF(   (BB3-parameters!$D$65/2)/SQRT(2)   )   )</f>
        <v>3.9678886531870058E-2</v>
      </c>
      <c r="BC5" s="2">
        <f xml:space="preserve">   1/2   *   (   ERF(   (BC3+parameters!$D$65/2)/SQRT(2)   )   -   ERF(   (BC3-parameters!$D$65/2)/SQRT(2)   )   )</f>
        <v>3.9877611676744924E-2</v>
      </c>
      <c r="BD5" s="2">
        <f xml:space="preserve">   1/2   *   (   ERF(   (BD3+parameters!$D$65/2)/SQRT(2)   )   -   ERF(   (BD3-parameters!$D$65/2)/SQRT(2)   )   )</f>
        <v>3.9678886531870065E-2</v>
      </c>
      <c r="BE5" s="2">
        <f xml:space="preserve">   1/2   *   (   ERF(   (BE3+parameters!$D$65/2)/SQRT(2)   )   -   ERF(   (BE3-parameters!$D$65/2)/SQRT(2)   )   )</f>
        <v>3.9088633312681226E-2</v>
      </c>
      <c r="BF5" s="2">
        <f xml:space="preserve">   1/2   *   (   ERF(   (BF3+parameters!$D$65/2)/SQRT(2)   )   -   ERF(   (BF3-parameters!$D$65/2)/SQRT(2)   )   )</f>
        <v>3.8124325492695371E-2</v>
      </c>
      <c r="BG5" s="2">
        <f xml:space="preserve">   1/2   *   (   ERF(   (BG3+parameters!$D$65/2)/SQRT(2)   )   -   ERF(   (BG3-parameters!$D$65/2)/SQRT(2)   )   )</f>
        <v>3.6814128536460933E-2</v>
      </c>
      <c r="BH5" s="2">
        <f xml:space="preserve">   1/2   *   (   ERF(   (BH3+parameters!$D$65/2)/SQRT(2)   )   -   ERF(   (BH3-parameters!$D$65/2)/SQRT(2)   )   )</f>
        <v>3.5195533499573661E-2</v>
      </c>
      <c r="BI5" s="2">
        <f xml:space="preserve">   1/2   *   (   ERF(   (BI3+parameters!$D$65/2)/SQRT(2)   )   -   ERF(   (BI3-parameters!$D$65/2)/SQRT(2)   )   )</f>
        <v>3.3313575982481691E-2</v>
      </c>
      <c r="BJ5" s="2">
        <f xml:space="preserve">   1/2   *   (   ERF(   (BJ3+parameters!$D$65/2)/SQRT(2)   )   -   ERF(   (BJ3-parameters!$D$65/2)/SQRT(2)   )   )</f>
        <v>3.1218758428996546E-2</v>
      </c>
      <c r="BK5" s="2">
        <f xml:space="preserve">   1/2   *   (   ERF(   (BK3+parameters!$D$65/2)/SQRT(2)   )   -   ERF(   (BK3-parameters!$D$65/2)/SQRT(2)   )   )</f>
        <v>2.8964809254175772E-2</v>
      </c>
      <c r="BL5" s="2">
        <f xml:space="preserve">   1/2   *   (   ERF(   (BL3+parameters!$D$65/2)/SQRT(2)   )   -   ERF(   (BL3-parameters!$D$65/2)/SQRT(2)   )   )</f>
        <v>2.6606416814210609E-2</v>
      </c>
      <c r="BM5" s="2">
        <f xml:space="preserve">   1/2   *   (   ERF(   (BM3+parameters!$D$65/2)/SQRT(2)   )   -   ERF(   (BM3-parameters!$D$65/2)/SQRT(2)   )   )</f>
        <v>2.4197069932585857E-2</v>
      </c>
      <c r="BN5" s="2">
        <f xml:space="preserve">   1/2   *   (   ERF(   (BN3+parameters!$D$65/2)/SQRT(2)   )   -   ERF(   (BN3-parameters!$D$65/2)/SQRT(2)   )   )</f>
        <v>2.178712073874578E-2</v>
      </c>
      <c r="BO5" s="2">
        <f xml:space="preserve">   1/2   *   (   ERF(   (BO3+parameters!$D$65/2)/SQRT(2)   )   -   ERF(   (BO3-parameters!$D$65/2)/SQRT(2)   )   )</f>
        <v>1.942216197029506E-2</v>
      </c>
      <c r="BP5" s="2">
        <f xml:space="preserve">   1/2   *   (   ERF(   (BP3+parameters!$D$65/2)/SQRT(2)   )   -   ERF(   (BP3-parameters!$D$65/2)/SQRT(2)   )   )</f>
        <v>1.7141782229453228E-2</v>
      </c>
      <c r="BQ5" s="2">
        <f xml:space="preserve">   1/2   *   (   ERF(   (BQ3+parameters!$D$65/2)/SQRT(2)   )   -   ERF(   (BQ3-parameters!$D$65/2)/SQRT(2)   )   )</f>
        <v>1.4978731827753722E-2</v>
      </c>
      <c r="BR5" s="2">
        <f xml:space="preserve">   1/2   *   (   ERF(   (BR3+parameters!$D$65/2)/SQRT(2)   )   -   ERF(   (BR3-parameters!$D$65/2)/SQRT(2)   )   )</f>
        <v>1.2958501607589323E-2</v>
      </c>
      <c r="BS5" s="2">
        <f xml:space="preserve">   1/2   *   (   ERF(   (BS3+parameters!$D$65/2)/SQRT(2)   )   -   ERF(   (BS3-parameters!$D$65/2)/SQRT(2)   )   )</f>
        <v>1.1099289968410975E-2</v>
      </c>
      <c r="BT5" s="2">
        <f xml:space="preserve">   1/2   *   (   ERF(   (BT3+parameters!$D$65/2)/SQRT(2)   )   -   ERF(   (BT3-parameters!$D$65/2)/SQRT(2)   )   )</f>
        <v>9.4123111698309891E-3</v>
      </c>
      <c r="BU5" s="2">
        <f xml:space="preserve">   1/2   *   (   ERF(   (BU3+parameters!$D$65/2)/SQRT(2)   )   -   ERF(   (BU3-parameters!$D$65/2)/SQRT(2)   )   )</f>
        <v>7.9023820682034285E-3</v>
      </c>
      <c r="BV5" s="2">
        <f xml:space="preserve">   1/2   *   (   ERF(   (BV3+parameters!$D$65/2)/SQRT(2)   )   -   ERF(   (BV3-parameters!$D$65/2)/SQRT(2)   )   )</f>
        <v>6.5687152739750676E-3</v>
      </c>
      <c r="BW5" s="2">
        <f xml:space="preserve">   1/2   *   (   ERF(   (BW3+parameters!$D$65/2)/SQRT(2)   )   -   ERF(   (BW3-parameters!$D$65/2)/SQRT(2)   )   )</f>
        <v>5.4058441159342552E-3</v>
      </c>
      <c r="BX5" s="2">
        <f xml:space="preserve">   1/2   *   (   ERF(   (BX3+parameters!$D$65/2)/SQRT(2)   )   -   ERF(   (BX3-parameters!$D$65/2)/SQRT(2)   )   )</f>
        <v>4.4046080146138977E-3</v>
      </c>
      <c r="BY5" s="2">
        <f xml:space="preserve">   1/2   *   (   ERF(   (BY3+parameters!$D$65/2)/SQRT(2)   )   -   ERF(   (BY3-parameters!$D$65/2)/SQRT(2)   )   )</f>
        <v>3.5531347360457932E-3</v>
      </c>
      <c r="BZ5" s="2">
        <f xml:space="preserve">   1/2   *   (   ERF(   (BZ3+parameters!$D$65/2)/SQRT(2)   )   -   ERF(   (BZ3-parameters!$D$65/2)/SQRT(2)   )   )</f>
        <v>2.8377671202061139E-3</v>
      </c>
      <c r="CA5" s="2">
        <f xml:space="preserve">   1/2   *   (   ERF(   (CA3+parameters!$D$65/2)/SQRT(2)   )   -   ERF(   (CA3-parameters!$D$65/2)/SQRT(2)   )   )</f>
        <v>2.2438947995671032E-3</v>
      </c>
      <c r="CB5" s="2">
        <f xml:space="preserve">   1/2   *   (   ERF(   (CB3+parameters!$D$65/2)/SQRT(2)   )   -   ERF(   (CB3-parameters!$D$65/2)/SQRT(2)   )   )</f>
        <v>1.7566647812047309E-3</v>
      </c>
      <c r="CC5" s="2">
        <f xml:space="preserve">   1/2   *   (   ERF(   (CC3+parameters!$D$65/2)/SQRT(2)   )   -   ERF(   (CC3-parameters!$D$65/2)/SQRT(2)   )   )</f>
        <v>1.361557411308334E-3</v>
      </c>
      <c r="CD5" s="2">
        <f xml:space="preserve">   1/2   *   (   ERF(   (CD3+parameters!$D$65/2)/SQRT(2)   )   -   ERF(   (CD3-parameters!$D$65/2)/SQRT(2)   )   )</f>
        <v>1.0448253077037228E-3</v>
      </c>
      <c r="CE5" s="2">
        <f xml:space="preserve">   1/2   *   (   ERF(   (CE3+parameters!$D$65/2)/SQRT(2)   )   -   ERF(   (CE3-parameters!$D$65/2)/SQRT(2)   )   )</f>
        <v>7.938017801413233E-4</v>
      </c>
      <c r="CF5" s="2">
        <f xml:space="preserve">   1/2   *   (   ERF(   (CF3+parameters!$D$65/2)/SQRT(2)   )   -   ERF(   (CF3-parameters!$D$65/2)/SQRT(2)   )   )</f>
        <v>5.9709180754835556E-4</v>
      </c>
      <c r="CG5" s="2">
        <f xml:space="preserve">   1/2   *   (   ERF(   (CG3+parameters!$D$65/2)/SQRT(2)   )   -   ERF(   (CG3-parameters!$D$65/2)/SQRT(2)   )   )</f>
        <v>4.4466281634220062E-4</v>
      </c>
      <c r="CH5" s="2">
        <f xml:space="preserve">   1/2   *   (   ERF(   (CH3+parameters!$D$65/2)/SQRT(2)   )   -   ERF(   (CH3-parameters!$D$65/2)/SQRT(2)   )   )</f>
        <v>3.2785451819411504E-4</v>
      </c>
      <c r="CI5" s="2">
        <f xml:space="preserve">   1/2   *   (   ERF(   (CI3+parameters!$D$65/2)/SQRT(2)   )   -   ERF(   (CI3-parameters!$D$65/2)/SQRT(2)   )   )</f>
        <v>2.3932727043779467E-4</v>
      </c>
      <c r="CJ5" s="2">
        <f xml:space="preserve">   1/2   *   (   ERF(   (CJ3+parameters!$D$65/2)/SQRT(2)   )   -   ERF(   (CJ3-parameters!$D$65/2)/SQRT(2)   )   )</f>
        <v>1.7296724052673351E-4</v>
      </c>
      <c r="CK5" s="2">
        <f xml:space="preserve">   1/2   *   (   ERF(   (CK3+parameters!$D$65/2)/SQRT(2)   )   -   ERF(   (CK3-parameters!$D$65/2)/SQRT(2)   )   )</f>
        <v>1.2376452504786473E-4</v>
      </c>
      <c r="CL5" s="2">
        <f xml:space="preserve">   1/2   *   (   ERF(   (CL3+parameters!$D$65/2)/SQRT(2)   )   -   ERF(   (CL3-parameters!$D$65/2)/SQRT(2)   )   )</f>
        <v>8.767770118051077E-5</v>
      </c>
      <c r="CM5" s="2">
        <f xml:space="preserve">   1/2   *   (   ERF(   (CM3+parameters!$D$65/2)/SQRT(2)   )   -   ERF(   (CM3-parameters!$D$65/2)/SQRT(2)   )   )</f>
        <v>6.1495421215196355E-5</v>
      </c>
      <c r="CN5" s="2">
        <f xml:space="preserve">   1/2   *   (   ERF(   (CN3+parameters!$D$65/2)/SQRT(2)   )   -   ERF(   (CN3-parameters!$D$65/2)/SQRT(2)   )   )</f>
        <v>4.2702869219646278E-5</v>
      </c>
      <c r="CO5" s="2">
        <f xml:space="preserve">   1/2   *   (   ERF(   (CO3+parameters!$D$65/2)/SQRT(2)   )   -   ERF(   (CO3-parameters!$D$65/2)/SQRT(2)   )   )</f>
        <v>2.9358372781895792E-5</v>
      </c>
      <c r="CP5" s="2">
        <f xml:space="preserve">   1/2   *   (   ERF(   (CP3+parameters!$D$65/2)/SQRT(2)   )   -   ERF(   (CP3-parameters!$D$65/2)/SQRT(2)   )   )</f>
        <v>1.9983315821148206E-5</v>
      </c>
      <c r="CQ5" s="2">
        <f xml:space="preserve">   1/2   *   (   ERF(   (CQ3+parameters!$D$65/2)/SQRT(2)   )   -   ERF(   (CQ3-parameters!$D$65/2)/SQRT(2)   )   )</f>
        <v>1.3466780123705391E-5</v>
      </c>
      <c r="CR5" s="2">
        <f xml:space="preserve">   1/2   *   (   ERF(   (CR3+parameters!$D$65/2)/SQRT(2)   )   -   ERF(   (CR3-parameters!$D$65/2)/SQRT(2)   )   )</f>
        <v>8.9850527444368389E-6</v>
      </c>
      <c r="CS5" s="2">
        <f xml:space="preserve">   1/2   *   (   ERF(   (CS3+parameters!$D$65/2)/SQRT(2)   )   -   ERF(   (CS3-parameters!$D$65/2)/SQRT(2)   )   )</f>
        <v>5.9352379546684375E-6</v>
      </c>
      <c r="CT5" s="2">
        <f xml:space="preserve">   1/2   *   (   ERF(   (CT3+parameters!$D$65/2)/SQRT(2)   )   -   ERF(   (CT3-parameters!$D$65/2)/SQRT(2)   )   )</f>
        <v>3.8816491756410443E-6</v>
      </c>
      <c r="CU5" s="2">
        <f xml:space="preserve">   1/2   *   (   ERF(   (CU3+parameters!$D$65/2)/SQRT(2)   )   -   ERF(   (CU3-parameters!$D$65/2)/SQRT(2)   )   )</f>
        <v>2.5133621293638164E-6</v>
      </c>
      <c r="CV5" s="2">
        <f xml:space="preserve">   1/2   *   (   ERF(   (CV3+parameters!$D$65/2)/SQRT(2)   )   -   ERF(   (CV3-parameters!$D$65/2)/SQRT(2)   )   )</f>
        <v>1.6112186903005643E-6</v>
      </c>
      <c r="CW5" s="2">
        <f xml:space="preserve">   1/2   *   (   ERF(   (CW3+parameters!$D$65/2)/SQRT(2)   )   -   ERF(   (CW3-parameters!$D$65/2)/SQRT(2)   )   )</f>
        <v>1.0226206352825784E-6</v>
      </c>
      <c r="CX5" s="2">
        <f xml:space="preserve">   1/2   *   (   ERF(   (CX3+parameters!$D$65/2)/SQRT(2)   )   -   ERF(   (CX3-parameters!$D$65/2)/SQRT(2)   )   )</f>
        <v>6.425919018004933E-7</v>
      </c>
      <c r="CY5" s="2">
        <f xml:space="preserve">   1/2   *   (   ERF(   (CY3+parameters!$D$65/2)/SQRT(2)   )   -   ERF(   (CY3-parameters!$D$65/2)/SQRT(2)   )   )</f>
        <v>3.9977587057427044E-7</v>
      </c>
      <c r="CZ5" s="2">
        <f xml:space="preserve">   1/2   *   (   ERF(   (CZ3+parameters!$D$65/2)/SQRT(2)   )   -   ERF(   (CZ3-parameters!$D$65/2)/SQRT(2)   )   )</f>
        <v>2.4623996403017046E-7</v>
      </c>
      <c r="DA5" s="2">
        <f xml:space="preserve">   1/2   *   (   ERF(   (DA3+parameters!$D$65/2)/SQRT(2)   )   -   ERF(   (DA3-parameters!$D$65/2)/SQRT(2)   )   )</f>
        <v>1.5016237570053548E-7</v>
      </c>
    </row>
    <row r="7" spans="4:105" x14ac:dyDescent="0.25">
      <c r="D7" s="4" t="s">
        <v>25</v>
      </c>
    </row>
    <row r="8" spans="4:105" x14ac:dyDescent="0.25">
      <c r="D8" t="s">
        <v>48</v>
      </c>
      <c r="E8" s="1">
        <f t="array" ref="E8:E20">demand.total.2020 * 1000</f>
        <v>4328000</v>
      </c>
      <c r="F8" s="1">
        <f t="array" ref="F8:F20">demand.total.2020 * 1000</f>
        <v>4328000</v>
      </c>
      <c r="G8" s="1">
        <f t="array" ref="G8:G20">demand.total.2020 * 1000</f>
        <v>4328000</v>
      </c>
      <c r="H8" s="1">
        <f t="array" ref="H8:H20">demand.total.2020 * 1000</f>
        <v>4328000</v>
      </c>
      <c r="I8" s="1">
        <f t="array" ref="I8:I20">demand.total.2020 * 1000</f>
        <v>4328000</v>
      </c>
      <c r="J8" s="1">
        <f t="array" ref="J8:J20">demand.total.2020 * 1000</f>
        <v>4328000</v>
      </c>
      <c r="K8" s="1">
        <f t="array" ref="K8:K20">demand.total.2020 * 1000</f>
        <v>4328000</v>
      </c>
      <c r="L8" s="1">
        <f t="array" ref="L8:L20">demand.total.2020 * 1000</f>
        <v>4328000</v>
      </c>
      <c r="M8" s="1">
        <f t="array" ref="M8:M20">demand.total.2020 * 1000</f>
        <v>4328000</v>
      </c>
      <c r="N8" s="1">
        <f t="array" ref="N8:N20">demand.total.2020 * 1000</f>
        <v>4328000</v>
      </c>
      <c r="O8" s="1">
        <f t="array" ref="O8:O20">demand.total.2020 * 1000</f>
        <v>4328000</v>
      </c>
      <c r="P8" s="1">
        <f t="array" ref="P8:P20">demand.total.2020 * 1000</f>
        <v>4328000</v>
      </c>
      <c r="Q8" s="1">
        <f t="array" ref="Q8:Q20">demand.total.2020 * 1000</f>
        <v>4328000</v>
      </c>
      <c r="R8" s="1">
        <f t="array" ref="R8:R20">demand.total.2020 * 1000</f>
        <v>4328000</v>
      </c>
      <c r="S8" s="1">
        <f t="array" ref="S8:S20">demand.total.2020 * 1000</f>
        <v>4328000</v>
      </c>
      <c r="T8" s="1">
        <f t="array" ref="T8:T20">demand.total.2020 * 1000</f>
        <v>4328000</v>
      </c>
      <c r="U8" s="1">
        <f t="array" ref="U8:U20">demand.total.2020 * 1000</f>
        <v>4328000</v>
      </c>
      <c r="V8" s="1">
        <f t="array" ref="V8:V20">demand.total.2020 * 1000</f>
        <v>4328000</v>
      </c>
      <c r="W8" s="1">
        <f t="array" ref="W8:W20">demand.total.2020 * 1000</f>
        <v>4328000</v>
      </c>
      <c r="X8" s="1">
        <f t="array" ref="X8:X20">demand.total.2020 * 1000</f>
        <v>4328000</v>
      </c>
      <c r="Y8" s="1">
        <f t="array" ref="Y8:Y20">demand.total.2020 * 1000</f>
        <v>4328000</v>
      </c>
      <c r="Z8" s="1">
        <f t="array" ref="Z8:Z20">demand.total.2020 * 1000</f>
        <v>4328000</v>
      </c>
      <c r="AA8" s="1">
        <f t="array" ref="AA8:AA20">demand.total.2020 * 1000</f>
        <v>4328000</v>
      </c>
      <c r="AB8" s="1">
        <f t="array" ref="AB8:AB20">demand.total.2020 * 1000</f>
        <v>4328000</v>
      </c>
      <c r="AC8" s="1">
        <f t="array" ref="AC8:AC20">demand.total.2020 * 1000</f>
        <v>4328000</v>
      </c>
      <c r="AD8" s="1">
        <f t="array" ref="AD8:AD20">demand.total.2020 * 1000</f>
        <v>4328000</v>
      </c>
      <c r="AE8" s="1">
        <f t="array" ref="AE8:AE20">demand.total.2020 * 1000</f>
        <v>4328000</v>
      </c>
      <c r="AF8" s="1">
        <f t="array" ref="AF8:AF20">demand.total.2020 * 1000</f>
        <v>4328000</v>
      </c>
      <c r="AG8" s="1">
        <f t="array" ref="AG8:AG20">demand.total.2020 * 1000</f>
        <v>4328000</v>
      </c>
      <c r="AH8" s="1">
        <f t="array" ref="AH8:AH20">demand.total.2020 * 1000</f>
        <v>4328000</v>
      </c>
      <c r="AI8" s="1">
        <f t="array" ref="AI8:AI20">demand.total.2020 * 1000</f>
        <v>4328000</v>
      </c>
      <c r="AJ8" s="1">
        <f t="array" ref="AJ8:AJ20">demand.total.2020 * 1000</f>
        <v>4328000</v>
      </c>
      <c r="AK8" s="1">
        <f t="array" ref="AK8:AK20">demand.total.2020 * 1000</f>
        <v>4328000</v>
      </c>
      <c r="AL8" s="1">
        <f t="array" ref="AL8:AL20">demand.total.2020 * 1000</f>
        <v>4328000</v>
      </c>
      <c r="AM8" s="1">
        <f t="array" ref="AM8:AM20">demand.total.2020 * 1000</f>
        <v>4328000</v>
      </c>
      <c r="AN8" s="1">
        <f t="array" ref="AN8:AN20">demand.total.2020 * 1000</f>
        <v>4328000</v>
      </c>
      <c r="AO8" s="1">
        <f t="array" ref="AO8:AO20">demand.total.2020 * 1000</f>
        <v>4328000</v>
      </c>
      <c r="AP8" s="1">
        <f t="array" ref="AP8:AP20">demand.total.2020 * 1000</f>
        <v>4328000</v>
      </c>
      <c r="AQ8" s="1">
        <f t="array" ref="AQ8:AQ20">demand.total.2020 * 1000</f>
        <v>4328000</v>
      </c>
      <c r="AR8" s="1">
        <f t="array" ref="AR8:AR20">demand.total.2020 * 1000</f>
        <v>4328000</v>
      </c>
      <c r="AS8" s="1">
        <f t="array" ref="AS8:AS20">demand.total.2020 * 1000</f>
        <v>4328000</v>
      </c>
      <c r="AT8" s="1">
        <f t="array" ref="AT8:AT20">demand.total.2020 * 1000</f>
        <v>4328000</v>
      </c>
      <c r="AU8" s="1">
        <f t="array" ref="AU8:AU20">demand.total.2020 * 1000</f>
        <v>4328000</v>
      </c>
      <c r="AV8" s="1">
        <f t="array" ref="AV8:AV20">demand.total.2020 * 1000</f>
        <v>4328000</v>
      </c>
      <c r="AW8" s="1">
        <f t="array" ref="AW8:AW20">demand.total.2020 * 1000</f>
        <v>4328000</v>
      </c>
      <c r="AX8" s="1">
        <f t="array" ref="AX8:AX20">demand.total.2020 * 1000</f>
        <v>4328000</v>
      </c>
      <c r="AY8" s="1">
        <f t="array" ref="AY8:AY20">demand.total.2020 * 1000</f>
        <v>4328000</v>
      </c>
      <c r="AZ8" s="1">
        <f t="array" ref="AZ8:AZ20">demand.total.2020 * 1000</f>
        <v>4328000</v>
      </c>
      <c r="BA8" s="1">
        <f t="array" ref="BA8:BA20">demand.total.2020 * 1000</f>
        <v>4328000</v>
      </c>
      <c r="BB8" s="1">
        <f t="array" ref="BB8:BB20">demand.total.2020 * 1000</f>
        <v>4328000</v>
      </c>
      <c r="BC8" s="1">
        <f t="array" ref="BC8:BC20">demand.total.2020 * 1000</f>
        <v>4328000</v>
      </c>
      <c r="BD8" s="1">
        <f t="array" ref="BD8:BD20">demand.total.2020 * 1000</f>
        <v>4328000</v>
      </c>
      <c r="BE8" s="1">
        <f t="array" ref="BE8:BE20">demand.total.2020 * 1000</f>
        <v>4328000</v>
      </c>
      <c r="BF8" s="1">
        <f t="array" ref="BF8:BF20">demand.total.2020 * 1000</f>
        <v>4328000</v>
      </c>
      <c r="BG8" s="1">
        <f t="array" ref="BG8:BG20">demand.total.2020 * 1000</f>
        <v>4328000</v>
      </c>
      <c r="BH8" s="1">
        <f t="array" ref="BH8:BH20">demand.total.2020 * 1000</f>
        <v>4328000</v>
      </c>
      <c r="BI8" s="1">
        <f t="array" ref="BI8:BI20">demand.total.2020 * 1000</f>
        <v>4328000</v>
      </c>
      <c r="BJ8" s="1">
        <f t="array" ref="BJ8:BJ20">demand.total.2020 * 1000</f>
        <v>4328000</v>
      </c>
      <c r="BK8" s="1">
        <f t="array" ref="BK8:BK20">demand.total.2020 * 1000</f>
        <v>4328000</v>
      </c>
      <c r="BL8" s="1">
        <f t="array" ref="BL8:BL20">demand.total.2020 * 1000</f>
        <v>4328000</v>
      </c>
      <c r="BM8" s="1">
        <f t="array" ref="BM8:BM20">demand.total.2020 * 1000</f>
        <v>4328000</v>
      </c>
      <c r="BN8" s="1">
        <f t="array" ref="BN8:BN20">demand.total.2020 * 1000</f>
        <v>4328000</v>
      </c>
      <c r="BO8" s="1">
        <f t="array" ref="BO8:BO20">demand.total.2020 * 1000</f>
        <v>4328000</v>
      </c>
      <c r="BP8" s="1">
        <f t="array" ref="BP8:BP20">demand.total.2020 * 1000</f>
        <v>4328000</v>
      </c>
      <c r="BQ8" s="1">
        <f t="array" ref="BQ8:BQ20">demand.total.2020 * 1000</f>
        <v>4328000</v>
      </c>
      <c r="BR8" s="1">
        <f t="array" ref="BR8:BR20">demand.total.2020 * 1000</f>
        <v>4328000</v>
      </c>
      <c r="BS8" s="1">
        <f t="array" ref="BS8:BS20">demand.total.2020 * 1000</f>
        <v>4328000</v>
      </c>
      <c r="BT8" s="1">
        <f t="array" ref="BT8:BT20">demand.total.2020 * 1000</f>
        <v>4328000</v>
      </c>
      <c r="BU8" s="1">
        <f t="array" ref="BU8:BU20">demand.total.2020 * 1000</f>
        <v>4328000</v>
      </c>
      <c r="BV8" s="1">
        <f t="array" ref="BV8:BV20">demand.total.2020 * 1000</f>
        <v>4328000</v>
      </c>
      <c r="BW8" s="1">
        <f t="array" ref="BW8:BW20">demand.total.2020 * 1000</f>
        <v>4328000</v>
      </c>
      <c r="BX8" s="1">
        <f t="array" ref="BX8:BX20">demand.total.2020 * 1000</f>
        <v>4328000</v>
      </c>
      <c r="BY8" s="1">
        <f t="array" ref="BY8:BY20">demand.total.2020 * 1000</f>
        <v>4328000</v>
      </c>
      <c r="BZ8" s="1">
        <f t="array" ref="BZ8:BZ20">demand.total.2020 * 1000</f>
        <v>4328000</v>
      </c>
      <c r="CA8" s="1">
        <f t="array" ref="CA8:CA20">demand.total.2020 * 1000</f>
        <v>4328000</v>
      </c>
      <c r="CB8" s="1">
        <f t="array" ref="CB8:CB20">demand.total.2020 * 1000</f>
        <v>4328000</v>
      </c>
      <c r="CC8" s="1">
        <f t="array" ref="CC8:CC20">demand.total.2020 * 1000</f>
        <v>4328000</v>
      </c>
      <c r="CD8" s="1">
        <f t="array" ref="CD8:CD20">demand.total.2020 * 1000</f>
        <v>4328000</v>
      </c>
      <c r="CE8" s="1">
        <f t="array" ref="CE8:CE20">demand.total.2020 * 1000</f>
        <v>4328000</v>
      </c>
      <c r="CF8" s="1">
        <f t="array" ref="CF8:CF20">demand.total.2020 * 1000</f>
        <v>4328000</v>
      </c>
      <c r="CG8" s="1">
        <f t="array" ref="CG8:CG20">demand.total.2020 * 1000</f>
        <v>4328000</v>
      </c>
      <c r="CH8" s="1">
        <f t="array" ref="CH8:CH20">demand.total.2020 * 1000</f>
        <v>4328000</v>
      </c>
      <c r="CI8" s="1">
        <f t="array" ref="CI8:CI20">demand.total.2020 * 1000</f>
        <v>4328000</v>
      </c>
      <c r="CJ8" s="1">
        <f t="array" ref="CJ8:CJ20">demand.total.2020 * 1000</f>
        <v>4328000</v>
      </c>
      <c r="CK8" s="1">
        <f t="array" ref="CK8:CK20">demand.total.2020 * 1000</f>
        <v>4328000</v>
      </c>
      <c r="CL8" s="1">
        <f t="array" ref="CL8:CL20">demand.total.2020 * 1000</f>
        <v>4328000</v>
      </c>
      <c r="CM8" s="1">
        <f t="array" ref="CM8:CM20">demand.total.2020 * 1000</f>
        <v>4328000</v>
      </c>
      <c r="CN8" s="1">
        <f t="array" ref="CN8:CN20">demand.total.2020 * 1000</f>
        <v>4328000</v>
      </c>
      <c r="CO8" s="1">
        <f t="array" ref="CO8:CO20">demand.total.2020 * 1000</f>
        <v>4328000</v>
      </c>
      <c r="CP8" s="1">
        <f t="array" ref="CP8:CP20">demand.total.2020 * 1000</f>
        <v>4328000</v>
      </c>
      <c r="CQ8" s="1">
        <f t="array" ref="CQ8:CQ20">demand.total.2020 * 1000</f>
        <v>4328000</v>
      </c>
      <c r="CR8" s="1">
        <f t="array" ref="CR8:CR20">demand.total.2020 * 1000</f>
        <v>4328000</v>
      </c>
      <c r="CS8" s="1">
        <f t="array" ref="CS8:CS20">demand.total.2020 * 1000</f>
        <v>4328000</v>
      </c>
      <c r="CT8" s="1">
        <f t="array" ref="CT8:CT20">demand.total.2020 * 1000</f>
        <v>4328000</v>
      </c>
      <c r="CU8" s="1">
        <f t="array" ref="CU8:CU20">demand.total.2020 * 1000</f>
        <v>4328000</v>
      </c>
      <c r="CV8" s="1">
        <f t="array" ref="CV8:CV20">demand.total.2020 * 1000</f>
        <v>4328000</v>
      </c>
      <c r="CW8" s="1">
        <f t="array" ref="CW8:CW20">demand.total.2020 * 1000</f>
        <v>4328000</v>
      </c>
      <c r="CX8" s="1">
        <f t="array" ref="CX8:CX20">demand.total.2020 * 1000</f>
        <v>4328000</v>
      </c>
      <c r="CY8" s="1">
        <f t="array" ref="CY8:CY20">demand.total.2020 * 1000</f>
        <v>4328000</v>
      </c>
      <c r="CZ8" s="1">
        <f t="array" ref="CZ8:CZ20">demand.total.2020 * 1000</f>
        <v>4328000</v>
      </c>
      <c r="DA8" s="1">
        <f t="array" ref="DA8:DA20">demand.total.2020 * 1000</f>
        <v>4328000</v>
      </c>
    </row>
    <row r="9" spans="4:105" x14ac:dyDescent="0.25">
      <c r="D9" t="s">
        <v>49</v>
      </c>
      <c r="E9" s="1">
        <v>4304750</v>
      </c>
      <c r="F9" s="1">
        <v>4304750</v>
      </c>
      <c r="G9" s="1">
        <v>4304750</v>
      </c>
      <c r="H9" s="1">
        <v>4304750</v>
      </c>
      <c r="I9" s="1">
        <v>4304750</v>
      </c>
      <c r="J9" s="1">
        <v>4304750</v>
      </c>
      <c r="K9" s="1">
        <v>4304750</v>
      </c>
      <c r="L9" s="1">
        <v>4304750</v>
      </c>
      <c r="M9" s="1">
        <v>4304750</v>
      </c>
      <c r="N9" s="1">
        <v>4304750</v>
      </c>
      <c r="O9" s="1">
        <v>4304750</v>
      </c>
      <c r="P9" s="1">
        <v>4304750</v>
      </c>
      <c r="Q9" s="1">
        <v>4304750</v>
      </c>
      <c r="R9" s="1">
        <v>4304750</v>
      </c>
      <c r="S9" s="1">
        <v>4304750</v>
      </c>
      <c r="T9" s="1">
        <v>4304750</v>
      </c>
      <c r="U9" s="1">
        <v>4304750</v>
      </c>
      <c r="V9" s="1">
        <v>4304750</v>
      </c>
      <c r="W9" s="1">
        <v>4304750</v>
      </c>
      <c r="X9" s="1">
        <v>4304750</v>
      </c>
      <c r="Y9" s="1">
        <v>4304750</v>
      </c>
      <c r="Z9" s="1">
        <v>4304750</v>
      </c>
      <c r="AA9" s="1">
        <v>4304750</v>
      </c>
      <c r="AB9" s="1">
        <v>4304750</v>
      </c>
      <c r="AC9" s="1">
        <v>4304750</v>
      </c>
      <c r="AD9" s="1">
        <v>4304750</v>
      </c>
      <c r="AE9" s="1">
        <v>4304750</v>
      </c>
      <c r="AF9" s="1">
        <v>4304750</v>
      </c>
      <c r="AG9" s="1">
        <v>4304750</v>
      </c>
      <c r="AH9" s="1">
        <v>4304750</v>
      </c>
      <c r="AI9" s="1">
        <v>4304750</v>
      </c>
      <c r="AJ9" s="1">
        <v>4304750</v>
      </c>
      <c r="AK9" s="1">
        <v>4304750</v>
      </c>
      <c r="AL9" s="1">
        <v>4304750</v>
      </c>
      <c r="AM9" s="1">
        <v>4304750</v>
      </c>
      <c r="AN9" s="1">
        <v>4304750</v>
      </c>
      <c r="AO9" s="1">
        <v>4304750</v>
      </c>
      <c r="AP9" s="1">
        <v>4304750</v>
      </c>
      <c r="AQ9" s="1">
        <v>4304750</v>
      </c>
      <c r="AR9" s="1">
        <v>4304750</v>
      </c>
      <c r="AS9" s="1">
        <v>4304750</v>
      </c>
      <c r="AT9" s="1">
        <v>4304750</v>
      </c>
      <c r="AU9" s="1">
        <v>4304750</v>
      </c>
      <c r="AV9" s="1">
        <v>4304750</v>
      </c>
      <c r="AW9" s="1">
        <v>4304750</v>
      </c>
      <c r="AX9" s="1">
        <v>4304750</v>
      </c>
      <c r="AY9" s="1">
        <v>4304750</v>
      </c>
      <c r="AZ9" s="1">
        <v>4304750</v>
      </c>
      <c r="BA9" s="1">
        <v>4304750</v>
      </c>
      <c r="BB9" s="1">
        <v>4304750</v>
      </c>
      <c r="BC9" s="1">
        <v>4304750</v>
      </c>
      <c r="BD9" s="1">
        <v>4304750</v>
      </c>
      <c r="BE9" s="1">
        <v>4304750</v>
      </c>
      <c r="BF9" s="1">
        <v>4304750</v>
      </c>
      <c r="BG9" s="1">
        <v>4304750</v>
      </c>
      <c r="BH9" s="1">
        <v>4304750</v>
      </c>
      <c r="BI9" s="1">
        <v>4304750</v>
      </c>
      <c r="BJ9" s="1">
        <v>4304750</v>
      </c>
      <c r="BK9" s="1">
        <v>4304750</v>
      </c>
      <c r="BL9" s="1">
        <v>4304750</v>
      </c>
      <c r="BM9" s="1">
        <v>4304750</v>
      </c>
      <c r="BN9" s="1">
        <v>4304750</v>
      </c>
      <c r="BO9" s="1">
        <v>4304750</v>
      </c>
      <c r="BP9" s="1">
        <v>4304750</v>
      </c>
      <c r="BQ9" s="1">
        <v>4304750</v>
      </c>
      <c r="BR9" s="1">
        <v>4304750</v>
      </c>
      <c r="BS9" s="1">
        <v>4304750</v>
      </c>
      <c r="BT9" s="1">
        <v>4304750</v>
      </c>
      <c r="BU9" s="1">
        <v>4304750</v>
      </c>
      <c r="BV9" s="1">
        <v>4304750</v>
      </c>
      <c r="BW9" s="1">
        <v>4304750</v>
      </c>
      <c r="BX9" s="1">
        <v>4304750</v>
      </c>
      <c r="BY9" s="1">
        <v>4304750</v>
      </c>
      <c r="BZ9" s="1">
        <v>4304750</v>
      </c>
      <c r="CA9" s="1">
        <v>4304750</v>
      </c>
      <c r="CB9" s="1">
        <v>4304750</v>
      </c>
      <c r="CC9" s="1">
        <v>4304750</v>
      </c>
      <c r="CD9" s="1">
        <v>4304750</v>
      </c>
      <c r="CE9" s="1">
        <v>4304750</v>
      </c>
      <c r="CF9" s="1">
        <v>4304750</v>
      </c>
      <c r="CG9" s="1">
        <v>4304750</v>
      </c>
      <c r="CH9" s="1">
        <v>4304750</v>
      </c>
      <c r="CI9" s="1">
        <v>4304750</v>
      </c>
      <c r="CJ9" s="1">
        <v>4304750</v>
      </c>
      <c r="CK9" s="1">
        <v>4304750</v>
      </c>
      <c r="CL9" s="1">
        <v>4304750</v>
      </c>
      <c r="CM9" s="1">
        <v>4304750</v>
      </c>
      <c r="CN9" s="1">
        <v>4304750</v>
      </c>
      <c r="CO9" s="1">
        <v>4304750</v>
      </c>
      <c r="CP9" s="1">
        <v>4304750</v>
      </c>
      <c r="CQ9" s="1">
        <v>4304750</v>
      </c>
      <c r="CR9" s="1">
        <v>4304750</v>
      </c>
      <c r="CS9" s="1">
        <v>4304750</v>
      </c>
      <c r="CT9" s="1">
        <v>4304750</v>
      </c>
      <c r="CU9" s="1">
        <v>4304750</v>
      </c>
      <c r="CV9" s="1">
        <v>4304750</v>
      </c>
      <c r="CW9" s="1">
        <v>4304750</v>
      </c>
      <c r="CX9" s="1">
        <v>4304750</v>
      </c>
      <c r="CY9" s="1">
        <v>4304750</v>
      </c>
      <c r="CZ9" s="1">
        <v>4304750</v>
      </c>
      <c r="DA9" s="1">
        <v>4304750</v>
      </c>
    </row>
    <row r="10" spans="4:105" x14ac:dyDescent="0.25">
      <c r="D10" t="s">
        <v>50</v>
      </c>
      <c r="E10" s="1">
        <v>4246750</v>
      </c>
      <c r="F10" s="1">
        <v>4246750</v>
      </c>
      <c r="G10" s="1">
        <v>4246750</v>
      </c>
      <c r="H10" s="1">
        <v>4246750</v>
      </c>
      <c r="I10" s="1">
        <v>4246750</v>
      </c>
      <c r="J10" s="1">
        <v>4246750</v>
      </c>
      <c r="K10" s="1">
        <v>4246750</v>
      </c>
      <c r="L10" s="1">
        <v>4246750</v>
      </c>
      <c r="M10" s="1">
        <v>4246750</v>
      </c>
      <c r="N10" s="1">
        <v>4246750</v>
      </c>
      <c r="O10" s="1">
        <v>4246750</v>
      </c>
      <c r="P10" s="1">
        <v>4246750</v>
      </c>
      <c r="Q10" s="1">
        <v>4246750</v>
      </c>
      <c r="R10" s="1">
        <v>4246750</v>
      </c>
      <c r="S10" s="1">
        <v>4246750</v>
      </c>
      <c r="T10" s="1">
        <v>4246750</v>
      </c>
      <c r="U10" s="1">
        <v>4246750</v>
      </c>
      <c r="V10" s="1">
        <v>4246750</v>
      </c>
      <c r="W10" s="1">
        <v>4246750</v>
      </c>
      <c r="X10" s="1">
        <v>4246750</v>
      </c>
      <c r="Y10" s="1">
        <v>4246750</v>
      </c>
      <c r="Z10" s="1">
        <v>4246750</v>
      </c>
      <c r="AA10" s="1">
        <v>4246750</v>
      </c>
      <c r="AB10" s="1">
        <v>4246750</v>
      </c>
      <c r="AC10" s="1">
        <v>4246750</v>
      </c>
      <c r="AD10" s="1">
        <v>4246750</v>
      </c>
      <c r="AE10" s="1">
        <v>4246750</v>
      </c>
      <c r="AF10" s="1">
        <v>4246750</v>
      </c>
      <c r="AG10" s="1">
        <v>4246750</v>
      </c>
      <c r="AH10" s="1">
        <v>4246750</v>
      </c>
      <c r="AI10" s="1">
        <v>4246750</v>
      </c>
      <c r="AJ10" s="1">
        <v>4246750</v>
      </c>
      <c r="AK10" s="1">
        <v>4246750</v>
      </c>
      <c r="AL10" s="1">
        <v>4246750</v>
      </c>
      <c r="AM10" s="1">
        <v>4246750</v>
      </c>
      <c r="AN10" s="1">
        <v>4246750</v>
      </c>
      <c r="AO10" s="1">
        <v>4246750</v>
      </c>
      <c r="AP10" s="1">
        <v>4246750</v>
      </c>
      <c r="AQ10" s="1">
        <v>4246750</v>
      </c>
      <c r="AR10" s="1">
        <v>4246750</v>
      </c>
      <c r="AS10" s="1">
        <v>4246750</v>
      </c>
      <c r="AT10" s="1">
        <v>4246750</v>
      </c>
      <c r="AU10" s="1">
        <v>4246750</v>
      </c>
      <c r="AV10" s="1">
        <v>4246750</v>
      </c>
      <c r="AW10" s="1">
        <v>4246750</v>
      </c>
      <c r="AX10" s="1">
        <v>4246750</v>
      </c>
      <c r="AY10" s="1">
        <v>4246750</v>
      </c>
      <c r="AZ10" s="1">
        <v>4246750</v>
      </c>
      <c r="BA10" s="1">
        <v>4246750</v>
      </c>
      <c r="BB10" s="1">
        <v>4246750</v>
      </c>
      <c r="BC10" s="1">
        <v>4246750</v>
      </c>
      <c r="BD10" s="1">
        <v>4246750</v>
      </c>
      <c r="BE10" s="1">
        <v>4246750</v>
      </c>
      <c r="BF10" s="1">
        <v>4246750</v>
      </c>
      <c r="BG10" s="1">
        <v>4246750</v>
      </c>
      <c r="BH10" s="1">
        <v>4246750</v>
      </c>
      <c r="BI10" s="1">
        <v>4246750</v>
      </c>
      <c r="BJ10" s="1">
        <v>4246750</v>
      </c>
      <c r="BK10" s="1">
        <v>4246750</v>
      </c>
      <c r="BL10" s="1">
        <v>4246750</v>
      </c>
      <c r="BM10" s="1">
        <v>4246750</v>
      </c>
      <c r="BN10" s="1">
        <v>4246750</v>
      </c>
      <c r="BO10" s="1">
        <v>4246750</v>
      </c>
      <c r="BP10" s="1">
        <v>4246750</v>
      </c>
      <c r="BQ10" s="1">
        <v>4246750</v>
      </c>
      <c r="BR10" s="1">
        <v>4246750</v>
      </c>
      <c r="BS10" s="1">
        <v>4246750</v>
      </c>
      <c r="BT10" s="1">
        <v>4246750</v>
      </c>
      <c r="BU10" s="1">
        <v>4246750</v>
      </c>
      <c r="BV10" s="1">
        <v>4246750</v>
      </c>
      <c r="BW10" s="1">
        <v>4246750</v>
      </c>
      <c r="BX10" s="1">
        <v>4246750</v>
      </c>
      <c r="BY10" s="1">
        <v>4246750</v>
      </c>
      <c r="BZ10" s="1">
        <v>4246750</v>
      </c>
      <c r="CA10" s="1">
        <v>4246750</v>
      </c>
      <c r="CB10" s="1">
        <v>4246750</v>
      </c>
      <c r="CC10" s="1">
        <v>4246750</v>
      </c>
      <c r="CD10" s="1">
        <v>4246750</v>
      </c>
      <c r="CE10" s="1">
        <v>4246750</v>
      </c>
      <c r="CF10" s="1">
        <v>4246750</v>
      </c>
      <c r="CG10" s="1">
        <v>4246750</v>
      </c>
      <c r="CH10" s="1">
        <v>4246750</v>
      </c>
      <c r="CI10" s="1">
        <v>4246750</v>
      </c>
      <c r="CJ10" s="1">
        <v>4246750</v>
      </c>
      <c r="CK10" s="1">
        <v>4246750</v>
      </c>
      <c r="CL10" s="1">
        <v>4246750</v>
      </c>
      <c r="CM10" s="1">
        <v>4246750</v>
      </c>
      <c r="CN10" s="1">
        <v>4246750</v>
      </c>
      <c r="CO10" s="1">
        <v>4246750</v>
      </c>
      <c r="CP10" s="1">
        <v>4246750</v>
      </c>
      <c r="CQ10" s="1">
        <v>4246750</v>
      </c>
      <c r="CR10" s="1">
        <v>4246750</v>
      </c>
      <c r="CS10" s="1">
        <v>4246750</v>
      </c>
      <c r="CT10" s="1">
        <v>4246750</v>
      </c>
      <c r="CU10" s="1">
        <v>4246750</v>
      </c>
      <c r="CV10" s="1">
        <v>4246750</v>
      </c>
      <c r="CW10" s="1">
        <v>4246750</v>
      </c>
      <c r="CX10" s="1">
        <v>4246750</v>
      </c>
      <c r="CY10" s="1">
        <v>4246750</v>
      </c>
      <c r="CZ10" s="1">
        <v>4246750</v>
      </c>
      <c r="DA10" s="1">
        <v>4246750</v>
      </c>
    </row>
    <row r="11" spans="4:105" x14ac:dyDescent="0.25">
      <c r="D11" t="s">
        <v>51</v>
      </c>
      <c r="E11" s="1">
        <v>3881000</v>
      </c>
      <c r="F11" s="1">
        <v>3881000</v>
      </c>
      <c r="G11" s="1">
        <v>3881000</v>
      </c>
      <c r="H11" s="1">
        <v>3881000</v>
      </c>
      <c r="I11" s="1">
        <v>3881000</v>
      </c>
      <c r="J11" s="1">
        <v>3881000</v>
      </c>
      <c r="K11" s="1">
        <v>3881000</v>
      </c>
      <c r="L11" s="1">
        <v>3881000</v>
      </c>
      <c r="M11" s="1">
        <v>3881000</v>
      </c>
      <c r="N11" s="1">
        <v>3881000</v>
      </c>
      <c r="O11" s="1">
        <v>3881000</v>
      </c>
      <c r="P11" s="1">
        <v>3881000</v>
      </c>
      <c r="Q11" s="1">
        <v>3881000</v>
      </c>
      <c r="R11" s="1">
        <v>3881000</v>
      </c>
      <c r="S11" s="1">
        <v>3881000</v>
      </c>
      <c r="T11" s="1">
        <v>3881000</v>
      </c>
      <c r="U11" s="1">
        <v>3881000</v>
      </c>
      <c r="V11" s="1">
        <v>3881000</v>
      </c>
      <c r="W11" s="1">
        <v>3881000</v>
      </c>
      <c r="X11" s="1">
        <v>3881000</v>
      </c>
      <c r="Y11" s="1">
        <v>3881000</v>
      </c>
      <c r="Z11" s="1">
        <v>3881000</v>
      </c>
      <c r="AA11" s="1">
        <v>3881000</v>
      </c>
      <c r="AB11" s="1">
        <v>3881000</v>
      </c>
      <c r="AC11" s="1">
        <v>3881000</v>
      </c>
      <c r="AD11" s="1">
        <v>3881000</v>
      </c>
      <c r="AE11" s="1">
        <v>3881000</v>
      </c>
      <c r="AF11" s="1">
        <v>3881000</v>
      </c>
      <c r="AG11" s="1">
        <v>3881000</v>
      </c>
      <c r="AH11" s="1">
        <v>3881000</v>
      </c>
      <c r="AI11" s="1">
        <v>3881000</v>
      </c>
      <c r="AJ11" s="1">
        <v>3881000</v>
      </c>
      <c r="AK11" s="1">
        <v>3881000</v>
      </c>
      <c r="AL11" s="1">
        <v>3881000</v>
      </c>
      <c r="AM11" s="1">
        <v>3881000</v>
      </c>
      <c r="AN11" s="1">
        <v>3881000</v>
      </c>
      <c r="AO11" s="1">
        <v>3881000</v>
      </c>
      <c r="AP11" s="1">
        <v>3881000</v>
      </c>
      <c r="AQ11" s="1">
        <v>3881000</v>
      </c>
      <c r="AR11" s="1">
        <v>3881000</v>
      </c>
      <c r="AS11" s="1">
        <v>3881000</v>
      </c>
      <c r="AT11" s="1">
        <v>3881000</v>
      </c>
      <c r="AU11" s="1">
        <v>3881000</v>
      </c>
      <c r="AV11" s="1">
        <v>3881000</v>
      </c>
      <c r="AW11" s="1">
        <v>3881000</v>
      </c>
      <c r="AX11" s="1">
        <v>3881000</v>
      </c>
      <c r="AY11" s="1">
        <v>3881000</v>
      </c>
      <c r="AZ11" s="1">
        <v>3881000</v>
      </c>
      <c r="BA11" s="1">
        <v>3881000</v>
      </c>
      <c r="BB11" s="1">
        <v>3881000</v>
      </c>
      <c r="BC11" s="1">
        <v>3881000</v>
      </c>
      <c r="BD11" s="1">
        <v>3881000</v>
      </c>
      <c r="BE11" s="1">
        <v>3881000</v>
      </c>
      <c r="BF11" s="1">
        <v>3881000</v>
      </c>
      <c r="BG11" s="1">
        <v>3881000</v>
      </c>
      <c r="BH11" s="1">
        <v>3881000</v>
      </c>
      <c r="BI11" s="1">
        <v>3881000</v>
      </c>
      <c r="BJ11" s="1">
        <v>3881000</v>
      </c>
      <c r="BK11" s="1">
        <v>3881000</v>
      </c>
      <c r="BL11" s="1">
        <v>3881000</v>
      </c>
      <c r="BM11" s="1">
        <v>3881000</v>
      </c>
      <c r="BN11" s="1">
        <v>3881000</v>
      </c>
      <c r="BO11" s="1">
        <v>3881000</v>
      </c>
      <c r="BP11" s="1">
        <v>3881000</v>
      </c>
      <c r="BQ11" s="1">
        <v>3881000</v>
      </c>
      <c r="BR11" s="1">
        <v>3881000</v>
      </c>
      <c r="BS11" s="1">
        <v>3881000</v>
      </c>
      <c r="BT11" s="1">
        <v>3881000</v>
      </c>
      <c r="BU11" s="1">
        <v>3881000</v>
      </c>
      <c r="BV11" s="1">
        <v>3881000</v>
      </c>
      <c r="BW11" s="1">
        <v>3881000</v>
      </c>
      <c r="BX11" s="1">
        <v>3881000</v>
      </c>
      <c r="BY11" s="1">
        <v>3881000</v>
      </c>
      <c r="BZ11" s="1">
        <v>3881000</v>
      </c>
      <c r="CA11" s="1">
        <v>3881000</v>
      </c>
      <c r="CB11" s="1">
        <v>3881000</v>
      </c>
      <c r="CC11" s="1">
        <v>3881000</v>
      </c>
      <c r="CD11" s="1">
        <v>3881000</v>
      </c>
      <c r="CE11" s="1">
        <v>3881000</v>
      </c>
      <c r="CF11" s="1">
        <v>3881000</v>
      </c>
      <c r="CG11" s="1">
        <v>3881000</v>
      </c>
      <c r="CH11" s="1">
        <v>3881000</v>
      </c>
      <c r="CI11" s="1">
        <v>3881000</v>
      </c>
      <c r="CJ11" s="1">
        <v>3881000</v>
      </c>
      <c r="CK11" s="1">
        <v>3881000</v>
      </c>
      <c r="CL11" s="1">
        <v>3881000</v>
      </c>
      <c r="CM11" s="1">
        <v>3881000</v>
      </c>
      <c r="CN11" s="1">
        <v>3881000</v>
      </c>
      <c r="CO11" s="1">
        <v>3881000</v>
      </c>
      <c r="CP11" s="1">
        <v>3881000</v>
      </c>
      <c r="CQ11" s="1">
        <v>3881000</v>
      </c>
      <c r="CR11" s="1">
        <v>3881000</v>
      </c>
      <c r="CS11" s="1">
        <v>3881000</v>
      </c>
      <c r="CT11" s="1">
        <v>3881000</v>
      </c>
      <c r="CU11" s="1">
        <v>3881000</v>
      </c>
      <c r="CV11" s="1">
        <v>3881000</v>
      </c>
      <c r="CW11" s="1">
        <v>3881000</v>
      </c>
      <c r="CX11" s="1">
        <v>3881000</v>
      </c>
      <c r="CY11" s="1">
        <v>3881000</v>
      </c>
      <c r="CZ11" s="1">
        <v>3881000</v>
      </c>
      <c r="DA11" s="1">
        <v>3881000</v>
      </c>
    </row>
    <row r="12" spans="4:105" x14ac:dyDescent="0.25">
      <c r="D12" t="s">
        <v>52</v>
      </c>
      <c r="E12" s="1">
        <v>3226250</v>
      </c>
      <c r="F12" s="1">
        <v>3226250</v>
      </c>
      <c r="G12" s="1">
        <v>3226250</v>
      </c>
      <c r="H12" s="1">
        <v>3226250</v>
      </c>
      <c r="I12" s="1">
        <v>3226250</v>
      </c>
      <c r="J12" s="1">
        <v>3226250</v>
      </c>
      <c r="K12" s="1">
        <v>3226250</v>
      </c>
      <c r="L12" s="1">
        <v>3226250</v>
      </c>
      <c r="M12" s="1">
        <v>3226250</v>
      </c>
      <c r="N12" s="1">
        <v>3226250</v>
      </c>
      <c r="O12" s="1">
        <v>3226250</v>
      </c>
      <c r="P12" s="1">
        <v>3226250</v>
      </c>
      <c r="Q12" s="1">
        <v>3226250</v>
      </c>
      <c r="R12" s="1">
        <v>3226250</v>
      </c>
      <c r="S12" s="1">
        <v>3226250</v>
      </c>
      <c r="T12" s="1">
        <v>3226250</v>
      </c>
      <c r="U12" s="1">
        <v>3226250</v>
      </c>
      <c r="V12" s="1">
        <v>3226250</v>
      </c>
      <c r="W12" s="1">
        <v>3226250</v>
      </c>
      <c r="X12" s="1">
        <v>3226250</v>
      </c>
      <c r="Y12" s="1">
        <v>3226250</v>
      </c>
      <c r="Z12" s="1">
        <v>3226250</v>
      </c>
      <c r="AA12" s="1">
        <v>3226250</v>
      </c>
      <c r="AB12" s="1">
        <v>3226250</v>
      </c>
      <c r="AC12" s="1">
        <v>3226250</v>
      </c>
      <c r="AD12" s="1">
        <v>3226250</v>
      </c>
      <c r="AE12" s="1">
        <v>3226250</v>
      </c>
      <c r="AF12" s="1">
        <v>3226250</v>
      </c>
      <c r="AG12" s="1">
        <v>3226250</v>
      </c>
      <c r="AH12" s="1">
        <v>3226250</v>
      </c>
      <c r="AI12" s="1">
        <v>3226250</v>
      </c>
      <c r="AJ12" s="1">
        <v>3226250</v>
      </c>
      <c r="AK12" s="1">
        <v>3226250</v>
      </c>
      <c r="AL12" s="1">
        <v>3226250</v>
      </c>
      <c r="AM12" s="1">
        <v>3226250</v>
      </c>
      <c r="AN12" s="1">
        <v>3226250</v>
      </c>
      <c r="AO12" s="1">
        <v>3226250</v>
      </c>
      <c r="AP12" s="1">
        <v>3226250</v>
      </c>
      <c r="AQ12" s="1">
        <v>3226250</v>
      </c>
      <c r="AR12" s="1">
        <v>3226250</v>
      </c>
      <c r="AS12" s="1">
        <v>3226250</v>
      </c>
      <c r="AT12" s="1">
        <v>3226250</v>
      </c>
      <c r="AU12" s="1">
        <v>3226250</v>
      </c>
      <c r="AV12" s="1">
        <v>3226250</v>
      </c>
      <c r="AW12" s="1">
        <v>3226250</v>
      </c>
      <c r="AX12" s="1">
        <v>3226250</v>
      </c>
      <c r="AY12" s="1">
        <v>3226250</v>
      </c>
      <c r="AZ12" s="1">
        <v>3226250</v>
      </c>
      <c r="BA12" s="1">
        <v>3226250</v>
      </c>
      <c r="BB12" s="1">
        <v>3226250</v>
      </c>
      <c r="BC12" s="1">
        <v>3226250</v>
      </c>
      <c r="BD12" s="1">
        <v>3226250</v>
      </c>
      <c r="BE12" s="1">
        <v>3226250</v>
      </c>
      <c r="BF12" s="1">
        <v>3226250</v>
      </c>
      <c r="BG12" s="1">
        <v>3226250</v>
      </c>
      <c r="BH12" s="1">
        <v>3226250</v>
      </c>
      <c r="BI12" s="1">
        <v>3226250</v>
      </c>
      <c r="BJ12" s="1">
        <v>3226250</v>
      </c>
      <c r="BK12" s="1">
        <v>3226250</v>
      </c>
      <c r="BL12" s="1">
        <v>3226250</v>
      </c>
      <c r="BM12" s="1">
        <v>3226250</v>
      </c>
      <c r="BN12" s="1">
        <v>3226250</v>
      </c>
      <c r="BO12" s="1">
        <v>3226250</v>
      </c>
      <c r="BP12" s="1">
        <v>3226250</v>
      </c>
      <c r="BQ12" s="1">
        <v>3226250</v>
      </c>
      <c r="BR12" s="1">
        <v>3226250</v>
      </c>
      <c r="BS12" s="1">
        <v>3226250</v>
      </c>
      <c r="BT12" s="1">
        <v>3226250</v>
      </c>
      <c r="BU12" s="1">
        <v>3226250</v>
      </c>
      <c r="BV12" s="1">
        <v>3226250</v>
      </c>
      <c r="BW12" s="1">
        <v>3226250</v>
      </c>
      <c r="BX12" s="1">
        <v>3226250</v>
      </c>
      <c r="BY12" s="1">
        <v>3226250</v>
      </c>
      <c r="BZ12" s="1">
        <v>3226250</v>
      </c>
      <c r="CA12" s="1">
        <v>3226250</v>
      </c>
      <c r="CB12" s="1">
        <v>3226250</v>
      </c>
      <c r="CC12" s="1">
        <v>3226250</v>
      </c>
      <c r="CD12" s="1">
        <v>3226250</v>
      </c>
      <c r="CE12" s="1">
        <v>3226250</v>
      </c>
      <c r="CF12" s="1">
        <v>3226250</v>
      </c>
      <c r="CG12" s="1">
        <v>3226250</v>
      </c>
      <c r="CH12" s="1">
        <v>3226250</v>
      </c>
      <c r="CI12" s="1">
        <v>3226250</v>
      </c>
      <c r="CJ12" s="1">
        <v>3226250</v>
      </c>
      <c r="CK12" s="1">
        <v>3226250</v>
      </c>
      <c r="CL12" s="1">
        <v>3226250</v>
      </c>
      <c r="CM12" s="1">
        <v>3226250</v>
      </c>
      <c r="CN12" s="1">
        <v>3226250</v>
      </c>
      <c r="CO12" s="1">
        <v>3226250</v>
      </c>
      <c r="CP12" s="1">
        <v>3226250</v>
      </c>
      <c r="CQ12" s="1">
        <v>3226250</v>
      </c>
      <c r="CR12" s="1">
        <v>3226250</v>
      </c>
      <c r="CS12" s="1">
        <v>3226250</v>
      </c>
      <c r="CT12" s="1">
        <v>3226250</v>
      </c>
      <c r="CU12" s="1">
        <v>3226250</v>
      </c>
      <c r="CV12" s="1">
        <v>3226250</v>
      </c>
      <c r="CW12" s="1">
        <v>3226250</v>
      </c>
      <c r="CX12" s="1">
        <v>3226250</v>
      </c>
      <c r="CY12" s="1">
        <v>3226250</v>
      </c>
      <c r="CZ12" s="1">
        <v>3226250</v>
      </c>
      <c r="DA12" s="1">
        <v>3226250</v>
      </c>
    </row>
    <row r="13" spans="4:105" x14ac:dyDescent="0.25">
      <c r="D13" t="s">
        <v>53</v>
      </c>
      <c r="E13" s="1">
        <v>2822750</v>
      </c>
      <c r="F13" s="1">
        <v>2822750</v>
      </c>
      <c r="G13" s="1">
        <v>2822750</v>
      </c>
      <c r="H13" s="1">
        <v>2822750</v>
      </c>
      <c r="I13" s="1">
        <v>2822750</v>
      </c>
      <c r="J13" s="1">
        <v>2822750</v>
      </c>
      <c r="K13" s="1">
        <v>2822750</v>
      </c>
      <c r="L13" s="1">
        <v>2822750</v>
      </c>
      <c r="M13" s="1">
        <v>2822750</v>
      </c>
      <c r="N13" s="1">
        <v>2822750</v>
      </c>
      <c r="O13" s="1">
        <v>2822750</v>
      </c>
      <c r="P13" s="1">
        <v>2822750</v>
      </c>
      <c r="Q13" s="1">
        <v>2822750</v>
      </c>
      <c r="R13" s="1">
        <v>2822750</v>
      </c>
      <c r="S13" s="1">
        <v>2822750</v>
      </c>
      <c r="T13" s="1">
        <v>2822750</v>
      </c>
      <c r="U13" s="1">
        <v>2822750</v>
      </c>
      <c r="V13" s="1">
        <v>2822750</v>
      </c>
      <c r="W13" s="1">
        <v>2822750</v>
      </c>
      <c r="X13" s="1">
        <v>2822750</v>
      </c>
      <c r="Y13" s="1">
        <v>2822750</v>
      </c>
      <c r="Z13" s="1">
        <v>2822750</v>
      </c>
      <c r="AA13" s="1">
        <v>2822750</v>
      </c>
      <c r="AB13" s="1">
        <v>2822750</v>
      </c>
      <c r="AC13" s="1">
        <v>2822750</v>
      </c>
      <c r="AD13" s="1">
        <v>2822750</v>
      </c>
      <c r="AE13" s="1">
        <v>2822750</v>
      </c>
      <c r="AF13" s="1">
        <v>2822750</v>
      </c>
      <c r="AG13" s="1">
        <v>2822750</v>
      </c>
      <c r="AH13" s="1">
        <v>2822750</v>
      </c>
      <c r="AI13" s="1">
        <v>2822750</v>
      </c>
      <c r="AJ13" s="1">
        <v>2822750</v>
      </c>
      <c r="AK13" s="1">
        <v>2822750</v>
      </c>
      <c r="AL13" s="1">
        <v>2822750</v>
      </c>
      <c r="AM13" s="1">
        <v>2822750</v>
      </c>
      <c r="AN13" s="1">
        <v>2822750</v>
      </c>
      <c r="AO13" s="1">
        <v>2822750</v>
      </c>
      <c r="AP13" s="1">
        <v>2822750</v>
      </c>
      <c r="AQ13" s="1">
        <v>2822750</v>
      </c>
      <c r="AR13" s="1">
        <v>2822750</v>
      </c>
      <c r="AS13" s="1">
        <v>2822750</v>
      </c>
      <c r="AT13" s="1">
        <v>2822750</v>
      </c>
      <c r="AU13" s="1">
        <v>2822750</v>
      </c>
      <c r="AV13" s="1">
        <v>2822750</v>
      </c>
      <c r="AW13" s="1">
        <v>2822750</v>
      </c>
      <c r="AX13" s="1">
        <v>2822750</v>
      </c>
      <c r="AY13" s="1">
        <v>2822750</v>
      </c>
      <c r="AZ13" s="1">
        <v>2822750</v>
      </c>
      <c r="BA13" s="1">
        <v>2822750</v>
      </c>
      <c r="BB13" s="1">
        <v>2822750</v>
      </c>
      <c r="BC13" s="1">
        <v>2822750</v>
      </c>
      <c r="BD13" s="1">
        <v>2822750</v>
      </c>
      <c r="BE13" s="1">
        <v>2822750</v>
      </c>
      <c r="BF13" s="1">
        <v>2822750</v>
      </c>
      <c r="BG13" s="1">
        <v>2822750</v>
      </c>
      <c r="BH13" s="1">
        <v>2822750</v>
      </c>
      <c r="BI13" s="1">
        <v>2822750</v>
      </c>
      <c r="BJ13" s="1">
        <v>2822750</v>
      </c>
      <c r="BK13" s="1">
        <v>2822750</v>
      </c>
      <c r="BL13" s="1">
        <v>2822750</v>
      </c>
      <c r="BM13" s="1">
        <v>2822750</v>
      </c>
      <c r="BN13" s="1">
        <v>2822750</v>
      </c>
      <c r="BO13" s="1">
        <v>2822750</v>
      </c>
      <c r="BP13" s="1">
        <v>2822750</v>
      </c>
      <c r="BQ13" s="1">
        <v>2822750</v>
      </c>
      <c r="BR13" s="1">
        <v>2822750</v>
      </c>
      <c r="BS13" s="1">
        <v>2822750</v>
      </c>
      <c r="BT13" s="1">
        <v>2822750</v>
      </c>
      <c r="BU13" s="1">
        <v>2822750</v>
      </c>
      <c r="BV13" s="1">
        <v>2822750</v>
      </c>
      <c r="BW13" s="1">
        <v>2822750</v>
      </c>
      <c r="BX13" s="1">
        <v>2822750</v>
      </c>
      <c r="BY13" s="1">
        <v>2822750</v>
      </c>
      <c r="BZ13" s="1">
        <v>2822750</v>
      </c>
      <c r="CA13" s="1">
        <v>2822750</v>
      </c>
      <c r="CB13" s="1">
        <v>2822750</v>
      </c>
      <c r="CC13" s="1">
        <v>2822750</v>
      </c>
      <c r="CD13" s="1">
        <v>2822750</v>
      </c>
      <c r="CE13" s="1">
        <v>2822750</v>
      </c>
      <c r="CF13" s="1">
        <v>2822750</v>
      </c>
      <c r="CG13" s="1">
        <v>2822750</v>
      </c>
      <c r="CH13" s="1">
        <v>2822750</v>
      </c>
      <c r="CI13" s="1">
        <v>2822750</v>
      </c>
      <c r="CJ13" s="1">
        <v>2822750</v>
      </c>
      <c r="CK13" s="1">
        <v>2822750</v>
      </c>
      <c r="CL13" s="1">
        <v>2822750</v>
      </c>
      <c r="CM13" s="1">
        <v>2822750</v>
      </c>
      <c r="CN13" s="1">
        <v>2822750</v>
      </c>
      <c r="CO13" s="1">
        <v>2822750</v>
      </c>
      <c r="CP13" s="1">
        <v>2822750</v>
      </c>
      <c r="CQ13" s="1">
        <v>2822750</v>
      </c>
      <c r="CR13" s="1">
        <v>2822750</v>
      </c>
      <c r="CS13" s="1">
        <v>2822750</v>
      </c>
      <c r="CT13" s="1">
        <v>2822750</v>
      </c>
      <c r="CU13" s="1">
        <v>2822750</v>
      </c>
      <c r="CV13" s="1">
        <v>2822750</v>
      </c>
      <c r="CW13" s="1">
        <v>2822750</v>
      </c>
      <c r="CX13" s="1">
        <v>2822750</v>
      </c>
      <c r="CY13" s="1">
        <v>2822750</v>
      </c>
      <c r="CZ13" s="1">
        <v>2822750</v>
      </c>
      <c r="DA13" s="1">
        <v>2822750</v>
      </c>
    </row>
    <row r="14" spans="4:105" x14ac:dyDescent="0.25">
      <c r="D14" t="s">
        <v>54</v>
      </c>
      <c r="E14" s="1">
        <v>2661500</v>
      </c>
      <c r="F14" s="1">
        <v>2661500</v>
      </c>
      <c r="G14" s="1">
        <v>2661500</v>
      </c>
      <c r="H14" s="1">
        <v>2661500</v>
      </c>
      <c r="I14" s="1">
        <v>2661500</v>
      </c>
      <c r="J14" s="1">
        <v>2661500</v>
      </c>
      <c r="K14" s="1">
        <v>2661500</v>
      </c>
      <c r="L14" s="1">
        <v>2661500</v>
      </c>
      <c r="M14" s="1">
        <v>2661500</v>
      </c>
      <c r="N14" s="1">
        <v>2661500</v>
      </c>
      <c r="O14" s="1">
        <v>2661500</v>
      </c>
      <c r="P14" s="1">
        <v>2661500</v>
      </c>
      <c r="Q14" s="1">
        <v>2661500</v>
      </c>
      <c r="R14" s="1">
        <v>2661500</v>
      </c>
      <c r="S14" s="1">
        <v>2661500</v>
      </c>
      <c r="T14" s="1">
        <v>2661500</v>
      </c>
      <c r="U14" s="1">
        <v>2661500</v>
      </c>
      <c r="V14" s="1">
        <v>2661500</v>
      </c>
      <c r="W14" s="1">
        <v>2661500</v>
      </c>
      <c r="X14" s="1">
        <v>2661500</v>
      </c>
      <c r="Y14" s="1">
        <v>2661500</v>
      </c>
      <c r="Z14" s="1">
        <v>2661500</v>
      </c>
      <c r="AA14" s="1">
        <v>2661500</v>
      </c>
      <c r="AB14" s="1">
        <v>2661500</v>
      </c>
      <c r="AC14" s="1">
        <v>2661500</v>
      </c>
      <c r="AD14" s="1">
        <v>2661500</v>
      </c>
      <c r="AE14" s="1">
        <v>2661500</v>
      </c>
      <c r="AF14" s="1">
        <v>2661500</v>
      </c>
      <c r="AG14" s="1">
        <v>2661500</v>
      </c>
      <c r="AH14" s="1">
        <v>2661500</v>
      </c>
      <c r="AI14" s="1">
        <v>2661500</v>
      </c>
      <c r="AJ14" s="1">
        <v>2661500</v>
      </c>
      <c r="AK14" s="1">
        <v>2661500</v>
      </c>
      <c r="AL14" s="1">
        <v>2661500</v>
      </c>
      <c r="AM14" s="1">
        <v>2661500</v>
      </c>
      <c r="AN14" s="1">
        <v>2661500</v>
      </c>
      <c r="AO14" s="1">
        <v>2661500</v>
      </c>
      <c r="AP14" s="1">
        <v>2661500</v>
      </c>
      <c r="AQ14" s="1">
        <v>2661500</v>
      </c>
      <c r="AR14" s="1">
        <v>2661500</v>
      </c>
      <c r="AS14" s="1">
        <v>2661500</v>
      </c>
      <c r="AT14" s="1">
        <v>2661500</v>
      </c>
      <c r="AU14" s="1">
        <v>2661500</v>
      </c>
      <c r="AV14" s="1">
        <v>2661500</v>
      </c>
      <c r="AW14" s="1">
        <v>2661500</v>
      </c>
      <c r="AX14" s="1">
        <v>2661500</v>
      </c>
      <c r="AY14" s="1">
        <v>2661500</v>
      </c>
      <c r="AZ14" s="1">
        <v>2661500</v>
      </c>
      <c r="BA14" s="1">
        <v>2661500</v>
      </c>
      <c r="BB14" s="1">
        <v>2661500</v>
      </c>
      <c r="BC14" s="1">
        <v>2661500</v>
      </c>
      <c r="BD14" s="1">
        <v>2661500</v>
      </c>
      <c r="BE14" s="1">
        <v>2661500</v>
      </c>
      <c r="BF14" s="1">
        <v>2661500</v>
      </c>
      <c r="BG14" s="1">
        <v>2661500</v>
      </c>
      <c r="BH14" s="1">
        <v>2661500</v>
      </c>
      <c r="BI14" s="1">
        <v>2661500</v>
      </c>
      <c r="BJ14" s="1">
        <v>2661500</v>
      </c>
      <c r="BK14" s="1">
        <v>2661500</v>
      </c>
      <c r="BL14" s="1">
        <v>2661500</v>
      </c>
      <c r="BM14" s="1">
        <v>2661500</v>
      </c>
      <c r="BN14" s="1">
        <v>2661500</v>
      </c>
      <c r="BO14" s="1">
        <v>2661500</v>
      </c>
      <c r="BP14" s="1">
        <v>2661500</v>
      </c>
      <c r="BQ14" s="1">
        <v>2661500</v>
      </c>
      <c r="BR14" s="1">
        <v>2661500</v>
      </c>
      <c r="BS14" s="1">
        <v>2661500</v>
      </c>
      <c r="BT14" s="1">
        <v>2661500</v>
      </c>
      <c r="BU14" s="1">
        <v>2661500</v>
      </c>
      <c r="BV14" s="1">
        <v>2661500</v>
      </c>
      <c r="BW14" s="1">
        <v>2661500</v>
      </c>
      <c r="BX14" s="1">
        <v>2661500</v>
      </c>
      <c r="BY14" s="1">
        <v>2661500</v>
      </c>
      <c r="BZ14" s="1">
        <v>2661500</v>
      </c>
      <c r="CA14" s="1">
        <v>2661500</v>
      </c>
      <c r="CB14" s="1">
        <v>2661500</v>
      </c>
      <c r="CC14" s="1">
        <v>2661500</v>
      </c>
      <c r="CD14" s="1">
        <v>2661500</v>
      </c>
      <c r="CE14" s="1">
        <v>2661500</v>
      </c>
      <c r="CF14" s="1">
        <v>2661500</v>
      </c>
      <c r="CG14" s="1">
        <v>2661500</v>
      </c>
      <c r="CH14" s="1">
        <v>2661500</v>
      </c>
      <c r="CI14" s="1">
        <v>2661500</v>
      </c>
      <c r="CJ14" s="1">
        <v>2661500</v>
      </c>
      <c r="CK14" s="1">
        <v>2661500</v>
      </c>
      <c r="CL14" s="1">
        <v>2661500</v>
      </c>
      <c r="CM14" s="1">
        <v>2661500</v>
      </c>
      <c r="CN14" s="1">
        <v>2661500</v>
      </c>
      <c r="CO14" s="1">
        <v>2661500</v>
      </c>
      <c r="CP14" s="1">
        <v>2661500</v>
      </c>
      <c r="CQ14" s="1">
        <v>2661500</v>
      </c>
      <c r="CR14" s="1">
        <v>2661500</v>
      </c>
      <c r="CS14" s="1">
        <v>2661500</v>
      </c>
      <c r="CT14" s="1">
        <v>2661500</v>
      </c>
      <c r="CU14" s="1">
        <v>2661500</v>
      </c>
      <c r="CV14" s="1">
        <v>2661500</v>
      </c>
      <c r="CW14" s="1">
        <v>2661500</v>
      </c>
      <c r="CX14" s="1">
        <v>2661500</v>
      </c>
      <c r="CY14" s="1">
        <v>2661500</v>
      </c>
      <c r="CZ14" s="1">
        <v>2661500</v>
      </c>
      <c r="DA14" s="1">
        <v>2661500</v>
      </c>
    </row>
    <row r="15" spans="4:105" x14ac:dyDescent="0.25">
      <c r="D15" t="s">
        <v>55</v>
      </c>
      <c r="E15" s="1">
        <v>2585250</v>
      </c>
      <c r="F15" s="1">
        <v>2585250</v>
      </c>
      <c r="G15" s="1">
        <v>2585250</v>
      </c>
      <c r="H15" s="1">
        <v>2585250</v>
      </c>
      <c r="I15" s="1">
        <v>2585250</v>
      </c>
      <c r="J15" s="1">
        <v>2585250</v>
      </c>
      <c r="K15" s="1">
        <v>2585250</v>
      </c>
      <c r="L15" s="1">
        <v>2585250</v>
      </c>
      <c r="M15" s="1">
        <v>2585250</v>
      </c>
      <c r="N15" s="1">
        <v>2585250</v>
      </c>
      <c r="O15" s="1">
        <v>2585250</v>
      </c>
      <c r="P15" s="1">
        <v>2585250</v>
      </c>
      <c r="Q15" s="1">
        <v>2585250</v>
      </c>
      <c r="R15" s="1">
        <v>2585250</v>
      </c>
      <c r="S15" s="1">
        <v>2585250</v>
      </c>
      <c r="T15" s="1">
        <v>2585250</v>
      </c>
      <c r="U15" s="1">
        <v>2585250</v>
      </c>
      <c r="V15" s="1">
        <v>2585250</v>
      </c>
      <c r="W15" s="1">
        <v>2585250</v>
      </c>
      <c r="X15" s="1">
        <v>2585250</v>
      </c>
      <c r="Y15" s="1">
        <v>2585250</v>
      </c>
      <c r="Z15" s="1">
        <v>2585250</v>
      </c>
      <c r="AA15" s="1">
        <v>2585250</v>
      </c>
      <c r="AB15" s="1">
        <v>2585250</v>
      </c>
      <c r="AC15" s="1">
        <v>2585250</v>
      </c>
      <c r="AD15" s="1">
        <v>2585250</v>
      </c>
      <c r="AE15" s="1">
        <v>2585250</v>
      </c>
      <c r="AF15" s="1">
        <v>2585250</v>
      </c>
      <c r="AG15" s="1">
        <v>2585250</v>
      </c>
      <c r="AH15" s="1">
        <v>2585250</v>
      </c>
      <c r="AI15" s="1">
        <v>2585250</v>
      </c>
      <c r="AJ15" s="1">
        <v>2585250</v>
      </c>
      <c r="AK15" s="1">
        <v>2585250</v>
      </c>
      <c r="AL15" s="1">
        <v>2585250</v>
      </c>
      <c r="AM15" s="1">
        <v>2585250</v>
      </c>
      <c r="AN15" s="1">
        <v>2585250</v>
      </c>
      <c r="AO15" s="1">
        <v>2585250</v>
      </c>
      <c r="AP15" s="1">
        <v>2585250</v>
      </c>
      <c r="AQ15" s="1">
        <v>2585250</v>
      </c>
      <c r="AR15" s="1">
        <v>2585250</v>
      </c>
      <c r="AS15" s="1">
        <v>2585250</v>
      </c>
      <c r="AT15" s="1">
        <v>2585250</v>
      </c>
      <c r="AU15" s="1">
        <v>2585250</v>
      </c>
      <c r="AV15" s="1">
        <v>2585250</v>
      </c>
      <c r="AW15" s="1">
        <v>2585250</v>
      </c>
      <c r="AX15" s="1">
        <v>2585250</v>
      </c>
      <c r="AY15" s="1">
        <v>2585250</v>
      </c>
      <c r="AZ15" s="1">
        <v>2585250</v>
      </c>
      <c r="BA15" s="1">
        <v>2585250</v>
      </c>
      <c r="BB15" s="1">
        <v>2585250</v>
      </c>
      <c r="BC15" s="1">
        <v>2585250</v>
      </c>
      <c r="BD15" s="1">
        <v>2585250</v>
      </c>
      <c r="BE15" s="1">
        <v>2585250</v>
      </c>
      <c r="BF15" s="1">
        <v>2585250</v>
      </c>
      <c r="BG15" s="1">
        <v>2585250</v>
      </c>
      <c r="BH15" s="1">
        <v>2585250</v>
      </c>
      <c r="BI15" s="1">
        <v>2585250</v>
      </c>
      <c r="BJ15" s="1">
        <v>2585250</v>
      </c>
      <c r="BK15" s="1">
        <v>2585250</v>
      </c>
      <c r="BL15" s="1">
        <v>2585250</v>
      </c>
      <c r="BM15" s="1">
        <v>2585250</v>
      </c>
      <c r="BN15" s="1">
        <v>2585250</v>
      </c>
      <c r="BO15" s="1">
        <v>2585250</v>
      </c>
      <c r="BP15" s="1">
        <v>2585250</v>
      </c>
      <c r="BQ15" s="1">
        <v>2585250</v>
      </c>
      <c r="BR15" s="1">
        <v>2585250</v>
      </c>
      <c r="BS15" s="1">
        <v>2585250</v>
      </c>
      <c r="BT15" s="1">
        <v>2585250</v>
      </c>
      <c r="BU15" s="1">
        <v>2585250</v>
      </c>
      <c r="BV15" s="1">
        <v>2585250</v>
      </c>
      <c r="BW15" s="1">
        <v>2585250</v>
      </c>
      <c r="BX15" s="1">
        <v>2585250</v>
      </c>
      <c r="BY15" s="1">
        <v>2585250</v>
      </c>
      <c r="BZ15" s="1">
        <v>2585250</v>
      </c>
      <c r="CA15" s="1">
        <v>2585250</v>
      </c>
      <c r="CB15" s="1">
        <v>2585250</v>
      </c>
      <c r="CC15" s="1">
        <v>2585250</v>
      </c>
      <c r="CD15" s="1">
        <v>2585250</v>
      </c>
      <c r="CE15" s="1">
        <v>2585250</v>
      </c>
      <c r="CF15" s="1">
        <v>2585250</v>
      </c>
      <c r="CG15" s="1">
        <v>2585250</v>
      </c>
      <c r="CH15" s="1">
        <v>2585250</v>
      </c>
      <c r="CI15" s="1">
        <v>2585250</v>
      </c>
      <c r="CJ15" s="1">
        <v>2585250</v>
      </c>
      <c r="CK15" s="1">
        <v>2585250</v>
      </c>
      <c r="CL15" s="1">
        <v>2585250</v>
      </c>
      <c r="CM15" s="1">
        <v>2585250</v>
      </c>
      <c r="CN15" s="1">
        <v>2585250</v>
      </c>
      <c r="CO15" s="1">
        <v>2585250</v>
      </c>
      <c r="CP15" s="1">
        <v>2585250</v>
      </c>
      <c r="CQ15" s="1">
        <v>2585250</v>
      </c>
      <c r="CR15" s="1">
        <v>2585250</v>
      </c>
      <c r="CS15" s="1">
        <v>2585250</v>
      </c>
      <c r="CT15" s="1">
        <v>2585250</v>
      </c>
      <c r="CU15" s="1">
        <v>2585250</v>
      </c>
      <c r="CV15" s="1">
        <v>2585250</v>
      </c>
      <c r="CW15" s="1">
        <v>2585250</v>
      </c>
      <c r="CX15" s="1">
        <v>2585250</v>
      </c>
      <c r="CY15" s="1">
        <v>2585250</v>
      </c>
      <c r="CZ15" s="1">
        <v>2585250</v>
      </c>
      <c r="DA15" s="1">
        <v>2585250</v>
      </c>
    </row>
    <row r="16" spans="4:105" x14ac:dyDescent="0.25">
      <c r="D16" t="s">
        <v>56</v>
      </c>
      <c r="E16" s="1">
        <v>2904500</v>
      </c>
      <c r="F16" s="1">
        <v>2904500</v>
      </c>
      <c r="G16" s="1">
        <v>2904500</v>
      </c>
      <c r="H16" s="1">
        <v>2904500</v>
      </c>
      <c r="I16" s="1">
        <v>2904500</v>
      </c>
      <c r="J16" s="1">
        <v>2904500</v>
      </c>
      <c r="K16" s="1">
        <v>2904500</v>
      </c>
      <c r="L16" s="1">
        <v>2904500</v>
      </c>
      <c r="M16" s="1">
        <v>2904500</v>
      </c>
      <c r="N16" s="1">
        <v>2904500</v>
      </c>
      <c r="O16" s="1">
        <v>2904500</v>
      </c>
      <c r="P16" s="1">
        <v>2904500</v>
      </c>
      <c r="Q16" s="1">
        <v>2904500</v>
      </c>
      <c r="R16" s="1">
        <v>2904500</v>
      </c>
      <c r="S16" s="1">
        <v>2904500</v>
      </c>
      <c r="T16" s="1">
        <v>2904500</v>
      </c>
      <c r="U16" s="1">
        <v>2904500</v>
      </c>
      <c r="V16" s="1">
        <v>2904500</v>
      </c>
      <c r="W16" s="1">
        <v>2904500</v>
      </c>
      <c r="X16" s="1">
        <v>2904500</v>
      </c>
      <c r="Y16" s="1">
        <v>2904500</v>
      </c>
      <c r="Z16" s="1">
        <v>2904500</v>
      </c>
      <c r="AA16" s="1">
        <v>2904500</v>
      </c>
      <c r="AB16" s="1">
        <v>2904500</v>
      </c>
      <c r="AC16" s="1">
        <v>2904500</v>
      </c>
      <c r="AD16" s="1">
        <v>2904500</v>
      </c>
      <c r="AE16" s="1">
        <v>2904500</v>
      </c>
      <c r="AF16" s="1">
        <v>2904500</v>
      </c>
      <c r="AG16" s="1">
        <v>2904500</v>
      </c>
      <c r="AH16" s="1">
        <v>2904500</v>
      </c>
      <c r="AI16" s="1">
        <v>2904500</v>
      </c>
      <c r="AJ16" s="1">
        <v>2904500</v>
      </c>
      <c r="AK16" s="1">
        <v>2904500</v>
      </c>
      <c r="AL16" s="1">
        <v>2904500</v>
      </c>
      <c r="AM16" s="1">
        <v>2904500</v>
      </c>
      <c r="AN16" s="1">
        <v>2904500</v>
      </c>
      <c r="AO16" s="1">
        <v>2904500</v>
      </c>
      <c r="AP16" s="1">
        <v>2904500</v>
      </c>
      <c r="AQ16" s="1">
        <v>2904500</v>
      </c>
      <c r="AR16" s="1">
        <v>2904500</v>
      </c>
      <c r="AS16" s="1">
        <v>2904500</v>
      </c>
      <c r="AT16" s="1">
        <v>2904500</v>
      </c>
      <c r="AU16" s="1">
        <v>2904500</v>
      </c>
      <c r="AV16" s="1">
        <v>2904500</v>
      </c>
      <c r="AW16" s="1">
        <v>2904500</v>
      </c>
      <c r="AX16" s="1">
        <v>2904500</v>
      </c>
      <c r="AY16" s="1">
        <v>2904500</v>
      </c>
      <c r="AZ16" s="1">
        <v>2904500</v>
      </c>
      <c r="BA16" s="1">
        <v>2904500</v>
      </c>
      <c r="BB16" s="1">
        <v>2904500</v>
      </c>
      <c r="BC16" s="1">
        <v>2904500</v>
      </c>
      <c r="BD16" s="1">
        <v>2904500</v>
      </c>
      <c r="BE16" s="1">
        <v>2904500</v>
      </c>
      <c r="BF16" s="1">
        <v>2904500</v>
      </c>
      <c r="BG16" s="1">
        <v>2904500</v>
      </c>
      <c r="BH16" s="1">
        <v>2904500</v>
      </c>
      <c r="BI16" s="1">
        <v>2904500</v>
      </c>
      <c r="BJ16" s="1">
        <v>2904500</v>
      </c>
      <c r="BK16" s="1">
        <v>2904500</v>
      </c>
      <c r="BL16" s="1">
        <v>2904500</v>
      </c>
      <c r="BM16" s="1">
        <v>2904500</v>
      </c>
      <c r="BN16" s="1">
        <v>2904500</v>
      </c>
      <c r="BO16" s="1">
        <v>2904500</v>
      </c>
      <c r="BP16" s="1">
        <v>2904500</v>
      </c>
      <c r="BQ16" s="1">
        <v>2904500</v>
      </c>
      <c r="BR16" s="1">
        <v>2904500</v>
      </c>
      <c r="BS16" s="1">
        <v>2904500</v>
      </c>
      <c r="BT16" s="1">
        <v>2904500</v>
      </c>
      <c r="BU16" s="1">
        <v>2904500</v>
      </c>
      <c r="BV16" s="1">
        <v>2904500</v>
      </c>
      <c r="BW16" s="1">
        <v>2904500</v>
      </c>
      <c r="BX16" s="1">
        <v>2904500</v>
      </c>
      <c r="BY16" s="1">
        <v>2904500</v>
      </c>
      <c r="BZ16" s="1">
        <v>2904500</v>
      </c>
      <c r="CA16" s="1">
        <v>2904500</v>
      </c>
      <c r="CB16" s="1">
        <v>2904500</v>
      </c>
      <c r="CC16" s="1">
        <v>2904500</v>
      </c>
      <c r="CD16" s="1">
        <v>2904500</v>
      </c>
      <c r="CE16" s="1">
        <v>2904500</v>
      </c>
      <c r="CF16" s="1">
        <v>2904500</v>
      </c>
      <c r="CG16" s="1">
        <v>2904500</v>
      </c>
      <c r="CH16" s="1">
        <v>2904500</v>
      </c>
      <c r="CI16" s="1">
        <v>2904500</v>
      </c>
      <c r="CJ16" s="1">
        <v>2904500</v>
      </c>
      <c r="CK16" s="1">
        <v>2904500</v>
      </c>
      <c r="CL16" s="1">
        <v>2904500</v>
      </c>
      <c r="CM16" s="1">
        <v>2904500</v>
      </c>
      <c r="CN16" s="1">
        <v>2904500</v>
      </c>
      <c r="CO16" s="1">
        <v>2904500</v>
      </c>
      <c r="CP16" s="1">
        <v>2904500</v>
      </c>
      <c r="CQ16" s="1">
        <v>2904500</v>
      </c>
      <c r="CR16" s="1">
        <v>2904500</v>
      </c>
      <c r="CS16" s="1">
        <v>2904500</v>
      </c>
      <c r="CT16" s="1">
        <v>2904500</v>
      </c>
      <c r="CU16" s="1">
        <v>2904500</v>
      </c>
      <c r="CV16" s="1">
        <v>2904500</v>
      </c>
      <c r="CW16" s="1">
        <v>2904500</v>
      </c>
      <c r="CX16" s="1">
        <v>2904500</v>
      </c>
      <c r="CY16" s="1">
        <v>2904500</v>
      </c>
      <c r="CZ16" s="1">
        <v>2904500</v>
      </c>
      <c r="DA16" s="1">
        <v>2904500</v>
      </c>
    </row>
    <row r="17" spans="4:105" x14ac:dyDescent="0.25">
      <c r="D17" t="s">
        <v>57</v>
      </c>
      <c r="E17" s="1">
        <v>3255750</v>
      </c>
      <c r="F17" s="1">
        <v>3255750</v>
      </c>
      <c r="G17" s="1">
        <v>3255750</v>
      </c>
      <c r="H17" s="1">
        <v>3255750</v>
      </c>
      <c r="I17" s="1">
        <v>3255750</v>
      </c>
      <c r="J17" s="1">
        <v>3255750</v>
      </c>
      <c r="K17" s="1">
        <v>3255750</v>
      </c>
      <c r="L17" s="1">
        <v>3255750</v>
      </c>
      <c r="M17" s="1">
        <v>3255750</v>
      </c>
      <c r="N17" s="1">
        <v>3255750</v>
      </c>
      <c r="O17" s="1">
        <v>3255750</v>
      </c>
      <c r="P17" s="1">
        <v>3255750</v>
      </c>
      <c r="Q17" s="1">
        <v>3255750</v>
      </c>
      <c r="R17" s="1">
        <v>3255750</v>
      </c>
      <c r="S17" s="1">
        <v>3255750</v>
      </c>
      <c r="T17" s="1">
        <v>3255750</v>
      </c>
      <c r="U17" s="1">
        <v>3255750</v>
      </c>
      <c r="V17" s="1">
        <v>3255750</v>
      </c>
      <c r="W17" s="1">
        <v>3255750</v>
      </c>
      <c r="X17" s="1">
        <v>3255750</v>
      </c>
      <c r="Y17" s="1">
        <v>3255750</v>
      </c>
      <c r="Z17" s="1">
        <v>3255750</v>
      </c>
      <c r="AA17" s="1">
        <v>3255750</v>
      </c>
      <c r="AB17" s="1">
        <v>3255750</v>
      </c>
      <c r="AC17" s="1">
        <v>3255750</v>
      </c>
      <c r="AD17" s="1">
        <v>3255750</v>
      </c>
      <c r="AE17" s="1">
        <v>3255750</v>
      </c>
      <c r="AF17" s="1">
        <v>3255750</v>
      </c>
      <c r="AG17" s="1">
        <v>3255750</v>
      </c>
      <c r="AH17" s="1">
        <v>3255750</v>
      </c>
      <c r="AI17" s="1">
        <v>3255750</v>
      </c>
      <c r="AJ17" s="1">
        <v>3255750</v>
      </c>
      <c r="AK17" s="1">
        <v>3255750</v>
      </c>
      <c r="AL17" s="1">
        <v>3255750</v>
      </c>
      <c r="AM17" s="1">
        <v>3255750</v>
      </c>
      <c r="AN17" s="1">
        <v>3255750</v>
      </c>
      <c r="AO17" s="1">
        <v>3255750</v>
      </c>
      <c r="AP17" s="1">
        <v>3255750</v>
      </c>
      <c r="AQ17" s="1">
        <v>3255750</v>
      </c>
      <c r="AR17" s="1">
        <v>3255750</v>
      </c>
      <c r="AS17" s="1">
        <v>3255750</v>
      </c>
      <c r="AT17" s="1">
        <v>3255750</v>
      </c>
      <c r="AU17" s="1">
        <v>3255750</v>
      </c>
      <c r="AV17" s="1">
        <v>3255750</v>
      </c>
      <c r="AW17" s="1">
        <v>3255750</v>
      </c>
      <c r="AX17" s="1">
        <v>3255750</v>
      </c>
      <c r="AY17" s="1">
        <v>3255750</v>
      </c>
      <c r="AZ17" s="1">
        <v>3255750</v>
      </c>
      <c r="BA17" s="1">
        <v>3255750</v>
      </c>
      <c r="BB17" s="1">
        <v>3255750</v>
      </c>
      <c r="BC17" s="1">
        <v>3255750</v>
      </c>
      <c r="BD17" s="1">
        <v>3255750</v>
      </c>
      <c r="BE17" s="1">
        <v>3255750</v>
      </c>
      <c r="BF17" s="1">
        <v>3255750</v>
      </c>
      <c r="BG17" s="1">
        <v>3255750</v>
      </c>
      <c r="BH17" s="1">
        <v>3255750</v>
      </c>
      <c r="BI17" s="1">
        <v>3255750</v>
      </c>
      <c r="BJ17" s="1">
        <v>3255750</v>
      </c>
      <c r="BK17" s="1">
        <v>3255750</v>
      </c>
      <c r="BL17" s="1">
        <v>3255750</v>
      </c>
      <c r="BM17" s="1">
        <v>3255750</v>
      </c>
      <c r="BN17" s="1">
        <v>3255750</v>
      </c>
      <c r="BO17" s="1">
        <v>3255750</v>
      </c>
      <c r="BP17" s="1">
        <v>3255750</v>
      </c>
      <c r="BQ17" s="1">
        <v>3255750</v>
      </c>
      <c r="BR17" s="1">
        <v>3255750</v>
      </c>
      <c r="BS17" s="1">
        <v>3255750</v>
      </c>
      <c r="BT17" s="1">
        <v>3255750</v>
      </c>
      <c r="BU17" s="1">
        <v>3255750</v>
      </c>
      <c r="BV17" s="1">
        <v>3255750</v>
      </c>
      <c r="BW17" s="1">
        <v>3255750</v>
      </c>
      <c r="BX17" s="1">
        <v>3255750</v>
      </c>
      <c r="BY17" s="1">
        <v>3255750</v>
      </c>
      <c r="BZ17" s="1">
        <v>3255750</v>
      </c>
      <c r="CA17" s="1">
        <v>3255750</v>
      </c>
      <c r="CB17" s="1">
        <v>3255750</v>
      </c>
      <c r="CC17" s="1">
        <v>3255750</v>
      </c>
      <c r="CD17" s="1">
        <v>3255750</v>
      </c>
      <c r="CE17" s="1">
        <v>3255750</v>
      </c>
      <c r="CF17" s="1">
        <v>3255750</v>
      </c>
      <c r="CG17" s="1">
        <v>3255750</v>
      </c>
      <c r="CH17" s="1">
        <v>3255750</v>
      </c>
      <c r="CI17" s="1">
        <v>3255750</v>
      </c>
      <c r="CJ17" s="1">
        <v>3255750</v>
      </c>
      <c r="CK17" s="1">
        <v>3255750</v>
      </c>
      <c r="CL17" s="1">
        <v>3255750</v>
      </c>
      <c r="CM17" s="1">
        <v>3255750</v>
      </c>
      <c r="CN17" s="1">
        <v>3255750</v>
      </c>
      <c r="CO17" s="1">
        <v>3255750</v>
      </c>
      <c r="CP17" s="1">
        <v>3255750</v>
      </c>
      <c r="CQ17" s="1">
        <v>3255750</v>
      </c>
      <c r="CR17" s="1">
        <v>3255750</v>
      </c>
      <c r="CS17" s="1">
        <v>3255750</v>
      </c>
      <c r="CT17" s="1">
        <v>3255750</v>
      </c>
      <c r="CU17" s="1">
        <v>3255750</v>
      </c>
      <c r="CV17" s="1">
        <v>3255750</v>
      </c>
      <c r="CW17" s="1">
        <v>3255750</v>
      </c>
      <c r="CX17" s="1">
        <v>3255750</v>
      </c>
      <c r="CY17" s="1">
        <v>3255750</v>
      </c>
      <c r="CZ17" s="1">
        <v>3255750</v>
      </c>
      <c r="DA17" s="1">
        <v>3255750</v>
      </c>
    </row>
    <row r="18" spans="4:105" x14ac:dyDescent="0.25">
      <c r="D18" t="s">
        <v>58</v>
      </c>
      <c r="E18" s="1">
        <v>3757249.9999999995</v>
      </c>
      <c r="F18" s="1">
        <v>3757249.9999999995</v>
      </c>
      <c r="G18" s="1">
        <v>3757249.9999999995</v>
      </c>
      <c r="H18" s="1">
        <v>3757249.9999999995</v>
      </c>
      <c r="I18" s="1">
        <v>3757249.9999999995</v>
      </c>
      <c r="J18" s="1">
        <v>3757249.9999999995</v>
      </c>
      <c r="K18" s="1">
        <v>3757249.9999999995</v>
      </c>
      <c r="L18" s="1">
        <v>3757249.9999999995</v>
      </c>
      <c r="M18" s="1">
        <v>3757249.9999999995</v>
      </c>
      <c r="N18" s="1">
        <v>3757249.9999999995</v>
      </c>
      <c r="O18" s="1">
        <v>3757249.9999999995</v>
      </c>
      <c r="P18" s="1">
        <v>3757249.9999999995</v>
      </c>
      <c r="Q18" s="1">
        <v>3757249.9999999995</v>
      </c>
      <c r="R18" s="1">
        <v>3757249.9999999995</v>
      </c>
      <c r="S18" s="1">
        <v>3757249.9999999995</v>
      </c>
      <c r="T18" s="1">
        <v>3757249.9999999995</v>
      </c>
      <c r="U18" s="1">
        <v>3757249.9999999995</v>
      </c>
      <c r="V18" s="1">
        <v>3757249.9999999995</v>
      </c>
      <c r="W18" s="1">
        <v>3757249.9999999995</v>
      </c>
      <c r="X18" s="1">
        <v>3757249.9999999995</v>
      </c>
      <c r="Y18" s="1">
        <v>3757249.9999999995</v>
      </c>
      <c r="Z18" s="1">
        <v>3757249.9999999995</v>
      </c>
      <c r="AA18" s="1">
        <v>3757249.9999999995</v>
      </c>
      <c r="AB18" s="1">
        <v>3757249.9999999995</v>
      </c>
      <c r="AC18" s="1">
        <v>3757249.9999999995</v>
      </c>
      <c r="AD18" s="1">
        <v>3757249.9999999995</v>
      </c>
      <c r="AE18" s="1">
        <v>3757249.9999999995</v>
      </c>
      <c r="AF18" s="1">
        <v>3757249.9999999995</v>
      </c>
      <c r="AG18" s="1">
        <v>3757249.9999999995</v>
      </c>
      <c r="AH18" s="1">
        <v>3757249.9999999995</v>
      </c>
      <c r="AI18" s="1">
        <v>3757249.9999999995</v>
      </c>
      <c r="AJ18" s="1">
        <v>3757249.9999999995</v>
      </c>
      <c r="AK18" s="1">
        <v>3757249.9999999995</v>
      </c>
      <c r="AL18" s="1">
        <v>3757249.9999999995</v>
      </c>
      <c r="AM18" s="1">
        <v>3757249.9999999995</v>
      </c>
      <c r="AN18" s="1">
        <v>3757249.9999999995</v>
      </c>
      <c r="AO18" s="1">
        <v>3757249.9999999995</v>
      </c>
      <c r="AP18" s="1">
        <v>3757249.9999999995</v>
      </c>
      <c r="AQ18" s="1">
        <v>3757249.9999999995</v>
      </c>
      <c r="AR18" s="1">
        <v>3757249.9999999995</v>
      </c>
      <c r="AS18" s="1">
        <v>3757249.9999999995</v>
      </c>
      <c r="AT18" s="1">
        <v>3757249.9999999995</v>
      </c>
      <c r="AU18" s="1">
        <v>3757249.9999999995</v>
      </c>
      <c r="AV18" s="1">
        <v>3757249.9999999995</v>
      </c>
      <c r="AW18" s="1">
        <v>3757249.9999999995</v>
      </c>
      <c r="AX18" s="1">
        <v>3757249.9999999995</v>
      </c>
      <c r="AY18" s="1">
        <v>3757249.9999999995</v>
      </c>
      <c r="AZ18" s="1">
        <v>3757249.9999999995</v>
      </c>
      <c r="BA18" s="1">
        <v>3757249.9999999995</v>
      </c>
      <c r="BB18" s="1">
        <v>3757249.9999999995</v>
      </c>
      <c r="BC18" s="1">
        <v>3757249.9999999995</v>
      </c>
      <c r="BD18" s="1">
        <v>3757249.9999999995</v>
      </c>
      <c r="BE18" s="1">
        <v>3757249.9999999995</v>
      </c>
      <c r="BF18" s="1">
        <v>3757249.9999999995</v>
      </c>
      <c r="BG18" s="1">
        <v>3757249.9999999995</v>
      </c>
      <c r="BH18" s="1">
        <v>3757249.9999999995</v>
      </c>
      <c r="BI18" s="1">
        <v>3757249.9999999995</v>
      </c>
      <c r="BJ18" s="1">
        <v>3757249.9999999995</v>
      </c>
      <c r="BK18" s="1">
        <v>3757249.9999999995</v>
      </c>
      <c r="BL18" s="1">
        <v>3757249.9999999995</v>
      </c>
      <c r="BM18" s="1">
        <v>3757249.9999999995</v>
      </c>
      <c r="BN18" s="1">
        <v>3757249.9999999995</v>
      </c>
      <c r="BO18" s="1">
        <v>3757249.9999999995</v>
      </c>
      <c r="BP18" s="1">
        <v>3757249.9999999995</v>
      </c>
      <c r="BQ18" s="1">
        <v>3757249.9999999995</v>
      </c>
      <c r="BR18" s="1">
        <v>3757249.9999999995</v>
      </c>
      <c r="BS18" s="1">
        <v>3757249.9999999995</v>
      </c>
      <c r="BT18" s="1">
        <v>3757249.9999999995</v>
      </c>
      <c r="BU18" s="1">
        <v>3757249.9999999995</v>
      </c>
      <c r="BV18" s="1">
        <v>3757249.9999999995</v>
      </c>
      <c r="BW18" s="1">
        <v>3757249.9999999995</v>
      </c>
      <c r="BX18" s="1">
        <v>3757249.9999999995</v>
      </c>
      <c r="BY18" s="1">
        <v>3757249.9999999995</v>
      </c>
      <c r="BZ18" s="1">
        <v>3757249.9999999995</v>
      </c>
      <c r="CA18" s="1">
        <v>3757249.9999999995</v>
      </c>
      <c r="CB18" s="1">
        <v>3757249.9999999995</v>
      </c>
      <c r="CC18" s="1">
        <v>3757249.9999999995</v>
      </c>
      <c r="CD18" s="1">
        <v>3757249.9999999995</v>
      </c>
      <c r="CE18" s="1">
        <v>3757249.9999999995</v>
      </c>
      <c r="CF18" s="1">
        <v>3757249.9999999995</v>
      </c>
      <c r="CG18" s="1">
        <v>3757249.9999999995</v>
      </c>
      <c r="CH18" s="1">
        <v>3757249.9999999995</v>
      </c>
      <c r="CI18" s="1">
        <v>3757249.9999999995</v>
      </c>
      <c r="CJ18" s="1">
        <v>3757249.9999999995</v>
      </c>
      <c r="CK18" s="1">
        <v>3757249.9999999995</v>
      </c>
      <c r="CL18" s="1">
        <v>3757249.9999999995</v>
      </c>
      <c r="CM18" s="1">
        <v>3757249.9999999995</v>
      </c>
      <c r="CN18" s="1">
        <v>3757249.9999999995</v>
      </c>
      <c r="CO18" s="1">
        <v>3757249.9999999995</v>
      </c>
      <c r="CP18" s="1">
        <v>3757249.9999999995</v>
      </c>
      <c r="CQ18" s="1">
        <v>3757249.9999999995</v>
      </c>
      <c r="CR18" s="1">
        <v>3757249.9999999995</v>
      </c>
      <c r="CS18" s="1">
        <v>3757249.9999999995</v>
      </c>
      <c r="CT18" s="1">
        <v>3757249.9999999995</v>
      </c>
      <c r="CU18" s="1">
        <v>3757249.9999999995</v>
      </c>
      <c r="CV18" s="1">
        <v>3757249.9999999995</v>
      </c>
      <c r="CW18" s="1">
        <v>3757249.9999999995</v>
      </c>
      <c r="CX18" s="1">
        <v>3757249.9999999995</v>
      </c>
      <c r="CY18" s="1">
        <v>3757249.9999999995</v>
      </c>
      <c r="CZ18" s="1">
        <v>3757249.9999999995</v>
      </c>
      <c r="DA18" s="1">
        <v>3757249.9999999995</v>
      </c>
    </row>
    <row r="19" spans="4:105" x14ac:dyDescent="0.25">
      <c r="D19" t="s">
        <v>59</v>
      </c>
      <c r="E19" s="1">
        <v>4120000</v>
      </c>
      <c r="F19" s="1">
        <v>4120000</v>
      </c>
      <c r="G19" s="1">
        <v>4120000</v>
      </c>
      <c r="H19" s="1">
        <v>4120000</v>
      </c>
      <c r="I19" s="1">
        <v>4120000</v>
      </c>
      <c r="J19" s="1">
        <v>4120000</v>
      </c>
      <c r="K19" s="1">
        <v>4120000</v>
      </c>
      <c r="L19" s="1">
        <v>4120000</v>
      </c>
      <c r="M19" s="1">
        <v>4120000</v>
      </c>
      <c r="N19" s="1">
        <v>4120000</v>
      </c>
      <c r="O19" s="1">
        <v>4120000</v>
      </c>
      <c r="P19" s="1">
        <v>4120000</v>
      </c>
      <c r="Q19" s="1">
        <v>4120000</v>
      </c>
      <c r="R19" s="1">
        <v>4120000</v>
      </c>
      <c r="S19" s="1">
        <v>4120000</v>
      </c>
      <c r="T19" s="1">
        <v>4120000</v>
      </c>
      <c r="U19" s="1">
        <v>4120000</v>
      </c>
      <c r="V19" s="1">
        <v>4120000</v>
      </c>
      <c r="W19" s="1">
        <v>4120000</v>
      </c>
      <c r="X19" s="1">
        <v>4120000</v>
      </c>
      <c r="Y19" s="1">
        <v>4120000</v>
      </c>
      <c r="Z19" s="1">
        <v>4120000</v>
      </c>
      <c r="AA19" s="1">
        <v>4120000</v>
      </c>
      <c r="AB19" s="1">
        <v>4120000</v>
      </c>
      <c r="AC19" s="1">
        <v>4120000</v>
      </c>
      <c r="AD19" s="1">
        <v>4120000</v>
      </c>
      <c r="AE19" s="1">
        <v>4120000</v>
      </c>
      <c r="AF19" s="1">
        <v>4120000</v>
      </c>
      <c r="AG19" s="1">
        <v>4120000</v>
      </c>
      <c r="AH19" s="1">
        <v>4120000</v>
      </c>
      <c r="AI19" s="1">
        <v>4120000</v>
      </c>
      <c r="AJ19" s="1">
        <v>4120000</v>
      </c>
      <c r="AK19" s="1">
        <v>4120000</v>
      </c>
      <c r="AL19" s="1">
        <v>4120000</v>
      </c>
      <c r="AM19" s="1">
        <v>4120000</v>
      </c>
      <c r="AN19" s="1">
        <v>4120000</v>
      </c>
      <c r="AO19" s="1">
        <v>4120000</v>
      </c>
      <c r="AP19" s="1">
        <v>4120000</v>
      </c>
      <c r="AQ19" s="1">
        <v>4120000</v>
      </c>
      <c r="AR19" s="1">
        <v>4120000</v>
      </c>
      <c r="AS19" s="1">
        <v>4120000</v>
      </c>
      <c r="AT19" s="1">
        <v>4120000</v>
      </c>
      <c r="AU19" s="1">
        <v>4120000</v>
      </c>
      <c r="AV19" s="1">
        <v>4120000</v>
      </c>
      <c r="AW19" s="1">
        <v>4120000</v>
      </c>
      <c r="AX19" s="1">
        <v>4120000</v>
      </c>
      <c r="AY19" s="1">
        <v>4120000</v>
      </c>
      <c r="AZ19" s="1">
        <v>4120000</v>
      </c>
      <c r="BA19" s="1">
        <v>4120000</v>
      </c>
      <c r="BB19" s="1">
        <v>4120000</v>
      </c>
      <c r="BC19" s="1">
        <v>4120000</v>
      </c>
      <c r="BD19" s="1">
        <v>4120000</v>
      </c>
      <c r="BE19" s="1">
        <v>4120000</v>
      </c>
      <c r="BF19" s="1">
        <v>4120000</v>
      </c>
      <c r="BG19" s="1">
        <v>4120000</v>
      </c>
      <c r="BH19" s="1">
        <v>4120000</v>
      </c>
      <c r="BI19" s="1">
        <v>4120000</v>
      </c>
      <c r="BJ19" s="1">
        <v>4120000</v>
      </c>
      <c r="BK19" s="1">
        <v>4120000</v>
      </c>
      <c r="BL19" s="1">
        <v>4120000</v>
      </c>
      <c r="BM19" s="1">
        <v>4120000</v>
      </c>
      <c r="BN19" s="1">
        <v>4120000</v>
      </c>
      <c r="BO19" s="1">
        <v>4120000</v>
      </c>
      <c r="BP19" s="1">
        <v>4120000</v>
      </c>
      <c r="BQ19" s="1">
        <v>4120000</v>
      </c>
      <c r="BR19" s="1">
        <v>4120000</v>
      </c>
      <c r="BS19" s="1">
        <v>4120000</v>
      </c>
      <c r="BT19" s="1">
        <v>4120000</v>
      </c>
      <c r="BU19" s="1">
        <v>4120000</v>
      </c>
      <c r="BV19" s="1">
        <v>4120000</v>
      </c>
      <c r="BW19" s="1">
        <v>4120000</v>
      </c>
      <c r="BX19" s="1">
        <v>4120000</v>
      </c>
      <c r="BY19" s="1">
        <v>4120000</v>
      </c>
      <c r="BZ19" s="1">
        <v>4120000</v>
      </c>
      <c r="CA19" s="1">
        <v>4120000</v>
      </c>
      <c r="CB19" s="1">
        <v>4120000</v>
      </c>
      <c r="CC19" s="1">
        <v>4120000</v>
      </c>
      <c r="CD19" s="1">
        <v>4120000</v>
      </c>
      <c r="CE19" s="1">
        <v>4120000</v>
      </c>
      <c r="CF19" s="1">
        <v>4120000</v>
      </c>
      <c r="CG19" s="1">
        <v>4120000</v>
      </c>
      <c r="CH19" s="1">
        <v>4120000</v>
      </c>
      <c r="CI19" s="1">
        <v>4120000</v>
      </c>
      <c r="CJ19" s="1">
        <v>4120000</v>
      </c>
      <c r="CK19" s="1">
        <v>4120000</v>
      </c>
      <c r="CL19" s="1">
        <v>4120000</v>
      </c>
      <c r="CM19" s="1">
        <v>4120000</v>
      </c>
      <c r="CN19" s="1">
        <v>4120000</v>
      </c>
      <c r="CO19" s="1">
        <v>4120000</v>
      </c>
      <c r="CP19" s="1">
        <v>4120000</v>
      </c>
      <c r="CQ19" s="1">
        <v>4120000</v>
      </c>
      <c r="CR19" s="1">
        <v>4120000</v>
      </c>
      <c r="CS19" s="1">
        <v>4120000</v>
      </c>
      <c r="CT19" s="1">
        <v>4120000</v>
      </c>
      <c r="CU19" s="1">
        <v>4120000</v>
      </c>
      <c r="CV19" s="1">
        <v>4120000</v>
      </c>
      <c r="CW19" s="1">
        <v>4120000</v>
      </c>
      <c r="CX19" s="1">
        <v>4120000</v>
      </c>
      <c r="CY19" s="1">
        <v>4120000</v>
      </c>
      <c r="CZ19" s="1">
        <v>4120000</v>
      </c>
      <c r="DA19" s="1">
        <v>4120000</v>
      </c>
    </row>
    <row r="20" spans="4:105" x14ac:dyDescent="0.25">
      <c r="D20" t="s">
        <v>60</v>
      </c>
      <c r="E20" s="1">
        <v>4220750</v>
      </c>
      <c r="F20" s="1">
        <v>4220750</v>
      </c>
      <c r="G20" s="1">
        <v>4220750</v>
      </c>
      <c r="H20" s="1">
        <v>4220750</v>
      </c>
      <c r="I20" s="1">
        <v>4220750</v>
      </c>
      <c r="J20" s="1">
        <v>4220750</v>
      </c>
      <c r="K20" s="1">
        <v>4220750</v>
      </c>
      <c r="L20" s="1">
        <v>4220750</v>
      </c>
      <c r="M20" s="1">
        <v>4220750</v>
      </c>
      <c r="N20" s="1">
        <v>4220750</v>
      </c>
      <c r="O20" s="1">
        <v>4220750</v>
      </c>
      <c r="P20" s="1">
        <v>4220750</v>
      </c>
      <c r="Q20" s="1">
        <v>4220750</v>
      </c>
      <c r="R20" s="1">
        <v>4220750</v>
      </c>
      <c r="S20" s="1">
        <v>4220750</v>
      </c>
      <c r="T20" s="1">
        <v>4220750</v>
      </c>
      <c r="U20" s="1">
        <v>4220750</v>
      </c>
      <c r="V20" s="1">
        <v>4220750</v>
      </c>
      <c r="W20" s="1">
        <v>4220750</v>
      </c>
      <c r="X20" s="1">
        <v>4220750</v>
      </c>
      <c r="Y20" s="1">
        <v>4220750</v>
      </c>
      <c r="Z20" s="1">
        <v>4220750</v>
      </c>
      <c r="AA20" s="1">
        <v>4220750</v>
      </c>
      <c r="AB20" s="1">
        <v>4220750</v>
      </c>
      <c r="AC20" s="1">
        <v>4220750</v>
      </c>
      <c r="AD20" s="1">
        <v>4220750</v>
      </c>
      <c r="AE20" s="1">
        <v>4220750</v>
      </c>
      <c r="AF20" s="1">
        <v>4220750</v>
      </c>
      <c r="AG20" s="1">
        <v>4220750</v>
      </c>
      <c r="AH20" s="1">
        <v>4220750</v>
      </c>
      <c r="AI20" s="1">
        <v>4220750</v>
      </c>
      <c r="AJ20" s="1">
        <v>4220750</v>
      </c>
      <c r="AK20" s="1">
        <v>4220750</v>
      </c>
      <c r="AL20" s="1">
        <v>4220750</v>
      </c>
      <c r="AM20" s="1">
        <v>4220750</v>
      </c>
      <c r="AN20" s="1">
        <v>4220750</v>
      </c>
      <c r="AO20" s="1">
        <v>4220750</v>
      </c>
      <c r="AP20" s="1">
        <v>4220750</v>
      </c>
      <c r="AQ20" s="1">
        <v>4220750</v>
      </c>
      <c r="AR20" s="1">
        <v>4220750</v>
      </c>
      <c r="AS20" s="1">
        <v>4220750</v>
      </c>
      <c r="AT20" s="1">
        <v>4220750</v>
      </c>
      <c r="AU20" s="1">
        <v>4220750</v>
      </c>
      <c r="AV20" s="1">
        <v>4220750</v>
      </c>
      <c r="AW20" s="1">
        <v>4220750</v>
      </c>
      <c r="AX20" s="1">
        <v>4220750</v>
      </c>
      <c r="AY20" s="1">
        <v>4220750</v>
      </c>
      <c r="AZ20" s="1">
        <v>4220750</v>
      </c>
      <c r="BA20" s="1">
        <v>4220750</v>
      </c>
      <c r="BB20" s="1">
        <v>4220750</v>
      </c>
      <c r="BC20" s="1">
        <v>4220750</v>
      </c>
      <c r="BD20" s="1">
        <v>4220750</v>
      </c>
      <c r="BE20" s="1">
        <v>4220750</v>
      </c>
      <c r="BF20" s="1">
        <v>4220750</v>
      </c>
      <c r="BG20" s="1">
        <v>4220750</v>
      </c>
      <c r="BH20" s="1">
        <v>4220750</v>
      </c>
      <c r="BI20" s="1">
        <v>4220750</v>
      </c>
      <c r="BJ20" s="1">
        <v>4220750</v>
      </c>
      <c r="BK20" s="1">
        <v>4220750</v>
      </c>
      <c r="BL20" s="1">
        <v>4220750</v>
      </c>
      <c r="BM20" s="1">
        <v>4220750</v>
      </c>
      <c r="BN20" s="1">
        <v>4220750</v>
      </c>
      <c r="BO20" s="1">
        <v>4220750</v>
      </c>
      <c r="BP20" s="1">
        <v>4220750</v>
      </c>
      <c r="BQ20" s="1">
        <v>4220750</v>
      </c>
      <c r="BR20" s="1">
        <v>4220750</v>
      </c>
      <c r="BS20" s="1">
        <v>4220750</v>
      </c>
      <c r="BT20" s="1">
        <v>4220750</v>
      </c>
      <c r="BU20" s="1">
        <v>4220750</v>
      </c>
      <c r="BV20" s="1">
        <v>4220750</v>
      </c>
      <c r="BW20" s="1">
        <v>4220750</v>
      </c>
      <c r="BX20" s="1">
        <v>4220750</v>
      </c>
      <c r="BY20" s="1">
        <v>4220750</v>
      </c>
      <c r="BZ20" s="1">
        <v>4220750</v>
      </c>
      <c r="CA20" s="1">
        <v>4220750</v>
      </c>
      <c r="CB20" s="1">
        <v>4220750</v>
      </c>
      <c r="CC20" s="1">
        <v>4220750</v>
      </c>
      <c r="CD20" s="1">
        <v>4220750</v>
      </c>
      <c r="CE20" s="1">
        <v>4220750</v>
      </c>
      <c r="CF20" s="1">
        <v>4220750</v>
      </c>
      <c r="CG20" s="1">
        <v>4220750</v>
      </c>
      <c r="CH20" s="1">
        <v>4220750</v>
      </c>
      <c r="CI20" s="1">
        <v>4220750</v>
      </c>
      <c r="CJ20" s="1">
        <v>4220750</v>
      </c>
      <c r="CK20" s="1">
        <v>4220750</v>
      </c>
      <c r="CL20" s="1">
        <v>4220750</v>
      </c>
      <c r="CM20" s="1">
        <v>4220750</v>
      </c>
      <c r="CN20" s="1">
        <v>4220750</v>
      </c>
      <c r="CO20" s="1">
        <v>4220750</v>
      </c>
      <c r="CP20" s="1">
        <v>4220750</v>
      </c>
      <c r="CQ20" s="1">
        <v>4220750</v>
      </c>
      <c r="CR20" s="1">
        <v>4220750</v>
      </c>
      <c r="CS20" s="1">
        <v>4220750</v>
      </c>
      <c r="CT20" s="1">
        <v>4220750</v>
      </c>
      <c r="CU20" s="1">
        <v>4220750</v>
      </c>
      <c r="CV20" s="1">
        <v>4220750</v>
      </c>
      <c r="CW20" s="1">
        <v>4220750</v>
      </c>
      <c r="CX20" s="1">
        <v>4220750</v>
      </c>
      <c r="CY20" s="1">
        <v>4220750</v>
      </c>
      <c r="CZ20" s="1">
        <v>4220750</v>
      </c>
      <c r="DA20" s="1">
        <v>4220750</v>
      </c>
    </row>
    <row r="22" spans="4:105" x14ac:dyDescent="0.25">
      <c r="D22" s="4" t="s">
        <v>26</v>
      </c>
    </row>
    <row r="23" spans="4:105" x14ac:dyDescent="0.25">
      <c r="D23" t="s">
        <v>48</v>
      </c>
      <c r="E23" s="1">
        <f t="array" ref="E23:E35">demand.sd.2020 * 1000</f>
        <v>448471.90225000004</v>
      </c>
      <c r="F23" s="1">
        <f t="array" ref="F23:F35">demand.sd.2020 * 1000</f>
        <v>448471.90225000004</v>
      </c>
      <c r="G23" s="1">
        <f t="array" ref="G23:G35">demand.sd.2020 * 1000</f>
        <v>448471.90225000004</v>
      </c>
      <c r="H23" s="1">
        <f t="array" ref="H23:H35">demand.sd.2020 * 1000</f>
        <v>448471.90225000004</v>
      </c>
      <c r="I23" s="1">
        <f t="array" ref="I23:I35">demand.sd.2020 * 1000</f>
        <v>448471.90225000004</v>
      </c>
      <c r="J23" s="1">
        <f t="array" ref="J23:J35">demand.sd.2020 * 1000</f>
        <v>448471.90225000004</v>
      </c>
      <c r="K23" s="1">
        <f t="array" ref="K23:K35">demand.sd.2020 * 1000</f>
        <v>448471.90225000004</v>
      </c>
      <c r="L23" s="1">
        <f t="array" ref="L23:L35">demand.sd.2020 * 1000</f>
        <v>448471.90225000004</v>
      </c>
      <c r="M23" s="1">
        <f t="array" ref="M23:M35">demand.sd.2020 * 1000</f>
        <v>448471.90225000004</v>
      </c>
      <c r="N23" s="1">
        <f t="array" ref="N23:N35">demand.sd.2020 * 1000</f>
        <v>448471.90225000004</v>
      </c>
      <c r="O23" s="1">
        <f t="array" ref="O23:O35">demand.sd.2020 * 1000</f>
        <v>448471.90225000004</v>
      </c>
      <c r="P23" s="1">
        <f t="array" ref="P23:P35">demand.sd.2020 * 1000</f>
        <v>448471.90225000004</v>
      </c>
      <c r="Q23" s="1">
        <f t="array" ref="Q23:Q35">demand.sd.2020 * 1000</f>
        <v>448471.90225000004</v>
      </c>
      <c r="R23" s="1">
        <f t="array" ref="R23:R35">demand.sd.2020 * 1000</f>
        <v>448471.90225000004</v>
      </c>
      <c r="S23" s="1">
        <f t="array" ref="S23:S35">demand.sd.2020 * 1000</f>
        <v>448471.90225000004</v>
      </c>
      <c r="T23" s="1">
        <f t="array" ref="T23:T35">demand.sd.2020 * 1000</f>
        <v>448471.90225000004</v>
      </c>
      <c r="U23" s="1">
        <f t="array" ref="U23:U35">demand.sd.2020 * 1000</f>
        <v>448471.90225000004</v>
      </c>
      <c r="V23" s="1">
        <f t="array" ref="V23:V35">demand.sd.2020 * 1000</f>
        <v>448471.90225000004</v>
      </c>
      <c r="W23" s="1">
        <f t="array" ref="W23:W35">demand.sd.2020 * 1000</f>
        <v>448471.90225000004</v>
      </c>
      <c r="X23" s="1">
        <f t="array" ref="X23:X35">demand.sd.2020 * 1000</f>
        <v>448471.90225000004</v>
      </c>
      <c r="Y23" s="1">
        <f t="array" ref="Y23:Y35">demand.sd.2020 * 1000</f>
        <v>448471.90225000004</v>
      </c>
      <c r="Z23" s="1">
        <f t="array" ref="Z23:Z35">demand.sd.2020 * 1000</f>
        <v>448471.90225000004</v>
      </c>
      <c r="AA23" s="1">
        <f t="array" ref="AA23:AA35">demand.sd.2020 * 1000</f>
        <v>448471.90225000004</v>
      </c>
      <c r="AB23" s="1">
        <f t="array" ref="AB23:AB35">demand.sd.2020 * 1000</f>
        <v>448471.90225000004</v>
      </c>
      <c r="AC23" s="1">
        <f t="array" ref="AC23:AC35">demand.sd.2020 * 1000</f>
        <v>448471.90225000004</v>
      </c>
      <c r="AD23" s="1">
        <f t="array" ref="AD23:AD35">demand.sd.2020 * 1000</f>
        <v>448471.90225000004</v>
      </c>
      <c r="AE23" s="1">
        <f t="array" ref="AE23:AE35">demand.sd.2020 * 1000</f>
        <v>448471.90225000004</v>
      </c>
      <c r="AF23" s="1">
        <f t="array" ref="AF23:AF35">demand.sd.2020 * 1000</f>
        <v>448471.90225000004</v>
      </c>
      <c r="AG23" s="1">
        <f t="array" ref="AG23:AG35">demand.sd.2020 * 1000</f>
        <v>448471.90225000004</v>
      </c>
      <c r="AH23" s="1">
        <f t="array" ref="AH23:AH35">demand.sd.2020 * 1000</f>
        <v>448471.90225000004</v>
      </c>
      <c r="AI23" s="1">
        <f t="array" ref="AI23:AI35">demand.sd.2020 * 1000</f>
        <v>448471.90225000004</v>
      </c>
      <c r="AJ23" s="1">
        <f t="array" ref="AJ23:AJ35">demand.sd.2020 * 1000</f>
        <v>448471.90225000004</v>
      </c>
      <c r="AK23" s="1">
        <f t="array" ref="AK23:AK35">demand.sd.2020 * 1000</f>
        <v>448471.90225000004</v>
      </c>
      <c r="AL23" s="1">
        <f t="array" ref="AL23:AL35">demand.sd.2020 * 1000</f>
        <v>448471.90225000004</v>
      </c>
      <c r="AM23" s="1">
        <f t="array" ref="AM23:AM35">demand.sd.2020 * 1000</f>
        <v>448471.90225000004</v>
      </c>
      <c r="AN23" s="1">
        <f t="array" ref="AN23:AN35">demand.sd.2020 * 1000</f>
        <v>448471.90225000004</v>
      </c>
      <c r="AO23" s="1">
        <f t="array" ref="AO23:AO35">demand.sd.2020 * 1000</f>
        <v>448471.90225000004</v>
      </c>
      <c r="AP23" s="1">
        <f t="array" ref="AP23:AP35">demand.sd.2020 * 1000</f>
        <v>448471.90225000004</v>
      </c>
      <c r="AQ23" s="1">
        <f t="array" ref="AQ23:AQ35">demand.sd.2020 * 1000</f>
        <v>448471.90225000004</v>
      </c>
      <c r="AR23" s="1">
        <f t="array" ref="AR23:AR35">demand.sd.2020 * 1000</f>
        <v>448471.90225000004</v>
      </c>
      <c r="AS23" s="1">
        <f t="array" ref="AS23:AS35">demand.sd.2020 * 1000</f>
        <v>448471.90225000004</v>
      </c>
      <c r="AT23" s="1">
        <f t="array" ref="AT23:AT35">demand.sd.2020 * 1000</f>
        <v>448471.90225000004</v>
      </c>
      <c r="AU23" s="1">
        <f t="array" ref="AU23:AU35">demand.sd.2020 * 1000</f>
        <v>448471.90225000004</v>
      </c>
      <c r="AV23" s="1">
        <f t="array" ref="AV23:AV35">demand.sd.2020 * 1000</f>
        <v>448471.90225000004</v>
      </c>
      <c r="AW23" s="1">
        <f t="array" ref="AW23:AW35">demand.sd.2020 * 1000</f>
        <v>448471.90225000004</v>
      </c>
      <c r="AX23" s="1">
        <f t="array" ref="AX23:AX35">demand.sd.2020 * 1000</f>
        <v>448471.90225000004</v>
      </c>
      <c r="AY23" s="1">
        <f t="array" ref="AY23:AY35">demand.sd.2020 * 1000</f>
        <v>448471.90225000004</v>
      </c>
      <c r="AZ23" s="1">
        <f t="array" ref="AZ23:AZ35">demand.sd.2020 * 1000</f>
        <v>448471.90225000004</v>
      </c>
      <c r="BA23" s="1">
        <f t="array" ref="BA23:BA35">demand.sd.2020 * 1000</f>
        <v>448471.90225000004</v>
      </c>
      <c r="BB23" s="1">
        <f t="array" ref="BB23:BB35">demand.sd.2020 * 1000</f>
        <v>448471.90225000004</v>
      </c>
      <c r="BC23" s="1">
        <f t="array" ref="BC23:BC35">demand.sd.2020 * 1000</f>
        <v>448471.90225000004</v>
      </c>
      <c r="BD23" s="1">
        <f t="array" ref="BD23:BD35">demand.sd.2020 * 1000</f>
        <v>448471.90225000004</v>
      </c>
      <c r="BE23" s="1">
        <f t="array" ref="BE23:BE35">demand.sd.2020 * 1000</f>
        <v>448471.90225000004</v>
      </c>
      <c r="BF23" s="1">
        <f t="array" ref="BF23:BF35">demand.sd.2020 * 1000</f>
        <v>448471.90225000004</v>
      </c>
      <c r="BG23" s="1">
        <f t="array" ref="BG23:BG35">demand.sd.2020 * 1000</f>
        <v>448471.90225000004</v>
      </c>
      <c r="BH23" s="1">
        <f t="array" ref="BH23:BH35">demand.sd.2020 * 1000</f>
        <v>448471.90225000004</v>
      </c>
      <c r="BI23" s="1">
        <f t="array" ref="BI23:BI35">demand.sd.2020 * 1000</f>
        <v>448471.90225000004</v>
      </c>
      <c r="BJ23" s="1">
        <f t="array" ref="BJ23:BJ35">demand.sd.2020 * 1000</f>
        <v>448471.90225000004</v>
      </c>
      <c r="BK23" s="1">
        <f t="array" ref="BK23:BK35">demand.sd.2020 * 1000</f>
        <v>448471.90225000004</v>
      </c>
      <c r="BL23" s="1">
        <f t="array" ref="BL23:BL35">demand.sd.2020 * 1000</f>
        <v>448471.90225000004</v>
      </c>
      <c r="BM23" s="1">
        <f t="array" ref="BM23:BM35">demand.sd.2020 * 1000</f>
        <v>448471.90225000004</v>
      </c>
      <c r="BN23" s="1">
        <f t="array" ref="BN23:BN35">demand.sd.2020 * 1000</f>
        <v>448471.90225000004</v>
      </c>
      <c r="BO23" s="1">
        <f t="array" ref="BO23:BO35">demand.sd.2020 * 1000</f>
        <v>448471.90225000004</v>
      </c>
      <c r="BP23" s="1">
        <f t="array" ref="BP23:BP35">demand.sd.2020 * 1000</f>
        <v>448471.90225000004</v>
      </c>
      <c r="BQ23" s="1">
        <f t="array" ref="BQ23:BQ35">demand.sd.2020 * 1000</f>
        <v>448471.90225000004</v>
      </c>
      <c r="BR23" s="1">
        <f t="array" ref="BR23:BR35">demand.sd.2020 * 1000</f>
        <v>448471.90225000004</v>
      </c>
      <c r="BS23" s="1">
        <f t="array" ref="BS23:BS35">demand.sd.2020 * 1000</f>
        <v>448471.90225000004</v>
      </c>
      <c r="BT23" s="1">
        <f t="array" ref="BT23:BT35">demand.sd.2020 * 1000</f>
        <v>448471.90225000004</v>
      </c>
      <c r="BU23" s="1">
        <f t="array" ref="BU23:BU35">demand.sd.2020 * 1000</f>
        <v>448471.90225000004</v>
      </c>
      <c r="BV23" s="1">
        <f t="array" ref="BV23:BV35">demand.sd.2020 * 1000</f>
        <v>448471.90225000004</v>
      </c>
      <c r="BW23" s="1">
        <f t="array" ref="BW23:BW35">demand.sd.2020 * 1000</f>
        <v>448471.90225000004</v>
      </c>
      <c r="BX23" s="1">
        <f t="array" ref="BX23:BX35">demand.sd.2020 * 1000</f>
        <v>448471.90225000004</v>
      </c>
      <c r="BY23" s="1">
        <f t="array" ref="BY23:BY35">demand.sd.2020 * 1000</f>
        <v>448471.90225000004</v>
      </c>
      <c r="BZ23" s="1">
        <f t="array" ref="BZ23:BZ35">demand.sd.2020 * 1000</f>
        <v>448471.90225000004</v>
      </c>
      <c r="CA23" s="1">
        <f t="array" ref="CA23:CA35">demand.sd.2020 * 1000</f>
        <v>448471.90225000004</v>
      </c>
      <c r="CB23" s="1">
        <f t="array" ref="CB23:CB35">demand.sd.2020 * 1000</f>
        <v>448471.90225000004</v>
      </c>
      <c r="CC23" s="1">
        <f t="array" ref="CC23:CC35">demand.sd.2020 * 1000</f>
        <v>448471.90225000004</v>
      </c>
      <c r="CD23" s="1">
        <f t="array" ref="CD23:CD35">demand.sd.2020 * 1000</f>
        <v>448471.90225000004</v>
      </c>
      <c r="CE23" s="1">
        <f t="array" ref="CE23:CE35">demand.sd.2020 * 1000</f>
        <v>448471.90225000004</v>
      </c>
      <c r="CF23" s="1">
        <f t="array" ref="CF23:CF35">demand.sd.2020 * 1000</f>
        <v>448471.90225000004</v>
      </c>
      <c r="CG23" s="1">
        <f t="array" ref="CG23:CG35">demand.sd.2020 * 1000</f>
        <v>448471.90225000004</v>
      </c>
      <c r="CH23" s="1">
        <f t="array" ref="CH23:CH35">demand.sd.2020 * 1000</f>
        <v>448471.90225000004</v>
      </c>
      <c r="CI23" s="1">
        <f t="array" ref="CI23:CI35">demand.sd.2020 * 1000</f>
        <v>448471.90225000004</v>
      </c>
      <c r="CJ23" s="1">
        <f t="array" ref="CJ23:CJ35">demand.sd.2020 * 1000</f>
        <v>448471.90225000004</v>
      </c>
      <c r="CK23" s="1">
        <f t="array" ref="CK23:CK35">demand.sd.2020 * 1000</f>
        <v>448471.90225000004</v>
      </c>
      <c r="CL23" s="1">
        <f t="array" ref="CL23:CL35">demand.sd.2020 * 1000</f>
        <v>448471.90225000004</v>
      </c>
      <c r="CM23" s="1">
        <f t="array" ref="CM23:CM35">demand.sd.2020 * 1000</f>
        <v>448471.90225000004</v>
      </c>
      <c r="CN23" s="1">
        <f t="array" ref="CN23:CN35">demand.sd.2020 * 1000</f>
        <v>448471.90225000004</v>
      </c>
      <c r="CO23" s="1">
        <f t="array" ref="CO23:CO35">demand.sd.2020 * 1000</f>
        <v>448471.90225000004</v>
      </c>
      <c r="CP23" s="1">
        <f t="array" ref="CP23:CP35">demand.sd.2020 * 1000</f>
        <v>448471.90225000004</v>
      </c>
      <c r="CQ23" s="1">
        <f t="array" ref="CQ23:CQ35">demand.sd.2020 * 1000</f>
        <v>448471.90225000004</v>
      </c>
      <c r="CR23" s="1">
        <f t="array" ref="CR23:CR35">demand.sd.2020 * 1000</f>
        <v>448471.90225000004</v>
      </c>
      <c r="CS23" s="1">
        <f t="array" ref="CS23:CS35">demand.sd.2020 * 1000</f>
        <v>448471.90225000004</v>
      </c>
      <c r="CT23" s="1">
        <f t="array" ref="CT23:CT35">demand.sd.2020 * 1000</f>
        <v>448471.90225000004</v>
      </c>
      <c r="CU23" s="1">
        <f t="array" ref="CU23:CU35">demand.sd.2020 * 1000</f>
        <v>448471.90225000004</v>
      </c>
      <c r="CV23" s="1">
        <f t="array" ref="CV23:CV35">demand.sd.2020 * 1000</f>
        <v>448471.90225000004</v>
      </c>
      <c r="CW23" s="1">
        <f t="array" ref="CW23:CW35">demand.sd.2020 * 1000</f>
        <v>448471.90225000004</v>
      </c>
      <c r="CX23" s="1">
        <f t="array" ref="CX23:CX35">demand.sd.2020 * 1000</f>
        <v>448471.90225000004</v>
      </c>
      <c r="CY23" s="1">
        <f t="array" ref="CY23:CY35">demand.sd.2020 * 1000</f>
        <v>448471.90225000004</v>
      </c>
      <c r="CZ23" s="1">
        <f t="array" ref="CZ23:CZ35">demand.sd.2020 * 1000</f>
        <v>448471.90225000004</v>
      </c>
      <c r="DA23" s="1">
        <f t="array" ref="DA23:DA35">demand.sd.2020 * 1000</f>
        <v>448471.90225000004</v>
      </c>
    </row>
    <row r="24" spans="4:105" x14ac:dyDescent="0.25">
      <c r="D24" t="s">
        <v>49</v>
      </c>
      <c r="E24" s="1">
        <v>372222.83724999998</v>
      </c>
      <c r="F24" s="1">
        <v>372222.83724999998</v>
      </c>
      <c r="G24" s="1">
        <v>372222.83724999998</v>
      </c>
      <c r="H24" s="1">
        <v>372222.83724999998</v>
      </c>
      <c r="I24" s="1">
        <v>372222.83724999998</v>
      </c>
      <c r="J24" s="1">
        <v>372222.83724999998</v>
      </c>
      <c r="K24" s="1">
        <v>372222.83724999998</v>
      </c>
      <c r="L24" s="1">
        <v>372222.83724999998</v>
      </c>
      <c r="M24" s="1">
        <v>372222.83724999998</v>
      </c>
      <c r="N24" s="1">
        <v>372222.83724999998</v>
      </c>
      <c r="O24" s="1">
        <v>372222.83724999998</v>
      </c>
      <c r="P24" s="1">
        <v>372222.83724999998</v>
      </c>
      <c r="Q24" s="1">
        <v>372222.83724999998</v>
      </c>
      <c r="R24" s="1">
        <v>372222.83724999998</v>
      </c>
      <c r="S24" s="1">
        <v>372222.83724999998</v>
      </c>
      <c r="T24" s="1">
        <v>372222.83724999998</v>
      </c>
      <c r="U24" s="1">
        <v>372222.83724999998</v>
      </c>
      <c r="V24" s="1">
        <v>372222.83724999998</v>
      </c>
      <c r="W24" s="1">
        <v>372222.83724999998</v>
      </c>
      <c r="X24" s="1">
        <v>372222.83724999998</v>
      </c>
      <c r="Y24" s="1">
        <v>372222.83724999998</v>
      </c>
      <c r="Z24" s="1">
        <v>372222.83724999998</v>
      </c>
      <c r="AA24" s="1">
        <v>372222.83724999998</v>
      </c>
      <c r="AB24" s="1">
        <v>372222.83724999998</v>
      </c>
      <c r="AC24" s="1">
        <v>372222.83724999998</v>
      </c>
      <c r="AD24" s="1">
        <v>372222.83724999998</v>
      </c>
      <c r="AE24" s="1">
        <v>372222.83724999998</v>
      </c>
      <c r="AF24" s="1">
        <v>372222.83724999998</v>
      </c>
      <c r="AG24" s="1">
        <v>372222.83724999998</v>
      </c>
      <c r="AH24" s="1">
        <v>372222.83724999998</v>
      </c>
      <c r="AI24" s="1">
        <v>372222.83724999998</v>
      </c>
      <c r="AJ24" s="1">
        <v>372222.83724999998</v>
      </c>
      <c r="AK24" s="1">
        <v>372222.83724999998</v>
      </c>
      <c r="AL24" s="1">
        <v>372222.83724999998</v>
      </c>
      <c r="AM24" s="1">
        <v>372222.83724999998</v>
      </c>
      <c r="AN24" s="1">
        <v>372222.83724999998</v>
      </c>
      <c r="AO24" s="1">
        <v>372222.83724999998</v>
      </c>
      <c r="AP24" s="1">
        <v>372222.83724999998</v>
      </c>
      <c r="AQ24" s="1">
        <v>372222.83724999998</v>
      </c>
      <c r="AR24" s="1">
        <v>372222.83724999998</v>
      </c>
      <c r="AS24" s="1">
        <v>372222.83724999998</v>
      </c>
      <c r="AT24" s="1">
        <v>372222.83724999998</v>
      </c>
      <c r="AU24" s="1">
        <v>372222.83724999998</v>
      </c>
      <c r="AV24" s="1">
        <v>372222.83724999998</v>
      </c>
      <c r="AW24" s="1">
        <v>372222.83724999998</v>
      </c>
      <c r="AX24" s="1">
        <v>372222.83724999998</v>
      </c>
      <c r="AY24" s="1">
        <v>372222.83724999998</v>
      </c>
      <c r="AZ24" s="1">
        <v>372222.83724999998</v>
      </c>
      <c r="BA24" s="1">
        <v>372222.83724999998</v>
      </c>
      <c r="BB24" s="1">
        <v>372222.83724999998</v>
      </c>
      <c r="BC24" s="1">
        <v>372222.83724999998</v>
      </c>
      <c r="BD24" s="1">
        <v>372222.83724999998</v>
      </c>
      <c r="BE24" s="1">
        <v>372222.83724999998</v>
      </c>
      <c r="BF24" s="1">
        <v>372222.83724999998</v>
      </c>
      <c r="BG24" s="1">
        <v>372222.83724999998</v>
      </c>
      <c r="BH24" s="1">
        <v>372222.83724999998</v>
      </c>
      <c r="BI24" s="1">
        <v>372222.83724999998</v>
      </c>
      <c r="BJ24" s="1">
        <v>372222.83724999998</v>
      </c>
      <c r="BK24" s="1">
        <v>372222.83724999998</v>
      </c>
      <c r="BL24" s="1">
        <v>372222.83724999998</v>
      </c>
      <c r="BM24" s="1">
        <v>372222.83724999998</v>
      </c>
      <c r="BN24" s="1">
        <v>372222.83724999998</v>
      </c>
      <c r="BO24" s="1">
        <v>372222.83724999998</v>
      </c>
      <c r="BP24" s="1">
        <v>372222.83724999998</v>
      </c>
      <c r="BQ24" s="1">
        <v>372222.83724999998</v>
      </c>
      <c r="BR24" s="1">
        <v>372222.83724999998</v>
      </c>
      <c r="BS24" s="1">
        <v>372222.83724999998</v>
      </c>
      <c r="BT24" s="1">
        <v>372222.83724999998</v>
      </c>
      <c r="BU24" s="1">
        <v>372222.83724999998</v>
      </c>
      <c r="BV24" s="1">
        <v>372222.83724999998</v>
      </c>
      <c r="BW24" s="1">
        <v>372222.83724999998</v>
      </c>
      <c r="BX24" s="1">
        <v>372222.83724999998</v>
      </c>
      <c r="BY24" s="1">
        <v>372222.83724999998</v>
      </c>
      <c r="BZ24" s="1">
        <v>372222.83724999998</v>
      </c>
      <c r="CA24" s="1">
        <v>372222.83724999998</v>
      </c>
      <c r="CB24" s="1">
        <v>372222.83724999998</v>
      </c>
      <c r="CC24" s="1">
        <v>372222.83724999998</v>
      </c>
      <c r="CD24" s="1">
        <v>372222.83724999998</v>
      </c>
      <c r="CE24" s="1">
        <v>372222.83724999998</v>
      </c>
      <c r="CF24" s="1">
        <v>372222.83724999998</v>
      </c>
      <c r="CG24" s="1">
        <v>372222.83724999998</v>
      </c>
      <c r="CH24" s="1">
        <v>372222.83724999998</v>
      </c>
      <c r="CI24" s="1">
        <v>372222.83724999998</v>
      </c>
      <c r="CJ24" s="1">
        <v>372222.83724999998</v>
      </c>
      <c r="CK24" s="1">
        <v>372222.83724999998</v>
      </c>
      <c r="CL24" s="1">
        <v>372222.83724999998</v>
      </c>
      <c r="CM24" s="1">
        <v>372222.83724999998</v>
      </c>
      <c r="CN24" s="1">
        <v>372222.83724999998</v>
      </c>
      <c r="CO24" s="1">
        <v>372222.83724999998</v>
      </c>
      <c r="CP24" s="1">
        <v>372222.83724999998</v>
      </c>
      <c r="CQ24" s="1">
        <v>372222.83724999998</v>
      </c>
      <c r="CR24" s="1">
        <v>372222.83724999998</v>
      </c>
      <c r="CS24" s="1">
        <v>372222.83724999998</v>
      </c>
      <c r="CT24" s="1">
        <v>372222.83724999998</v>
      </c>
      <c r="CU24" s="1">
        <v>372222.83724999998</v>
      </c>
      <c r="CV24" s="1">
        <v>372222.83724999998</v>
      </c>
      <c r="CW24" s="1">
        <v>372222.83724999998</v>
      </c>
      <c r="CX24" s="1">
        <v>372222.83724999998</v>
      </c>
      <c r="CY24" s="1">
        <v>372222.83724999998</v>
      </c>
      <c r="CZ24" s="1">
        <v>372222.83724999998</v>
      </c>
      <c r="DA24" s="1">
        <v>372222.83724999998</v>
      </c>
    </row>
    <row r="25" spans="4:105" x14ac:dyDescent="0.25">
      <c r="D25" t="s">
        <v>50</v>
      </c>
      <c r="E25" s="1">
        <v>431200.65775000001</v>
      </c>
      <c r="F25" s="1">
        <v>431200.65775000001</v>
      </c>
      <c r="G25" s="1">
        <v>431200.65775000001</v>
      </c>
      <c r="H25" s="1">
        <v>431200.65775000001</v>
      </c>
      <c r="I25" s="1">
        <v>431200.65775000001</v>
      </c>
      <c r="J25" s="1">
        <v>431200.65775000001</v>
      </c>
      <c r="K25" s="1">
        <v>431200.65775000001</v>
      </c>
      <c r="L25" s="1">
        <v>431200.65775000001</v>
      </c>
      <c r="M25" s="1">
        <v>431200.65775000001</v>
      </c>
      <c r="N25" s="1">
        <v>431200.65775000001</v>
      </c>
      <c r="O25" s="1">
        <v>431200.65775000001</v>
      </c>
      <c r="P25" s="1">
        <v>431200.65775000001</v>
      </c>
      <c r="Q25" s="1">
        <v>431200.65775000001</v>
      </c>
      <c r="R25" s="1">
        <v>431200.65775000001</v>
      </c>
      <c r="S25" s="1">
        <v>431200.65775000001</v>
      </c>
      <c r="T25" s="1">
        <v>431200.65775000001</v>
      </c>
      <c r="U25" s="1">
        <v>431200.65775000001</v>
      </c>
      <c r="V25" s="1">
        <v>431200.65775000001</v>
      </c>
      <c r="W25" s="1">
        <v>431200.65775000001</v>
      </c>
      <c r="X25" s="1">
        <v>431200.65775000001</v>
      </c>
      <c r="Y25" s="1">
        <v>431200.65775000001</v>
      </c>
      <c r="Z25" s="1">
        <v>431200.65775000001</v>
      </c>
      <c r="AA25" s="1">
        <v>431200.65775000001</v>
      </c>
      <c r="AB25" s="1">
        <v>431200.65775000001</v>
      </c>
      <c r="AC25" s="1">
        <v>431200.65775000001</v>
      </c>
      <c r="AD25" s="1">
        <v>431200.65775000001</v>
      </c>
      <c r="AE25" s="1">
        <v>431200.65775000001</v>
      </c>
      <c r="AF25" s="1">
        <v>431200.65775000001</v>
      </c>
      <c r="AG25" s="1">
        <v>431200.65775000001</v>
      </c>
      <c r="AH25" s="1">
        <v>431200.65775000001</v>
      </c>
      <c r="AI25" s="1">
        <v>431200.65775000001</v>
      </c>
      <c r="AJ25" s="1">
        <v>431200.65775000001</v>
      </c>
      <c r="AK25" s="1">
        <v>431200.65775000001</v>
      </c>
      <c r="AL25" s="1">
        <v>431200.65775000001</v>
      </c>
      <c r="AM25" s="1">
        <v>431200.65775000001</v>
      </c>
      <c r="AN25" s="1">
        <v>431200.65775000001</v>
      </c>
      <c r="AO25" s="1">
        <v>431200.65775000001</v>
      </c>
      <c r="AP25" s="1">
        <v>431200.65775000001</v>
      </c>
      <c r="AQ25" s="1">
        <v>431200.65775000001</v>
      </c>
      <c r="AR25" s="1">
        <v>431200.65775000001</v>
      </c>
      <c r="AS25" s="1">
        <v>431200.65775000001</v>
      </c>
      <c r="AT25" s="1">
        <v>431200.65775000001</v>
      </c>
      <c r="AU25" s="1">
        <v>431200.65775000001</v>
      </c>
      <c r="AV25" s="1">
        <v>431200.65775000001</v>
      </c>
      <c r="AW25" s="1">
        <v>431200.65775000001</v>
      </c>
      <c r="AX25" s="1">
        <v>431200.65775000001</v>
      </c>
      <c r="AY25" s="1">
        <v>431200.65775000001</v>
      </c>
      <c r="AZ25" s="1">
        <v>431200.65775000001</v>
      </c>
      <c r="BA25" s="1">
        <v>431200.65775000001</v>
      </c>
      <c r="BB25" s="1">
        <v>431200.65775000001</v>
      </c>
      <c r="BC25" s="1">
        <v>431200.65775000001</v>
      </c>
      <c r="BD25" s="1">
        <v>431200.65775000001</v>
      </c>
      <c r="BE25" s="1">
        <v>431200.65775000001</v>
      </c>
      <c r="BF25" s="1">
        <v>431200.65775000001</v>
      </c>
      <c r="BG25" s="1">
        <v>431200.65775000001</v>
      </c>
      <c r="BH25" s="1">
        <v>431200.65775000001</v>
      </c>
      <c r="BI25" s="1">
        <v>431200.65775000001</v>
      </c>
      <c r="BJ25" s="1">
        <v>431200.65775000001</v>
      </c>
      <c r="BK25" s="1">
        <v>431200.65775000001</v>
      </c>
      <c r="BL25" s="1">
        <v>431200.65775000001</v>
      </c>
      <c r="BM25" s="1">
        <v>431200.65775000001</v>
      </c>
      <c r="BN25" s="1">
        <v>431200.65775000001</v>
      </c>
      <c r="BO25" s="1">
        <v>431200.65775000001</v>
      </c>
      <c r="BP25" s="1">
        <v>431200.65775000001</v>
      </c>
      <c r="BQ25" s="1">
        <v>431200.65775000001</v>
      </c>
      <c r="BR25" s="1">
        <v>431200.65775000001</v>
      </c>
      <c r="BS25" s="1">
        <v>431200.65775000001</v>
      </c>
      <c r="BT25" s="1">
        <v>431200.65775000001</v>
      </c>
      <c r="BU25" s="1">
        <v>431200.65775000001</v>
      </c>
      <c r="BV25" s="1">
        <v>431200.65775000001</v>
      </c>
      <c r="BW25" s="1">
        <v>431200.65775000001</v>
      </c>
      <c r="BX25" s="1">
        <v>431200.65775000001</v>
      </c>
      <c r="BY25" s="1">
        <v>431200.65775000001</v>
      </c>
      <c r="BZ25" s="1">
        <v>431200.65775000001</v>
      </c>
      <c r="CA25" s="1">
        <v>431200.65775000001</v>
      </c>
      <c r="CB25" s="1">
        <v>431200.65775000001</v>
      </c>
      <c r="CC25" s="1">
        <v>431200.65775000001</v>
      </c>
      <c r="CD25" s="1">
        <v>431200.65775000001</v>
      </c>
      <c r="CE25" s="1">
        <v>431200.65775000001</v>
      </c>
      <c r="CF25" s="1">
        <v>431200.65775000001</v>
      </c>
      <c r="CG25" s="1">
        <v>431200.65775000001</v>
      </c>
      <c r="CH25" s="1">
        <v>431200.65775000001</v>
      </c>
      <c r="CI25" s="1">
        <v>431200.65775000001</v>
      </c>
      <c r="CJ25" s="1">
        <v>431200.65775000001</v>
      </c>
      <c r="CK25" s="1">
        <v>431200.65775000001</v>
      </c>
      <c r="CL25" s="1">
        <v>431200.65775000001</v>
      </c>
      <c r="CM25" s="1">
        <v>431200.65775000001</v>
      </c>
      <c r="CN25" s="1">
        <v>431200.65775000001</v>
      </c>
      <c r="CO25" s="1">
        <v>431200.65775000001</v>
      </c>
      <c r="CP25" s="1">
        <v>431200.65775000001</v>
      </c>
      <c r="CQ25" s="1">
        <v>431200.65775000001</v>
      </c>
      <c r="CR25" s="1">
        <v>431200.65775000001</v>
      </c>
      <c r="CS25" s="1">
        <v>431200.65775000001</v>
      </c>
      <c r="CT25" s="1">
        <v>431200.65775000001</v>
      </c>
      <c r="CU25" s="1">
        <v>431200.65775000001</v>
      </c>
      <c r="CV25" s="1">
        <v>431200.65775000001</v>
      </c>
      <c r="CW25" s="1">
        <v>431200.65775000001</v>
      </c>
      <c r="CX25" s="1">
        <v>431200.65775000001</v>
      </c>
      <c r="CY25" s="1">
        <v>431200.65775000001</v>
      </c>
      <c r="CZ25" s="1">
        <v>431200.65775000001</v>
      </c>
      <c r="DA25" s="1">
        <v>431200.65775000001</v>
      </c>
    </row>
    <row r="26" spans="4:105" x14ac:dyDescent="0.25">
      <c r="D26" t="s">
        <v>51</v>
      </c>
      <c r="E26" s="1">
        <v>530007.66450000007</v>
      </c>
      <c r="F26" s="1">
        <v>530007.66450000007</v>
      </c>
      <c r="G26" s="1">
        <v>530007.66450000007</v>
      </c>
      <c r="H26" s="1">
        <v>530007.66450000007</v>
      </c>
      <c r="I26" s="1">
        <v>530007.66450000007</v>
      </c>
      <c r="J26" s="1">
        <v>530007.66450000007</v>
      </c>
      <c r="K26" s="1">
        <v>530007.66450000007</v>
      </c>
      <c r="L26" s="1">
        <v>530007.66450000007</v>
      </c>
      <c r="M26" s="1">
        <v>530007.66450000007</v>
      </c>
      <c r="N26" s="1">
        <v>530007.66450000007</v>
      </c>
      <c r="O26" s="1">
        <v>530007.66450000007</v>
      </c>
      <c r="P26" s="1">
        <v>530007.66450000007</v>
      </c>
      <c r="Q26" s="1">
        <v>530007.66450000007</v>
      </c>
      <c r="R26" s="1">
        <v>530007.66450000007</v>
      </c>
      <c r="S26" s="1">
        <v>530007.66450000007</v>
      </c>
      <c r="T26" s="1">
        <v>530007.66450000007</v>
      </c>
      <c r="U26" s="1">
        <v>530007.66450000007</v>
      </c>
      <c r="V26" s="1">
        <v>530007.66450000007</v>
      </c>
      <c r="W26" s="1">
        <v>530007.66450000007</v>
      </c>
      <c r="X26" s="1">
        <v>530007.66450000007</v>
      </c>
      <c r="Y26" s="1">
        <v>530007.66450000007</v>
      </c>
      <c r="Z26" s="1">
        <v>530007.66450000007</v>
      </c>
      <c r="AA26" s="1">
        <v>530007.66450000007</v>
      </c>
      <c r="AB26" s="1">
        <v>530007.66450000007</v>
      </c>
      <c r="AC26" s="1">
        <v>530007.66450000007</v>
      </c>
      <c r="AD26" s="1">
        <v>530007.66450000007</v>
      </c>
      <c r="AE26" s="1">
        <v>530007.66450000007</v>
      </c>
      <c r="AF26" s="1">
        <v>530007.66450000007</v>
      </c>
      <c r="AG26" s="1">
        <v>530007.66450000007</v>
      </c>
      <c r="AH26" s="1">
        <v>530007.66450000007</v>
      </c>
      <c r="AI26" s="1">
        <v>530007.66450000007</v>
      </c>
      <c r="AJ26" s="1">
        <v>530007.66450000007</v>
      </c>
      <c r="AK26" s="1">
        <v>530007.66450000007</v>
      </c>
      <c r="AL26" s="1">
        <v>530007.66450000007</v>
      </c>
      <c r="AM26" s="1">
        <v>530007.66450000007</v>
      </c>
      <c r="AN26" s="1">
        <v>530007.66450000007</v>
      </c>
      <c r="AO26" s="1">
        <v>530007.66450000007</v>
      </c>
      <c r="AP26" s="1">
        <v>530007.66450000007</v>
      </c>
      <c r="AQ26" s="1">
        <v>530007.66450000007</v>
      </c>
      <c r="AR26" s="1">
        <v>530007.66450000007</v>
      </c>
      <c r="AS26" s="1">
        <v>530007.66450000007</v>
      </c>
      <c r="AT26" s="1">
        <v>530007.66450000007</v>
      </c>
      <c r="AU26" s="1">
        <v>530007.66450000007</v>
      </c>
      <c r="AV26" s="1">
        <v>530007.66450000007</v>
      </c>
      <c r="AW26" s="1">
        <v>530007.66450000007</v>
      </c>
      <c r="AX26" s="1">
        <v>530007.66450000007</v>
      </c>
      <c r="AY26" s="1">
        <v>530007.66450000007</v>
      </c>
      <c r="AZ26" s="1">
        <v>530007.66450000007</v>
      </c>
      <c r="BA26" s="1">
        <v>530007.66450000007</v>
      </c>
      <c r="BB26" s="1">
        <v>530007.66450000007</v>
      </c>
      <c r="BC26" s="1">
        <v>530007.66450000007</v>
      </c>
      <c r="BD26" s="1">
        <v>530007.66450000007</v>
      </c>
      <c r="BE26" s="1">
        <v>530007.66450000007</v>
      </c>
      <c r="BF26" s="1">
        <v>530007.66450000007</v>
      </c>
      <c r="BG26" s="1">
        <v>530007.66450000007</v>
      </c>
      <c r="BH26" s="1">
        <v>530007.66450000007</v>
      </c>
      <c r="BI26" s="1">
        <v>530007.66450000007</v>
      </c>
      <c r="BJ26" s="1">
        <v>530007.66450000007</v>
      </c>
      <c r="BK26" s="1">
        <v>530007.66450000007</v>
      </c>
      <c r="BL26" s="1">
        <v>530007.66450000007</v>
      </c>
      <c r="BM26" s="1">
        <v>530007.66450000007</v>
      </c>
      <c r="BN26" s="1">
        <v>530007.66450000007</v>
      </c>
      <c r="BO26" s="1">
        <v>530007.66450000007</v>
      </c>
      <c r="BP26" s="1">
        <v>530007.66450000007</v>
      </c>
      <c r="BQ26" s="1">
        <v>530007.66450000007</v>
      </c>
      <c r="BR26" s="1">
        <v>530007.66450000007</v>
      </c>
      <c r="BS26" s="1">
        <v>530007.66450000007</v>
      </c>
      <c r="BT26" s="1">
        <v>530007.66450000007</v>
      </c>
      <c r="BU26" s="1">
        <v>530007.66450000007</v>
      </c>
      <c r="BV26" s="1">
        <v>530007.66450000007</v>
      </c>
      <c r="BW26" s="1">
        <v>530007.66450000007</v>
      </c>
      <c r="BX26" s="1">
        <v>530007.66450000007</v>
      </c>
      <c r="BY26" s="1">
        <v>530007.66450000007</v>
      </c>
      <c r="BZ26" s="1">
        <v>530007.66450000007</v>
      </c>
      <c r="CA26" s="1">
        <v>530007.66450000007</v>
      </c>
      <c r="CB26" s="1">
        <v>530007.66450000007</v>
      </c>
      <c r="CC26" s="1">
        <v>530007.66450000007</v>
      </c>
      <c r="CD26" s="1">
        <v>530007.66450000007</v>
      </c>
      <c r="CE26" s="1">
        <v>530007.66450000007</v>
      </c>
      <c r="CF26" s="1">
        <v>530007.66450000007</v>
      </c>
      <c r="CG26" s="1">
        <v>530007.66450000007</v>
      </c>
      <c r="CH26" s="1">
        <v>530007.66450000007</v>
      </c>
      <c r="CI26" s="1">
        <v>530007.66450000007</v>
      </c>
      <c r="CJ26" s="1">
        <v>530007.66450000007</v>
      </c>
      <c r="CK26" s="1">
        <v>530007.66450000007</v>
      </c>
      <c r="CL26" s="1">
        <v>530007.66450000007</v>
      </c>
      <c r="CM26" s="1">
        <v>530007.66450000007</v>
      </c>
      <c r="CN26" s="1">
        <v>530007.66450000007</v>
      </c>
      <c r="CO26" s="1">
        <v>530007.66450000007</v>
      </c>
      <c r="CP26" s="1">
        <v>530007.66450000007</v>
      </c>
      <c r="CQ26" s="1">
        <v>530007.66450000007</v>
      </c>
      <c r="CR26" s="1">
        <v>530007.66450000007</v>
      </c>
      <c r="CS26" s="1">
        <v>530007.66450000007</v>
      </c>
      <c r="CT26" s="1">
        <v>530007.66450000007</v>
      </c>
      <c r="CU26" s="1">
        <v>530007.66450000007</v>
      </c>
      <c r="CV26" s="1">
        <v>530007.66450000007</v>
      </c>
      <c r="CW26" s="1">
        <v>530007.66450000007</v>
      </c>
      <c r="CX26" s="1">
        <v>530007.66450000007</v>
      </c>
      <c r="CY26" s="1">
        <v>530007.66450000007</v>
      </c>
      <c r="CZ26" s="1">
        <v>530007.66450000007</v>
      </c>
      <c r="DA26" s="1">
        <v>530007.66450000007</v>
      </c>
    </row>
    <row r="27" spans="4:105" x14ac:dyDescent="0.25">
      <c r="D27" t="s">
        <v>52</v>
      </c>
      <c r="E27" s="1">
        <v>539874.61750000005</v>
      </c>
      <c r="F27" s="1">
        <v>539874.61750000005</v>
      </c>
      <c r="G27" s="1">
        <v>539874.61750000005</v>
      </c>
      <c r="H27" s="1">
        <v>539874.61750000005</v>
      </c>
      <c r="I27" s="1">
        <v>539874.61750000005</v>
      </c>
      <c r="J27" s="1">
        <v>539874.61750000005</v>
      </c>
      <c r="K27" s="1">
        <v>539874.61750000005</v>
      </c>
      <c r="L27" s="1">
        <v>539874.61750000005</v>
      </c>
      <c r="M27" s="1">
        <v>539874.61750000005</v>
      </c>
      <c r="N27" s="1">
        <v>539874.61750000005</v>
      </c>
      <c r="O27" s="1">
        <v>539874.61750000005</v>
      </c>
      <c r="P27" s="1">
        <v>539874.61750000005</v>
      </c>
      <c r="Q27" s="1">
        <v>539874.61750000005</v>
      </c>
      <c r="R27" s="1">
        <v>539874.61750000005</v>
      </c>
      <c r="S27" s="1">
        <v>539874.61750000005</v>
      </c>
      <c r="T27" s="1">
        <v>539874.61750000005</v>
      </c>
      <c r="U27" s="1">
        <v>539874.61750000005</v>
      </c>
      <c r="V27" s="1">
        <v>539874.61750000005</v>
      </c>
      <c r="W27" s="1">
        <v>539874.61750000005</v>
      </c>
      <c r="X27" s="1">
        <v>539874.61750000005</v>
      </c>
      <c r="Y27" s="1">
        <v>539874.61750000005</v>
      </c>
      <c r="Z27" s="1">
        <v>539874.61750000005</v>
      </c>
      <c r="AA27" s="1">
        <v>539874.61750000005</v>
      </c>
      <c r="AB27" s="1">
        <v>539874.61750000005</v>
      </c>
      <c r="AC27" s="1">
        <v>539874.61750000005</v>
      </c>
      <c r="AD27" s="1">
        <v>539874.61750000005</v>
      </c>
      <c r="AE27" s="1">
        <v>539874.61750000005</v>
      </c>
      <c r="AF27" s="1">
        <v>539874.61750000005</v>
      </c>
      <c r="AG27" s="1">
        <v>539874.61750000005</v>
      </c>
      <c r="AH27" s="1">
        <v>539874.61750000005</v>
      </c>
      <c r="AI27" s="1">
        <v>539874.61750000005</v>
      </c>
      <c r="AJ27" s="1">
        <v>539874.61750000005</v>
      </c>
      <c r="AK27" s="1">
        <v>539874.61750000005</v>
      </c>
      <c r="AL27" s="1">
        <v>539874.61750000005</v>
      </c>
      <c r="AM27" s="1">
        <v>539874.61750000005</v>
      </c>
      <c r="AN27" s="1">
        <v>539874.61750000005</v>
      </c>
      <c r="AO27" s="1">
        <v>539874.61750000005</v>
      </c>
      <c r="AP27" s="1">
        <v>539874.61750000005</v>
      </c>
      <c r="AQ27" s="1">
        <v>539874.61750000005</v>
      </c>
      <c r="AR27" s="1">
        <v>539874.61750000005</v>
      </c>
      <c r="AS27" s="1">
        <v>539874.61750000005</v>
      </c>
      <c r="AT27" s="1">
        <v>539874.61750000005</v>
      </c>
      <c r="AU27" s="1">
        <v>539874.61750000005</v>
      </c>
      <c r="AV27" s="1">
        <v>539874.61750000005</v>
      </c>
      <c r="AW27" s="1">
        <v>539874.61750000005</v>
      </c>
      <c r="AX27" s="1">
        <v>539874.61750000005</v>
      </c>
      <c r="AY27" s="1">
        <v>539874.61750000005</v>
      </c>
      <c r="AZ27" s="1">
        <v>539874.61750000005</v>
      </c>
      <c r="BA27" s="1">
        <v>539874.61750000005</v>
      </c>
      <c r="BB27" s="1">
        <v>539874.61750000005</v>
      </c>
      <c r="BC27" s="1">
        <v>539874.61750000005</v>
      </c>
      <c r="BD27" s="1">
        <v>539874.61750000005</v>
      </c>
      <c r="BE27" s="1">
        <v>539874.61750000005</v>
      </c>
      <c r="BF27" s="1">
        <v>539874.61750000005</v>
      </c>
      <c r="BG27" s="1">
        <v>539874.61750000005</v>
      </c>
      <c r="BH27" s="1">
        <v>539874.61750000005</v>
      </c>
      <c r="BI27" s="1">
        <v>539874.61750000005</v>
      </c>
      <c r="BJ27" s="1">
        <v>539874.61750000005</v>
      </c>
      <c r="BK27" s="1">
        <v>539874.61750000005</v>
      </c>
      <c r="BL27" s="1">
        <v>539874.61750000005</v>
      </c>
      <c r="BM27" s="1">
        <v>539874.61750000005</v>
      </c>
      <c r="BN27" s="1">
        <v>539874.61750000005</v>
      </c>
      <c r="BO27" s="1">
        <v>539874.61750000005</v>
      </c>
      <c r="BP27" s="1">
        <v>539874.61750000005</v>
      </c>
      <c r="BQ27" s="1">
        <v>539874.61750000005</v>
      </c>
      <c r="BR27" s="1">
        <v>539874.61750000005</v>
      </c>
      <c r="BS27" s="1">
        <v>539874.61750000005</v>
      </c>
      <c r="BT27" s="1">
        <v>539874.61750000005</v>
      </c>
      <c r="BU27" s="1">
        <v>539874.61750000005</v>
      </c>
      <c r="BV27" s="1">
        <v>539874.61750000005</v>
      </c>
      <c r="BW27" s="1">
        <v>539874.61750000005</v>
      </c>
      <c r="BX27" s="1">
        <v>539874.61750000005</v>
      </c>
      <c r="BY27" s="1">
        <v>539874.61750000005</v>
      </c>
      <c r="BZ27" s="1">
        <v>539874.61750000005</v>
      </c>
      <c r="CA27" s="1">
        <v>539874.61750000005</v>
      </c>
      <c r="CB27" s="1">
        <v>539874.61750000005</v>
      </c>
      <c r="CC27" s="1">
        <v>539874.61750000005</v>
      </c>
      <c r="CD27" s="1">
        <v>539874.61750000005</v>
      </c>
      <c r="CE27" s="1">
        <v>539874.61750000005</v>
      </c>
      <c r="CF27" s="1">
        <v>539874.61750000005</v>
      </c>
      <c r="CG27" s="1">
        <v>539874.61750000005</v>
      </c>
      <c r="CH27" s="1">
        <v>539874.61750000005</v>
      </c>
      <c r="CI27" s="1">
        <v>539874.61750000005</v>
      </c>
      <c r="CJ27" s="1">
        <v>539874.61750000005</v>
      </c>
      <c r="CK27" s="1">
        <v>539874.61750000005</v>
      </c>
      <c r="CL27" s="1">
        <v>539874.61750000005</v>
      </c>
      <c r="CM27" s="1">
        <v>539874.61750000005</v>
      </c>
      <c r="CN27" s="1">
        <v>539874.61750000005</v>
      </c>
      <c r="CO27" s="1">
        <v>539874.61750000005</v>
      </c>
      <c r="CP27" s="1">
        <v>539874.61750000005</v>
      </c>
      <c r="CQ27" s="1">
        <v>539874.61750000005</v>
      </c>
      <c r="CR27" s="1">
        <v>539874.61750000005</v>
      </c>
      <c r="CS27" s="1">
        <v>539874.61750000005</v>
      </c>
      <c r="CT27" s="1">
        <v>539874.61750000005</v>
      </c>
      <c r="CU27" s="1">
        <v>539874.61750000005</v>
      </c>
      <c r="CV27" s="1">
        <v>539874.61750000005</v>
      </c>
      <c r="CW27" s="1">
        <v>539874.61750000005</v>
      </c>
      <c r="CX27" s="1">
        <v>539874.61750000005</v>
      </c>
      <c r="CY27" s="1">
        <v>539874.61750000005</v>
      </c>
      <c r="CZ27" s="1">
        <v>539874.61750000005</v>
      </c>
      <c r="DA27" s="1">
        <v>539874.61750000005</v>
      </c>
    </row>
    <row r="28" spans="4:105" x14ac:dyDescent="0.25">
      <c r="D28" t="s">
        <v>53</v>
      </c>
      <c r="E28" s="1">
        <v>514974.32200000004</v>
      </c>
      <c r="F28" s="1">
        <v>514974.32200000004</v>
      </c>
      <c r="G28" s="1">
        <v>514974.32200000004</v>
      </c>
      <c r="H28" s="1">
        <v>514974.32200000004</v>
      </c>
      <c r="I28" s="1">
        <v>514974.32200000004</v>
      </c>
      <c r="J28" s="1">
        <v>514974.32200000004</v>
      </c>
      <c r="K28" s="1">
        <v>514974.32200000004</v>
      </c>
      <c r="L28" s="1">
        <v>514974.32200000004</v>
      </c>
      <c r="M28" s="1">
        <v>514974.32200000004</v>
      </c>
      <c r="N28" s="1">
        <v>514974.32200000004</v>
      </c>
      <c r="O28" s="1">
        <v>514974.32200000004</v>
      </c>
      <c r="P28" s="1">
        <v>514974.32200000004</v>
      </c>
      <c r="Q28" s="1">
        <v>514974.32200000004</v>
      </c>
      <c r="R28" s="1">
        <v>514974.32200000004</v>
      </c>
      <c r="S28" s="1">
        <v>514974.32200000004</v>
      </c>
      <c r="T28" s="1">
        <v>514974.32200000004</v>
      </c>
      <c r="U28" s="1">
        <v>514974.32200000004</v>
      </c>
      <c r="V28" s="1">
        <v>514974.32200000004</v>
      </c>
      <c r="W28" s="1">
        <v>514974.32200000004</v>
      </c>
      <c r="X28" s="1">
        <v>514974.32200000004</v>
      </c>
      <c r="Y28" s="1">
        <v>514974.32200000004</v>
      </c>
      <c r="Z28" s="1">
        <v>514974.32200000004</v>
      </c>
      <c r="AA28" s="1">
        <v>514974.32200000004</v>
      </c>
      <c r="AB28" s="1">
        <v>514974.32200000004</v>
      </c>
      <c r="AC28" s="1">
        <v>514974.32200000004</v>
      </c>
      <c r="AD28" s="1">
        <v>514974.32200000004</v>
      </c>
      <c r="AE28" s="1">
        <v>514974.32200000004</v>
      </c>
      <c r="AF28" s="1">
        <v>514974.32200000004</v>
      </c>
      <c r="AG28" s="1">
        <v>514974.32200000004</v>
      </c>
      <c r="AH28" s="1">
        <v>514974.32200000004</v>
      </c>
      <c r="AI28" s="1">
        <v>514974.32200000004</v>
      </c>
      <c r="AJ28" s="1">
        <v>514974.32200000004</v>
      </c>
      <c r="AK28" s="1">
        <v>514974.32200000004</v>
      </c>
      <c r="AL28" s="1">
        <v>514974.32200000004</v>
      </c>
      <c r="AM28" s="1">
        <v>514974.32200000004</v>
      </c>
      <c r="AN28" s="1">
        <v>514974.32200000004</v>
      </c>
      <c r="AO28" s="1">
        <v>514974.32200000004</v>
      </c>
      <c r="AP28" s="1">
        <v>514974.32200000004</v>
      </c>
      <c r="AQ28" s="1">
        <v>514974.32200000004</v>
      </c>
      <c r="AR28" s="1">
        <v>514974.32200000004</v>
      </c>
      <c r="AS28" s="1">
        <v>514974.32200000004</v>
      </c>
      <c r="AT28" s="1">
        <v>514974.32200000004</v>
      </c>
      <c r="AU28" s="1">
        <v>514974.32200000004</v>
      </c>
      <c r="AV28" s="1">
        <v>514974.32200000004</v>
      </c>
      <c r="AW28" s="1">
        <v>514974.32200000004</v>
      </c>
      <c r="AX28" s="1">
        <v>514974.32200000004</v>
      </c>
      <c r="AY28" s="1">
        <v>514974.32200000004</v>
      </c>
      <c r="AZ28" s="1">
        <v>514974.32200000004</v>
      </c>
      <c r="BA28" s="1">
        <v>514974.32200000004</v>
      </c>
      <c r="BB28" s="1">
        <v>514974.32200000004</v>
      </c>
      <c r="BC28" s="1">
        <v>514974.32200000004</v>
      </c>
      <c r="BD28" s="1">
        <v>514974.32200000004</v>
      </c>
      <c r="BE28" s="1">
        <v>514974.32200000004</v>
      </c>
      <c r="BF28" s="1">
        <v>514974.32200000004</v>
      </c>
      <c r="BG28" s="1">
        <v>514974.32200000004</v>
      </c>
      <c r="BH28" s="1">
        <v>514974.32200000004</v>
      </c>
      <c r="BI28" s="1">
        <v>514974.32200000004</v>
      </c>
      <c r="BJ28" s="1">
        <v>514974.32200000004</v>
      </c>
      <c r="BK28" s="1">
        <v>514974.32200000004</v>
      </c>
      <c r="BL28" s="1">
        <v>514974.32200000004</v>
      </c>
      <c r="BM28" s="1">
        <v>514974.32200000004</v>
      </c>
      <c r="BN28" s="1">
        <v>514974.32200000004</v>
      </c>
      <c r="BO28" s="1">
        <v>514974.32200000004</v>
      </c>
      <c r="BP28" s="1">
        <v>514974.32200000004</v>
      </c>
      <c r="BQ28" s="1">
        <v>514974.32200000004</v>
      </c>
      <c r="BR28" s="1">
        <v>514974.32200000004</v>
      </c>
      <c r="BS28" s="1">
        <v>514974.32200000004</v>
      </c>
      <c r="BT28" s="1">
        <v>514974.32200000004</v>
      </c>
      <c r="BU28" s="1">
        <v>514974.32200000004</v>
      </c>
      <c r="BV28" s="1">
        <v>514974.32200000004</v>
      </c>
      <c r="BW28" s="1">
        <v>514974.32200000004</v>
      </c>
      <c r="BX28" s="1">
        <v>514974.32200000004</v>
      </c>
      <c r="BY28" s="1">
        <v>514974.32200000004</v>
      </c>
      <c r="BZ28" s="1">
        <v>514974.32200000004</v>
      </c>
      <c r="CA28" s="1">
        <v>514974.32200000004</v>
      </c>
      <c r="CB28" s="1">
        <v>514974.32200000004</v>
      </c>
      <c r="CC28" s="1">
        <v>514974.32200000004</v>
      </c>
      <c r="CD28" s="1">
        <v>514974.32200000004</v>
      </c>
      <c r="CE28" s="1">
        <v>514974.32200000004</v>
      </c>
      <c r="CF28" s="1">
        <v>514974.32200000004</v>
      </c>
      <c r="CG28" s="1">
        <v>514974.32200000004</v>
      </c>
      <c r="CH28" s="1">
        <v>514974.32200000004</v>
      </c>
      <c r="CI28" s="1">
        <v>514974.32200000004</v>
      </c>
      <c r="CJ28" s="1">
        <v>514974.32200000004</v>
      </c>
      <c r="CK28" s="1">
        <v>514974.32200000004</v>
      </c>
      <c r="CL28" s="1">
        <v>514974.32200000004</v>
      </c>
      <c r="CM28" s="1">
        <v>514974.32200000004</v>
      </c>
      <c r="CN28" s="1">
        <v>514974.32200000004</v>
      </c>
      <c r="CO28" s="1">
        <v>514974.32200000004</v>
      </c>
      <c r="CP28" s="1">
        <v>514974.32200000004</v>
      </c>
      <c r="CQ28" s="1">
        <v>514974.32200000004</v>
      </c>
      <c r="CR28" s="1">
        <v>514974.32200000004</v>
      </c>
      <c r="CS28" s="1">
        <v>514974.32200000004</v>
      </c>
      <c r="CT28" s="1">
        <v>514974.32200000004</v>
      </c>
      <c r="CU28" s="1">
        <v>514974.32200000004</v>
      </c>
      <c r="CV28" s="1">
        <v>514974.32200000004</v>
      </c>
      <c r="CW28" s="1">
        <v>514974.32200000004</v>
      </c>
      <c r="CX28" s="1">
        <v>514974.32200000004</v>
      </c>
      <c r="CY28" s="1">
        <v>514974.32200000004</v>
      </c>
      <c r="CZ28" s="1">
        <v>514974.32200000004</v>
      </c>
      <c r="DA28" s="1">
        <v>514974.32200000004</v>
      </c>
    </row>
    <row r="29" spans="4:105" x14ac:dyDescent="0.25">
      <c r="D29" t="s">
        <v>54</v>
      </c>
      <c r="E29" s="1">
        <v>515219.12525000004</v>
      </c>
      <c r="F29" s="1">
        <v>515219.12525000004</v>
      </c>
      <c r="G29" s="1">
        <v>515219.12525000004</v>
      </c>
      <c r="H29" s="1">
        <v>515219.12525000004</v>
      </c>
      <c r="I29" s="1">
        <v>515219.12525000004</v>
      </c>
      <c r="J29" s="1">
        <v>515219.12525000004</v>
      </c>
      <c r="K29" s="1">
        <v>515219.12525000004</v>
      </c>
      <c r="L29" s="1">
        <v>515219.12525000004</v>
      </c>
      <c r="M29" s="1">
        <v>515219.12525000004</v>
      </c>
      <c r="N29" s="1">
        <v>515219.12525000004</v>
      </c>
      <c r="O29" s="1">
        <v>515219.12525000004</v>
      </c>
      <c r="P29" s="1">
        <v>515219.12525000004</v>
      </c>
      <c r="Q29" s="1">
        <v>515219.12525000004</v>
      </c>
      <c r="R29" s="1">
        <v>515219.12525000004</v>
      </c>
      <c r="S29" s="1">
        <v>515219.12525000004</v>
      </c>
      <c r="T29" s="1">
        <v>515219.12525000004</v>
      </c>
      <c r="U29" s="1">
        <v>515219.12525000004</v>
      </c>
      <c r="V29" s="1">
        <v>515219.12525000004</v>
      </c>
      <c r="W29" s="1">
        <v>515219.12525000004</v>
      </c>
      <c r="X29" s="1">
        <v>515219.12525000004</v>
      </c>
      <c r="Y29" s="1">
        <v>515219.12525000004</v>
      </c>
      <c r="Z29" s="1">
        <v>515219.12525000004</v>
      </c>
      <c r="AA29" s="1">
        <v>515219.12525000004</v>
      </c>
      <c r="AB29" s="1">
        <v>515219.12525000004</v>
      </c>
      <c r="AC29" s="1">
        <v>515219.12525000004</v>
      </c>
      <c r="AD29" s="1">
        <v>515219.12525000004</v>
      </c>
      <c r="AE29" s="1">
        <v>515219.12525000004</v>
      </c>
      <c r="AF29" s="1">
        <v>515219.12525000004</v>
      </c>
      <c r="AG29" s="1">
        <v>515219.12525000004</v>
      </c>
      <c r="AH29" s="1">
        <v>515219.12525000004</v>
      </c>
      <c r="AI29" s="1">
        <v>515219.12525000004</v>
      </c>
      <c r="AJ29" s="1">
        <v>515219.12525000004</v>
      </c>
      <c r="AK29" s="1">
        <v>515219.12525000004</v>
      </c>
      <c r="AL29" s="1">
        <v>515219.12525000004</v>
      </c>
      <c r="AM29" s="1">
        <v>515219.12525000004</v>
      </c>
      <c r="AN29" s="1">
        <v>515219.12525000004</v>
      </c>
      <c r="AO29" s="1">
        <v>515219.12525000004</v>
      </c>
      <c r="AP29" s="1">
        <v>515219.12525000004</v>
      </c>
      <c r="AQ29" s="1">
        <v>515219.12525000004</v>
      </c>
      <c r="AR29" s="1">
        <v>515219.12525000004</v>
      </c>
      <c r="AS29" s="1">
        <v>515219.12525000004</v>
      </c>
      <c r="AT29" s="1">
        <v>515219.12525000004</v>
      </c>
      <c r="AU29" s="1">
        <v>515219.12525000004</v>
      </c>
      <c r="AV29" s="1">
        <v>515219.12525000004</v>
      </c>
      <c r="AW29" s="1">
        <v>515219.12525000004</v>
      </c>
      <c r="AX29" s="1">
        <v>515219.12525000004</v>
      </c>
      <c r="AY29" s="1">
        <v>515219.12525000004</v>
      </c>
      <c r="AZ29" s="1">
        <v>515219.12525000004</v>
      </c>
      <c r="BA29" s="1">
        <v>515219.12525000004</v>
      </c>
      <c r="BB29" s="1">
        <v>515219.12525000004</v>
      </c>
      <c r="BC29" s="1">
        <v>515219.12525000004</v>
      </c>
      <c r="BD29" s="1">
        <v>515219.12525000004</v>
      </c>
      <c r="BE29" s="1">
        <v>515219.12525000004</v>
      </c>
      <c r="BF29" s="1">
        <v>515219.12525000004</v>
      </c>
      <c r="BG29" s="1">
        <v>515219.12525000004</v>
      </c>
      <c r="BH29" s="1">
        <v>515219.12525000004</v>
      </c>
      <c r="BI29" s="1">
        <v>515219.12525000004</v>
      </c>
      <c r="BJ29" s="1">
        <v>515219.12525000004</v>
      </c>
      <c r="BK29" s="1">
        <v>515219.12525000004</v>
      </c>
      <c r="BL29" s="1">
        <v>515219.12525000004</v>
      </c>
      <c r="BM29" s="1">
        <v>515219.12525000004</v>
      </c>
      <c r="BN29" s="1">
        <v>515219.12525000004</v>
      </c>
      <c r="BO29" s="1">
        <v>515219.12525000004</v>
      </c>
      <c r="BP29" s="1">
        <v>515219.12525000004</v>
      </c>
      <c r="BQ29" s="1">
        <v>515219.12525000004</v>
      </c>
      <c r="BR29" s="1">
        <v>515219.12525000004</v>
      </c>
      <c r="BS29" s="1">
        <v>515219.12525000004</v>
      </c>
      <c r="BT29" s="1">
        <v>515219.12525000004</v>
      </c>
      <c r="BU29" s="1">
        <v>515219.12525000004</v>
      </c>
      <c r="BV29" s="1">
        <v>515219.12525000004</v>
      </c>
      <c r="BW29" s="1">
        <v>515219.12525000004</v>
      </c>
      <c r="BX29" s="1">
        <v>515219.12525000004</v>
      </c>
      <c r="BY29" s="1">
        <v>515219.12525000004</v>
      </c>
      <c r="BZ29" s="1">
        <v>515219.12525000004</v>
      </c>
      <c r="CA29" s="1">
        <v>515219.12525000004</v>
      </c>
      <c r="CB29" s="1">
        <v>515219.12525000004</v>
      </c>
      <c r="CC29" s="1">
        <v>515219.12525000004</v>
      </c>
      <c r="CD29" s="1">
        <v>515219.12525000004</v>
      </c>
      <c r="CE29" s="1">
        <v>515219.12525000004</v>
      </c>
      <c r="CF29" s="1">
        <v>515219.12525000004</v>
      </c>
      <c r="CG29" s="1">
        <v>515219.12525000004</v>
      </c>
      <c r="CH29" s="1">
        <v>515219.12525000004</v>
      </c>
      <c r="CI29" s="1">
        <v>515219.12525000004</v>
      </c>
      <c r="CJ29" s="1">
        <v>515219.12525000004</v>
      </c>
      <c r="CK29" s="1">
        <v>515219.12525000004</v>
      </c>
      <c r="CL29" s="1">
        <v>515219.12525000004</v>
      </c>
      <c r="CM29" s="1">
        <v>515219.12525000004</v>
      </c>
      <c r="CN29" s="1">
        <v>515219.12525000004</v>
      </c>
      <c r="CO29" s="1">
        <v>515219.12525000004</v>
      </c>
      <c r="CP29" s="1">
        <v>515219.12525000004</v>
      </c>
      <c r="CQ29" s="1">
        <v>515219.12525000004</v>
      </c>
      <c r="CR29" s="1">
        <v>515219.12525000004</v>
      </c>
      <c r="CS29" s="1">
        <v>515219.12525000004</v>
      </c>
      <c r="CT29" s="1">
        <v>515219.12525000004</v>
      </c>
      <c r="CU29" s="1">
        <v>515219.12525000004</v>
      </c>
      <c r="CV29" s="1">
        <v>515219.12525000004</v>
      </c>
      <c r="CW29" s="1">
        <v>515219.12525000004</v>
      </c>
      <c r="CX29" s="1">
        <v>515219.12525000004</v>
      </c>
      <c r="CY29" s="1">
        <v>515219.12525000004</v>
      </c>
      <c r="CZ29" s="1">
        <v>515219.12525000004</v>
      </c>
      <c r="DA29" s="1">
        <v>515219.12525000004</v>
      </c>
    </row>
    <row r="30" spans="4:105" x14ac:dyDescent="0.25">
      <c r="D30" t="s">
        <v>55</v>
      </c>
      <c r="E30" s="1">
        <v>543795.49474999995</v>
      </c>
      <c r="F30" s="1">
        <v>543795.49474999995</v>
      </c>
      <c r="G30" s="1">
        <v>543795.49474999995</v>
      </c>
      <c r="H30" s="1">
        <v>543795.49474999995</v>
      </c>
      <c r="I30" s="1">
        <v>543795.49474999995</v>
      </c>
      <c r="J30" s="1">
        <v>543795.49474999995</v>
      </c>
      <c r="K30" s="1">
        <v>543795.49474999995</v>
      </c>
      <c r="L30" s="1">
        <v>543795.49474999995</v>
      </c>
      <c r="M30" s="1">
        <v>543795.49474999995</v>
      </c>
      <c r="N30" s="1">
        <v>543795.49474999995</v>
      </c>
      <c r="O30" s="1">
        <v>543795.49474999995</v>
      </c>
      <c r="P30" s="1">
        <v>543795.49474999995</v>
      </c>
      <c r="Q30" s="1">
        <v>543795.49474999995</v>
      </c>
      <c r="R30" s="1">
        <v>543795.49474999995</v>
      </c>
      <c r="S30" s="1">
        <v>543795.49474999995</v>
      </c>
      <c r="T30" s="1">
        <v>543795.49474999995</v>
      </c>
      <c r="U30" s="1">
        <v>543795.49474999995</v>
      </c>
      <c r="V30" s="1">
        <v>543795.49474999995</v>
      </c>
      <c r="W30" s="1">
        <v>543795.49474999995</v>
      </c>
      <c r="X30" s="1">
        <v>543795.49474999995</v>
      </c>
      <c r="Y30" s="1">
        <v>543795.49474999995</v>
      </c>
      <c r="Z30" s="1">
        <v>543795.49474999995</v>
      </c>
      <c r="AA30" s="1">
        <v>543795.49474999995</v>
      </c>
      <c r="AB30" s="1">
        <v>543795.49474999995</v>
      </c>
      <c r="AC30" s="1">
        <v>543795.49474999995</v>
      </c>
      <c r="AD30" s="1">
        <v>543795.49474999995</v>
      </c>
      <c r="AE30" s="1">
        <v>543795.49474999995</v>
      </c>
      <c r="AF30" s="1">
        <v>543795.49474999995</v>
      </c>
      <c r="AG30" s="1">
        <v>543795.49474999995</v>
      </c>
      <c r="AH30" s="1">
        <v>543795.49474999995</v>
      </c>
      <c r="AI30" s="1">
        <v>543795.49474999995</v>
      </c>
      <c r="AJ30" s="1">
        <v>543795.49474999995</v>
      </c>
      <c r="AK30" s="1">
        <v>543795.49474999995</v>
      </c>
      <c r="AL30" s="1">
        <v>543795.49474999995</v>
      </c>
      <c r="AM30" s="1">
        <v>543795.49474999995</v>
      </c>
      <c r="AN30" s="1">
        <v>543795.49474999995</v>
      </c>
      <c r="AO30" s="1">
        <v>543795.49474999995</v>
      </c>
      <c r="AP30" s="1">
        <v>543795.49474999995</v>
      </c>
      <c r="AQ30" s="1">
        <v>543795.49474999995</v>
      </c>
      <c r="AR30" s="1">
        <v>543795.49474999995</v>
      </c>
      <c r="AS30" s="1">
        <v>543795.49474999995</v>
      </c>
      <c r="AT30" s="1">
        <v>543795.49474999995</v>
      </c>
      <c r="AU30" s="1">
        <v>543795.49474999995</v>
      </c>
      <c r="AV30" s="1">
        <v>543795.49474999995</v>
      </c>
      <c r="AW30" s="1">
        <v>543795.49474999995</v>
      </c>
      <c r="AX30" s="1">
        <v>543795.49474999995</v>
      </c>
      <c r="AY30" s="1">
        <v>543795.49474999995</v>
      </c>
      <c r="AZ30" s="1">
        <v>543795.49474999995</v>
      </c>
      <c r="BA30" s="1">
        <v>543795.49474999995</v>
      </c>
      <c r="BB30" s="1">
        <v>543795.49474999995</v>
      </c>
      <c r="BC30" s="1">
        <v>543795.49474999995</v>
      </c>
      <c r="BD30" s="1">
        <v>543795.49474999995</v>
      </c>
      <c r="BE30" s="1">
        <v>543795.49474999995</v>
      </c>
      <c r="BF30" s="1">
        <v>543795.49474999995</v>
      </c>
      <c r="BG30" s="1">
        <v>543795.49474999995</v>
      </c>
      <c r="BH30" s="1">
        <v>543795.49474999995</v>
      </c>
      <c r="BI30" s="1">
        <v>543795.49474999995</v>
      </c>
      <c r="BJ30" s="1">
        <v>543795.49474999995</v>
      </c>
      <c r="BK30" s="1">
        <v>543795.49474999995</v>
      </c>
      <c r="BL30" s="1">
        <v>543795.49474999995</v>
      </c>
      <c r="BM30" s="1">
        <v>543795.49474999995</v>
      </c>
      <c r="BN30" s="1">
        <v>543795.49474999995</v>
      </c>
      <c r="BO30" s="1">
        <v>543795.49474999995</v>
      </c>
      <c r="BP30" s="1">
        <v>543795.49474999995</v>
      </c>
      <c r="BQ30" s="1">
        <v>543795.49474999995</v>
      </c>
      <c r="BR30" s="1">
        <v>543795.49474999995</v>
      </c>
      <c r="BS30" s="1">
        <v>543795.49474999995</v>
      </c>
      <c r="BT30" s="1">
        <v>543795.49474999995</v>
      </c>
      <c r="BU30" s="1">
        <v>543795.49474999995</v>
      </c>
      <c r="BV30" s="1">
        <v>543795.49474999995</v>
      </c>
      <c r="BW30" s="1">
        <v>543795.49474999995</v>
      </c>
      <c r="BX30" s="1">
        <v>543795.49474999995</v>
      </c>
      <c r="BY30" s="1">
        <v>543795.49474999995</v>
      </c>
      <c r="BZ30" s="1">
        <v>543795.49474999995</v>
      </c>
      <c r="CA30" s="1">
        <v>543795.49474999995</v>
      </c>
      <c r="CB30" s="1">
        <v>543795.49474999995</v>
      </c>
      <c r="CC30" s="1">
        <v>543795.49474999995</v>
      </c>
      <c r="CD30" s="1">
        <v>543795.49474999995</v>
      </c>
      <c r="CE30" s="1">
        <v>543795.49474999995</v>
      </c>
      <c r="CF30" s="1">
        <v>543795.49474999995</v>
      </c>
      <c r="CG30" s="1">
        <v>543795.49474999995</v>
      </c>
      <c r="CH30" s="1">
        <v>543795.49474999995</v>
      </c>
      <c r="CI30" s="1">
        <v>543795.49474999995</v>
      </c>
      <c r="CJ30" s="1">
        <v>543795.49474999995</v>
      </c>
      <c r="CK30" s="1">
        <v>543795.49474999995</v>
      </c>
      <c r="CL30" s="1">
        <v>543795.49474999995</v>
      </c>
      <c r="CM30" s="1">
        <v>543795.49474999995</v>
      </c>
      <c r="CN30" s="1">
        <v>543795.49474999995</v>
      </c>
      <c r="CO30" s="1">
        <v>543795.49474999995</v>
      </c>
      <c r="CP30" s="1">
        <v>543795.49474999995</v>
      </c>
      <c r="CQ30" s="1">
        <v>543795.49474999995</v>
      </c>
      <c r="CR30" s="1">
        <v>543795.49474999995</v>
      </c>
      <c r="CS30" s="1">
        <v>543795.49474999995</v>
      </c>
      <c r="CT30" s="1">
        <v>543795.49474999995</v>
      </c>
      <c r="CU30" s="1">
        <v>543795.49474999995</v>
      </c>
      <c r="CV30" s="1">
        <v>543795.49474999995</v>
      </c>
      <c r="CW30" s="1">
        <v>543795.49474999995</v>
      </c>
      <c r="CX30" s="1">
        <v>543795.49474999995</v>
      </c>
      <c r="CY30" s="1">
        <v>543795.49474999995</v>
      </c>
      <c r="CZ30" s="1">
        <v>543795.49474999995</v>
      </c>
      <c r="DA30" s="1">
        <v>543795.49474999995</v>
      </c>
    </row>
    <row r="31" spans="4:105" x14ac:dyDescent="0.25">
      <c r="D31" t="s">
        <v>56</v>
      </c>
      <c r="E31" s="1">
        <v>446860.6225</v>
      </c>
      <c r="F31" s="1">
        <v>446860.6225</v>
      </c>
      <c r="G31" s="1">
        <v>446860.6225</v>
      </c>
      <c r="H31" s="1">
        <v>446860.6225</v>
      </c>
      <c r="I31" s="1">
        <v>446860.6225</v>
      </c>
      <c r="J31" s="1">
        <v>446860.6225</v>
      </c>
      <c r="K31" s="1">
        <v>446860.6225</v>
      </c>
      <c r="L31" s="1">
        <v>446860.6225</v>
      </c>
      <c r="M31" s="1">
        <v>446860.6225</v>
      </c>
      <c r="N31" s="1">
        <v>446860.6225</v>
      </c>
      <c r="O31" s="1">
        <v>446860.6225</v>
      </c>
      <c r="P31" s="1">
        <v>446860.6225</v>
      </c>
      <c r="Q31" s="1">
        <v>446860.6225</v>
      </c>
      <c r="R31" s="1">
        <v>446860.6225</v>
      </c>
      <c r="S31" s="1">
        <v>446860.6225</v>
      </c>
      <c r="T31" s="1">
        <v>446860.6225</v>
      </c>
      <c r="U31" s="1">
        <v>446860.6225</v>
      </c>
      <c r="V31" s="1">
        <v>446860.6225</v>
      </c>
      <c r="W31" s="1">
        <v>446860.6225</v>
      </c>
      <c r="X31" s="1">
        <v>446860.6225</v>
      </c>
      <c r="Y31" s="1">
        <v>446860.6225</v>
      </c>
      <c r="Z31" s="1">
        <v>446860.6225</v>
      </c>
      <c r="AA31" s="1">
        <v>446860.6225</v>
      </c>
      <c r="AB31" s="1">
        <v>446860.6225</v>
      </c>
      <c r="AC31" s="1">
        <v>446860.6225</v>
      </c>
      <c r="AD31" s="1">
        <v>446860.6225</v>
      </c>
      <c r="AE31" s="1">
        <v>446860.6225</v>
      </c>
      <c r="AF31" s="1">
        <v>446860.6225</v>
      </c>
      <c r="AG31" s="1">
        <v>446860.6225</v>
      </c>
      <c r="AH31" s="1">
        <v>446860.6225</v>
      </c>
      <c r="AI31" s="1">
        <v>446860.6225</v>
      </c>
      <c r="AJ31" s="1">
        <v>446860.6225</v>
      </c>
      <c r="AK31" s="1">
        <v>446860.6225</v>
      </c>
      <c r="AL31" s="1">
        <v>446860.6225</v>
      </c>
      <c r="AM31" s="1">
        <v>446860.6225</v>
      </c>
      <c r="AN31" s="1">
        <v>446860.6225</v>
      </c>
      <c r="AO31" s="1">
        <v>446860.6225</v>
      </c>
      <c r="AP31" s="1">
        <v>446860.6225</v>
      </c>
      <c r="AQ31" s="1">
        <v>446860.6225</v>
      </c>
      <c r="AR31" s="1">
        <v>446860.6225</v>
      </c>
      <c r="AS31" s="1">
        <v>446860.6225</v>
      </c>
      <c r="AT31" s="1">
        <v>446860.6225</v>
      </c>
      <c r="AU31" s="1">
        <v>446860.6225</v>
      </c>
      <c r="AV31" s="1">
        <v>446860.6225</v>
      </c>
      <c r="AW31" s="1">
        <v>446860.6225</v>
      </c>
      <c r="AX31" s="1">
        <v>446860.6225</v>
      </c>
      <c r="AY31" s="1">
        <v>446860.6225</v>
      </c>
      <c r="AZ31" s="1">
        <v>446860.6225</v>
      </c>
      <c r="BA31" s="1">
        <v>446860.6225</v>
      </c>
      <c r="BB31" s="1">
        <v>446860.6225</v>
      </c>
      <c r="BC31" s="1">
        <v>446860.6225</v>
      </c>
      <c r="BD31" s="1">
        <v>446860.6225</v>
      </c>
      <c r="BE31" s="1">
        <v>446860.6225</v>
      </c>
      <c r="BF31" s="1">
        <v>446860.6225</v>
      </c>
      <c r="BG31" s="1">
        <v>446860.6225</v>
      </c>
      <c r="BH31" s="1">
        <v>446860.6225</v>
      </c>
      <c r="BI31" s="1">
        <v>446860.6225</v>
      </c>
      <c r="BJ31" s="1">
        <v>446860.6225</v>
      </c>
      <c r="BK31" s="1">
        <v>446860.6225</v>
      </c>
      <c r="BL31" s="1">
        <v>446860.6225</v>
      </c>
      <c r="BM31" s="1">
        <v>446860.6225</v>
      </c>
      <c r="BN31" s="1">
        <v>446860.6225</v>
      </c>
      <c r="BO31" s="1">
        <v>446860.6225</v>
      </c>
      <c r="BP31" s="1">
        <v>446860.6225</v>
      </c>
      <c r="BQ31" s="1">
        <v>446860.6225</v>
      </c>
      <c r="BR31" s="1">
        <v>446860.6225</v>
      </c>
      <c r="BS31" s="1">
        <v>446860.6225</v>
      </c>
      <c r="BT31" s="1">
        <v>446860.6225</v>
      </c>
      <c r="BU31" s="1">
        <v>446860.6225</v>
      </c>
      <c r="BV31" s="1">
        <v>446860.6225</v>
      </c>
      <c r="BW31" s="1">
        <v>446860.6225</v>
      </c>
      <c r="BX31" s="1">
        <v>446860.6225</v>
      </c>
      <c r="BY31" s="1">
        <v>446860.6225</v>
      </c>
      <c r="BZ31" s="1">
        <v>446860.6225</v>
      </c>
      <c r="CA31" s="1">
        <v>446860.6225</v>
      </c>
      <c r="CB31" s="1">
        <v>446860.6225</v>
      </c>
      <c r="CC31" s="1">
        <v>446860.6225</v>
      </c>
      <c r="CD31" s="1">
        <v>446860.6225</v>
      </c>
      <c r="CE31" s="1">
        <v>446860.6225</v>
      </c>
      <c r="CF31" s="1">
        <v>446860.6225</v>
      </c>
      <c r="CG31" s="1">
        <v>446860.6225</v>
      </c>
      <c r="CH31" s="1">
        <v>446860.6225</v>
      </c>
      <c r="CI31" s="1">
        <v>446860.6225</v>
      </c>
      <c r="CJ31" s="1">
        <v>446860.6225</v>
      </c>
      <c r="CK31" s="1">
        <v>446860.6225</v>
      </c>
      <c r="CL31" s="1">
        <v>446860.6225</v>
      </c>
      <c r="CM31" s="1">
        <v>446860.6225</v>
      </c>
      <c r="CN31" s="1">
        <v>446860.6225</v>
      </c>
      <c r="CO31" s="1">
        <v>446860.6225</v>
      </c>
      <c r="CP31" s="1">
        <v>446860.6225</v>
      </c>
      <c r="CQ31" s="1">
        <v>446860.6225</v>
      </c>
      <c r="CR31" s="1">
        <v>446860.6225</v>
      </c>
      <c r="CS31" s="1">
        <v>446860.6225</v>
      </c>
      <c r="CT31" s="1">
        <v>446860.6225</v>
      </c>
      <c r="CU31" s="1">
        <v>446860.6225</v>
      </c>
      <c r="CV31" s="1">
        <v>446860.6225</v>
      </c>
      <c r="CW31" s="1">
        <v>446860.6225</v>
      </c>
      <c r="CX31" s="1">
        <v>446860.6225</v>
      </c>
      <c r="CY31" s="1">
        <v>446860.6225</v>
      </c>
      <c r="CZ31" s="1">
        <v>446860.6225</v>
      </c>
      <c r="DA31" s="1">
        <v>446860.6225</v>
      </c>
    </row>
    <row r="32" spans="4:105" x14ac:dyDescent="0.25">
      <c r="D32" t="s">
        <v>57</v>
      </c>
      <c r="E32" s="1">
        <v>316494.73225</v>
      </c>
      <c r="F32" s="1">
        <v>316494.73225</v>
      </c>
      <c r="G32" s="1">
        <v>316494.73225</v>
      </c>
      <c r="H32" s="1">
        <v>316494.73225</v>
      </c>
      <c r="I32" s="1">
        <v>316494.73225</v>
      </c>
      <c r="J32" s="1">
        <v>316494.73225</v>
      </c>
      <c r="K32" s="1">
        <v>316494.73225</v>
      </c>
      <c r="L32" s="1">
        <v>316494.73225</v>
      </c>
      <c r="M32" s="1">
        <v>316494.73225</v>
      </c>
      <c r="N32" s="1">
        <v>316494.73225</v>
      </c>
      <c r="O32" s="1">
        <v>316494.73225</v>
      </c>
      <c r="P32" s="1">
        <v>316494.73225</v>
      </c>
      <c r="Q32" s="1">
        <v>316494.73225</v>
      </c>
      <c r="R32" s="1">
        <v>316494.73225</v>
      </c>
      <c r="S32" s="1">
        <v>316494.73225</v>
      </c>
      <c r="T32" s="1">
        <v>316494.73225</v>
      </c>
      <c r="U32" s="1">
        <v>316494.73225</v>
      </c>
      <c r="V32" s="1">
        <v>316494.73225</v>
      </c>
      <c r="W32" s="1">
        <v>316494.73225</v>
      </c>
      <c r="X32" s="1">
        <v>316494.73225</v>
      </c>
      <c r="Y32" s="1">
        <v>316494.73225</v>
      </c>
      <c r="Z32" s="1">
        <v>316494.73225</v>
      </c>
      <c r="AA32" s="1">
        <v>316494.73225</v>
      </c>
      <c r="AB32" s="1">
        <v>316494.73225</v>
      </c>
      <c r="AC32" s="1">
        <v>316494.73225</v>
      </c>
      <c r="AD32" s="1">
        <v>316494.73225</v>
      </c>
      <c r="AE32" s="1">
        <v>316494.73225</v>
      </c>
      <c r="AF32" s="1">
        <v>316494.73225</v>
      </c>
      <c r="AG32" s="1">
        <v>316494.73225</v>
      </c>
      <c r="AH32" s="1">
        <v>316494.73225</v>
      </c>
      <c r="AI32" s="1">
        <v>316494.73225</v>
      </c>
      <c r="AJ32" s="1">
        <v>316494.73225</v>
      </c>
      <c r="AK32" s="1">
        <v>316494.73225</v>
      </c>
      <c r="AL32" s="1">
        <v>316494.73225</v>
      </c>
      <c r="AM32" s="1">
        <v>316494.73225</v>
      </c>
      <c r="AN32" s="1">
        <v>316494.73225</v>
      </c>
      <c r="AO32" s="1">
        <v>316494.73225</v>
      </c>
      <c r="AP32" s="1">
        <v>316494.73225</v>
      </c>
      <c r="AQ32" s="1">
        <v>316494.73225</v>
      </c>
      <c r="AR32" s="1">
        <v>316494.73225</v>
      </c>
      <c r="AS32" s="1">
        <v>316494.73225</v>
      </c>
      <c r="AT32" s="1">
        <v>316494.73225</v>
      </c>
      <c r="AU32" s="1">
        <v>316494.73225</v>
      </c>
      <c r="AV32" s="1">
        <v>316494.73225</v>
      </c>
      <c r="AW32" s="1">
        <v>316494.73225</v>
      </c>
      <c r="AX32" s="1">
        <v>316494.73225</v>
      </c>
      <c r="AY32" s="1">
        <v>316494.73225</v>
      </c>
      <c r="AZ32" s="1">
        <v>316494.73225</v>
      </c>
      <c r="BA32" s="1">
        <v>316494.73225</v>
      </c>
      <c r="BB32" s="1">
        <v>316494.73225</v>
      </c>
      <c r="BC32" s="1">
        <v>316494.73225</v>
      </c>
      <c r="BD32" s="1">
        <v>316494.73225</v>
      </c>
      <c r="BE32" s="1">
        <v>316494.73225</v>
      </c>
      <c r="BF32" s="1">
        <v>316494.73225</v>
      </c>
      <c r="BG32" s="1">
        <v>316494.73225</v>
      </c>
      <c r="BH32" s="1">
        <v>316494.73225</v>
      </c>
      <c r="BI32" s="1">
        <v>316494.73225</v>
      </c>
      <c r="BJ32" s="1">
        <v>316494.73225</v>
      </c>
      <c r="BK32" s="1">
        <v>316494.73225</v>
      </c>
      <c r="BL32" s="1">
        <v>316494.73225</v>
      </c>
      <c r="BM32" s="1">
        <v>316494.73225</v>
      </c>
      <c r="BN32" s="1">
        <v>316494.73225</v>
      </c>
      <c r="BO32" s="1">
        <v>316494.73225</v>
      </c>
      <c r="BP32" s="1">
        <v>316494.73225</v>
      </c>
      <c r="BQ32" s="1">
        <v>316494.73225</v>
      </c>
      <c r="BR32" s="1">
        <v>316494.73225</v>
      </c>
      <c r="BS32" s="1">
        <v>316494.73225</v>
      </c>
      <c r="BT32" s="1">
        <v>316494.73225</v>
      </c>
      <c r="BU32" s="1">
        <v>316494.73225</v>
      </c>
      <c r="BV32" s="1">
        <v>316494.73225</v>
      </c>
      <c r="BW32" s="1">
        <v>316494.73225</v>
      </c>
      <c r="BX32" s="1">
        <v>316494.73225</v>
      </c>
      <c r="BY32" s="1">
        <v>316494.73225</v>
      </c>
      <c r="BZ32" s="1">
        <v>316494.73225</v>
      </c>
      <c r="CA32" s="1">
        <v>316494.73225</v>
      </c>
      <c r="CB32" s="1">
        <v>316494.73225</v>
      </c>
      <c r="CC32" s="1">
        <v>316494.73225</v>
      </c>
      <c r="CD32" s="1">
        <v>316494.73225</v>
      </c>
      <c r="CE32" s="1">
        <v>316494.73225</v>
      </c>
      <c r="CF32" s="1">
        <v>316494.73225</v>
      </c>
      <c r="CG32" s="1">
        <v>316494.73225</v>
      </c>
      <c r="CH32" s="1">
        <v>316494.73225</v>
      </c>
      <c r="CI32" s="1">
        <v>316494.73225</v>
      </c>
      <c r="CJ32" s="1">
        <v>316494.73225</v>
      </c>
      <c r="CK32" s="1">
        <v>316494.73225</v>
      </c>
      <c r="CL32" s="1">
        <v>316494.73225</v>
      </c>
      <c r="CM32" s="1">
        <v>316494.73225</v>
      </c>
      <c r="CN32" s="1">
        <v>316494.73225</v>
      </c>
      <c r="CO32" s="1">
        <v>316494.73225</v>
      </c>
      <c r="CP32" s="1">
        <v>316494.73225</v>
      </c>
      <c r="CQ32" s="1">
        <v>316494.73225</v>
      </c>
      <c r="CR32" s="1">
        <v>316494.73225</v>
      </c>
      <c r="CS32" s="1">
        <v>316494.73225</v>
      </c>
      <c r="CT32" s="1">
        <v>316494.73225</v>
      </c>
      <c r="CU32" s="1">
        <v>316494.73225</v>
      </c>
      <c r="CV32" s="1">
        <v>316494.73225</v>
      </c>
      <c r="CW32" s="1">
        <v>316494.73225</v>
      </c>
      <c r="CX32" s="1">
        <v>316494.73225</v>
      </c>
      <c r="CY32" s="1">
        <v>316494.73225</v>
      </c>
      <c r="CZ32" s="1">
        <v>316494.73225</v>
      </c>
      <c r="DA32" s="1">
        <v>316494.73225</v>
      </c>
    </row>
    <row r="33" spans="3:105" x14ac:dyDescent="0.25">
      <c r="D33" t="s">
        <v>58</v>
      </c>
      <c r="E33" s="1">
        <v>420111.49050000001</v>
      </c>
      <c r="F33" s="1">
        <v>420111.49050000001</v>
      </c>
      <c r="G33" s="1">
        <v>420111.49050000001</v>
      </c>
      <c r="H33" s="1">
        <v>420111.49050000001</v>
      </c>
      <c r="I33" s="1">
        <v>420111.49050000001</v>
      </c>
      <c r="J33" s="1">
        <v>420111.49050000001</v>
      </c>
      <c r="K33" s="1">
        <v>420111.49050000001</v>
      </c>
      <c r="L33" s="1">
        <v>420111.49050000001</v>
      </c>
      <c r="M33" s="1">
        <v>420111.49050000001</v>
      </c>
      <c r="N33" s="1">
        <v>420111.49050000001</v>
      </c>
      <c r="O33" s="1">
        <v>420111.49050000001</v>
      </c>
      <c r="P33" s="1">
        <v>420111.49050000001</v>
      </c>
      <c r="Q33" s="1">
        <v>420111.49050000001</v>
      </c>
      <c r="R33" s="1">
        <v>420111.49050000001</v>
      </c>
      <c r="S33" s="1">
        <v>420111.49050000001</v>
      </c>
      <c r="T33" s="1">
        <v>420111.49050000001</v>
      </c>
      <c r="U33" s="1">
        <v>420111.49050000001</v>
      </c>
      <c r="V33" s="1">
        <v>420111.49050000001</v>
      </c>
      <c r="W33" s="1">
        <v>420111.49050000001</v>
      </c>
      <c r="X33" s="1">
        <v>420111.49050000001</v>
      </c>
      <c r="Y33" s="1">
        <v>420111.49050000001</v>
      </c>
      <c r="Z33" s="1">
        <v>420111.49050000001</v>
      </c>
      <c r="AA33" s="1">
        <v>420111.49050000001</v>
      </c>
      <c r="AB33" s="1">
        <v>420111.49050000001</v>
      </c>
      <c r="AC33" s="1">
        <v>420111.49050000001</v>
      </c>
      <c r="AD33" s="1">
        <v>420111.49050000001</v>
      </c>
      <c r="AE33" s="1">
        <v>420111.49050000001</v>
      </c>
      <c r="AF33" s="1">
        <v>420111.49050000001</v>
      </c>
      <c r="AG33" s="1">
        <v>420111.49050000001</v>
      </c>
      <c r="AH33" s="1">
        <v>420111.49050000001</v>
      </c>
      <c r="AI33" s="1">
        <v>420111.49050000001</v>
      </c>
      <c r="AJ33" s="1">
        <v>420111.49050000001</v>
      </c>
      <c r="AK33" s="1">
        <v>420111.49050000001</v>
      </c>
      <c r="AL33" s="1">
        <v>420111.49050000001</v>
      </c>
      <c r="AM33" s="1">
        <v>420111.49050000001</v>
      </c>
      <c r="AN33" s="1">
        <v>420111.49050000001</v>
      </c>
      <c r="AO33" s="1">
        <v>420111.49050000001</v>
      </c>
      <c r="AP33" s="1">
        <v>420111.49050000001</v>
      </c>
      <c r="AQ33" s="1">
        <v>420111.49050000001</v>
      </c>
      <c r="AR33" s="1">
        <v>420111.49050000001</v>
      </c>
      <c r="AS33" s="1">
        <v>420111.49050000001</v>
      </c>
      <c r="AT33" s="1">
        <v>420111.49050000001</v>
      </c>
      <c r="AU33" s="1">
        <v>420111.49050000001</v>
      </c>
      <c r="AV33" s="1">
        <v>420111.49050000001</v>
      </c>
      <c r="AW33" s="1">
        <v>420111.49050000001</v>
      </c>
      <c r="AX33" s="1">
        <v>420111.49050000001</v>
      </c>
      <c r="AY33" s="1">
        <v>420111.49050000001</v>
      </c>
      <c r="AZ33" s="1">
        <v>420111.49050000001</v>
      </c>
      <c r="BA33" s="1">
        <v>420111.49050000001</v>
      </c>
      <c r="BB33" s="1">
        <v>420111.49050000001</v>
      </c>
      <c r="BC33" s="1">
        <v>420111.49050000001</v>
      </c>
      <c r="BD33" s="1">
        <v>420111.49050000001</v>
      </c>
      <c r="BE33" s="1">
        <v>420111.49050000001</v>
      </c>
      <c r="BF33" s="1">
        <v>420111.49050000001</v>
      </c>
      <c r="BG33" s="1">
        <v>420111.49050000001</v>
      </c>
      <c r="BH33" s="1">
        <v>420111.49050000001</v>
      </c>
      <c r="BI33" s="1">
        <v>420111.49050000001</v>
      </c>
      <c r="BJ33" s="1">
        <v>420111.49050000001</v>
      </c>
      <c r="BK33" s="1">
        <v>420111.49050000001</v>
      </c>
      <c r="BL33" s="1">
        <v>420111.49050000001</v>
      </c>
      <c r="BM33" s="1">
        <v>420111.49050000001</v>
      </c>
      <c r="BN33" s="1">
        <v>420111.49050000001</v>
      </c>
      <c r="BO33" s="1">
        <v>420111.49050000001</v>
      </c>
      <c r="BP33" s="1">
        <v>420111.49050000001</v>
      </c>
      <c r="BQ33" s="1">
        <v>420111.49050000001</v>
      </c>
      <c r="BR33" s="1">
        <v>420111.49050000001</v>
      </c>
      <c r="BS33" s="1">
        <v>420111.49050000001</v>
      </c>
      <c r="BT33" s="1">
        <v>420111.49050000001</v>
      </c>
      <c r="BU33" s="1">
        <v>420111.49050000001</v>
      </c>
      <c r="BV33" s="1">
        <v>420111.49050000001</v>
      </c>
      <c r="BW33" s="1">
        <v>420111.49050000001</v>
      </c>
      <c r="BX33" s="1">
        <v>420111.49050000001</v>
      </c>
      <c r="BY33" s="1">
        <v>420111.49050000001</v>
      </c>
      <c r="BZ33" s="1">
        <v>420111.49050000001</v>
      </c>
      <c r="CA33" s="1">
        <v>420111.49050000001</v>
      </c>
      <c r="CB33" s="1">
        <v>420111.49050000001</v>
      </c>
      <c r="CC33" s="1">
        <v>420111.49050000001</v>
      </c>
      <c r="CD33" s="1">
        <v>420111.49050000001</v>
      </c>
      <c r="CE33" s="1">
        <v>420111.49050000001</v>
      </c>
      <c r="CF33" s="1">
        <v>420111.49050000001</v>
      </c>
      <c r="CG33" s="1">
        <v>420111.49050000001</v>
      </c>
      <c r="CH33" s="1">
        <v>420111.49050000001</v>
      </c>
      <c r="CI33" s="1">
        <v>420111.49050000001</v>
      </c>
      <c r="CJ33" s="1">
        <v>420111.49050000001</v>
      </c>
      <c r="CK33" s="1">
        <v>420111.49050000001</v>
      </c>
      <c r="CL33" s="1">
        <v>420111.49050000001</v>
      </c>
      <c r="CM33" s="1">
        <v>420111.49050000001</v>
      </c>
      <c r="CN33" s="1">
        <v>420111.49050000001</v>
      </c>
      <c r="CO33" s="1">
        <v>420111.49050000001</v>
      </c>
      <c r="CP33" s="1">
        <v>420111.49050000001</v>
      </c>
      <c r="CQ33" s="1">
        <v>420111.49050000001</v>
      </c>
      <c r="CR33" s="1">
        <v>420111.49050000001</v>
      </c>
      <c r="CS33" s="1">
        <v>420111.49050000001</v>
      </c>
      <c r="CT33" s="1">
        <v>420111.49050000001</v>
      </c>
      <c r="CU33" s="1">
        <v>420111.49050000001</v>
      </c>
      <c r="CV33" s="1">
        <v>420111.49050000001</v>
      </c>
      <c r="CW33" s="1">
        <v>420111.49050000001</v>
      </c>
      <c r="CX33" s="1">
        <v>420111.49050000001</v>
      </c>
      <c r="CY33" s="1">
        <v>420111.49050000001</v>
      </c>
      <c r="CZ33" s="1">
        <v>420111.49050000001</v>
      </c>
      <c r="DA33" s="1">
        <v>420111.49050000001</v>
      </c>
    </row>
    <row r="34" spans="3:105" x14ac:dyDescent="0.25">
      <c r="D34" t="s">
        <v>59</v>
      </c>
      <c r="E34" s="1">
        <v>487450.071</v>
      </c>
      <c r="F34" s="1">
        <v>487450.071</v>
      </c>
      <c r="G34" s="1">
        <v>487450.071</v>
      </c>
      <c r="H34" s="1">
        <v>487450.071</v>
      </c>
      <c r="I34" s="1">
        <v>487450.071</v>
      </c>
      <c r="J34" s="1">
        <v>487450.071</v>
      </c>
      <c r="K34" s="1">
        <v>487450.071</v>
      </c>
      <c r="L34" s="1">
        <v>487450.071</v>
      </c>
      <c r="M34" s="1">
        <v>487450.071</v>
      </c>
      <c r="N34" s="1">
        <v>487450.071</v>
      </c>
      <c r="O34" s="1">
        <v>487450.071</v>
      </c>
      <c r="P34" s="1">
        <v>487450.071</v>
      </c>
      <c r="Q34" s="1">
        <v>487450.071</v>
      </c>
      <c r="R34" s="1">
        <v>487450.071</v>
      </c>
      <c r="S34" s="1">
        <v>487450.071</v>
      </c>
      <c r="T34" s="1">
        <v>487450.071</v>
      </c>
      <c r="U34" s="1">
        <v>487450.071</v>
      </c>
      <c r="V34" s="1">
        <v>487450.071</v>
      </c>
      <c r="W34" s="1">
        <v>487450.071</v>
      </c>
      <c r="X34" s="1">
        <v>487450.071</v>
      </c>
      <c r="Y34" s="1">
        <v>487450.071</v>
      </c>
      <c r="Z34" s="1">
        <v>487450.071</v>
      </c>
      <c r="AA34" s="1">
        <v>487450.071</v>
      </c>
      <c r="AB34" s="1">
        <v>487450.071</v>
      </c>
      <c r="AC34" s="1">
        <v>487450.071</v>
      </c>
      <c r="AD34" s="1">
        <v>487450.071</v>
      </c>
      <c r="AE34" s="1">
        <v>487450.071</v>
      </c>
      <c r="AF34" s="1">
        <v>487450.071</v>
      </c>
      <c r="AG34" s="1">
        <v>487450.071</v>
      </c>
      <c r="AH34" s="1">
        <v>487450.071</v>
      </c>
      <c r="AI34" s="1">
        <v>487450.071</v>
      </c>
      <c r="AJ34" s="1">
        <v>487450.071</v>
      </c>
      <c r="AK34" s="1">
        <v>487450.071</v>
      </c>
      <c r="AL34" s="1">
        <v>487450.071</v>
      </c>
      <c r="AM34" s="1">
        <v>487450.071</v>
      </c>
      <c r="AN34" s="1">
        <v>487450.071</v>
      </c>
      <c r="AO34" s="1">
        <v>487450.071</v>
      </c>
      <c r="AP34" s="1">
        <v>487450.071</v>
      </c>
      <c r="AQ34" s="1">
        <v>487450.071</v>
      </c>
      <c r="AR34" s="1">
        <v>487450.071</v>
      </c>
      <c r="AS34" s="1">
        <v>487450.071</v>
      </c>
      <c r="AT34" s="1">
        <v>487450.071</v>
      </c>
      <c r="AU34" s="1">
        <v>487450.071</v>
      </c>
      <c r="AV34" s="1">
        <v>487450.071</v>
      </c>
      <c r="AW34" s="1">
        <v>487450.071</v>
      </c>
      <c r="AX34" s="1">
        <v>487450.071</v>
      </c>
      <c r="AY34" s="1">
        <v>487450.071</v>
      </c>
      <c r="AZ34" s="1">
        <v>487450.071</v>
      </c>
      <c r="BA34" s="1">
        <v>487450.071</v>
      </c>
      <c r="BB34" s="1">
        <v>487450.071</v>
      </c>
      <c r="BC34" s="1">
        <v>487450.071</v>
      </c>
      <c r="BD34" s="1">
        <v>487450.071</v>
      </c>
      <c r="BE34" s="1">
        <v>487450.071</v>
      </c>
      <c r="BF34" s="1">
        <v>487450.071</v>
      </c>
      <c r="BG34" s="1">
        <v>487450.071</v>
      </c>
      <c r="BH34" s="1">
        <v>487450.071</v>
      </c>
      <c r="BI34" s="1">
        <v>487450.071</v>
      </c>
      <c r="BJ34" s="1">
        <v>487450.071</v>
      </c>
      <c r="BK34" s="1">
        <v>487450.071</v>
      </c>
      <c r="BL34" s="1">
        <v>487450.071</v>
      </c>
      <c r="BM34" s="1">
        <v>487450.071</v>
      </c>
      <c r="BN34" s="1">
        <v>487450.071</v>
      </c>
      <c r="BO34" s="1">
        <v>487450.071</v>
      </c>
      <c r="BP34" s="1">
        <v>487450.071</v>
      </c>
      <c r="BQ34" s="1">
        <v>487450.071</v>
      </c>
      <c r="BR34" s="1">
        <v>487450.071</v>
      </c>
      <c r="BS34" s="1">
        <v>487450.071</v>
      </c>
      <c r="BT34" s="1">
        <v>487450.071</v>
      </c>
      <c r="BU34" s="1">
        <v>487450.071</v>
      </c>
      <c r="BV34" s="1">
        <v>487450.071</v>
      </c>
      <c r="BW34" s="1">
        <v>487450.071</v>
      </c>
      <c r="BX34" s="1">
        <v>487450.071</v>
      </c>
      <c r="BY34" s="1">
        <v>487450.071</v>
      </c>
      <c r="BZ34" s="1">
        <v>487450.071</v>
      </c>
      <c r="CA34" s="1">
        <v>487450.071</v>
      </c>
      <c r="CB34" s="1">
        <v>487450.071</v>
      </c>
      <c r="CC34" s="1">
        <v>487450.071</v>
      </c>
      <c r="CD34" s="1">
        <v>487450.071</v>
      </c>
      <c r="CE34" s="1">
        <v>487450.071</v>
      </c>
      <c r="CF34" s="1">
        <v>487450.071</v>
      </c>
      <c r="CG34" s="1">
        <v>487450.071</v>
      </c>
      <c r="CH34" s="1">
        <v>487450.071</v>
      </c>
      <c r="CI34" s="1">
        <v>487450.071</v>
      </c>
      <c r="CJ34" s="1">
        <v>487450.071</v>
      </c>
      <c r="CK34" s="1">
        <v>487450.071</v>
      </c>
      <c r="CL34" s="1">
        <v>487450.071</v>
      </c>
      <c r="CM34" s="1">
        <v>487450.071</v>
      </c>
      <c r="CN34" s="1">
        <v>487450.071</v>
      </c>
      <c r="CO34" s="1">
        <v>487450.071</v>
      </c>
      <c r="CP34" s="1">
        <v>487450.071</v>
      </c>
      <c r="CQ34" s="1">
        <v>487450.071</v>
      </c>
      <c r="CR34" s="1">
        <v>487450.071</v>
      </c>
      <c r="CS34" s="1">
        <v>487450.071</v>
      </c>
      <c r="CT34" s="1">
        <v>487450.071</v>
      </c>
      <c r="CU34" s="1">
        <v>487450.071</v>
      </c>
      <c r="CV34" s="1">
        <v>487450.071</v>
      </c>
      <c r="CW34" s="1">
        <v>487450.071</v>
      </c>
      <c r="CX34" s="1">
        <v>487450.071</v>
      </c>
      <c r="CY34" s="1">
        <v>487450.071</v>
      </c>
      <c r="CZ34" s="1">
        <v>487450.071</v>
      </c>
      <c r="DA34" s="1">
        <v>487450.071</v>
      </c>
    </row>
    <row r="35" spans="3:105" x14ac:dyDescent="0.25">
      <c r="D35" t="s">
        <v>60</v>
      </c>
      <c r="E35" s="1">
        <v>490019.91800000001</v>
      </c>
      <c r="F35" s="1">
        <v>490019.91800000001</v>
      </c>
      <c r="G35" s="1">
        <v>490019.91800000001</v>
      </c>
      <c r="H35" s="1">
        <v>490019.91800000001</v>
      </c>
      <c r="I35" s="1">
        <v>490019.91800000001</v>
      </c>
      <c r="J35" s="1">
        <v>490019.91800000001</v>
      </c>
      <c r="K35" s="1">
        <v>490019.91800000001</v>
      </c>
      <c r="L35" s="1">
        <v>490019.91800000001</v>
      </c>
      <c r="M35" s="1">
        <v>490019.91800000001</v>
      </c>
      <c r="N35" s="1">
        <v>490019.91800000001</v>
      </c>
      <c r="O35" s="1">
        <v>490019.91800000001</v>
      </c>
      <c r="P35" s="1">
        <v>490019.91800000001</v>
      </c>
      <c r="Q35" s="1">
        <v>490019.91800000001</v>
      </c>
      <c r="R35" s="1">
        <v>490019.91800000001</v>
      </c>
      <c r="S35" s="1">
        <v>490019.91800000001</v>
      </c>
      <c r="T35" s="1">
        <v>490019.91800000001</v>
      </c>
      <c r="U35" s="1">
        <v>490019.91800000001</v>
      </c>
      <c r="V35" s="1">
        <v>490019.91800000001</v>
      </c>
      <c r="W35" s="1">
        <v>490019.91800000001</v>
      </c>
      <c r="X35" s="1">
        <v>490019.91800000001</v>
      </c>
      <c r="Y35" s="1">
        <v>490019.91800000001</v>
      </c>
      <c r="Z35" s="1">
        <v>490019.91800000001</v>
      </c>
      <c r="AA35" s="1">
        <v>490019.91800000001</v>
      </c>
      <c r="AB35" s="1">
        <v>490019.91800000001</v>
      </c>
      <c r="AC35" s="1">
        <v>490019.91800000001</v>
      </c>
      <c r="AD35" s="1">
        <v>490019.91800000001</v>
      </c>
      <c r="AE35" s="1">
        <v>490019.91800000001</v>
      </c>
      <c r="AF35" s="1">
        <v>490019.91800000001</v>
      </c>
      <c r="AG35" s="1">
        <v>490019.91800000001</v>
      </c>
      <c r="AH35" s="1">
        <v>490019.91800000001</v>
      </c>
      <c r="AI35" s="1">
        <v>490019.91800000001</v>
      </c>
      <c r="AJ35" s="1">
        <v>490019.91800000001</v>
      </c>
      <c r="AK35" s="1">
        <v>490019.91800000001</v>
      </c>
      <c r="AL35" s="1">
        <v>490019.91800000001</v>
      </c>
      <c r="AM35" s="1">
        <v>490019.91800000001</v>
      </c>
      <c r="AN35" s="1">
        <v>490019.91800000001</v>
      </c>
      <c r="AO35" s="1">
        <v>490019.91800000001</v>
      </c>
      <c r="AP35" s="1">
        <v>490019.91800000001</v>
      </c>
      <c r="AQ35" s="1">
        <v>490019.91800000001</v>
      </c>
      <c r="AR35" s="1">
        <v>490019.91800000001</v>
      </c>
      <c r="AS35" s="1">
        <v>490019.91800000001</v>
      </c>
      <c r="AT35" s="1">
        <v>490019.91800000001</v>
      </c>
      <c r="AU35" s="1">
        <v>490019.91800000001</v>
      </c>
      <c r="AV35" s="1">
        <v>490019.91800000001</v>
      </c>
      <c r="AW35" s="1">
        <v>490019.91800000001</v>
      </c>
      <c r="AX35" s="1">
        <v>490019.91800000001</v>
      </c>
      <c r="AY35" s="1">
        <v>490019.91800000001</v>
      </c>
      <c r="AZ35" s="1">
        <v>490019.91800000001</v>
      </c>
      <c r="BA35" s="1">
        <v>490019.91800000001</v>
      </c>
      <c r="BB35" s="1">
        <v>490019.91800000001</v>
      </c>
      <c r="BC35" s="1">
        <v>490019.91800000001</v>
      </c>
      <c r="BD35" s="1">
        <v>490019.91800000001</v>
      </c>
      <c r="BE35" s="1">
        <v>490019.91800000001</v>
      </c>
      <c r="BF35" s="1">
        <v>490019.91800000001</v>
      </c>
      <c r="BG35" s="1">
        <v>490019.91800000001</v>
      </c>
      <c r="BH35" s="1">
        <v>490019.91800000001</v>
      </c>
      <c r="BI35" s="1">
        <v>490019.91800000001</v>
      </c>
      <c r="BJ35" s="1">
        <v>490019.91800000001</v>
      </c>
      <c r="BK35" s="1">
        <v>490019.91800000001</v>
      </c>
      <c r="BL35" s="1">
        <v>490019.91800000001</v>
      </c>
      <c r="BM35" s="1">
        <v>490019.91800000001</v>
      </c>
      <c r="BN35" s="1">
        <v>490019.91800000001</v>
      </c>
      <c r="BO35" s="1">
        <v>490019.91800000001</v>
      </c>
      <c r="BP35" s="1">
        <v>490019.91800000001</v>
      </c>
      <c r="BQ35" s="1">
        <v>490019.91800000001</v>
      </c>
      <c r="BR35" s="1">
        <v>490019.91800000001</v>
      </c>
      <c r="BS35" s="1">
        <v>490019.91800000001</v>
      </c>
      <c r="BT35" s="1">
        <v>490019.91800000001</v>
      </c>
      <c r="BU35" s="1">
        <v>490019.91800000001</v>
      </c>
      <c r="BV35" s="1">
        <v>490019.91800000001</v>
      </c>
      <c r="BW35" s="1">
        <v>490019.91800000001</v>
      </c>
      <c r="BX35" s="1">
        <v>490019.91800000001</v>
      </c>
      <c r="BY35" s="1">
        <v>490019.91800000001</v>
      </c>
      <c r="BZ35" s="1">
        <v>490019.91800000001</v>
      </c>
      <c r="CA35" s="1">
        <v>490019.91800000001</v>
      </c>
      <c r="CB35" s="1">
        <v>490019.91800000001</v>
      </c>
      <c r="CC35" s="1">
        <v>490019.91800000001</v>
      </c>
      <c r="CD35" s="1">
        <v>490019.91800000001</v>
      </c>
      <c r="CE35" s="1">
        <v>490019.91800000001</v>
      </c>
      <c r="CF35" s="1">
        <v>490019.91800000001</v>
      </c>
      <c r="CG35" s="1">
        <v>490019.91800000001</v>
      </c>
      <c r="CH35" s="1">
        <v>490019.91800000001</v>
      </c>
      <c r="CI35" s="1">
        <v>490019.91800000001</v>
      </c>
      <c r="CJ35" s="1">
        <v>490019.91800000001</v>
      </c>
      <c r="CK35" s="1">
        <v>490019.91800000001</v>
      </c>
      <c r="CL35" s="1">
        <v>490019.91800000001</v>
      </c>
      <c r="CM35" s="1">
        <v>490019.91800000001</v>
      </c>
      <c r="CN35" s="1">
        <v>490019.91800000001</v>
      </c>
      <c r="CO35" s="1">
        <v>490019.91800000001</v>
      </c>
      <c r="CP35" s="1">
        <v>490019.91800000001</v>
      </c>
      <c r="CQ35" s="1">
        <v>490019.91800000001</v>
      </c>
      <c r="CR35" s="1">
        <v>490019.91800000001</v>
      </c>
      <c r="CS35" s="1">
        <v>490019.91800000001</v>
      </c>
      <c r="CT35" s="1">
        <v>490019.91800000001</v>
      </c>
      <c r="CU35" s="1">
        <v>490019.91800000001</v>
      </c>
      <c r="CV35" s="1">
        <v>490019.91800000001</v>
      </c>
      <c r="CW35" s="1">
        <v>490019.91800000001</v>
      </c>
      <c r="CX35" s="1">
        <v>490019.91800000001</v>
      </c>
      <c r="CY35" s="1">
        <v>490019.91800000001</v>
      </c>
      <c r="CZ35" s="1">
        <v>490019.91800000001</v>
      </c>
      <c r="DA35" s="1">
        <v>490019.91800000001</v>
      </c>
    </row>
    <row r="37" spans="3:105" x14ac:dyDescent="0.25">
      <c r="D37" s="4" t="s">
        <v>28</v>
      </c>
    </row>
    <row r="38" spans="3:105" x14ac:dyDescent="0.25">
      <c r="D38" t="s">
        <v>48</v>
      </c>
      <c r="E38" s="1">
        <f t="shared" ref="E38:BP41" si="0">MAX(E8+E$3*E23,0)</f>
        <v>2085640.4887499996</v>
      </c>
      <c r="F38" s="1">
        <f t="shared" si="0"/>
        <v>2130487.6789749996</v>
      </c>
      <c r="G38" s="1">
        <f t="shared" si="0"/>
        <v>2175334.8691999996</v>
      </c>
      <c r="H38" s="1">
        <f t="shared" si="0"/>
        <v>2220182.0594249992</v>
      </c>
      <c r="I38" s="1">
        <f t="shared" si="0"/>
        <v>2265029.2496499992</v>
      </c>
      <c r="J38" s="1">
        <f t="shared" si="0"/>
        <v>2309876.4398749992</v>
      </c>
      <c r="K38" s="1">
        <f t="shared" si="0"/>
        <v>2354723.6300999988</v>
      </c>
      <c r="L38" s="1">
        <f t="shared" si="0"/>
        <v>2399570.8203249988</v>
      </c>
      <c r="M38" s="1">
        <f t="shared" si="0"/>
        <v>2444418.0105499988</v>
      </c>
      <c r="N38" s="1">
        <f t="shared" si="0"/>
        <v>2489265.2007749984</v>
      </c>
      <c r="O38" s="1">
        <f t="shared" si="0"/>
        <v>2534112.390999998</v>
      </c>
      <c r="P38" s="1">
        <f t="shared" si="0"/>
        <v>2578959.5812249985</v>
      </c>
      <c r="Q38" s="1">
        <f t="shared" si="0"/>
        <v>2623806.771449998</v>
      </c>
      <c r="R38" s="1">
        <f t="shared" si="0"/>
        <v>2668653.9616749985</v>
      </c>
      <c r="S38" s="1">
        <f t="shared" si="0"/>
        <v>2713501.1518999981</v>
      </c>
      <c r="T38" s="1">
        <f t="shared" si="0"/>
        <v>2758348.3421249986</v>
      </c>
      <c r="U38" s="1">
        <f t="shared" si="0"/>
        <v>2803195.5323499986</v>
      </c>
      <c r="V38" s="1">
        <f t="shared" si="0"/>
        <v>2848042.7225749986</v>
      </c>
      <c r="W38" s="1">
        <f t="shared" si="0"/>
        <v>2892889.9127999987</v>
      </c>
      <c r="X38" s="1">
        <f t="shared" si="0"/>
        <v>2937737.1030249987</v>
      </c>
      <c r="Y38" s="1">
        <f t="shared" si="0"/>
        <v>2982584.2932499987</v>
      </c>
      <c r="Z38" s="1">
        <f t="shared" si="0"/>
        <v>3027431.4834749987</v>
      </c>
      <c r="AA38" s="1">
        <f t="shared" si="0"/>
        <v>3072278.6736999988</v>
      </c>
      <c r="AB38" s="1">
        <f t="shared" si="0"/>
        <v>3117125.8639249988</v>
      </c>
      <c r="AC38" s="1">
        <f t="shared" si="0"/>
        <v>3161973.0541499988</v>
      </c>
      <c r="AD38" s="1">
        <f t="shared" si="0"/>
        <v>3206820.2443749988</v>
      </c>
      <c r="AE38" s="1">
        <f t="shared" si="0"/>
        <v>3251667.4345999989</v>
      </c>
      <c r="AF38" s="1">
        <f t="shared" si="0"/>
        <v>3296514.6248249989</v>
      </c>
      <c r="AG38" s="1">
        <f t="shared" si="0"/>
        <v>3341361.8150499989</v>
      </c>
      <c r="AH38" s="1">
        <f t="shared" si="0"/>
        <v>3386209.005274999</v>
      </c>
      <c r="AI38" s="1">
        <f t="shared" si="0"/>
        <v>3431056.195499999</v>
      </c>
      <c r="AJ38" s="1">
        <f t="shared" si="0"/>
        <v>3475903.385724999</v>
      </c>
      <c r="AK38" s="1">
        <f t="shared" si="0"/>
        <v>3520750.575949999</v>
      </c>
      <c r="AL38" s="1">
        <f t="shared" si="0"/>
        <v>3565597.7661749991</v>
      </c>
      <c r="AM38" s="1">
        <f t="shared" si="0"/>
        <v>3610444.9563999996</v>
      </c>
      <c r="AN38" s="1">
        <f t="shared" si="0"/>
        <v>3655292.1466249991</v>
      </c>
      <c r="AO38" s="1">
        <f t="shared" si="0"/>
        <v>3700139.3368499996</v>
      </c>
      <c r="AP38" s="1">
        <f t="shared" si="0"/>
        <v>3744986.5270749992</v>
      </c>
      <c r="AQ38" s="1">
        <f t="shared" si="0"/>
        <v>3789833.7172999997</v>
      </c>
      <c r="AR38" s="1">
        <f t="shared" si="0"/>
        <v>3834680.9075249997</v>
      </c>
      <c r="AS38" s="1">
        <f t="shared" si="0"/>
        <v>3879528.0977499997</v>
      </c>
      <c r="AT38" s="1">
        <f t="shared" si="0"/>
        <v>3924375.2879749998</v>
      </c>
      <c r="AU38" s="1">
        <f t="shared" si="0"/>
        <v>3969222.4781999998</v>
      </c>
      <c r="AV38" s="1">
        <f t="shared" si="0"/>
        <v>4014069.6684249993</v>
      </c>
      <c r="AW38" s="1">
        <f t="shared" si="0"/>
        <v>4058916.8586499994</v>
      </c>
      <c r="AX38" s="1">
        <f t="shared" si="0"/>
        <v>4103764.0488749994</v>
      </c>
      <c r="AY38" s="1">
        <f t="shared" si="0"/>
        <v>4148611.2390999994</v>
      </c>
      <c r="AZ38" s="1">
        <f t="shared" si="0"/>
        <v>4193458.4293249995</v>
      </c>
      <c r="BA38" s="1">
        <f t="shared" si="0"/>
        <v>4238305.6195499999</v>
      </c>
      <c r="BB38" s="1">
        <f t="shared" si="0"/>
        <v>4283152.8097749995</v>
      </c>
      <c r="BC38" s="1">
        <f t="shared" si="0"/>
        <v>4328000</v>
      </c>
      <c r="BD38" s="1">
        <f t="shared" si="0"/>
        <v>4372847.1902249996</v>
      </c>
      <c r="BE38" s="1">
        <f t="shared" si="0"/>
        <v>4417694.3804499991</v>
      </c>
      <c r="BF38" s="1">
        <f t="shared" si="0"/>
        <v>4462541.5706749996</v>
      </c>
      <c r="BG38" s="1">
        <f t="shared" si="0"/>
        <v>4507388.7608999992</v>
      </c>
      <c r="BH38" s="1">
        <f t="shared" si="0"/>
        <v>4552235.9511249997</v>
      </c>
      <c r="BI38" s="1">
        <f t="shared" si="0"/>
        <v>4597083.1413499992</v>
      </c>
      <c r="BJ38" s="1">
        <f t="shared" si="0"/>
        <v>4641930.3315749997</v>
      </c>
      <c r="BK38" s="1">
        <f t="shared" si="0"/>
        <v>4686777.5217999993</v>
      </c>
      <c r="BL38" s="1">
        <f t="shared" si="0"/>
        <v>4731624.7120249998</v>
      </c>
      <c r="BM38" s="1">
        <f t="shared" si="0"/>
        <v>4776471.9022499993</v>
      </c>
      <c r="BN38" s="1">
        <f t="shared" si="0"/>
        <v>4821319.0924749998</v>
      </c>
      <c r="BO38" s="1">
        <f t="shared" si="0"/>
        <v>4866166.2826999994</v>
      </c>
      <c r="BP38" s="1">
        <f t="shared" si="0"/>
        <v>4911013.4729249999</v>
      </c>
      <c r="BQ38" s="1">
        <f t="shared" ref="BQ38:DA40" si="1">MAX(BQ8+BQ$3*BQ23,0)</f>
        <v>4955860.6631499995</v>
      </c>
      <c r="BR38" s="1">
        <f t="shared" si="1"/>
        <v>5000707.8533749999</v>
      </c>
      <c r="BS38" s="1">
        <f t="shared" si="1"/>
        <v>5045555.0435999995</v>
      </c>
      <c r="BT38" s="1">
        <f t="shared" si="1"/>
        <v>5090402.233825</v>
      </c>
      <c r="BU38" s="1">
        <f t="shared" si="1"/>
        <v>5135249.4240499996</v>
      </c>
      <c r="BV38" s="1">
        <f t="shared" si="1"/>
        <v>5180096.6142750001</v>
      </c>
      <c r="BW38" s="1">
        <f t="shared" si="1"/>
        <v>5224943.8044999996</v>
      </c>
      <c r="BX38" s="1">
        <f t="shared" si="1"/>
        <v>5269790.9947250001</v>
      </c>
      <c r="BY38" s="1">
        <f t="shared" si="1"/>
        <v>5314638.1849499997</v>
      </c>
      <c r="BZ38" s="1">
        <f t="shared" si="1"/>
        <v>5359485.3751750002</v>
      </c>
      <c r="CA38" s="1">
        <f t="shared" si="1"/>
        <v>5404332.5653999997</v>
      </c>
      <c r="CB38" s="1">
        <f t="shared" si="1"/>
        <v>5449179.7556250002</v>
      </c>
      <c r="CC38" s="1">
        <f t="shared" si="1"/>
        <v>5494026.9458499998</v>
      </c>
      <c r="CD38" s="1">
        <f t="shared" si="1"/>
        <v>5538874.1360750003</v>
      </c>
      <c r="CE38" s="1">
        <f t="shared" si="1"/>
        <v>5583721.3263000008</v>
      </c>
      <c r="CF38" s="1">
        <f t="shared" si="1"/>
        <v>5628568.5165250003</v>
      </c>
      <c r="CG38" s="1">
        <f t="shared" si="1"/>
        <v>5673415.7067499999</v>
      </c>
      <c r="CH38" s="1">
        <f t="shared" si="1"/>
        <v>5718262.8969750004</v>
      </c>
      <c r="CI38" s="1">
        <f t="shared" si="1"/>
        <v>5763110.0872000009</v>
      </c>
      <c r="CJ38" s="1">
        <f t="shared" si="1"/>
        <v>5807957.2774250004</v>
      </c>
      <c r="CK38" s="1">
        <f t="shared" si="1"/>
        <v>5852804.46765</v>
      </c>
      <c r="CL38" s="1">
        <f t="shared" si="1"/>
        <v>5897651.6578750005</v>
      </c>
      <c r="CM38" s="1">
        <f t="shared" si="1"/>
        <v>5942498.848100001</v>
      </c>
      <c r="CN38" s="1">
        <f t="shared" si="1"/>
        <v>5987346.0383250006</v>
      </c>
      <c r="CO38" s="1">
        <f t="shared" si="1"/>
        <v>6032193.2285500001</v>
      </c>
      <c r="CP38" s="1">
        <f t="shared" si="1"/>
        <v>6077040.4187750006</v>
      </c>
      <c r="CQ38" s="1">
        <f t="shared" si="1"/>
        <v>6121887.6090000011</v>
      </c>
      <c r="CR38" s="1">
        <f t="shared" si="1"/>
        <v>6166734.7992250007</v>
      </c>
      <c r="CS38" s="1">
        <f t="shared" si="1"/>
        <v>6211581.9894500002</v>
      </c>
      <c r="CT38" s="1">
        <f t="shared" si="1"/>
        <v>6256429.1796749998</v>
      </c>
      <c r="CU38" s="1">
        <f t="shared" si="1"/>
        <v>6301276.3699000003</v>
      </c>
      <c r="CV38" s="1">
        <f t="shared" si="1"/>
        <v>6346123.5601249998</v>
      </c>
      <c r="CW38" s="1">
        <f t="shared" si="1"/>
        <v>6390970.7503499994</v>
      </c>
      <c r="CX38" s="1">
        <f t="shared" si="1"/>
        <v>6435817.9405749999</v>
      </c>
      <c r="CY38" s="1">
        <f t="shared" si="1"/>
        <v>6480665.1307999995</v>
      </c>
      <c r="CZ38" s="1">
        <f t="shared" si="1"/>
        <v>6525512.321024999</v>
      </c>
      <c r="DA38" s="1">
        <f t="shared" si="1"/>
        <v>6570359.5112499986</v>
      </c>
    </row>
    <row r="39" spans="3:105" x14ac:dyDescent="0.25">
      <c r="D39" t="s">
        <v>49</v>
      </c>
      <c r="E39" s="1">
        <f t="shared" si="0"/>
        <v>2443635.8137500002</v>
      </c>
      <c r="F39" s="1">
        <f t="shared" si="0"/>
        <v>2480858.0974749997</v>
      </c>
      <c r="G39" s="1">
        <f t="shared" si="0"/>
        <v>2518080.3811999997</v>
      </c>
      <c r="H39" s="1">
        <f t="shared" si="0"/>
        <v>2555302.6649249997</v>
      </c>
      <c r="I39" s="1">
        <f t="shared" si="0"/>
        <v>2592524.9486499997</v>
      </c>
      <c r="J39" s="1">
        <f t="shared" si="0"/>
        <v>2629747.2323749997</v>
      </c>
      <c r="K39" s="1">
        <f t="shared" si="0"/>
        <v>2666969.5160999992</v>
      </c>
      <c r="L39" s="1">
        <f t="shared" si="0"/>
        <v>2704191.7998249992</v>
      </c>
      <c r="M39" s="1">
        <f t="shared" si="0"/>
        <v>2741414.0835499987</v>
      </c>
      <c r="N39" s="1">
        <f t="shared" si="0"/>
        <v>2778636.3672749987</v>
      </c>
      <c r="O39" s="1">
        <f t="shared" si="0"/>
        <v>2815858.6509999987</v>
      </c>
      <c r="P39" s="1">
        <f t="shared" si="0"/>
        <v>2853080.9347249987</v>
      </c>
      <c r="Q39" s="1">
        <f t="shared" si="0"/>
        <v>2890303.2184499986</v>
      </c>
      <c r="R39" s="1">
        <f t="shared" si="0"/>
        <v>2927525.5021749986</v>
      </c>
      <c r="S39" s="1">
        <f t="shared" si="0"/>
        <v>2964747.7858999986</v>
      </c>
      <c r="T39" s="1">
        <f t="shared" si="0"/>
        <v>3001970.0696249986</v>
      </c>
      <c r="U39" s="1">
        <f t="shared" si="0"/>
        <v>3039192.3533499986</v>
      </c>
      <c r="V39" s="1">
        <f t="shared" si="0"/>
        <v>3076414.637074999</v>
      </c>
      <c r="W39" s="1">
        <f t="shared" si="0"/>
        <v>3113636.920799999</v>
      </c>
      <c r="X39" s="1">
        <f t="shared" si="0"/>
        <v>3150859.204524999</v>
      </c>
      <c r="Y39" s="1">
        <f t="shared" si="0"/>
        <v>3188081.488249999</v>
      </c>
      <c r="Z39" s="1">
        <f t="shared" si="0"/>
        <v>3225303.771974999</v>
      </c>
      <c r="AA39" s="1">
        <f t="shared" si="0"/>
        <v>3262526.055699999</v>
      </c>
      <c r="AB39" s="1">
        <f t="shared" si="0"/>
        <v>3299748.3394249994</v>
      </c>
      <c r="AC39" s="1">
        <f t="shared" si="0"/>
        <v>3336970.6231499994</v>
      </c>
      <c r="AD39" s="1">
        <f t="shared" si="0"/>
        <v>3374192.9068749994</v>
      </c>
      <c r="AE39" s="1">
        <f t="shared" si="0"/>
        <v>3411415.1905999994</v>
      </c>
      <c r="AF39" s="1">
        <f t="shared" si="0"/>
        <v>3448637.4743249994</v>
      </c>
      <c r="AG39" s="1">
        <f t="shared" si="0"/>
        <v>3485859.7580499994</v>
      </c>
      <c r="AH39" s="1">
        <f t="shared" si="0"/>
        <v>3523082.0417749994</v>
      </c>
      <c r="AI39" s="1">
        <f t="shared" si="0"/>
        <v>3560304.3254999993</v>
      </c>
      <c r="AJ39" s="1">
        <f t="shared" si="0"/>
        <v>3597526.6092249993</v>
      </c>
      <c r="AK39" s="1">
        <f t="shared" si="0"/>
        <v>3634748.8929499993</v>
      </c>
      <c r="AL39" s="1">
        <f t="shared" si="0"/>
        <v>3671971.1766749993</v>
      </c>
      <c r="AM39" s="1">
        <f t="shared" si="0"/>
        <v>3709193.4603999993</v>
      </c>
      <c r="AN39" s="1">
        <f t="shared" si="0"/>
        <v>3746415.7441249993</v>
      </c>
      <c r="AO39" s="1">
        <f t="shared" si="0"/>
        <v>3783638.0278499997</v>
      </c>
      <c r="AP39" s="1">
        <f t="shared" si="0"/>
        <v>3820860.3115749997</v>
      </c>
      <c r="AQ39" s="1">
        <f t="shared" si="0"/>
        <v>3858082.5952999997</v>
      </c>
      <c r="AR39" s="1">
        <f t="shared" si="0"/>
        <v>3895304.8790249997</v>
      </c>
      <c r="AS39" s="1">
        <f t="shared" si="0"/>
        <v>3932527.1627499997</v>
      </c>
      <c r="AT39" s="1">
        <f t="shared" si="0"/>
        <v>3969749.4464749997</v>
      </c>
      <c r="AU39" s="1">
        <f t="shared" si="0"/>
        <v>4006971.7301999996</v>
      </c>
      <c r="AV39" s="1">
        <f t="shared" si="0"/>
        <v>4044194.0139249996</v>
      </c>
      <c r="AW39" s="1">
        <f t="shared" si="0"/>
        <v>4081416.2976499996</v>
      </c>
      <c r="AX39" s="1">
        <f t="shared" si="0"/>
        <v>4118638.5813749996</v>
      </c>
      <c r="AY39" s="1">
        <f t="shared" si="0"/>
        <v>4155860.8650999996</v>
      </c>
      <c r="AZ39" s="1">
        <f t="shared" si="0"/>
        <v>4193083.1488249996</v>
      </c>
      <c r="BA39" s="1">
        <f t="shared" si="0"/>
        <v>4230305.43255</v>
      </c>
      <c r="BB39" s="1">
        <f t="shared" si="0"/>
        <v>4267527.716275</v>
      </c>
      <c r="BC39" s="1">
        <f t="shared" si="0"/>
        <v>4304750</v>
      </c>
      <c r="BD39" s="1">
        <f t="shared" si="0"/>
        <v>4341972.283725</v>
      </c>
      <c r="BE39" s="1">
        <f t="shared" si="0"/>
        <v>4379194.56745</v>
      </c>
      <c r="BF39" s="1">
        <f t="shared" si="0"/>
        <v>4416416.851175</v>
      </c>
      <c r="BG39" s="1">
        <f t="shared" si="0"/>
        <v>4453639.1348999999</v>
      </c>
      <c r="BH39" s="1">
        <f t="shared" si="0"/>
        <v>4490861.4186249999</v>
      </c>
      <c r="BI39" s="1">
        <f t="shared" si="0"/>
        <v>4528083.7023499999</v>
      </c>
      <c r="BJ39" s="1">
        <f t="shared" si="0"/>
        <v>4565305.9860749999</v>
      </c>
      <c r="BK39" s="1">
        <f t="shared" si="0"/>
        <v>4602528.2697999999</v>
      </c>
      <c r="BL39" s="1">
        <f t="shared" si="0"/>
        <v>4639750.5535249999</v>
      </c>
      <c r="BM39" s="1">
        <f t="shared" si="0"/>
        <v>4676972.8372499999</v>
      </c>
      <c r="BN39" s="1">
        <f t="shared" si="0"/>
        <v>4714195.1209749999</v>
      </c>
      <c r="BO39" s="1">
        <f t="shared" si="0"/>
        <v>4751417.4046999998</v>
      </c>
      <c r="BP39" s="1">
        <f t="shared" si="0"/>
        <v>4788639.6884249998</v>
      </c>
      <c r="BQ39" s="1">
        <f t="shared" si="1"/>
        <v>4825861.9721499998</v>
      </c>
      <c r="BR39" s="1">
        <f t="shared" si="1"/>
        <v>4863084.2558749998</v>
      </c>
      <c r="BS39" s="1">
        <f t="shared" si="1"/>
        <v>4900306.5395999998</v>
      </c>
      <c r="BT39" s="1">
        <f t="shared" si="1"/>
        <v>4937528.8233249998</v>
      </c>
      <c r="BU39" s="1">
        <f t="shared" si="1"/>
        <v>4974751.1070499998</v>
      </c>
      <c r="BV39" s="1">
        <f t="shared" si="1"/>
        <v>5011973.3907749997</v>
      </c>
      <c r="BW39" s="1">
        <f t="shared" si="1"/>
        <v>5049195.6744999997</v>
      </c>
      <c r="BX39" s="1">
        <f t="shared" si="1"/>
        <v>5086417.9582249997</v>
      </c>
      <c r="BY39" s="1">
        <f t="shared" si="1"/>
        <v>5123640.2419499997</v>
      </c>
      <c r="BZ39" s="1">
        <f t="shared" si="1"/>
        <v>5160862.5256749997</v>
      </c>
      <c r="CA39" s="1">
        <f t="shared" si="1"/>
        <v>5198084.8093999997</v>
      </c>
      <c r="CB39" s="1">
        <f t="shared" si="1"/>
        <v>5235307.0931249997</v>
      </c>
      <c r="CC39" s="1">
        <f t="shared" si="1"/>
        <v>5272529.3768499997</v>
      </c>
      <c r="CD39" s="1">
        <f t="shared" si="1"/>
        <v>5309751.6605749996</v>
      </c>
      <c r="CE39" s="1">
        <f t="shared" si="1"/>
        <v>5346973.9442999996</v>
      </c>
      <c r="CF39" s="1">
        <f t="shared" si="1"/>
        <v>5384196.2280250005</v>
      </c>
      <c r="CG39" s="1">
        <f t="shared" si="1"/>
        <v>5421418.5117499996</v>
      </c>
      <c r="CH39" s="1">
        <f t="shared" si="1"/>
        <v>5458640.7954750005</v>
      </c>
      <c r="CI39" s="1">
        <f t="shared" si="1"/>
        <v>5495863.0792000005</v>
      </c>
      <c r="CJ39" s="1">
        <f t="shared" si="1"/>
        <v>5533085.3629250005</v>
      </c>
      <c r="CK39" s="1">
        <f t="shared" si="1"/>
        <v>5570307.6466500005</v>
      </c>
      <c r="CL39" s="1">
        <f t="shared" si="1"/>
        <v>5607529.9303750005</v>
      </c>
      <c r="CM39" s="1">
        <f t="shared" si="1"/>
        <v>5644752.2141000004</v>
      </c>
      <c r="CN39" s="1">
        <f t="shared" si="1"/>
        <v>5681974.4978250004</v>
      </c>
      <c r="CO39" s="1">
        <f t="shared" si="1"/>
        <v>5719196.7815500004</v>
      </c>
      <c r="CP39" s="1">
        <f t="shared" si="1"/>
        <v>5756419.0652750004</v>
      </c>
      <c r="CQ39" s="1">
        <f t="shared" si="1"/>
        <v>5793641.3490000004</v>
      </c>
      <c r="CR39" s="1">
        <f t="shared" si="1"/>
        <v>5830863.6327250004</v>
      </c>
      <c r="CS39" s="1">
        <f t="shared" si="1"/>
        <v>5868085.9164499994</v>
      </c>
      <c r="CT39" s="1">
        <f t="shared" si="1"/>
        <v>5905308.2001750004</v>
      </c>
      <c r="CU39" s="1">
        <f t="shared" si="1"/>
        <v>5942530.4838999994</v>
      </c>
      <c r="CV39" s="1">
        <f t="shared" si="1"/>
        <v>5979752.7676249994</v>
      </c>
      <c r="CW39" s="1">
        <f t="shared" si="1"/>
        <v>6016975.0513499994</v>
      </c>
      <c r="CX39" s="1">
        <f t="shared" si="1"/>
        <v>6054197.3350749994</v>
      </c>
      <c r="CY39" s="1">
        <f t="shared" si="1"/>
        <v>6091419.6187999994</v>
      </c>
      <c r="CZ39" s="1">
        <f t="shared" si="1"/>
        <v>6128641.9025249993</v>
      </c>
      <c r="DA39" s="1">
        <f t="shared" si="1"/>
        <v>6165864.1862499993</v>
      </c>
    </row>
    <row r="40" spans="3:105" x14ac:dyDescent="0.25">
      <c r="D40" t="s">
        <v>50</v>
      </c>
      <c r="E40" s="1">
        <f t="shared" si="0"/>
        <v>2090746.7112499997</v>
      </c>
      <c r="F40" s="1">
        <f t="shared" si="0"/>
        <v>2133866.7770249997</v>
      </c>
      <c r="G40" s="1">
        <f t="shared" si="0"/>
        <v>2176986.8427999998</v>
      </c>
      <c r="H40" s="1">
        <f t="shared" si="0"/>
        <v>2220106.9085749993</v>
      </c>
      <c r="I40" s="1">
        <f t="shared" si="0"/>
        <v>2263226.9743499993</v>
      </c>
      <c r="J40" s="1">
        <f t="shared" si="0"/>
        <v>2306347.0401249994</v>
      </c>
      <c r="K40" s="1">
        <f t="shared" si="0"/>
        <v>2349467.1058999989</v>
      </c>
      <c r="L40" s="1">
        <f t="shared" si="0"/>
        <v>2392587.1716749989</v>
      </c>
      <c r="M40" s="1">
        <f t="shared" si="0"/>
        <v>2435707.237449999</v>
      </c>
      <c r="N40" s="1">
        <f t="shared" si="0"/>
        <v>2478827.3032249985</v>
      </c>
      <c r="O40" s="1">
        <f t="shared" si="0"/>
        <v>2521947.3689999981</v>
      </c>
      <c r="P40" s="1">
        <f t="shared" si="0"/>
        <v>2565067.4347749986</v>
      </c>
      <c r="Q40" s="1">
        <f t="shared" si="0"/>
        <v>2608187.5005499986</v>
      </c>
      <c r="R40" s="1">
        <f t="shared" si="0"/>
        <v>2651307.5663249986</v>
      </c>
      <c r="S40" s="1">
        <f t="shared" si="0"/>
        <v>2694427.6320999986</v>
      </c>
      <c r="T40" s="1">
        <f t="shared" si="0"/>
        <v>2737547.6978749987</v>
      </c>
      <c r="U40" s="1">
        <f t="shared" si="0"/>
        <v>2780667.7636499987</v>
      </c>
      <c r="V40" s="1">
        <f t="shared" si="0"/>
        <v>2823787.8294249987</v>
      </c>
      <c r="W40" s="1">
        <f t="shared" si="0"/>
        <v>2866907.8951999987</v>
      </c>
      <c r="X40" s="1">
        <f t="shared" si="0"/>
        <v>2910027.9609749988</v>
      </c>
      <c r="Y40" s="1">
        <f t="shared" si="0"/>
        <v>2953148.0267499988</v>
      </c>
      <c r="Z40" s="1">
        <f t="shared" si="0"/>
        <v>2996268.0925249988</v>
      </c>
      <c r="AA40" s="1">
        <f t="shared" si="0"/>
        <v>3039388.1582999988</v>
      </c>
      <c r="AB40" s="1">
        <f t="shared" si="0"/>
        <v>3082508.2240749989</v>
      </c>
      <c r="AC40" s="1">
        <f t="shared" si="0"/>
        <v>3125628.2898499989</v>
      </c>
      <c r="AD40" s="1">
        <f t="shared" si="0"/>
        <v>3168748.3556249989</v>
      </c>
      <c r="AE40" s="1">
        <f t="shared" si="0"/>
        <v>3211868.4213999989</v>
      </c>
      <c r="AF40" s="1">
        <f t="shared" si="0"/>
        <v>3254988.487174999</v>
      </c>
      <c r="AG40" s="1">
        <f t="shared" si="0"/>
        <v>3298108.552949999</v>
      </c>
      <c r="AH40" s="1">
        <f t="shared" si="0"/>
        <v>3341228.618724999</v>
      </c>
      <c r="AI40" s="1">
        <f t="shared" si="0"/>
        <v>3384348.684499999</v>
      </c>
      <c r="AJ40" s="1">
        <f t="shared" si="0"/>
        <v>3427468.7502749991</v>
      </c>
      <c r="AK40" s="1">
        <f t="shared" si="0"/>
        <v>3470588.8160499996</v>
      </c>
      <c r="AL40" s="1">
        <f t="shared" si="0"/>
        <v>3513708.8818249991</v>
      </c>
      <c r="AM40" s="1">
        <f t="shared" si="0"/>
        <v>3556828.9475999996</v>
      </c>
      <c r="AN40" s="1">
        <f t="shared" si="0"/>
        <v>3599949.0133749992</v>
      </c>
      <c r="AO40" s="1">
        <f t="shared" si="0"/>
        <v>3643069.0791499997</v>
      </c>
      <c r="AP40" s="1">
        <f t="shared" si="0"/>
        <v>3686189.1449249992</v>
      </c>
      <c r="AQ40" s="1">
        <f t="shared" si="0"/>
        <v>3729309.2106999997</v>
      </c>
      <c r="AR40" s="1">
        <f t="shared" si="0"/>
        <v>3772429.2764749997</v>
      </c>
      <c r="AS40" s="1">
        <f t="shared" si="0"/>
        <v>3815549.3422499998</v>
      </c>
      <c r="AT40" s="1">
        <f t="shared" si="0"/>
        <v>3858669.4080249998</v>
      </c>
      <c r="AU40" s="1">
        <f t="shared" si="0"/>
        <v>3901789.4737999998</v>
      </c>
      <c r="AV40" s="1">
        <f t="shared" si="0"/>
        <v>3944909.5395749994</v>
      </c>
      <c r="AW40" s="1">
        <f t="shared" si="0"/>
        <v>3988029.6053499994</v>
      </c>
      <c r="AX40" s="1">
        <f t="shared" si="0"/>
        <v>4031149.6711249994</v>
      </c>
      <c r="AY40" s="1">
        <f t="shared" si="0"/>
        <v>4074269.7368999994</v>
      </c>
      <c r="AZ40" s="1">
        <f t="shared" si="0"/>
        <v>4117389.8026749995</v>
      </c>
      <c r="BA40" s="1">
        <f t="shared" si="0"/>
        <v>4160509.8684499995</v>
      </c>
      <c r="BB40" s="1">
        <f t="shared" si="0"/>
        <v>4203629.9342249995</v>
      </c>
      <c r="BC40" s="1">
        <f t="shared" si="0"/>
        <v>4246750</v>
      </c>
      <c r="BD40" s="1">
        <f t="shared" si="0"/>
        <v>4289870.0657749996</v>
      </c>
      <c r="BE40" s="1">
        <f t="shared" si="0"/>
        <v>4332990.1315499991</v>
      </c>
      <c r="BF40" s="1">
        <f t="shared" si="0"/>
        <v>4376110.1973249996</v>
      </c>
      <c r="BG40" s="1">
        <f t="shared" si="0"/>
        <v>4419230.2630999992</v>
      </c>
      <c r="BH40" s="1">
        <f t="shared" si="0"/>
        <v>4462350.3288749997</v>
      </c>
      <c r="BI40" s="1">
        <f t="shared" si="0"/>
        <v>4505470.3946499992</v>
      </c>
      <c r="BJ40" s="1">
        <f t="shared" si="0"/>
        <v>4548590.4604249997</v>
      </c>
      <c r="BK40" s="1">
        <f t="shared" si="0"/>
        <v>4591710.5261999993</v>
      </c>
      <c r="BL40" s="1">
        <f t="shared" si="0"/>
        <v>4634830.5919749998</v>
      </c>
      <c r="BM40" s="1">
        <f t="shared" si="0"/>
        <v>4677950.6577499993</v>
      </c>
      <c r="BN40" s="1">
        <f t="shared" si="0"/>
        <v>4721070.7235249998</v>
      </c>
      <c r="BO40" s="1">
        <f t="shared" si="0"/>
        <v>4764190.7892999994</v>
      </c>
      <c r="BP40" s="1">
        <f t="shared" si="0"/>
        <v>4807310.8550749999</v>
      </c>
      <c r="BQ40" s="1">
        <f t="shared" si="1"/>
        <v>4850430.9208499994</v>
      </c>
      <c r="BR40" s="1">
        <f t="shared" si="1"/>
        <v>4893550.9866249999</v>
      </c>
      <c r="BS40" s="1">
        <f t="shared" si="1"/>
        <v>4936671.0523999995</v>
      </c>
      <c r="BT40" s="1">
        <f t="shared" si="1"/>
        <v>4979791.118175</v>
      </c>
      <c r="BU40" s="1">
        <f t="shared" si="1"/>
        <v>5022911.1839499995</v>
      </c>
      <c r="BV40" s="1">
        <f t="shared" si="1"/>
        <v>5066031.249725</v>
      </c>
      <c r="BW40" s="1">
        <f t="shared" si="1"/>
        <v>5109151.3154999996</v>
      </c>
      <c r="BX40" s="1">
        <f t="shared" si="1"/>
        <v>5152271.3812750001</v>
      </c>
      <c r="BY40" s="1">
        <f t="shared" si="1"/>
        <v>5195391.4470499996</v>
      </c>
      <c r="BZ40" s="1">
        <f t="shared" si="1"/>
        <v>5238511.5128250001</v>
      </c>
      <c r="CA40" s="1">
        <f t="shared" si="1"/>
        <v>5281631.5785999997</v>
      </c>
      <c r="CB40" s="1">
        <f t="shared" si="1"/>
        <v>5324751.6443750001</v>
      </c>
      <c r="CC40" s="1">
        <f t="shared" si="1"/>
        <v>5367871.7101499997</v>
      </c>
      <c r="CD40" s="1">
        <f t="shared" si="1"/>
        <v>5410991.7759250002</v>
      </c>
      <c r="CE40" s="1">
        <f t="shared" si="1"/>
        <v>5454111.8417000007</v>
      </c>
      <c r="CF40" s="1">
        <f t="shared" si="1"/>
        <v>5497231.9074750002</v>
      </c>
      <c r="CG40" s="1">
        <f t="shared" si="1"/>
        <v>5540351.9732499998</v>
      </c>
      <c r="CH40" s="1">
        <f t="shared" si="1"/>
        <v>5583472.0390250003</v>
      </c>
      <c r="CI40" s="1">
        <f t="shared" si="1"/>
        <v>5626592.1048000008</v>
      </c>
      <c r="CJ40" s="1">
        <f t="shared" si="1"/>
        <v>5669712.1705750003</v>
      </c>
      <c r="CK40" s="1">
        <f t="shared" si="1"/>
        <v>5712832.2363499999</v>
      </c>
      <c r="CL40" s="1">
        <f t="shared" si="1"/>
        <v>5755952.3021250004</v>
      </c>
      <c r="CM40" s="1">
        <f t="shared" si="1"/>
        <v>5799072.3679000009</v>
      </c>
      <c r="CN40" s="1">
        <f t="shared" si="1"/>
        <v>5842192.4336750004</v>
      </c>
      <c r="CO40" s="1">
        <f t="shared" si="1"/>
        <v>5885312.49945</v>
      </c>
      <c r="CP40" s="1">
        <f t="shared" si="1"/>
        <v>5928432.5652250005</v>
      </c>
      <c r="CQ40" s="1">
        <f t="shared" si="1"/>
        <v>5971552.631000001</v>
      </c>
      <c r="CR40" s="1">
        <f t="shared" si="1"/>
        <v>6014672.6967750005</v>
      </c>
      <c r="CS40" s="1">
        <f t="shared" si="1"/>
        <v>6057792.7625500001</v>
      </c>
      <c r="CT40" s="1">
        <f t="shared" si="1"/>
        <v>6100912.8283249997</v>
      </c>
      <c r="CU40" s="1">
        <f t="shared" si="1"/>
        <v>6144032.8941000002</v>
      </c>
      <c r="CV40" s="1">
        <f t="shared" si="1"/>
        <v>6187152.9598749997</v>
      </c>
      <c r="CW40" s="1">
        <f t="shared" si="1"/>
        <v>6230273.0256499993</v>
      </c>
      <c r="CX40" s="1">
        <f t="shared" si="1"/>
        <v>6273393.0914249998</v>
      </c>
      <c r="CY40" s="1">
        <f t="shared" si="1"/>
        <v>6316513.1571999993</v>
      </c>
      <c r="CZ40" s="1">
        <f t="shared" si="1"/>
        <v>6359633.2229749989</v>
      </c>
      <c r="DA40" s="1">
        <f t="shared" si="1"/>
        <v>6402753.2887499984</v>
      </c>
    </row>
    <row r="41" spans="3:105" x14ac:dyDescent="0.25">
      <c r="D41" t="s">
        <v>51</v>
      </c>
      <c r="E41" s="1">
        <f t="shared" si="0"/>
        <v>1230961.6774999998</v>
      </c>
      <c r="F41" s="1">
        <f t="shared" si="0"/>
        <v>1283962.4439499993</v>
      </c>
      <c r="G41" s="1">
        <f t="shared" si="0"/>
        <v>1336963.2103999993</v>
      </c>
      <c r="H41" s="1">
        <f t="shared" si="0"/>
        <v>1389963.9768499993</v>
      </c>
      <c r="I41" s="1">
        <f t="shared" si="0"/>
        <v>1442964.7432999988</v>
      </c>
      <c r="J41" s="1">
        <f t="shared" si="0"/>
        <v>1495965.5097499988</v>
      </c>
      <c r="K41" s="1">
        <f t="shared" si="0"/>
        <v>1548966.2761999983</v>
      </c>
      <c r="L41" s="1">
        <f t="shared" si="0"/>
        <v>1601967.0426499983</v>
      </c>
      <c r="M41" s="1">
        <f t="shared" si="0"/>
        <v>1654967.8090999983</v>
      </c>
      <c r="N41" s="1">
        <f t="shared" si="0"/>
        <v>1707968.5755499979</v>
      </c>
      <c r="O41" s="1">
        <f t="shared" si="0"/>
        <v>1760969.3419999979</v>
      </c>
      <c r="P41" s="1">
        <f t="shared" si="0"/>
        <v>1813970.1084499978</v>
      </c>
      <c r="Q41" s="1">
        <f t="shared" si="0"/>
        <v>1866970.8748999978</v>
      </c>
      <c r="R41" s="1">
        <f t="shared" si="0"/>
        <v>1919971.6413499981</v>
      </c>
      <c r="S41" s="1">
        <f t="shared" si="0"/>
        <v>1972972.4077999981</v>
      </c>
      <c r="T41" s="1">
        <f t="shared" si="0"/>
        <v>2025973.1742499981</v>
      </c>
      <c r="U41" s="1">
        <f t="shared" si="0"/>
        <v>2078973.9406999981</v>
      </c>
      <c r="V41" s="1">
        <f t="shared" si="0"/>
        <v>2131974.7071499983</v>
      </c>
      <c r="W41" s="1">
        <f t="shared" si="0"/>
        <v>2184975.4735999983</v>
      </c>
      <c r="X41" s="1">
        <f t="shared" si="0"/>
        <v>2237976.2400499983</v>
      </c>
      <c r="Y41" s="1">
        <f t="shared" si="0"/>
        <v>2290977.0064999983</v>
      </c>
      <c r="Z41" s="1">
        <f t="shared" si="0"/>
        <v>2343977.7729499983</v>
      </c>
      <c r="AA41" s="1">
        <f t="shared" si="0"/>
        <v>2396978.5393999983</v>
      </c>
      <c r="AB41" s="1">
        <f t="shared" si="0"/>
        <v>2449979.3058499983</v>
      </c>
      <c r="AC41" s="1">
        <f t="shared" si="0"/>
        <v>2502980.0722999983</v>
      </c>
      <c r="AD41" s="1">
        <f t="shared" si="0"/>
        <v>2555980.8387499987</v>
      </c>
      <c r="AE41" s="1">
        <f t="shared" si="0"/>
        <v>2608981.6051999987</v>
      </c>
      <c r="AF41" s="1">
        <f t="shared" si="0"/>
        <v>2661982.3716499987</v>
      </c>
      <c r="AG41" s="1">
        <f t="shared" si="0"/>
        <v>2714983.1380999987</v>
      </c>
      <c r="AH41" s="1">
        <f t="shared" si="0"/>
        <v>2767983.9045499992</v>
      </c>
      <c r="AI41" s="1">
        <f t="shared" si="0"/>
        <v>2820984.6709999992</v>
      </c>
      <c r="AJ41" s="1">
        <f t="shared" si="0"/>
        <v>2873985.4374499992</v>
      </c>
      <c r="AK41" s="1">
        <f t="shared" si="0"/>
        <v>2926986.2038999991</v>
      </c>
      <c r="AL41" s="1">
        <f t="shared" si="0"/>
        <v>2979986.9703499991</v>
      </c>
      <c r="AM41" s="1">
        <f t="shared" si="0"/>
        <v>3032987.7367999991</v>
      </c>
      <c r="AN41" s="1">
        <f t="shared" si="0"/>
        <v>3085988.5032499991</v>
      </c>
      <c r="AO41" s="1">
        <f t="shared" si="0"/>
        <v>3138989.2696999991</v>
      </c>
      <c r="AP41" s="1">
        <f t="shared" si="0"/>
        <v>3191990.0361499991</v>
      </c>
      <c r="AQ41" s="1">
        <f t="shared" si="0"/>
        <v>3244990.8025999991</v>
      </c>
      <c r="AR41" s="1">
        <f t="shared" si="0"/>
        <v>3297991.5690499991</v>
      </c>
      <c r="AS41" s="1">
        <f t="shared" si="0"/>
        <v>3350992.3354999996</v>
      </c>
      <c r="AT41" s="1">
        <f t="shared" si="0"/>
        <v>3403993.1019499996</v>
      </c>
      <c r="AU41" s="1">
        <f t="shared" si="0"/>
        <v>3456993.8683999996</v>
      </c>
      <c r="AV41" s="1">
        <f t="shared" si="0"/>
        <v>3509994.6348499996</v>
      </c>
      <c r="AW41" s="1">
        <f t="shared" si="0"/>
        <v>3562995.4012999996</v>
      </c>
      <c r="AX41" s="1">
        <f t="shared" si="0"/>
        <v>3615996.1677499996</v>
      </c>
      <c r="AY41" s="1">
        <f t="shared" si="0"/>
        <v>3668996.9341999996</v>
      </c>
      <c r="AZ41" s="1">
        <f t="shared" si="0"/>
        <v>3721997.7006499995</v>
      </c>
      <c r="BA41" s="1">
        <f t="shared" si="0"/>
        <v>3774998.4670999995</v>
      </c>
      <c r="BB41" s="1">
        <f t="shared" si="0"/>
        <v>3827999.2335499995</v>
      </c>
      <c r="BC41" s="1">
        <f t="shared" si="0"/>
        <v>3880999.9999999995</v>
      </c>
      <c r="BD41" s="1">
        <f t="shared" si="0"/>
        <v>3934000.7664499995</v>
      </c>
      <c r="BE41" s="1">
        <f t="shared" si="0"/>
        <v>3987001.5328999995</v>
      </c>
      <c r="BF41" s="1">
        <f t="shared" si="0"/>
        <v>4040002.2993499995</v>
      </c>
      <c r="BG41" s="1">
        <f t="shared" si="0"/>
        <v>4093003.0657999995</v>
      </c>
      <c r="BH41" s="1">
        <f t="shared" si="0"/>
        <v>4146003.8322499995</v>
      </c>
      <c r="BI41" s="1">
        <f t="shared" si="0"/>
        <v>4199004.5987</v>
      </c>
      <c r="BJ41" s="1">
        <f t="shared" si="0"/>
        <v>4252005.365149999</v>
      </c>
      <c r="BK41" s="1">
        <f t="shared" si="0"/>
        <v>4305006.1316</v>
      </c>
      <c r="BL41" s="1">
        <f t="shared" si="0"/>
        <v>4358006.898049999</v>
      </c>
      <c r="BM41" s="1">
        <f t="shared" si="0"/>
        <v>4411007.6645</v>
      </c>
      <c r="BN41" s="1">
        <f t="shared" si="0"/>
        <v>4464008.430949999</v>
      </c>
      <c r="BO41" s="1">
        <f t="shared" si="0"/>
        <v>4517009.1973999999</v>
      </c>
      <c r="BP41" s="1">
        <f t="shared" ref="BP41:DA44" si="2">MAX(BP11+BP$3*BP26,0)</f>
        <v>4570009.9638499999</v>
      </c>
      <c r="BQ41" s="1">
        <f t="shared" si="2"/>
        <v>4623010.7302999999</v>
      </c>
      <c r="BR41" s="1">
        <f t="shared" si="2"/>
        <v>4676011.4967499999</v>
      </c>
      <c r="BS41" s="1">
        <f t="shared" si="2"/>
        <v>4729012.2631999999</v>
      </c>
      <c r="BT41" s="1">
        <f t="shared" si="2"/>
        <v>4782013.0296499999</v>
      </c>
      <c r="BU41" s="1">
        <f t="shared" si="2"/>
        <v>4835013.7960999999</v>
      </c>
      <c r="BV41" s="1">
        <f t="shared" si="2"/>
        <v>4888014.5625499999</v>
      </c>
      <c r="BW41" s="1">
        <f t="shared" si="2"/>
        <v>4941015.3289999999</v>
      </c>
      <c r="BX41" s="1">
        <f t="shared" si="2"/>
        <v>4994016.0954499999</v>
      </c>
      <c r="BY41" s="1">
        <f t="shared" si="2"/>
        <v>5047016.8618999999</v>
      </c>
      <c r="BZ41" s="1">
        <f t="shared" si="2"/>
        <v>5100017.6283499999</v>
      </c>
      <c r="CA41" s="1">
        <f t="shared" si="2"/>
        <v>5153018.3947999999</v>
      </c>
      <c r="CB41" s="1">
        <f t="shared" si="2"/>
        <v>5206019.1612499999</v>
      </c>
      <c r="CC41" s="1">
        <f t="shared" si="2"/>
        <v>5259019.9276999999</v>
      </c>
      <c r="CD41" s="1">
        <f t="shared" si="2"/>
        <v>5312020.6941500008</v>
      </c>
      <c r="CE41" s="1">
        <f t="shared" si="2"/>
        <v>5365021.4605999999</v>
      </c>
      <c r="CF41" s="1">
        <f t="shared" si="2"/>
        <v>5418022.2270500008</v>
      </c>
      <c r="CG41" s="1">
        <f t="shared" si="2"/>
        <v>5471022.9935000008</v>
      </c>
      <c r="CH41" s="1">
        <f t="shared" si="2"/>
        <v>5524023.7599500008</v>
      </c>
      <c r="CI41" s="1">
        <f t="shared" si="2"/>
        <v>5577024.5264000008</v>
      </c>
      <c r="CJ41" s="1">
        <f t="shared" si="2"/>
        <v>5630025.2928500008</v>
      </c>
      <c r="CK41" s="1">
        <f t="shared" si="2"/>
        <v>5683026.0593000008</v>
      </c>
      <c r="CL41" s="1">
        <f t="shared" si="2"/>
        <v>5736026.8257500008</v>
      </c>
      <c r="CM41" s="1">
        <f t="shared" si="2"/>
        <v>5789027.5922000008</v>
      </c>
      <c r="CN41" s="1">
        <f t="shared" si="2"/>
        <v>5842028.3586500008</v>
      </c>
      <c r="CO41" s="1">
        <f t="shared" si="2"/>
        <v>5895029.1251000008</v>
      </c>
      <c r="CP41" s="1">
        <f t="shared" si="2"/>
        <v>5948029.8915500008</v>
      </c>
      <c r="CQ41" s="1">
        <f t="shared" si="2"/>
        <v>6001030.6580000008</v>
      </c>
      <c r="CR41" s="1">
        <f t="shared" si="2"/>
        <v>6054031.4244500007</v>
      </c>
      <c r="CS41" s="1">
        <f t="shared" si="2"/>
        <v>6107032.1908999998</v>
      </c>
      <c r="CT41" s="1">
        <f t="shared" si="2"/>
        <v>6160032.9573500007</v>
      </c>
      <c r="CU41" s="1">
        <f t="shared" si="2"/>
        <v>6213033.7237999998</v>
      </c>
      <c r="CV41" s="1">
        <f t="shared" si="2"/>
        <v>6266034.4902499998</v>
      </c>
      <c r="CW41" s="1">
        <f t="shared" si="2"/>
        <v>6319035.2566999998</v>
      </c>
      <c r="CX41" s="1">
        <f t="shared" si="2"/>
        <v>6372036.0231499989</v>
      </c>
      <c r="CY41" s="1">
        <f t="shared" si="2"/>
        <v>6425036.7895999998</v>
      </c>
      <c r="CZ41" s="1">
        <f t="shared" si="2"/>
        <v>6478037.5560499988</v>
      </c>
      <c r="DA41" s="1">
        <f t="shared" si="2"/>
        <v>6531038.3224999988</v>
      </c>
    </row>
    <row r="42" spans="3:105" x14ac:dyDescent="0.25">
      <c r="C42" s="1"/>
      <c r="D42" t="s">
        <v>52</v>
      </c>
      <c r="E42" s="1">
        <f t="shared" ref="E42:BP45" si="3">MAX(E12+E$3*E27,0)</f>
        <v>526876.91249999963</v>
      </c>
      <c r="F42" s="1">
        <f t="shared" si="3"/>
        <v>580864.37424999941</v>
      </c>
      <c r="G42" s="1">
        <f t="shared" si="3"/>
        <v>634851.8359999992</v>
      </c>
      <c r="H42" s="1">
        <f t="shared" si="3"/>
        <v>688839.29774999898</v>
      </c>
      <c r="I42" s="1">
        <f t="shared" si="3"/>
        <v>742826.75949999923</v>
      </c>
      <c r="J42" s="1">
        <f t="shared" si="3"/>
        <v>796814.22124999901</v>
      </c>
      <c r="K42" s="1">
        <f t="shared" si="3"/>
        <v>850801.6829999988</v>
      </c>
      <c r="L42" s="1">
        <f t="shared" si="3"/>
        <v>904789.14474999858</v>
      </c>
      <c r="M42" s="1">
        <f t="shared" si="3"/>
        <v>958776.60649999836</v>
      </c>
      <c r="N42" s="1">
        <f t="shared" si="3"/>
        <v>1012764.0682499981</v>
      </c>
      <c r="O42" s="1">
        <f t="shared" si="3"/>
        <v>1066751.5299999979</v>
      </c>
      <c r="P42" s="1">
        <f t="shared" si="3"/>
        <v>1120738.9917499977</v>
      </c>
      <c r="Q42" s="1">
        <f t="shared" si="3"/>
        <v>1174726.453499998</v>
      </c>
      <c r="R42" s="1">
        <f t="shared" si="3"/>
        <v>1228713.915249998</v>
      </c>
      <c r="S42" s="1">
        <f t="shared" si="3"/>
        <v>1282701.376999998</v>
      </c>
      <c r="T42" s="1">
        <f t="shared" si="3"/>
        <v>1336688.8387499982</v>
      </c>
      <c r="U42" s="1">
        <f t="shared" si="3"/>
        <v>1390676.3004999983</v>
      </c>
      <c r="V42" s="1">
        <f t="shared" si="3"/>
        <v>1444663.7622499983</v>
      </c>
      <c r="W42" s="1">
        <f t="shared" si="3"/>
        <v>1498651.2239999983</v>
      </c>
      <c r="X42" s="1">
        <f t="shared" si="3"/>
        <v>1552638.6857499983</v>
      </c>
      <c r="Y42" s="1">
        <f t="shared" si="3"/>
        <v>1606626.1474999983</v>
      </c>
      <c r="Z42" s="1">
        <f t="shared" si="3"/>
        <v>1660613.6092499983</v>
      </c>
      <c r="AA42" s="1">
        <f t="shared" si="3"/>
        <v>1714601.0709999986</v>
      </c>
      <c r="AB42" s="1">
        <f t="shared" si="3"/>
        <v>1768588.5327499986</v>
      </c>
      <c r="AC42" s="1">
        <f t="shared" si="3"/>
        <v>1822575.9944999986</v>
      </c>
      <c r="AD42" s="1">
        <f t="shared" si="3"/>
        <v>1876563.4562499986</v>
      </c>
      <c r="AE42" s="1">
        <f t="shared" si="3"/>
        <v>1930550.9179999987</v>
      </c>
      <c r="AF42" s="1">
        <f t="shared" si="3"/>
        <v>1984538.3797499987</v>
      </c>
      <c r="AG42" s="1">
        <f t="shared" si="3"/>
        <v>2038525.8414999989</v>
      </c>
      <c r="AH42" s="1">
        <f t="shared" si="3"/>
        <v>2092513.3032499989</v>
      </c>
      <c r="AI42" s="1">
        <f t="shared" si="3"/>
        <v>2146500.7649999987</v>
      </c>
      <c r="AJ42" s="1">
        <f t="shared" si="3"/>
        <v>2200488.226749999</v>
      </c>
      <c r="AK42" s="1">
        <f t="shared" si="3"/>
        <v>2254475.6884999992</v>
      </c>
      <c r="AL42" s="1">
        <f t="shared" si="3"/>
        <v>2308463.150249999</v>
      </c>
      <c r="AM42" s="1">
        <f t="shared" si="3"/>
        <v>2362450.6119999993</v>
      </c>
      <c r="AN42" s="1">
        <f t="shared" si="3"/>
        <v>2416438.0737499991</v>
      </c>
      <c r="AO42" s="1">
        <f t="shared" si="3"/>
        <v>2470425.5354999993</v>
      </c>
      <c r="AP42" s="1">
        <f t="shared" si="3"/>
        <v>2524412.9972499991</v>
      </c>
      <c r="AQ42" s="1">
        <f t="shared" si="3"/>
        <v>2578400.4589999993</v>
      </c>
      <c r="AR42" s="1">
        <f t="shared" si="3"/>
        <v>2632387.9207499996</v>
      </c>
      <c r="AS42" s="1">
        <f t="shared" si="3"/>
        <v>2686375.3824999994</v>
      </c>
      <c r="AT42" s="1">
        <f t="shared" si="3"/>
        <v>2740362.8442499996</v>
      </c>
      <c r="AU42" s="1">
        <f t="shared" si="3"/>
        <v>2794350.3059999994</v>
      </c>
      <c r="AV42" s="1">
        <f t="shared" si="3"/>
        <v>2848337.7677499996</v>
      </c>
      <c r="AW42" s="1">
        <f t="shared" si="3"/>
        <v>2902325.2294999994</v>
      </c>
      <c r="AX42" s="1">
        <f t="shared" si="3"/>
        <v>2956312.6912499992</v>
      </c>
      <c r="AY42" s="1">
        <f t="shared" si="3"/>
        <v>3010300.1529999995</v>
      </c>
      <c r="AZ42" s="1">
        <f t="shared" si="3"/>
        <v>3064287.6147499993</v>
      </c>
      <c r="BA42" s="1">
        <f t="shared" si="3"/>
        <v>3118275.0764999995</v>
      </c>
      <c r="BB42" s="1">
        <f t="shared" si="3"/>
        <v>3172262.5382499993</v>
      </c>
      <c r="BC42" s="1">
        <f t="shared" si="3"/>
        <v>3226249.9999999995</v>
      </c>
      <c r="BD42" s="1">
        <f t="shared" si="3"/>
        <v>3280237.4617499993</v>
      </c>
      <c r="BE42" s="1">
        <f t="shared" si="3"/>
        <v>3334224.9234999996</v>
      </c>
      <c r="BF42" s="1">
        <f t="shared" si="3"/>
        <v>3388212.3852499994</v>
      </c>
      <c r="BG42" s="1">
        <f t="shared" si="3"/>
        <v>3442199.8469999996</v>
      </c>
      <c r="BH42" s="1">
        <f t="shared" si="3"/>
        <v>3496187.3087499994</v>
      </c>
      <c r="BI42" s="1">
        <f t="shared" si="3"/>
        <v>3550174.7704999996</v>
      </c>
      <c r="BJ42" s="1">
        <f t="shared" si="3"/>
        <v>3604162.2322499994</v>
      </c>
      <c r="BK42" s="1">
        <f t="shared" si="3"/>
        <v>3658149.6939999997</v>
      </c>
      <c r="BL42" s="1">
        <f t="shared" si="3"/>
        <v>3712137.1557499995</v>
      </c>
      <c r="BM42" s="1">
        <f t="shared" si="3"/>
        <v>3766124.6174999997</v>
      </c>
      <c r="BN42" s="1">
        <f t="shared" si="3"/>
        <v>3820112.0792499995</v>
      </c>
      <c r="BO42" s="1">
        <f t="shared" si="3"/>
        <v>3874099.5409999993</v>
      </c>
      <c r="BP42" s="1">
        <f t="shared" si="3"/>
        <v>3928087.0027499995</v>
      </c>
      <c r="BQ42" s="1">
        <f t="shared" si="2"/>
        <v>3982074.4644999998</v>
      </c>
      <c r="BR42" s="1">
        <f t="shared" si="2"/>
        <v>4036061.9262499996</v>
      </c>
      <c r="BS42" s="1">
        <f t="shared" si="2"/>
        <v>4090049.3879999998</v>
      </c>
      <c r="BT42" s="1">
        <f t="shared" si="2"/>
        <v>4144036.8497500001</v>
      </c>
      <c r="BU42" s="1">
        <f t="shared" si="2"/>
        <v>4198024.3114999998</v>
      </c>
      <c r="BV42" s="1">
        <f t="shared" si="2"/>
        <v>4252011.7732499996</v>
      </c>
      <c r="BW42" s="1">
        <f t="shared" si="2"/>
        <v>4305999.2349999994</v>
      </c>
      <c r="BX42" s="1">
        <f t="shared" si="2"/>
        <v>4359986.6967500001</v>
      </c>
      <c r="BY42" s="1">
        <f t="shared" si="2"/>
        <v>4413974.1584999999</v>
      </c>
      <c r="BZ42" s="1">
        <f t="shared" si="2"/>
        <v>4467961.6202499997</v>
      </c>
      <c r="CA42" s="1">
        <f t="shared" si="2"/>
        <v>4521949.0820000004</v>
      </c>
      <c r="CB42" s="1">
        <f t="shared" si="2"/>
        <v>4575936.5437500002</v>
      </c>
      <c r="CC42" s="1">
        <f t="shared" si="2"/>
        <v>4629924.0055</v>
      </c>
      <c r="CD42" s="1">
        <f t="shared" si="2"/>
        <v>4683911.4672500007</v>
      </c>
      <c r="CE42" s="1">
        <f t="shared" si="2"/>
        <v>4737898.9290000005</v>
      </c>
      <c r="CF42" s="1">
        <f t="shared" si="2"/>
        <v>4791886.3907500003</v>
      </c>
      <c r="CG42" s="1">
        <f t="shared" si="2"/>
        <v>4845873.852500001</v>
      </c>
      <c r="CH42" s="1">
        <f t="shared" si="2"/>
        <v>4899861.3142500008</v>
      </c>
      <c r="CI42" s="1">
        <f t="shared" si="2"/>
        <v>4953848.7760000005</v>
      </c>
      <c r="CJ42" s="1">
        <f t="shared" si="2"/>
        <v>5007836.2377500003</v>
      </c>
      <c r="CK42" s="1">
        <f t="shared" si="2"/>
        <v>5061823.6995000001</v>
      </c>
      <c r="CL42" s="1">
        <f t="shared" si="2"/>
        <v>5115811.1612500008</v>
      </c>
      <c r="CM42" s="1">
        <f t="shared" si="2"/>
        <v>5169798.6230000006</v>
      </c>
      <c r="CN42" s="1">
        <f t="shared" si="2"/>
        <v>5223786.0847500004</v>
      </c>
      <c r="CO42" s="1">
        <f t="shared" si="2"/>
        <v>5277773.5465000011</v>
      </c>
      <c r="CP42" s="1">
        <f t="shared" si="2"/>
        <v>5331761.0082500009</v>
      </c>
      <c r="CQ42" s="1">
        <f t="shared" si="2"/>
        <v>5385748.4700000007</v>
      </c>
      <c r="CR42" s="1">
        <f t="shared" si="2"/>
        <v>5439735.9317500005</v>
      </c>
      <c r="CS42" s="1">
        <f t="shared" si="2"/>
        <v>5493723.3935000002</v>
      </c>
      <c r="CT42" s="1">
        <f t="shared" si="2"/>
        <v>5547710.85525</v>
      </c>
      <c r="CU42" s="1">
        <f t="shared" si="2"/>
        <v>5601698.3169999998</v>
      </c>
      <c r="CV42" s="1">
        <f t="shared" si="2"/>
        <v>5655685.7787499996</v>
      </c>
      <c r="CW42" s="1">
        <f t="shared" si="2"/>
        <v>5709673.2404999994</v>
      </c>
      <c r="CX42" s="1">
        <f t="shared" si="2"/>
        <v>5763660.7022499992</v>
      </c>
      <c r="CY42" s="1">
        <f t="shared" si="2"/>
        <v>5817648.1639999989</v>
      </c>
      <c r="CZ42" s="1">
        <f t="shared" si="2"/>
        <v>5871635.6257499997</v>
      </c>
      <c r="DA42" s="1">
        <f t="shared" si="2"/>
        <v>5925623.0874999985</v>
      </c>
    </row>
    <row r="43" spans="3:105" x14ac:dyDescent="0.25">
      <c r="C43" s="1"/>
      <c r="D43" t="s">
        <v>53</v>
      </c>
      <c r="E43" s="1">
        <f t="shared" si="3"/>
        <v>247878.38999999966</v>
      </c>
      <c r="F43" s="1">
        <f t="shared" si="3"/>
        <v>299375.82219999982</v>
      </c>
      <c r="G43" s="1">
        <f t="shared" si="3"/>
        <v>350873.25439999951</v>
      </c>
      <c r="H43" s="1">
        <f t="shared" si="3"/>
        <v>402370.6865999992</v>
      </c>
      <c r="I43" s="1">
        <f t="shared" si="3"/>
        <v>453868.11879999889</v>
      </c>
      <c r="J43" s="1">
        <f t="shared" si="3"/>
        <v>505365.55099999905</v>
      </c>
      <c r="K43" s="1">
        <f t="shared" si="3"/>
        <v>556862.98319999874</v>
      </c>
      <c r="L43" s="1">
        <f t="shared" si="3"/>
        <v>608360.41539999843</v>
      </c>
      <c r="M43" s="1">
        <f t="shared" si="3"/>
        <v>659857.84759999858</v>
      </c>
      <c r="N43" s="1">
        <f t="shared" si="3"/>
        <v>711355.27979999827</v>
      </c>
      <c r="O43" s="1">
        <f t="shared" si="3"/>
        <v>762852.71199999796</v>
      </c>
      <c r="P43" s="1">
        <f t="shared" si="3"/>
        <v>814350.14419999812</v>
      </c>
      <c r="Q43" s="1">
        <f t="shared" si="3"/>
        <v>865847.57639999804</v>
      </c>
      <c r="R43" s="1">
        <f t="shared" si="3"/>
        <v>917345.0085999982</v>
      </c>
      <c r="S43" s="1">
        <f t="shared" si="3"/>
        <v>968842.44079999812</v>
      </c>
      <c r="T43" s="1">
        <f t="shared" si="3"/>
        <v>1020339.8729999983</v>
      </c>
      <c r="U43" s="1">
        <f t="shared" si="3"/>
        <v>1071837.3051999982</v>
      </c>
      <c r="V43" s="1">
        <f t="shared" si="3"/>
        <v>1123334.7373999984</v>
      </c>
      <c r="W43" s="1">
        <f t="shared" si="3"/>
        <v>1174832.1695999985</v>
      </c>
      <c r="X43" s="1">
        <f t="shared" si="3"/>
        <v>1226329.6017999984</v>
      </c>
      <c r="Y43" s="1">
        <f t="shared" si="3"/>
        <v>1277827.0339999986</v>
      </c>
      <c r="Z43" s="1">
        <f t="shared" si="3"/>
        <v>1329324.4661999985</v>
      </c>
      <c r="AA43" s="1">
        <f t="shared" si="3"/>
        <v>1380821.8983999987</v>
      </c>
      <c r="AB43" s="1">
        <f t="shared" si="3"/>
        <v>1432319.3305999986</v>
      </c>
      <c r="AC43" s="1">
        <f t="shared" si="3"/>
        <v>1483816.7627999987</v>
      </c>
      <c r="AD43" s="1">
        <f t="shared" si="3"/>
        <v>1535314.1949999987</v>
      </c>
      <c r="AE43" s="1">
        <f t="shared" si="3"/>
        <v>1586811.6271999988</v>
      </c>
      <c r="AF43" s="1">
        <f t="shared" si="3"/>
        <v>1638309.0593999987</v>
      </c>
      <c r="AG43" s="1">
        <f t="shared" si="3"/>
        <v>1689806.4915999989</v>
      </c>
      <c r="AH43" s="1">
        <f t="shared" si="3"/>
        <v>1741303.9237999991</v>
      </c>
      <c r="AI43" s="1">
        <f t="shared" si="3"/>
        <v>1792801.355999999</v>
      </c>
      <c r="AJ43" s="1">
        <f t="shared" si="3"/>
        <v>1844298.7881999989</v>
      </c>
      <c r="AK43" s="1">
        <f t="shared" si="3"/>
        <v>1895796.2203999991</v>
      </c>
      <c r="AL43" s="1">
        <f t="shared" si="3"/>
        <v>1947293.6525999992</v>
      </c>
      <c r="AM43" s="1">
        <f t="shared" si="3"/>
        <v>1998791.0847999994</v>
      </c>
      <c r="AN43" s="1">
        <f t="shared" si="3"/>
        <v>2050288.5169999993</v>
      </c>
      <c r="AO43" s="1">
        <f t="shared" si="3"/>
        <v>2101785.9491999992</v>
      </c>
      <c r="AP43" s="1">
        <f t="shared" si="3"/>
        <v>2153283.3813999994</v>
      </c>
      <c r="AQ43" s="1">
        <f t="shared" si="3"/>
        <v>2204780.8135999995</v>
      </c>
      <c r="AR43" s="1">
        <f t="shared" si="3"/>
        <v>2256278.2457999997</v>
      </c>
      <c r="AS43" s="1">
        <f t="shared" si="3"/>
        <v>2307775.6779999994</v>
      </c>
      <c r="AT43" s="1">
        <f t="shared" si="3"/>
        <v>2359273.1101999995</v>
      </c>
      <c r="AU43" s="1">
        <f t="shared" si="3"/>
        <v>2410770.5423999997</v>
      </c>
      <c r="AV43" s="1">
        <f t="shared" si="3"/>
        <v>2462267.9745999994</v>
      </c>
      <c r="AW43" s="1">
        <f t="shared" si="3"/>
        <v>2513765.4067999995</v>
      </c>
      <c r="AX43" s="1">
        <f t="shared" si="3"/>
        <v>2565262.8389999997</v>
      </c>
      <c r="AY43" s="1">
        <f t="shared" si="3"/>
        <v>2616760.2711999994</v>
      </c>
      <c r="AZ43" s="1">
        <f t="shared" si="3"/>
        <v>2668257.7033999995</v>
      </c>
      <c r="BA43" s="1">
        <f t="shared" si="3"/>
        <v>2719755.1355999997</v>
      </c>
      <c r="BB43" s="1">
        <f t="shared" si="3"/>
        <v>2771252.5677999994</v>
      </c>
      <c r="BC43" s="1">
        <f t="shared" si="3"/>
        <v>2822749.9999999995</v>
      </c>
      <c r="BD43" s="1">
        <f t="shared" si="3"/>
        <v>2874247.4321999997</v>
      </c>
      <c r="BE43" s="1">
        <f t="shared" si="3"/>
        <v>2925744.8643999994</v>
      </c>
      <c r="BF43" s="1">
        <f t="shared" si="3"/>
        <v>2977242.2965999995</v>
      </c>
      <c r="BG43" s="1">
        <f t="shared" si="3"/>
        <v>3028739.7287999997</v>
      </c>
      <c r="BH43" s="1">
        <f t="shared" si="3"/>
        <v>3080237.1609999994</v>
      </c>
      <c r="BI43" s="1">
        <f t="shared" si="3"/>
        <v>3131734.5931999995</v>
      </c>
      <c r="BJ43" s="1">
        <f t="shared" si="3"/>
        <v>3183232.0253999997</v>
      </c>
      <c r="BK43" s="1">
        <f t="shared" si="3"/>
        <v>3234729.4575999994</v>
      </c>
      <c r="BL43" s="1">
        <f t="shared" si="3"/>
        <v>3286226.8897999995</v>
      </c>
      <c r="BM43" s="1">
        <f t="shared" si="3"/>
        <v>3337724.3219999997</v>
      </c>
      <c r="BN43" s="1">
        <f t="shared" si="3"/>
        <v>3389221.7541999994</v>
      </c>
      <c r="BO43" s="1">
        <f t="shared" si="3"/>
        <v>3440719.1863999995</v>
      </c>
      <c r="BP43" s="1">
        <f t="shared" si="3"/>
        <v>3492216.6185999997</v>
      </c>
      <c r="BQ43" s="1">
        <f t="shared" si="2"/>
        <v>3543714.0507999994</v>
      </c>
      <c r="BR43" s="1">
        <f t="shared" si="2"/>
        <v>3595211.483</v>
      </c>
      <c r="BS43" s="1">
        <f t="shared" si="2"/>
        <v>3646708.9151999997</v>
      </c>
      <c r="BT43" s="1">
        <f t="shared" si="2"/>
        <v>3698206.3473999999</v>
      </c>
      <c r="BU43" s="1">
        <f t="shared" si="2"/>
        <v>3749703.7796</v>
      </c>
      <c r="BV43" s="1">
        <f t="shared" si="2"/>
        <v>3801201.2117999997</v>
      </c>
      <c r="BW43" s="1">
        <f t="shared" si="2"/>
        <v>3852698.6439999999</v>
      </c>
      <c r="BX43" s="1">
        <f t="shared" si="2"/>
        <v>3904196.0762</v>
      </c>
      <c r="BY43" s="1">
        <f t="shared" si="2"/>
        <v>3955693.5083999997</v>
      </c>
      <c r="BZ43" s="1">
        <f t="shared" si="2"/>
        <v>4007190.9406000003</v>
      </c>
      <c r="CA43" s="1">
        <f t="shared" si="2"/>
        <v>4058688.3728</v>
      </c>
      <c r="CB43" s="1">
        <f t="shared" si="2"/>
        <v>4110185.8050000002</v>
      </c>
      <c r="CC43" s="1">
        <f t="shared" si="2"/>
        <v>4161683.2372000003</v>
      </c>
      <c r="CD43" s="1">
        <f t="shared" si="2"/>
        <v>4213180.6694</v>
      </c>
      <c r="CE43" s="1">
        <f t="shared" si="2"/>
        <v>4264678.1016000006</v>
      </c>
      <c r="CF43" s="1">
        <f t="shared" si="2"/>
        <v>4316175.5338000003</v>
      </c>
      <c r="CG43" s="1">
        <f t="shared" si="2"/>
        <v>4367672.966</v>
      </c>
      <c r="CH43" s="1">
        <f t="shared" si="2"/>
        <v>4419170.3982000006</v>
      </c>
      <c r="CI43" s="1">
        <f t="shared" si="2"/>
        <v>4470667.8304000003</v>
      </c>
      <c r="CJ43" s="1">
        <f t="shared" si="2"/>
        <v>4522165.2626000009</v>
      </c>
      <c r="CK43" s="1">
        <f t="shared" si="2"/>
        <v>4573662.6948000006</v>
      </c>
      <c r="CL43" s="1">
        <f t="shared" si="2"/>
        <v>4625160.1270000003</v>
      </c>
      <c r="CM43" s="1">
        <f t="shared" si="2"/>
        <v>4676657.5592000009</v>
      </c>
      <c r="CN43" s="1">
        <f t="shared" si="2"/>
        <v>4728154.9914000006</v>
      </c>
      <c r="CO43" s="1">
        <f t="shared" si="2"/>
        <v>4779652.4236000013</v>
      </c>
      <c r="CP43" s="1">
        <f t="shared" si="2"/>
        <v>4831149.855800001</v>
      </c>
      <c r="CQ43" s="1">
        <f t="shared" si="2"/>
        <v>4882647.2880000006</v>
      </c>
      <c r="CR43" s="1">
        <f t="shared" si="2"/>
        <v>4934144.7202000003</v>
      </c>
      <c r="CS43" s="1">
        <f t="shared" si="2"/>
        <v>4985642.1524</v>
      </c>
      <c r="CT43" s="1">
        <f t="shared" si="2"/>
        <v>5037139.5845999997</v>
      </c>
      <c r="CU43" s="1">
        <f t="shared" si="2"/>
        <v>5088637.0167999994</v>
      </c>
      <c r="CV43" s="1">
        <f t="shared" si="2"/>
        <v>5140134.4489999991</v>
      </c>
      <c r="CW43" s="1">
        <f t="shared" si="2"/>
        <v>5191631.8811999997</v>
      </c>
      <c r="CX43" s="1">
        <f t="shared" si="2"/>
        <v>5243129.3133999994</v>
      </c>
      <c r="CY43" s="1">
        <f t="shared" si="2"/>
        <v>5294626.7455999991</v>
      </c>
      <c r="CZ43" s="1">
        <f t="shared" si="2"/>
        <v>5346124.1777999997</v>
      </c>
      <c r="DA43" s="1">
        <f t="shared" si="2"/>
        <v>5397621.6099999994</v>
      </c>
    </row>
    <row r="44" spans="3:105" x14ac:dyDescent="0.25">
      <c r="C44" s="1"/>
      <c r="D44" t="s">
        <v>54</v>
      </c>
      <c r="E44" s="1">
        <f t="shared" si="3"/>
        <v>85404.373749999795</v>
      </c>
      <c r="F44" s="1">
        <f t="shared" si="3"/>
        <v>136926.28627499985</v>
      </c>
      <c r="G44" s="1">
        <f t="shared" si="3"/>
        <v>188448.19879999943</v>
      </c>
      <c r="H44" s="1">
        <f t="shared" si="3"/>
        <v>239970.11132499948</v>
      </c>
      <c r="I44" s="1">
        <f t="shared" si="3"/>
        <v>291492.02384999907</v>
      </c>
      <c r="J44" s="1">
        <f t="shared" si="3"/>
        <v>343013.93637499912</v>
      </c>
      <c r="K44" s="1">
        <f t="shared" si="3"/>
        <v>394535.8488999987</v>
      </c>
      <c r="L44" s="1">
        <f t="shared" si="3"/>
        <v>446057.76142499875</v>
      </c>
      <c r="M44" s="1">
        <f t="shared" si="3"/>
        <v>497579.67394999834</v>
      </c>
      <c r="N44" s="1">
        <f t="shared" si="3"/>
        <v>549101.58647499839</v>
      </c>
      <c r="O44" s="1">
        <f t="shared" si="3"/>
        <v>600623.49899999797</v>
      </c>
      <c r="P44" s="1">
        <f t="shared" si="3"/>
        <v>652145.41152499802</v>
      </c>
      <c r="Q44" s="1">
        <f t="shared" si="3"/>
        <v>703667.32404999807</v>
      </c>
      <c r="R44" s="1">
        <f t="shared" si="3"/>
        <v>755189.23657499813</v>
      </c>
      <c r="S44" s="1">
        <f t="shared" si="3"/>
        <v>806711.14909999818</v>
      </c>
      <c r="T44" s="1">
        <f t="shared" si="3"/>
        <v>858233.06162499823</v>
      </c>
      <c r="U44" s="1">
        <f t="shared" si="3"/>
        <v>909754.97414999828</v>
      </c>
      <c r="V44" s="1">
        <f t="shared" si="3"/>
        <v>961276.88667499833</v>
      </c>
      <c r="W44" s="1">
        <f t="shared" si="3"/>
        <v>1012798.7991999984</v>
      </c>
      <c r="X44" s="1">
        <f t="shared" si="3"/>
        <v>1064320.7117249984</v>
      </c>
      <c r="Y44" s="1">
        <f t="shared" si="3"/>
        <v>1115842.6242499985</v>
      </c>
      <c r="Z44" s="1">
        <f t="shared" si="3"/>
        <v>1167364.5367749985</v>
      </c>
      <c r="AA44" s="1">
        <f t="shared" si="3"/>
        <v>1218886.4492999986</v>
      </c>
      <c r="AB44" s="1">
        <f t="shared" si="3"/>
        <v>1270408.3618249986</v>
      </c>
      <c r="AC44" s="1">
        <f t="shared" si="3"/>
        <v>1321930.2743499987</v>
      </c>
      <c r="AD44" s="1">
        <f t="shared" si="3"/>
        <v>1373452.1868749987</v>
      </c>
      <c r="AE44" s="1">
        <f t="shared" si="3"/>
        <v>1424974.0993999988</v>
      </c>
      <c r="AF44" s="1">
        <f t="shared" si="3"/>
        <v>1476496.0119249988</v>
      </c>
      <c r="AG44" s="1">
        <f t="shared" si="3"/>
        <v>1528017.9244499989</v>
      </c>
      <c r="AH44" s="1">
        <f t="shared" si="3"/>
        <v>1579539.8369749989</v>
      </c>
      <c r="AI44" s="1">
        <f t="shared" si="3"/>
        <v>1631061.749499999</v>
      </c>
      <c r="AJ44" s="1">
        <f t="shared" si="3"/>
        <v>1682583.662024999</v>
      </c>
      <c r="AK44" s="1">
        <f t="shared" si="3"/>
        <v>1734105.5745499991</v>
      </c>
      <c r="AL44" s="1">
        <f t="shared" si="3"/>
        <v>1785627.4870749991</v>
      </c>
      <c r="AM44" s="1">
        <f t="shared" si="3"/>
        <v>1837149.3995999992</v>
      </c>
      <c r="AN44" s="1">
        <f t="shared" si="3"/>
        <v>1888671.3121249992</v>
      </c>
      <c r="AO44" s="1">
        <f t="shared" si="3"/>
        <v>1940193.2246499993</v>
      </c>
      <c r="AP44" s="1">
        <f t="shared" si="3"/>
        <v>1991715.1371749993</v>
      </c>
      <c r="AQ44" s="1">
        <f t="shared" si="3"/>
        <v>2043237.0496999994</v>
      </c>
      <c r="AR44" s="1">
        <f t="shared" si="3"/>
        <v>2094758.9622249994</v>
      </c>
      <c r="AS44" s="1">
        <f t="shared" si="3"/>
        <v>2146280.8747499995</v>
      </c>
      <c r="AT44" s="1">
        <f t="shared" si="3"/>
        <v>2197802.7872749995</v>
      </c>
      <c r="AU44" s="1">
        <f t="shared" si="3"/>
        <v>2249324.6997999996</v>
      </c>
      <c r="AV44" s="1">
        <f t="shared" si="3"/>
        <v>2300846.6123249996</v>
      </c>
      <c r="AW44" s="1">
        <f t="shared" si="3"/>
        <v>2352368.5248499997</v>
      </c>
      <c r="AX44" s="1">
        <f t="shared" si="3"/>
        <v>2403890.4373749993</v>
      </c>
      <c r="AY44" s="1">
        <f t="shared" si="3"/>
        <v>2455412.3498999993</v>
      </c>
      <c r="AZ44" s="1">
        <f t="shared" si="3"/>
        <v>2506934.2624249994</v>
      </c>
      <c r="BA44" s="1">
        <f t="shared" si="3"/>
        <v>2558456.1749499994</v>
      </c>
      <c r="BB44" s="1">
        <f t="shared" si="3"/>
        <v>2609978.0874749995</v>
      </c>
      <c r="BC44" s="1">
        <f t="shared" si="3"/>
        <v>2661499.9999999995</v>
      </c>
      <c r="BD44" s="1">
        <f t="shared" si="3"/>
        <v>2713021.9125249996</v>
      </c>
      <c r="BE44" s="1">
        <f t="shared" si="3"/>
        <v>2764543.8250499996</v>
      </c>
      <c r="BF44" s="1">
        <f t="shared" si="3"/>
        <v>2816065.7375749997</v>
      </c>
      <c r="BG44" s="1">
        <f t="shared" si="3"/>
        <v>2867587.6500999993</v>
      </c>
      <c r="BH44" s="1">
        <f t="shared" si="3"/>
        <v>2919109.5626249993</v>
      </c>
      <c r="BI44" s="1">
        <f t="shared" si="3"/>
        <v>2970631.4751499994</v>
      </c>
      <c r="BJ44" s="1">
        <f t="shared" si="3"/>
        <v>3022153.3876749994</v>
      </c>
      <c r="BK44" s="1">
        <f t="shared" si="3"/>
        <v>3073675.3001999995</v>
      </c>
      <c r="BL44" s="1">
        <f t="shared" si="3"/>
        <v>3125197.2127249995</v>
      </c>
      <c r="BM44" s="1">
        <f t="shared" si="3"/>
        <v>3176719.1252499996</v>
      </c>
      <c r="BN44" s="1">
        <f t="shared" si="3"/>
        <v>3228241.0377749996</v>
      </c>
      <c r="BO44" s="1">
        <f t="shared" si="3"/>
        <v>3279762.9502999997</v>
      </c>
      <c r="BP44" s="1">
        <f t="shared" si="3"/>
        <v>3331284.8628249997</v>
      </c>
      <c r="BQ44" s="1">
        <f t="shared" si="2"/>
        <v>3382806.7753499998</v>
      </c>
      <c r="BR44" s="1">
        <f t="shared" si="2"/>
        <v>3434328.6878749998</v>
      </c>
      <c r="BS44" s="1">
        <f t="shared" si="2"/>
        <v>3485850.6003999999</v>
      </c>
      <c r="BT44" s="1">
        <f t="shared" si="2"/>
        <v>3537372.5129249999</v>
      </c>
      <c r="BU44" s="1">
        <f t="shared" si="2"/>
        <v>3588894.42545</v>
      </c>
      <c r="BV44" s="1">
        <f t="shared" si="2"/>
        <v>3640416.337975</v>
      </c>
      <c r="BW44" s="1">
        <f t="shared" si="2"/>
        <v>3691938.2505000001</v>
      </c>
      <c r="BX44" s="1">
        <f t="shared" si="2"/>
        <v>3743460.1630250001</v>
      </c>
      <c r="BY44" s="1">
        <f t="shared" si="2"/>
        <v>3794982.0755500002</v>
      </c>
      <c r="BZ44" s="1">
        <f t="shared" si="2"/>
        <v>3846503.9880750002</v>
      </c>
      <c r="CA44" s="1">
        <f t="shared" si="2"/>
        <v>3898025.9006000003</v>
      </c>
      <c r="CB44" s="1">
        <f t="shared" si="2"/>
        <v>3949547.8131250003</v>
      </c>
      <c r="CC44" s="1">
        <f t="shared" si="2"/>
        <v>4001069.7256500004</v>
      </c>
      <c r="CD44" s="1">
        <f t="shared" si="2"/>
        <v>4052591.6381750004</v>
      </c>
      <c r="CE44" s="1">
        <f t="shared" si="2"/>
        <v>4104113.5507000005</v>
      </c>
      <c r="CF44" s="1">
        <f t="shared" si="2"/>
        <v>4155635.4632250005</v>
      </c>
      <c r="CG44" s="1">
        <f t="shared" si="2"/>
        <v>4207157.3757500006</v>
      </c>
      <c r="CH44" s="1">
        <f t="shared" si="2"/>
        <v>4258679.2882750006</v>
      </c>
      <c r="CI44" s="1">
        <f t="shared" si="2"/>
        <v>4310201.2008000007</v>
      </c>
      <c r="CJ44" s="1">
        <f t="shared" si="2"/>
        <v>4361723.1133250007</v>
      </c>
      <c r="CK44" s="1">
        <f t="shared" si="2"/>
        <v>4413245.0258500008</v>
      </c>
      <c r="CL44" s="1">
        <f t="shared" si="2"/>
        <v>4464766.9383750008</v>
      </c>
      <c r="CM44" s="1">
        <f t="shared" si="2"/>
        <v>4516288.8509000009</v>
      </c>
      <c r="CN44" s="1">
        <f t="shared" si="2"/>
        <v>4567810.7634250009</v>
      </c>
      <c r="CO44" s="1">
        <f t="shared" si="2"/>
        <v>4619332.675950001</v>
      </c>
      <c r="CP44" s="1">
        <f t="shared" si="2"/>
        <v>4670854.588475001</v>
      </c>
      <c r="CQ44" s="1">
        <f t="shared" si="2"/>
        <v>4722376.5010000002</v>
      </c>
      <c r="CR44" s="1">
        <f t="shared" si="2"/>
        <v>4773898.4135250002</v>
      </c>
      <c r="CS44" s="1">
        <f t="shared" si="2"/>
        <v>4825420.3260500003</v>
      </c>
      <c r="CT44" s="1">
        <f t="shared" si="2"/>
        <v>4876942.2385750003</v>
      </c>
      <c r="CU44" s="1">
        <f t="shared" si="2"/>
        <v>4928464.1511000004</v>
      </c>
      <c r="CV44" s="1">
        <f t="shared" si="2"/>
        <v>4979986.0636250004</v>
      </c>
      <c r="CW44" s="1">
        <f t="shared" si="2"/>
        <v>5031507.9761499995</v>
      </c>
      <c r="CX44" s="1">
        <f t="shared" si="2"/>
        <v>5083029.8886749996</v>
      </c>
      <c r="CY44" s="1">
        <f t="shared" si="2"/>
        <v>5134551.8011999987</v>
      </c>
      <c r="CZ44" s="1">
        <f t="shared" si="2"/>
        <v>5186073.7137249988</v>
      </c>
      <c r="DA44" s="1">
        <f t="shared" si="2"/>
        <v>5237595.6262499988</v>
      </c>
    </row>
    <row r="45" spans="3:105" x14ac:dyDescent="0.25">
      <c r="C45" s="1"/>
      <c r="D45" t="s">
        <v>55</v>
      </c>
      <c r="E45" s="1">
        <f t="shared" si="3"/>
        <v>0</v>
      </c>
      <c r="F45" s="1">
        <f t="shared" si="3"/>
        <v>0</v>
      </c>
      <c r="G45" s="1">
        <f t="shared" si="3"/>
        <v>0</v>
      </c>
      <c r="H45" s="1">
        <f t="shared" si="3"/>
        <v>29411.174674999435</v>
      </c>
      <c r="I45" s="1">
        <f t="shared" si="3"/>
        <v>83790.724149999209</v>
      </c>
      <c r="J45" s="1">
        <f t="shared" si="3"/>
        <v>138170.27362499945</v>
      </c>
      <c r="K45" s="1">
        <f t="shared" si="3"/>
        <v>192549.82309999922</v>
      </c>
      <c r="L45" s="1">
        <f t="shared" si="3"/>
        <v>246929.372574999</v>
      </c>
      <c r="M45" s="1">
        <f t="shared" si="3"/>
        <v>301308.92204999877</v>
      </c>
      <c r="N45" s="1">
        <f t="shared" si="3"/>
        <v>355688.47152499855</v>
      </c>
      <c r="O45" s="1">
        <f t="shared" si="3"/>
        <v>410068.02099999832</v>
      </c>
      <c r="P45" s="1">
        <f t="shared" si="3"/>
        <v>464447.57047499809</v>
      </c>
      <c r="Q45" s="1">
        <f t="shared" si="3"/>
        <v>518827.11994999833</v>
      </c>
      <c r="R45" s="1">
        <f t="shared" si="3"/>
        <v>573206.66942499834</v>
      </c>
      <c r="S45" s="1">
        <f t="shared" si="3"/>
        <v>627586.21889999835</v>
      </c>
      <c r="T45" s="1">
        <f t="shared" si="3"/>
        <v>681965.76837499836</v>
      </c>
      <c r="U45" s="1">
        <f t="shared" si="3"/>
        <v>736345.3178499986</v>
      </c>
      <c r="V45" s="1">
        <f t="shared" si="3"/>
        <v>790724.8673249986</v>
      </c>
      <c r="W45" s="1">
        <f t="shared" si="3"/>
        <v>845104.41679999861</v>
      </c>
      <c r="X45" s="1">
        <f t="shared" si="3"/>
        <v>899483.96627499862</v>
      </c>
      <c r="Y45" s="1">
        <f t="shared" si="3"/>
        <v>953863.51574999862</v>
      </c>
      <c r="Z45" s="1">
        <f t="shared" si="3"/>
        <v>1008243.0652249986</v>
      </c>
      <c r="AA45" s="1">
        <f t="shared" si="3"/>
        <v>1062622.6146999989</v>
      </c>
      <c r="AB45" s="1">
        <f t="shared" si="3"/>
        <v>1117002.1641749989</v>
      </c>
      <c r="AC45" s="1">
        <f t="shared" si="3"/>
        <v>1171381.7136499989</v>
      </c>
      <c r="AD45" s="1">
        <f t="shared" si="3"/>
        <v>1225761.2631249989</v>
      </c>
      <c r="AE45" s="1">
        <f t="shared" si="3"/>
        <v>1280140.8125999989</v>
      </c>
      <c r="AF45" s="1">
        <f t="shared" si="3"/>
        <v>1334520.3620749989</v>
      </c>
      <c r="AG45" s="1">
        <f t="shared" si="3"/>
        <v>1388899.9115499991</v>
      </c>
      <c r="AH45" s="1">
        <f t="shared" si="3"/>
        <v>1443279.4610249992</v>
      </c>
      <c r="AI45" s="1">
        <f t="shared" si="3"/>
        <v>1497659.0104999992</v>
      </c>
      <c r="AJ45" s="1">
        <f t="shared" si="3"/>
        <v>1552038.5599749992</v>
      </c>
      <c r="AK45" s="1">
        <f t="shared" si="3"/>
        <v>1606418.1094499992</v>
      </c>
      <c r="AL45" s="1">
        <f t="shared" si="3"/>
        <v>1660797.6589249992</v>
      </c>
      <c r="AM45" s="1">
        <f t="shared" si="3"/>
        <v>1715177.2083999994</v>
      </c>
      <c r="AN45" s="1">
        <f t="shared" si="3"/>
        <v>1769556.7578749992</v>
      </c>
      <c r="AO45" s="1">
        <f t="shared" si="3"/>
        <v>1823936.3073499994</v>
      </c>
      <c r="AP45" s="1">
        <f t="shared" si="3"/>
        <v>1878315.8568249994</v>
      </c>
      <c r="AQ45" s="1">
        <f t="shared" si="3"/>
        <v>1932695.4062999994</v>
      </c>
      <c r="AR45" s="1">
        <f t="shared" si="3"/>
        <v>1987074.9557749997</v>
      </c>
      <c r="AS45" s="1">
        <f t="shared" si="3"/>
        <v>2041454.5052499995</v>
      </c>
      <c r="AT45" s="1">
        <f t="shared" si="3"/>
        <v>2095834.0547249995</v>
      </c>
      <c r="AU45" s="1">
        <f t="shared" si="3"/>
        <v>2150213.6041999995</v>
      </c>
      <c r="AV45" s="1">
        <f t="shared" si="3"/>
        <v>2204593.1536749993</v>
      </c>
      <c r="AW45" s="1">
        <f t="shared" si="3"/>
        <v>2258972.7031499995</v>
      </c>
      <c r="AX45" s="1">
        <f t="shared" si="3"/>
        <v>2313352.2526249997</v>
      </c>
      <c r="AY45" s="1">
        <f t="shared" si="3"/>
        <v>2367731.8020999995</v>
      </c>
      <c r="AZ45" s="1">
        <f t="shared" si="3"/>
        <v>2422111.3515749993</v>
      </c>
      <c r="BA45" s="1">
        <f t="shared" si="3"/>
        <v>2476490.9010499995</v>
      </c>
      <c r="BB45" s="1">
        <f t="shared" si="3"/>
        <v>2530870.4505249993</v>
      </c>
      <c r="BC45" s="1">
        <f t="shared" si="3"/>
        <v>2585249.9999999995</v>
      </c>
      <c r="BD45" s="1">
        <f t="shared" si="3"/>
        <v>2639629.5494749993</v>
      </c>
      <c r="BE45" s="1">
        <f t="shared" si="3"/>
        <v>2694009.0989499995</v>
      </c>
      <c r="BF45" s="1">
        <f t="shared" si="3"/>
        <v>2748388.6484249993</v>
      </c>
      <c r="BG45" s="1">
        <f t="shared" si="3"/>
        <v>2802768.1978999996</v>
      </c>
      <c r="BH45" s="1">
        <f t="shared" si="3"/>
        <v>2857147.7473749993</v>
      </c>
      <c r="BI45" s="1">
        <f t="shared" si="3"/>
        <v>2911527.2968499996</v>
      </c>
      <c r="BJ45" s="1">
        <f t="shared" si="3"/>
        <v>2965906.8463249994</v>
      </c>
      <c r="BK45" s="1">
        <f t="shared" si="3"/>
        <v>3020286.3957999991</v>
      </c>
      <c r="BL45" s="1">
        <f t="shared" si="3"/>
        <v>3074665.9452749994</v>
      </c>
      <c r="BM45" s="1">
        <f t="shared" si="3"/>
        <v>3129045.4947499996</v>
      </c>
      <c r="BN45" s="1">
        <f t="shared" si="3"/>
        <v>3183425.0442249994</v>
      </c>
      <c r="BO45" s="1">
        <f t="shared" si="3"/>
        <v>3237804.5936999992</v>
      </c>
      <c r="BP45" s="1">
        <f t="shared" ref="BP45:DA48" si="4">MAX(BP15+BP$3*BP30,0)</f>
        <v>3292184.1431749994</v>
      </c>
      <c r="BQ45" s="1">
        <f t="shared" si="4"/>
        <v>3346563.6926499996</v>
      </c>
      <c r="BR45" s="1">
        <f t="shared" si="4"/>
        <v>3400943.2421249994</v>
      </c>
      <c r="BS45" s="1">
        <f t="shared" si="4"/>
        <v>3455322.7915999996</v>
      </c>
      <c r="BT45" s="1">
        <f t="shared" si="4"/>
        <v>3509702.3410749994</v>
      </c>
      <c r="BU45" s="1">
        <f t="shared" si="4"/>
        <v>3564081.8905499997</v>
      </c>
      <c r="BV45" s="1">
        <f t="shared" si="4"/>
        <v>3618461.4400249999</v>
      </c>
      <c r="BW45" s="1">
        <f t="shared" si="4"/>
        <v>3672840.9894999997</v>
      </c>
      <c r="BX45" s="1">
        <f t="shared" si="4"/>
        <v>3727220.5389749995</v>
      </c>
      <c r="BY45" s="1">
        <f t="shared" si="4"/>
        <v>3781600.0884499997</v>
      </c>
      <c r="BZ45" s="1">
        <f t="shared" si="4"/>
        <v>3835979.6379249999</v>
      </c>
      <c r="CA45" s="1">
        <f t="shared" si="4"/>
        <v>3890359.1874000002</v>
      </c>
      <c r="CB45" s="1">
        <f t="shared" si="4"/>
        <v>3944738.7368749999</v>
      </c>
      <c r="CC45" s="1">
        <f t="shared" si="4"/>
        <v>3999118.2863499997</v>
      </c>
      <c r="CD45" s="1">
        <f t="shared" si="4"/>
        <v>4053497.835825</v>
      </c>
      <c r="CE45" s="1">
        <f t="shared" si="4"/>
        <v>4107877.3853000002</v>
      </c>
      <c r="CF45" s="1">
        <f t="shared" si="4"/>
        <v>4162256.934775</v>
      </c>
      <c r="CG45" s="1">
        <f t="shared" si="4"/>
        <v>4216636.4842499997</v>
      </c>
      <c r="CH45" s="1">
        <f t="shared" si="4"/>
        <v>4271016.033725</v>
      </c>
      <c r="CI45" s="1">
        <f t="shared" si="4"/>
        <v>4325395.5832000002</v>
      </c>
      <c r="CJ45" s="1">
        <f t="shared" si="4"/>
        <v>4379775.1326750005</v>
      </c>
      <c r="CK45" s="1">
        <f t="shared" si="4"/>
        <v>4434154.6821500007</v>
      </c>
      <c r="CL45" s="1">
        <f t="shared" si="4"/>
        <v>4488534.231625</v>
      </c>
      <c r="CM45" s="1">
        <f t="shared" si="4"/>
        <v>4542913.7811000003</v>
      </c>
      <c r="CN45" s="1">
        <f t="shared" si="4"/>
        <v>4597293.3305750005</v>
      </c>
      <c r="CO45" s="1">
        <f t="shared" si="4"/>
        <v>4651672.8800500007</v>
      </c>
      <c r="CP45" s="1">
        <f t="shared" si="4"/>
        <v>4706052.429525001</v>
      </c>
      <c r="CQ45" s="1">
        <f t="shared" si="4"/>
        <v>4760431.9790000003</v>
      </c>
      <c r="CR45" s="1">
        <f t="shared" si="4"/>
        <v>4814811.5284749996</v>
      </c>
      <c r="CS45" s="1">
        <f t="shared" si="4"/>
        <v>4869191.0779499998</v>
      </c>
      <c r="CT45" s="1">
        <f t="shared" si="4"/>
        <v>4923570.6274250001</v>
      </c>
      <c r="CU45" s="1">
        <f t="shared" si="4"/>
        <v>4977950.1768999994</v>
      </c>
      <c r="CV45" s="1">
        <f t="shared" si="4"/>
        <v>5032329.7263749987</v>
      </c>
      <c r="CW45" s="1">
        <f t="shared" si="4"/>
        <v>5086709.2758499989</v>
      </c>
      <c r="CX45" s="1">
        <f t="shared" si="4"/>
        <v>5141088.8253249992</v>
      </c>
      <c r="CY45" s="1">
        <f t="shared" si="4"/>
        <v>5195468.3747999985</v>
      </c>
      <c r="CZ45" s="1">
        <f t="shared" si="4"/>
        <v>5249847.9242749987</v>
      </c>
      <c r="DA45" s="1">
        <f t="shared" si="4"/>
        <v>5304227.473749999</v>
      </c>
    </row>
    <row r="46" spans="3:105" x14ac:dyDescent="0.25">
      <c r="C46" s="1"/>
      <c r="D46" t="s">
        <v>56</v>
      </c>
      <c r="E46" s="1">
        <f t="shared" ref="E46:BP49" si="5">MAX(E16+E$3*E31,0)</f>
        <v>670196.88750000019</v>
      </c>
      <c r="F46" s="1">
        <f t="shared" si="5"/>
        <v>714882.94974999968</v>
      </c>
      <c r="G46" s="1">
        <f t="shared" si="5"/>
        <v>759569.01199999964</v>
      </c>
      <c r="H46" s="1">
        <f t="shared" si="5"/>
        <v>804255.0742499996</v>
      </c>
      <c r="I46" s="1">
        <f t="shared" si="5"/>
        <v>848941.13649999932</v>
      </c>
      <c r="J46" s="1">
        <f t="shared" si="5"/>
        <v>893627.19874999928</v>
      </c>
      <c r="K46" s="1">
        <f t="shared" si="5"/>
        <v>938313.26099999901</v>
      </c>
      <c r="L46" s="1">
        <f t="shared" si="5"/>
        <v>982999.32324999897</v>
      </c>
      <c r="M46" s="1">
        <f t="shared" si="5"/>
        <v>1027685.3854999987</v>
      </c>
      <c r="N46" s="1">
        <f t="shared" si="5"/>
        <v>1072371.4477499987</v>
      </c>
      <c r="O46" s="1">
        <f t="shared" si="5"/>
        <v>1117057.5099999984</v>
      </c>
      <c r="P46" s="1">
        <f t="shared" si="5"/>
        <v>1161743.5722499986</v>
      </c>
      <c r="Q46" s="1">
        <f t="shared" si="5"/>
        <v>1206429.6344999985</v>
      </c>
      <c r="R46" s="1">
        <f t="shared" si="5"/>
        <v>1251115.6967499985</v>
      </c>
      <c r="S46" s="1">
        <f t="shared" si="5"/>
        <v>1295801.7589999987</v>
      </c>
      <c r="T46" s="1">
        <f t="shared" si="5"/>
        <v>1340487.8212499986</v>
      </c>
      <c r="U46" s="1">
        <f t="shared" si="5"/>
        <v>1385173.8834999986</v>
      </c>
      <c r="V46" s="1">
        <f t="shared" si="5"/>
        <v>1429859.9457499988</v>
      </c>
      <c r="W46" s="1">
        <f t="shared" si="5"/>
        <v>1474546.0079999988</v>
      </c>
      <c r="X46" s="1">
        <f t="shared" si="5"/>
        <v>1519232.0702499987</v>
      </c>
      <c r="Y46" s="1">
        <f t="shared" si="5"/>
        <v>1563918.1324999989</v>
      </c>
      <c r="Z46" s="1">
        <f t="shared" si="5"/>
        <v>1608604.1947499989</v>
      </c>
      <c r="AA46" s="1">
        <f t="shared" si="5"/>
        <v>1653290.2569999988</v>
      </c>
      <c r="AB46" s="1">
        <f t="shared" si="5"/>
        <v>1697976.319249999</v>
      </c>
      <c r="AC46" s="1">
        <f t="shared" si="5"/>
        <v>1742662.381499999</v>
      </c>
      <c r="AD46" s="1">
        <f t="shared" si="5"/>
        <v>1787348.4437499989</v>
      </c>
      <c r="AE46" s="1">
        <f t="shared" si="5"/>
        <v>1832034.5059999991</v>
      </c>
      <c r="AF46" s="1">
        <f t="shared" si="5"/>
        <v>1876720.5682499991</v>
      </c>
      <c r="AG46" s="1">
        <f t="shared" si="5"/>
        <v>1921406.630499999</v>
      </c>
      <c r="AH46" s="1">
        <f t="shared" si="5"/>
        <v>1966092.692749999</v>
      </c>
      <c r="AI46" s="1">
        <f t="shared" si="5"/>
        <v>2010778.7549999992</v>
      </c>
      <c r="AJ46" s="1">
        <f t="shared" si="5"/>
        <v>2055464.8172499994</v>
      </c>
      <c r="AK46" s="1">
        <f t="shared" si="5"/>
        <v>2100150.8794999993</v>
      </c>
      <c r="AL46" s="1">
        <f t="shared" si="5"/>
        <v>2144836.9417499993</v>
      </c>
      <c r="AM46" s="1">
        <f t="shared" si="5"/>
        <v>2189523.0039999993</v>
      </c>
      <c r="AN46" s="1">
        <f t="shared" si="5"/>
        <v>2234209.0662499992</v>
      </c>
      <c r="AO46" s="1">
        <f t="shared" si="5"/>
        <v>2278895.1284999996</v>
      </c>
      <c r="AP46" s="1">
        <f t="shared" si="5"/>
        <v>2323581.1907499996</v>
      </c>
      <c r="AQ46" s="1">
        <f t="shared" si="5"/>
        <v>2368267.2529999996</v>
      </c>
      <c r="AR46" s="1">
        <f t="shared" si="5"/>
        <v>2412953.3152499995</v>
      </c>
      <c r="AS46" s="1">
        <f t="shared" si="5"/>
        <v>2457639.3774999995</v>
      </c>
      <c r="AT46" s="1">
        <f t="shared" si="5"/>
        <v>2502325.4397499994</v>
      </c>
      <c r="AU46" s="1">
        <f t="shared" si="5"/>
        <v>2547011.5019999994</v>
      </c>
      <c r="AV46" s="1">
        <f t="shared" si="5"/>
        <v>2591697.5642499998</v>
      </c>
      <c r="AW46" s="1">
        <f t="shared" si="5"/>
        <v>2636383.6264999993</v>
      </c>
      <c r="AX46" s="1">
        <f t="shared" si="5"/>
        <v>2681069.6887499997</v>
      </c>
      <c r="AY46" s="1">
        <f t="shared" si="5"/>
        <v>2725755.7509999997</v>
      </c>
      <c r="AZ46" s="1">
        <f t="shared" si="5"/>
        <v>2770441.8132499997</v>
      </c>
      <c r="BA46" s="1">
        <f t="shared" si="5"/>
        <v>2815127.8754999996</v>
      </c>
      <c r="BB46" s="1">
        <f t="shared" si="5"/>
        <v>2859813.9377499996</v>
      </c>
      <c r="BC46" s="1">
        <f t="shared" si="5"/>
        <v>2904499.9999999995</v>
      </c>
      <c r="BD46" s="1">
        <f t="shared" si="5"/>
        <v>2949186.0622499995</v>
      </c>
      <c r="BE46" s="1">
        <f t="shared" si="5"/>
        <v>2993872.1244999995</v>
      </c>
      <c r="BF46" s="1">
        <f t="shared" si="5"/>
        <v>3038558.1867499994</v>
      </c>
      <c r="BG46" s="1">
        <f t="shared" si="5"/>
        <v>3083244.2489999994</v>
      </c>
      <c r="BH46" s="1">
        <f t="shared" si="5"/>
        <v>3127930.3112499993</v>
      </c>
      <c r="BI46" s="1">
        <f t="shared" si="5"/>
        <v>3172616.3734999998</v>
      </c>
      <c r="BJ46" s="1">
        <f t="shared" si="5"/>
        <v>3217302.4357499997</v>
      </c>
      <c r="BK46" s="1">
        <f t="shared" si="5"/>
        <v>3261988.4979999997</v>
      </c>
      <c r="BL46" s="1">
        <f t="shared" si="5"/>
        <v>3306674.5602499996</v>
      </c>
      <c r="BM46" s="1">
        <f t="shared" si="5"/>
        <v>3351360.6224999996</v>
      </c>
      <c r="BN46" s="1">
        <f t="shared" si="5"/>
        <v>3396046.6847499995</v>
      </c>
      <c r="BO46" s="1">
        <f t="shared" si="5"/>
        <v>3440732.7469999995</v>
      </c>
      <c r="BP46" s="1">
        <f t="shared" si="5"/>
        <v>3485418.8092499995</v>
      </c>
      <c r="BQ46" s="1">
        <f t="shared" si="4"/>
        <v>3530104.8714999994</v>
      </c>
      <c r="BR46" s="1">
        <f t="shared" si="4"/>
        <v>3574790.9337499999</v>
      </c>
      <c r="BS46" s="1">
        <f t="shared" si="4"/>
        <v>3619476.9959999998</v>
      </c>
      <c r="BT46" s="1">
        <f t="shared" si="4"/>
        <v>3664163.0582499998</v>
      </c>
      <c r="BU46" s="1">
        <f t="shared" si="4"/>
        <v>3708849.1204999997</v>
      </c>
      <c r="BV46" s="1">
        <f t="shared" si="4"/>
        <v>3753535.1827499997</v>
      </c>
      <c r="BW46" s="1">
        <f t="shared" si="4"/>
        <v>3798221.2450000001</v>
      </c>
      <c r="BX46" s="1">
        <f t="shared" si="4"/>
        <v>3842907.3072499996</v>
      </c>
      <c r="BY46" s="1">
        <f t="shared" si="4"/>
        <v>3887593.3695</v>
      </c>
      <c r="BZ46" s="1">
        <f t="shared" si="4"/>
        <v>3932279.43175</v>
      </c>
      <c r="CA46" s="1">
        <f t="shared" si="4"/>
        <v>3976965.4939999999</v>
      </c>
      <c r="CB46" s="1">
        <f t="shared" si="4"/>
        <v>4021651.5562499999</v>
      </c>
      <c r="CC46" s="1">
        <f t="shared" si="4"/>
        <v>4066337.6184999999</v>
      </c>
      <c r="CD46" s="1">
        <f t="shared" si="4"/>
        <v>4111023.6807500003</v>
      </c>
      <c r="CE46" s="1">
        <f t="shared" si="4"/>
        <v>4155709.7429999998</v>
      </c>
      <c r="CF46" s="1">
        <f t="shared" si="4"/>
        <v>4200395.8052500002</v>
      </c>
      <c r="CG46" s="1">
        <f t="shared" si="4"/>
        <v>4245081.8674999997</v>
      </c>
      <c r="CH46" s="1">
        <f t="shared" si="4"/>
        <v>4289767.9297500001</v>
      </c>
      <c r="CI46" s="1">
        <f t="shared" si="4"/>
        <v>4334453.9920000006</v>
      </c>
      <c r="CJ46" s="1">
        <f t="shared" si="4"/>
        <v>4379140.05425</v>
      </c>
      <c r="CK46" s="1">
        <f t="shared" si="4"/>
        <v>4423826.1165000005</v>
      </c>
      <c r="CL46" s="1">
        <f t="shared" si="4"/>
        <v>4468512.1787500009</v>
      </c>
      <c r="CM46" s="1">
        <f t="shared" si="4"/>
        <v>4513198.2410000004</v>
      </c>
      <c r="CN46" s="1">
        <f t="shared" si="4"/>
        <v>4557884.3032500008</v>
      </c>
      <c r="CO46" s="1">
        <f t="shared" si="4"/>
        <v>4602570.3655000003</v>
      </c>
      <c r="CP46" s="1">
        <f t="shared" si="4"/>
        <v>4647256.4277500007</v>
      </c>
      <c r="CQ46" s="1">
        <f t="shared" si="4"/>
        <v>4691942.49</v>
      </c>
      <c r="CR46" s="1">
        <f t="shared" si="4"/>
        <v>4736628.5522499997</v>
      </c>
      <c r="CS46" s="1">
        <f t="shared" si="4"/>
        <v>4781314.6145000001</v>
      </c>
      <c r="CT46" s="1">
        <f t="shared" si="4"/>
        <v>4826000.6767499996</v>
      </c>
      <c r="CU46" s="1">
        <f t="shared" si="4"/>
        <v>4870686.7390000001</v>
      </c>
      <c r="CV46" s="1">
        <f t="shared" si="4"/>
        <v>4915372.8012499996</v>
      </c>
      <c r="CW46" s="1">
        <f t="shared" si="4"/>
        <v>4960058.863499999</v>
      </c>
      <c r="CX46" s="1">
        <f t="shared" si="4"/>
        <v>5004744.9257499995</v>
      </c>
      <c r="CY46" s="1">
        <f t="shared" si="4"/>
        <v>5049430.987999999</v>
      </c>
      <c r="CZ46" s="1">
        <f t="shared" si="4"/>
        <v>5094117.0502499994</v>
      </c>
      <c r="DA46" s="1">
        <f t="shared" si="4"/>
        <v>5138803.1124999989</v>
      </c>
    </row>
    <row r="47" spans="3:105" x14ac:dyDescent="0.25">
      <c r="C47" s="1"/>
      <c r="D47" t="s">
        <v>57</v>
      </c>
      <c r="E47" s="1">
        <f t="shared" si="5"/>
        <v>1673276.3387500001</v>
      </c>
      <c r="F47" s="1">
        <f t="shared" si="5"/>
        <v>1704925.811975</v>
      </c>
      <c r="G47" s="1">
        <f t="shared" si="5"/>
        <v>1736575.2851999998</v>
      </c>
      <c r="H47" s="1">
        <f t="shared" si="5"/>
        <v>1768224.7584249997</v>
      </c>
      <c r="I47" s="1">
        <f t="shared" si="5"/>
        <v>1799874.2316499995</v>
      </c>
      <c r="J47" s="1">
        <f t="shared" si="5"/>
        <v>1831523.7048749994</v>
      </c>
      <c r="K47" s="1">
        <f t="shared" si="5"/>
        <v>1863173.1780999994</v>
      </c>
      <c r="L47" s="1">
        <f t="shared" si="5"/>
        <v>1894822.6513249993</v>
      </c>
      <c r="M47" s="1">
        <f t="shared" si="5"/>
        <v>1926472.1245499991</v>
      </c>
      <c r="N47" s="1">
        <f t="shared" si="5"/>
        <v>1958121.597774999</v>
      </c>
      <c r="O47" s="1">
        <f t="shared" si="5"/>
        <v>1989771.0709999988</v>
      </c>
      <c r="P47" s="1">
        <f t="shared" si="5"/>
        <v>2021420.5442249989</v>
      </c>
      <c r="Q47" s="1">
        <f t="shared" si="5"/>
        <v>2053070.017449999</v>
      </c>
      <c r="R47" s="1">
        <f t="shared" si="5"/>
        <v>2084719.4906749988</v>
      </c>
      <c r="S47" s="1">
        <f t="shared" si="5"/>
        <v>2116368.9638999989</v>
      </c>
      <c r="T47" s="1">
        <f t="shared" si="5"/>
        <v>2148018.4371249992</v>
      </c>
      <c r="U47" s="1">
        <f t="shared" si="5"/>
        <v>2179667.9103499991</v>
      </c>
      <c r="V47" s="1">
        <f t="shared" si="5"/>
        <v>2211317.3835749989</v>
      </c>
      <c r="W47" s="1">
        <f t="shared" si="5"/>
        <v>2242966.8567999993</v>
      </c>
      <c r="X47" s="1">
        <f t="shared" si="5"/>
        <v>2274616.3300249991</v>
      </c>
      <c r="Y47" s="1">
        <f t="shared" si="5"/>
        <v>2306265.8032499989</v>
      </c>
      <c r="Z47" s="1">
        <f t="shared" si="5"/>
        <v>2337915.2764749993</v>
      </c>
      <c r="AA47" s="1">
        <f t="shared" si="5"/>
        <v>2369564.7496999991</v>
      </c>
      <c r="AB47" s="1">
        <f t="shared" si="5"/>
        <v>2401214.222924999</v>
      </c>
      <c r="AC47" s="1">
        <f t="shared" si="5"/>
        <v>2432863.6961499993</v>
      </c>
      <c r="AD47" s="1">
        <f t="shared" si="5"/>
        <v>2464513.1693749991</v>
      </c>
      <c r="AE47" s="1">
        <f t="shared" si="5"/>
        <v>2496162.6425999994</v>
      </c>
      <c r="AF47" s="1">
        <f t="shared" si="5"/>
        <v>2527812.1158249993</v>
      </c>
      <c r="AG47" s="1">
        <f t="shared" si="5"/>
        <v>2559461.5890499996</v>
      </c>
      <c r="AH47" s="1">
        <f t="shared" si="5"/>
        <v>2591111.0622749995</v>
      </c>
      <c r="AI47" s="1">
        <f t="shared" si="5"/>
        <v>2622760.5354999993</v>
      </c>
      <c r="AJ47" s="1">
        <f t="shared" si="5"/>
        <v>2654410.0087249996</v>
      </c>
      <c r="AK47" s="1">
        <f t="shared" si="5"/>
        <v>2686059.4819499995</v>
      </c>
      <c r="AL47" s="1">
        <f t="shared" si="5"/>
        <v>2717708.9551749993</v>
      </c>
      <c r="AM47" s="1">
        <f t="shared" si="5"/>
        <v>2749358.4283999996</v>
      </c>
      <c r="AN47" s="1">
        <f t="shared" si="5"/>
        <v>2781007.9016249995</v>
      </c>
      <c r="AO47" s="1">
        <f t="shared" si="5"/>
        <v>2812657.3748499998</v>
      </c>
      <c r="AP47" s="1">
        <f t="shared" si="5"/>
        <v>2844306.8480749996</v>
      </c>
      <c r="AQ47" s="1">
        <f t="shared" si="5"/>
        <v>2875956.3212999995</v>
      </c>
      <c r="AR47" s="1">
        <f t="shared" si="5"/>
        <v>2907605.7945249998</v>
      </c>
      <c r="AS47" s="1">
        <f t="shared" si="5"/>
        <v>2939255.2677499996</v>
      </c>
      <c r="AT47" s="1">
        <f t="shared" si="5"/>
        <v>2970904.740975</v>
      </c>
      <c r="AU47" s="1">
        <f t="shared" si="5"/>
        <v>3002554.2141999998</v>
      </c>
      <c r="AV47" s="1">
        <f t="shared" si="5"/>
        <v>3034203.6874249997</v>
      </c>
      <c r="AW47" s="1">
        <f t="shared" si="5"/>
        <v>3065853.1606499995</v>
      </c>
      <c r="AX47" s="1">
        <f t="shared" si="5"/>
        <v>3097502.6338749998</v>
      </c>
      <c r="AY47" s="1">
        <f t="shared" si="5"/>
        <v>3129152.1070999997</v>
      </c>
      <c r="AZ47" s="1">
        <f t="shared" si="5"/>
        <v>3160801.5803249995</v>
      </c>
      <c r="BA47" s="1">
        <f t="shared" si="5"/>
        <v>3192451.0535499998</v>
      </c>
      <c r="BB47" s="1">
        <f t="shared" si="5"/>
        <v>3224100.5267749997</v>
      </c>
      <c r="BC47" s="1">
        <f t="shared" si="5"/>
        <v>3255749.9999999995</v>
      </c>
      <c r="BD47" s="1">
        <f t="shared" si="5"/>
        <v>3287399.4732249998</v>
      </c>
      <c r="BE47" s="1">
        <f t="shared" si="5"/>
        <v>3319048.9464499997</v>
      </c>
      <c r="BF47" s="1">
        <f t="shared" si="5"/>
        <v>3350698.4196749995</v>
      </c>
      <c r="BG47" s="1">
        <f t="shared" si="5"/>
        <v>3382347.8928999999</v>
      </c>
      <c r="BH47" s="1">
        <f t="shared" si="5"/>
        <v>3413997.3661249997</v>
      </c>
      <c r="BI47" s="1">
        <f t="shared" si="5"/>
        <v>3445646.8393499996</v>
      </c>
      <c r="BJ47" s="1">
        <f t="shared" si="5"/>
        <v>3477296.3125749999</v>
      </c>
      <c r="BK47" s="1">
        <f t="shared" si="5"/>
        <v>3508945.7857999997</v>
      </c>
      <c r="BL47" s="1">
        <f t="shared" si="5"/>
        <v>3540595.2590249996</v>
      </c>
      <c r="BM47" s="1">
        <f t="shared" si="5"/>
        <v>3572244.7322499994</v>
      </c>
      <c r="BN47" s="1">
        <f t="shared" si="5"/>
        <v>3603894.2054749997</v>
      </c>
      <c r="BO47" s="1">
        <f t="shared" si="5"/>
        <v>3635543.6786999996</v>
      </c>
      <c r="BP47" s="1">
        <f t="shared" si="5"/>
        <v>3667193.1519249999</v>
      </c>
      <c r="BQ47" s="1">
        <f t="shared" si="4"/>
        <v>3698842.6251499997</v>
      </c>
      <c r="BR47" s="1">
        <f t="shared" si="4"/>
        <v>3730492.0983749996</v>
      </c>
      <c r="BS47" s="1">
        <f t="shared" si="4"/>
        <v>3762141.5715999999</v>
      </c>
      <c r="BT47" s="1">
        <f t="shared" si="4"/>
        <v>3793791.0448249998</v>
      </c>
      <c r="BU47" s="1">
        <f t="shared" si="4"/>
        <v>3825440.5180500001</v>
      </c>
      <c r="BV47" s="1">
        <f t="shared" si="4"/>
        <v>3857089.9912749999</v>
      </c>
      <c r="BW47" s="1">
        <f t="shared" si="4"/>
        <v>3888739.4644999998</v>
      </c>
      <c r="BX47" s="1">
        <f t="shared" si="4"/>
        <v>3920388.9377250001</v>
      </c>
      <c r="BY47" s="1">
        <f t="shared" si="4"/>
        <v>3952038.4109499999</v>
      </c>
      <c r="BZ47" s="1">
        <f t="shared" si="4"/>
        <v>3983687.8841749998</v>
      </c>
      <c r="CA47" s="1">
        <f t="shared" si="4"/>
        <v>4015337.3574000001</v>
      </c>
      <c r="CB47" s="1">
        <f t="shared" si="4"/>
        <v>4046986.8306249999</v>
      </c>
      <c r="CC47" s="1">
        <f t="shared" si="4"/>
        <v>4078636.3038499998</v>
      </c>
      <c r="CD47" s="1">
        <f t="shared" si="4"/>
        <v>4110285.7770750001</v>
      </c>
      <c r="CE47" s="1">
        <f t="shared" si="4"/>
        <v>4141935.2503</v>
      </c>
      <c r="CF47" s="1">
        <f t="shared" si="4"/>
        <v>4173584.7235250003</v>
      </c>
      <c r="CG47" s="1">
        <f t="shared" si="4"/>
        <v>4205234.1967500001</v>
      </c>
      <c r="CH47" s="1">
        <f t="shared" si="4"/>
        <v>4236883.6699750004</v>
      </c>
      <c r="CI47" s="1">
        <f t="shared" si="4"/>
        <v>4268533.1431999998</v>
      </c>
      <c r="CJ47" s="1">
        <f t="shared" si="4"/>
        <v>4300182.6164250001</v>
      </c>
      <c r="CK47" s="1">
        <f t="shared" si="4"/>
        <v>4331832.0896500004</v>
      </c>
      <c r="CL47" s="1">
        <f t="shared" si="4"/>
        <v>4363481.5628750008</v>
      </c>
      <c r="CM47" s="1">
        <f t="shared" si="4"/>
        <v>4395131.0361000001</v>
      </c>
      <c r="CN47" s="1">
        <f t="shared" si="4"/>
        <v>4426780.5093250005</v>
      </c>
      <c r="CO47" s="1">
        <f t="shared" si="4"/>
        <v>4458429.9825500008</v>
      </c>
      <c r="CP47" s="1">
        <f t="shared" si="4"/>
        <v>4490079.4557750002</v>
      </c>
      <c r="CQ47" s="1">
        <f t="shared" si="4"/>
        <v>4521728.9290000005</v>
      </c>
      <c r="CR47" s="1">
        <f t="shared" si="4"/>
        <v>4553378.4022249999</v>
      </c>
      <c r="CS47" s="1">
        <f t="shared" si="4"/>
        <v>4585027.8754500002</v>
      </c>
      <c r="CT47" s="1">
        <f t="shared" si="4"/>
        <v>4616677.3486749995</v>
      </c>
      <c r="CU47" s="1">
        <f t="shared" si="4"/>
        <v>4648326.8218999999</v>
      </c>
      <c r="CV47" s="1">
        <f t="shared" si="4"/>
        <v>4679976.2951250002</v>
      </c>
      <c r="CW47" s="1">
        <f t="shared" si="4"/>
        <v>4711625.7683499996</v>
      </c>
      <c r="CX47" s="1">
        <f t="shared" si="4"/>
        <v>4743275.2415749989</v>
      </c>
      <c r="CY47" s="1">
        <f t="shared" si="4"/>
        <v>4774924.7147999993</v>
      </c>
      <c r="CZ47" s="1">
        <f t="shared" si="4"/>
        <v>4806574.1880249996</v>
      </c>
      <c r="DA47" s="1">
        <f t="shared" si="4"/>
        <v>4838223.661249999</v>
      </c>
    </row>
    <row r="48" spans="3:105" x14ac:dyDescent="0.25">
      <c r="C48" s="1"/>
      <c r="D48" t="s">
        <v>58</v>
      </c>
      <c r="E48" s="1">
        <f t="shared" si="5"/>
        <v>1656692.5474999994</v>
      </c>
      <c r="F48" s="1">
        <f t="shared" si="5"/>
        <v>1698703.6965499993</v>
      </c>
      <c r="G48" s="1">
        <f t="shared" si="5"/>
        <v>1740714.8455999992</v>
      </c>
      <c r="H48" s="1">
        <f t="shared" si="5"/>
        <v>1782725.9946499991</v>
      </c>
      <c r="I48" s="1">
        <f t="shared" si="5"/>
        <v>1824737.143699999</v>
      </c>
      <c r="J48" s="1">
        <f t="shared" si="5"/>
        <v>1866748.2927499986</v>
      </c>
      <c r="K48" s="1">
        <f t="shared" si="5"/>
        <v>1908759.4417999985</v>
      </c>
      <c r="L48" s="1">
        <f t="shared" si="5"/>
        <v>1950770.5908499984</v>
      </c>
      <c r="M48" s="1">
        <f t="shared" si="5"/>
        <v>1992781.7398999983</v>
      </c>
      <c r="N48" s="1">
        <f t="shared" si="5"/>
        <v>2034792.8889499982</v>
      </c>
      <c r="O48" s="1">
        <f t="shared" si="5"/>
        <v>2076804.0379999981</v>
      </c>
      <c r="P48" s="1">
        <f t="shared" si="5"/>
        <v>2118815.187049998</v>
      </c>
      <c r="Q48" s="1">
        <f t="shared" si="5"/>
        <v>2160826.3360999981</v>
      </c>
      <c r="R48" s="1">
        <f t="shared" si="5"/>
        <v>2202837.4851499982</v>
      </c>
      <c r="S48" s="1">
        <f t="shared" si="5"/>
        <v>2244848.6341999983</v>
      </c>
      <c r="T48" s="1">
        <f t="shared" si="5"/>
        <v>2286859.7832499985</v>
      </c>
      <c r="U48" s="1">
        <f t="shared" si="5"/>
        <v>2328870.9322999981</v>
      </c>
      <c r="V48" s="1">
        <f t="shared" si="5"/>
        <v>2370882.0813499982</v>
      </c>
      <c r="W48" s="1">
        <f t="shared" si="5"/>
        <v>2412893.2303999984</v>
      </c>
      <c r="X48" s="1">
        <f t="shared" si="5"/>
        <v>2454904.379449998</v>
      </c>
      <c r="Y48" s="1">
        <f t="shared" si="5"/>
        <v>2496915.5284999982</v>
      </c>
      <c r="Z48" s="1">
        <f t="shared" si="5"/>
        <v>2538926.6775499983</v>
      </c>
      <c r="AA48" s="1">
        <f t="shared" si="5"/>
        <v>2580937.8265999984</v>
      </c>
      <c r="AB48" s="1">
        <f t="shared" si="5"/>
        <v>2622948.9756499985</v>
      </c>
      <c r="AC48" s="1">
        <f t="shared" si="5"/>
        <v>2664960.1246999986</v>
      </c>
      <c r="AD48" s="1">
        <f t="shared" si="5"/>
        <v>2706971.2737499988</v>
      </c>
      <c r="AE48" s="1">
        <f t="shared" si="5"/>
        <v>2748982.4227999989</v>
      </c>
      <c r="AF48" s="1">
        <f t="shared" si="5"/>
        <v>2790993.5718499986</v>
      </c>
      <c r="AG48" s="1">
        <f t="shared" si="5"/>
        <v>2833004.7208999987</v>
      </c>
      <c r="AH48" s="1">
        <f t="shared" si="5"/>
        <v>2875015.8699499988</v>
      </c>
      <c r="AI48" s="1">
        <f t="shared" si="5"/>
        <v>2917027.0189999989</v>
      </c>
      <c r="AJ48" s="1">
        <f t="shared" si="5"/>
        <v>2959038.1680499986</v>
      </c>
      <c r="AK48" s="1">
        <f t="shared" si="5"/>
        <v>3001049.3170999987</v>
      </c>
      <c r="AL48" s="1">
        <f t="shared" si="5"/>
        <v>3043060.4661499988</v>
      </c>
      <c r="AM48" s="1">
        <f t="shared" si="5"/>
        <v>3085071.615199999</v>
      </c>
      <c r="AN48" s="1">
        <f t="shared" si="5"/>
        <v>3127082.7642499991</v>
      </c>
      <c r="AO48" s="1">
        <f t="shared" si="5"/>
        <v>3169093.9132999992</v>
      </c>
      <c r="AP48" s="1">
        <f t="shared" si="5"/>
        <v>3211105.0623499989</v>
      </c>
      <c r="AQ48" s="1">
        <f t="shared" si="5"/>
        <v>3253116.211399999</v>
      </c>
      <c r="AR48" s="1">
        <f t="shared" si="5"/>
        <v>3295127.3604499991</v>
      </c>
      <c r="AS48" s="1">
        <f t="shared" si="5"/>
        <v>3337138.5094999992</v>
      </c>
      <c r="AT48" s="1">
        <f t="shared" si="5"/>
        <v>3379149.6585499989</v>
      </c>
      <c r="AU48" s="1">
        <f t="shared" si="5"/>
        <v>3421160.807599999</v>
      </c>
      <c r="AV48" s="1">
        <f t="shared" si="5"/>
        <v>3463171.9566499991</v>
      </c>
      <c r="AW48" s="1">
        <f t="shared" si="5"/>
        <v>3505183.1056999993</v>
      </c>
      <c r="AX48" s="1">
        <f t="shared" si="5"/>
        <v>3547194.2547499989</v>
      </c>
      <c r="AY48" s="1">
        <f t="shared" si="5"/>
        <v>3589205.403799999</v>
      </c>
      <c r="AZ48" s="1">
        <f t="shared" si="5"/>
        <v>3631216.5528499992</v>
      </c>
      <c r="BA48" s="1">
        <f t="shared" si="5"/>
        <v>3673227.7018999993</v>
      </c>
      <c r="BB48" s="1">
        <f t="shared" si="5"/>
        <v>3715238.8509499989</v>
      </c>
      <c r="BC48" s="1">
        <f t="shared" si="5"/>
        <v>3757249.9999999991</v>
      </c>
      <c r="BD48" s="1">
        <f t="shared" si="5"/>
        <v>3799261.1490499992</v>
      </c>
      <c r="BE48" s="1">
        <f t="shared" si="5"/>
        <v>3841272.2980999993</v>
      </c>
      <c r="BF48" s="1">
        <f t="shared" si="5"/>
        <v>3883283.447149999</v>
      </c>
      <c r="BG48" s="1">
        <f t="shared" si="5"/>
        <v>3925294.5961999991</v>
      </c>
      <c r="BH48" s="1">
        <f t="shared" si="5"/>
        <v>3967305.7452499992</v>
      </c>
      <c r="BI48" s="1">
        <f t="shared" si="5"/>
        <v>4009316.8942999989</v>
      </c>
      <c r="BJ48" s="1">
        <f t="shared" si="5"/>
        <v>4051328.043349999</v>
      </c>
      <c r="BK48" s="1">
        <f t="shared" si="5"/>
        <v>4093339.1923999991</v>
      </c>
      <c r="BL48" s="1">
        <f t="shared" si="5"/>
        <v>4135350.3414499993</v>
      </c>
      <c r="BM48" s="1">
        <f t="shared" si="5"/>
        <v>4177361.4904999989</v>
      </c>
      <c r="BN48" s="1">
        <f t="shared" si="5"/>
        <v>4219372.6395499995</v>
      </c>
      <c r="BO48" s="1">
        <f t="shared" si="5"/>
        <v>4261383.7885999996</v>
      </c>
      <c r="BP48" s="1">
        <f t="shared" si="5"/>
        <v>4303394.9376499988</v>
      </c>
      <c r="BQ48" s="1">
        <f t="shared" si="4"/>
        <v>4345406.0866999989</v>
      </c>
      <c r="BR48" s="1">
        <f t="shared" si="4"/>
        <v>4387417.2357499991</v>
      </c>
      <c r="BS48" s="1">
        <f t="shared" si="4"/>
        <v>4429428.3847999992</v>
      </c>
      <c r="BT48" s="1">
        <f t="shared" si="4"/>
        <v>4471439.5338499993</v>
      </c>
      <c r="BU48" s="1">
        <f t="shared" si="4"/>
        <v>4513450.6828999994</v>
      </c>
      <c r="BV48" s="1">
        <f t="shared" si="4"/>
        <v>4555461.8319499996</v>
      </c>
      <c r="BW48" s="1">
        <f t="shared" si="4"/>
        <v>4597472.9809999997</v>
      </c>
      <c r="BX48" s="1">
        <f t="shared" si="4"/>
        <v>4639484.1300499998</v>
      </c>
      <c r="BY48" s="1">
        <f t="shared" si="4"/>
        <v>4681495.279099999</v>
      </c>
      <c r="BZ48" s="1">
        <f t="shared" si="4"/>
        <v>4723506.4281499991</v>
      </c>
      <c r="CA48" s="1">
        <f t="shared" si="4"/>
        <v>4765517.5771999992</v>
      </c>
      <c r="CB48" s="1">
        <f t="shared" si="4"/>
        <v>4807528.7262499994</v>
      </c>
      <c r="CC48" s="1">
        <f t="shared" si="4"/>
        <v>4849539.8752999995</v>
      </c>
      <c r="CD48" s="1">
        <f t="shared" si="4"/>
        <v>4891551.0243499996</v>
      </c>
      <c r="CE48" s="1">
        <f t="shared" si="4"/>
        <v>4933562.1733999997</v>
      </c>
      <c r="CF48" s="1">
        <f t="shared" si="4"/>
        <v>4975573.3224499999</v>
      </c>
      <c r="CG48" s="1">
        <f t="shared" si="4"/>
        <v>5017584.4715</v>
      </c>
      <c r="CH48" s="1">
        <f t="shared" si="4"/>
        <v>5059595.6205500001</v>
      </c>
      <c r="CI48" s="1">
        <f t="shared" si="4"/>
        <v>5101606.7696000002</v>
      </c>
      <c r="CJ48" s="1">
        <f t="shared" si="4"/>
        <v>5143617.9186499994</v>
      </c>
      <c r="CK48" s="1">
        <f t="shared" si="4"/>
        <v>5185629.0677000005</v>
      </c>
      <c r="CL48" s="1">
        <f t="shared" si="4"/>
        <v>5227640.2167499997</v>
      </c>
      <c r="CM48" s="1">
        <f t="shared" si="4"/>
        <v>5269651.3657999998</v>
      </c>
      <c r="CN48" s="1">
        <f t="shared" si="4"/>
        <v>5311662.5148499999</v>
      </c>
      <c r="CO48" s="1">
        <f t="shared" si="4"/>
        <v>5353673.6639</v>
      </c>
      <c r="CP48" s="1">
        <f t="shared" si="4"/>
        <v>5395684.8129500002</v>
      </c>
      <c r="CQ48" s="1">
        <f t="shared" si="4"/>
        <v>5437695.9620000003</v>
      </c>
      <c r="CR48" s="1">
        <f t="shared" si="4"/>
        <v>5479707.1110499995</v>
      </c>
      <c r="CS48" s="1">
        <f t="shared" si="4"/>
        <v>5521718.2600999996</v>
      </c>
      <c r="CT48" s="1">
        <f t="shared" si="4"/>
        <v>5563729.4091499997</v>
      </c>
      <c r="CU48" s="1">
        <f t="shared" si="4"/>
        <v>5605740.5581999999</v>
      </c>
      <c r="CV48" s="1">
        <f t="shared" si="4"/>
        <v>5647751.707249999</v>
      </c>
      <c r="CW48" s="1">
        <f t="shared" si="4"/>
        <v>5689762.8562999992</v>
      </c>
      <c r="CX48" s="1">
        <f t="shared" si="4"/>
        <v>5731774.0053499993</v>
      </c>
      <c r="CY48" s="1">
        <f t="shared" si="4"/>
        <v>5773785.1543999985</v>
      </c>
      <c r="CZ48" s="1">
        <f t="shared" si="4"/>
        <v>5815796.3034499986</v>
      </c>
      <c r="DA48" s="1">
        <f t="shared" si="4"/>
        <v>5857807.4524999987</v>
      </c>
    </row>
    <row r="49" spans="3:105" x14ac:dyDescent="0.25">
      <c r="C49" s="1"/>
      <c r="D49" t="s">
        <v>59</v>
      </c>
      <c r="E49" s="1">
        <f t="shared" si="5"/>
        <v>1682749.645</v>
      </c>
      <c r="F49" s="1">
        <f t="shared" si="5"/>
        <v>1731494.6521000001</v>
      </c>
      <c r="G49" s="1">
        <f t="shared" si="5"/>
        <v>1780239.6591999996</v>
      </c>
      <c r="H49" s="1">
        <f t="shared" si="5"/>
        <v>1828984.6662999997</v>
      </c>
      <c r="I49" s="1">
        <f t="shared" si="5"/>
        <v>1877729.6733999993</v>
      </c>
      <c r="J49" s="1">
        <f t="shared" si="5"/>
        <v>1926474.6804999993</v>
      </c>
      <c r="K49" s="1">
        <f t="shared" si="5"/>
        <v>1975219.6875999989</v>
      </c>
      <c r="L49" s="1">
        <f t="shared" si="5"/>
        <v>2023964.6946999987</v>
      </c>
      <c r="M49" s="1">
        <f t="shared" si="5"/>
        <v>2072709.7017999985</v>
      </c>
      <c r="N49" s="1">
        <f t="shared" si="5"/>
        <v>2121454.7088999986</v>
      </c>
      <c r="O49" s="1">
        <f t="shared" si="5"/>
        <v>2170199.7159999982</v>
      </c>
      <c r="P49" s="1">
        <f t="shared" si="5"/>
        <v>2218944.7230999982</v>
      </c>
      <c r="Q49" s="1">
        <f t="shared" si="5"/>
        <v>2267689.7301999982</v>
      </c>
      <c r="R49" s="1">
        <f t="shared" si="5"/>
        <v>2316434.7372999983</v>
      </c>
      <c r="S49" s="1">
        <f t="shared" si="5"/>
        <v>2365179.7443999983</v>
      </c>
      <c r="T49" s="1">
        <f t="shared" si="5"/>
        <v>2413924.7514999984</v>
      </c>
      <c r="U49" s="1">
        <f t="shared" si="5"/>
        <v>2462669.7585999984</v>
      </c>
      <c r="V49" s="1">
        <f t="shared" si="5"/>
        <v>2511414.7656999985</v>
      </c>
      <c r="W49" s="1">
        <f t="shared" si="5"/>
        <v>2560159.7727999985</v>
      </c>
      <c r="X49" s="1">
        <f t="shared" si="5"/>
        <v>2608904.7798999986</v>
      </c>
      <c r="Y49" s="1">
        <f t="shared" si="5"/>
        <v>2657649.7869999986</v>
      </c>
      <c r="Z49" s="1">
        <f t="shared" si="5"/>
        <v>2706394.7940999987</v>
      </c>
      <c r="AA49" s="1">
        <f t="shared" si="5"/>
        <v>2755139.8011999987</v>
      </c>
      <c r="AB49" s="1">
        <f t="shared" si="5"/>
        <v>2803884.8082999988</v>
      </c>
      <c r="AC49" s="1">
        <f t="shared" si="5"/>
        <v>2852629.8153999988</v>
      </c>
      <c r="AD49" s="1">
        <f t="shared" si="5"/>
        <v>2901374.8224999988</v>
      </c>
      <c r="AE49" s="1">
        <f t="shared" si="5"/>
        <v>2950119.8295999989</v>
      </c>
      <c r="AF49" s="1">
        <f t="shared" si="5"/>
        <v>2998864.8366999989</v>
      </c>
      <c r="AG49" s="1">
        <f t="shared" si="5"/>
        <v>3047609.843799999</v>
      </c>
      <c r="AH49" s="1">
        <f t="shared" si="5"/>
        <v>3096354.850899999</v>
      </c>
      <c r="AI49" s="1">
        <f t="shared" si="5"/>
        <v>3145099.8579999991</v>
      </c>
      <c r="AJ49" s="1">
        <f t="shared" si="5"/>
        <v>3193844.8650999991</v>
      </c>
      <c r="AK49" s="1">
        <f t="shared" si="5"/>
        <v>3242589.8721999992</v>
      </c>
      <c r="AL49" s="1">
        <f t="shared" si="5"/>
        <v>3291334.8792999992</v>
      </c>
      <c r="AM49" s="1">
        <f t="shared" si="5"/>
        <v>3340079.8863999993</v>
      </c>
      <c r="AN49" s="1">
        <f t="shared" si="5"/>
        <v>3388824.8934999993</v>
      </c>
      <c r="AO49" s="1">
        <f t="shared" si="5"/>
        <v>3437569.9005999994</v>
      </c>
      <c r="AP49" s="1">
        <f t="shared" si="5"/>
        <v>3486314.9076999994</v>
      </c>
      <c r="AQ49" s="1">
        <f t="shared" si="5"/>
        <v>3535059.9147999994</v>
      </c>
      <c r="AR49" s="1">
        <f t="shared" si="5"/>
        <v>3583804.9218999995</v>
      </c>
      <c r="AS49" s="1">
        <f t="shared" si="5"/>
        <v>3632549.9289999995</v>
      </c>
      <c r="AT49" s="1">
        <f t="shared" si="5"/>
        <v>3681294.9360999996</v>
      </c>
      <c r="AU49" s="1">
        <f t="shared" si="5"/>
        <v>3730039.9431999996</v>
      </c>
      <c r="AV49" s="1">
        <f t="shared" si="5"/>
        <v>3778784.9502999997</v>
      </c>
      <c r="AW49" s="1">
        <f t="shared" si="5"/>
        <v>3827529.9573999997</v>
      </c>
      <c r="AX49" s="1">
        <f t="shared" si="5"/>
        <v>3876274.9644999993</v>
      </c>
      <c r="AY49" s="1">
        <f t="shared" si="5"/>
        <v>3925019.9715999993</v>
      </c>
      <c r="AZ49" s="1">
        <f t="shared" si="5"/>
        <v>3973764.9786999994</v>
      </c>
      <c r="BA49" s="1">
        <f t="shared" si="5"/>
        <v>4022509.9857999994</v>
      </c>
      <c r="BB49" s="1">
        <f t="shared" si="5"/>
        <v>4071254.9928999995</v>
      </c>
      <c r="BC49" s="1">
        <f t="shared" si="5"/>
        <v>4119999.9999999995</v>
      </c>
      <c r="BD49" s="1">
        <f t="shared" si="5"/>
        <v>4168745.0070999996</v>
      </c>
      <c r="BE49" s="1">
        <f t="shared" si="5"/>
        <v>4217490.0141999992</v>
      </c>
      <c r="BF49" s="1">
        <f t="shared" si="5"/>
        <v>4266235.0212999992</v>
      </c>
      <c r="BG49" s="1">
        <f t="shared" si="5"/>
        <v>4314980.0283999993</v>
      </c>
      <c r="BH49" s="1">
        <f t="shared" si="5"/>
        <v>4363725.0354999993</v>
      </c>
      <c r="BI49" s="1">
        <f t="shared" si="5"/>
        <v>4412470.0425999993</v>
      </c>
      <c r="BJ49" s="1">
        <f t="shared" si="5"/>
        <v>4461215.0496999994</v>
      </c>
      <c r="BK49" s="1">
        <f t="shared" si="5"/>
        <v>4509960.0567999994</v>
      </c>
      <c r="BL49" s="1">
        <f t="shared" si="5"/>
        <v>4558705.0638999995</v>
      </c>
      <c r="BM49" s="1">
        <f t="shared" si="5"/>
        <v>4607450.0709999995</v>
      </c>
      <c r="BN49" s="1">
        <f t="shared" si="5"/>
        <v>4656195.0780999996</v>
      </c>
      <c r="BO49" s="1">
        <f t="shared" si="5"/>
        <v>4704940.0851999996</v>
      </c>
      <c r="BP49" s="1">
        <f t="shared" ref="BP49:DA50" si="6">MAX(BP19+BP$3*BP34,0)</f>
        <v>4753685.0922999997</v>
      </c>
      <c r="BQ49" s="1">
        <f t="shared" si="6"/>
        <v>4802430.0993999997</v>
      </c>
      <c r="BR49" s="1">
        <f t="shared" si="6"/>
        <v>4851175.1064999998</v>
      </c>
      <c r="BS49" s="1">
        <f t="shared" si="6"/>
        <v>4899920.1135999998</v>
      </c>
      <c r="BT49" s="1">
        <f t="shared" si="6"/>
        <v>4948665.1206999999</v>
      </c>
      <c r="BU49" s="1">
        <f t="shared" si="6"/>
        <v>4997410.1277999999</v>
      </c>
      <c r="BV49" s="1">
        <f t="shared" si="6"/>
        <v>5046155.1348999999</v>
      </c>
      <c r="BW49" s="1">
        <f t="shared" si="6"/>
        <v>5094900.142</v>
      </c>
      <c r="BX49" s="1">
        <f t="shared" si="6"/>
        <v>5143645.1491</v>
      </c>
      <c r="BY49" s="1">
        <f t="shared" si="6"/>
        <v>5192390.1562000001</v>
      </c>
      <c r="BZ49" s="1">
        <f t="shared" si="6"/>
        <v>5241135.1633000001</v>
      </c>
      <c r="CA49" s="1">
        <f t="shared" si="6"/>
        <v>5289880.1704000002</v>
      </c>
      <c r="CB49" s="1">
        <f t="shared" si="6"/>
        <v>5338625.1775000002</v>
      </c>
      <c r="CC49" s="1">
        <f t="shared" si="6"/>
        <v>5387370.1846000003</v>
      </c>
      <c r="CD49" s="1">
        <f t="shared" si="6"/>
        <v>5436115.1917000003</v>
      </c>
      <c r="CE49" s="1">
        <f t="shared" si="6"/>
        <v>5484860.1988000004</v>
      </c>
      <c r="CF49" s="1">
        <f t="shared" si="6"/>
        <v>5533605.2059000004</v>
      </c>
      <c r="CG49" s="1">
        <f t="shared" si="6"/>
        <v>5582350.2130000005</v>
      </c>
      <c r="CH49" s="1">
        <f t="shared" si="6"/>
        <v>5631095.2201000005</v>
      </c>
      <c r="CI49" s="1">
        <f t="shared" si="6"/>
        <v>5679840.2272000005</v>
      </c>
      <c r="CJ49" s="1">
        <f t="shared" si="6"/>
        <v>5728585.2343000006</v>
      </c>
      <c r="CK49" s="1">
        <f t="shared" si="6"/>
        <v>5777330.2414000006</v>
      </c>
      <c r="CL49" s="1">
        <f t="shared" si="6"/>
        <v>5826075.2485000007</v>
      </c>
      <c r="CM49" s="1">
        <f t="shared" si="6"/>
        <v>5874820.2556000007</v>
      </c>
      <c r="CN49" s="1">
        <f t="shared" si="6"/>
        <v>5923565.2627000008</v>
      </c>
      <c r="CO49" s="1">
        <f t="shared" si="6"/>
        <v>5972310.2698000008</v>
      </c>
      <c r="CP49" s="1">
        <f t="shared" si="6"/>
        <v>6021055.2769000009</v>
      </c>
      <c r="CQ49" s="1">
        <f t="shared" si="6"/>
        <v>6069800.284</v>
      </c>
      <c r="CR49" s="1">
        <f t="shared" si="6"/>
        <v>6118545.2911</v>
      </c>
      <c r="CS49" s="1">
        <f t="shared" si="6"/>
        <v>6167290.2982000001</v>
      </c>
      <c r="CT49" s="1">
        <f t="shared" si="6"/>
        <v>6216035.3053000001</v>
      </c>
      <c r="CU49" s="1">
        <f t="shared" si="6"/>
        <v>6264780.3124000002</v>
      </c>
      <c r="CV49" s="1">
        <f t="shared" si="6"/>
        <v>6313525.3194999993</v>
      </c>
      <c r="CW49" s="1">
        <f t="shared" si="6"/>
        <v>6362270.3265999993</v>
      </c>
      <c r="CX49" s="1">
        <f t="shared" si="6"/>
        <v>6411015.3336999994</v>
      </c>
      <c r="CY49" s="1">
        <f t="shared" si="6"/>
        <v>6459760.3407999985</v>
      </c>
      <c r="CZ49" s="1">
        <f t="shared" si="6"/>
        <v>6508505.3478999995</v>
      </c>
      <c r="DA49" s="1">
        <f t="shared" si="6"/>
        <v>6557250.3549999986</v>
      </c>
    </row>
    <row r="50" spans="3:105" x14ac:dyDescent="0.25">
      <c r="C50" s="1"/>
      <c r="D50" t="s">
        <v>60</v>
      </c>
      <c r="E50" s="1">
        <f t="shared" ref="E50:BP50" si="7">MAX(E20+E$3*E35,0)</f>
        <v>1770650.4100000001</v>
      </c>
      <c r="F50" s="1">
        <f t="shared" si="7"/>
        <v>1819652.4017999996</v>
      </c>
      <c r="G50" s="1">
        <f t="shared" si="7"/>
        <v>1868654.3935999996</v>
      </c>
      <c r="H50" s="1">
        <f t="shared" si="7"/>
        <v>1917656.3853999996</v>
      </c>
      <c r="I50" s="1">
        <f t="shared" si="7"/>
        <v>1966658.3771999991</v>
      </c>
      <c r="J50" s="1">
        <f t="shared" si="7"/>
        <v>2015660.368999999</v>
      </c>
      <c r="K50" s="1">
        <f t="shared" si="7"/>
        <v>2064662.360799999</v>
      </c>
      <c r="L50" s="1">
        <f t="shared" si="7"/>
        <v>2113664.3525999989</v>
      </c>
      <c r="M50" s="1">
        <f t="shared" si="7"/>
        <v>2162666.3443999989</v>
      </c>
      <c r="N50" s="1">
        <f t="shared" si="7"/>
        <v>2211668.3361999984</v>
      </c>
      <c r="O50" s="1">
        <f t="shared" si="7"/>
        <v>2260670.3279999983</v>
      </c>
      <c r="P50" s="1">
        <f t="shared" si="7"/>
        <v>2309672.3197999983</v>
      </c>
      <c r="Q50" s="1">
        <f t="shared" si="7"/>
        <v>2358674.3115999983</v>
      </c>
      <c r="R50" s="1">
        <f t="shared" si="7"/>
        <v>2407676.3033999987</v>
      </c>
      <c r="S50" s="1">
        <f t="shared" si="7"/>
        <v>2456678.2951999987</v>
      </c>
      <c r="T50" s="1">
        <f t="shared" si="7"/>
        <v>2505680.2869999986</v>
      </c>
      <c r="U50" s="1">
        <f t="shared" si="7"/>
        <v>2554682.2787999986</v>
      </c>
      <c r="V50" s="1">
        <f t="shared" si="7"/>
        <v>2603684.2705999985</v>
      </c>
      <c r="W50" s="1">
        <f t="shared" si="7"/>
        <v>2652686.2623999985</v>
      </c>
      <c r="X50" s="1">
        <f t="shared" si="7"/>
        <v>2701688.2541999985</v>
      </c>
      <c r="Y50" s="1">
        <f t="shared" si="7"/>
        <v>2750690.2459999984</v>
      </c>
      <c r="Z50" s="1">
        <f t="shared" si="7"/>
        <v>2799692.2377999988</v>
      </c>
      <c r="AA50" s="1">
        <f t="shared" si="7"/>
        <v>2848694.2295999988</v>
      </c>
      <c r="AB50" s="1">
        <f t="shared" si="7"/>
        <v>2897696.2213999988</v>
      </c>
      <c r="AC50" s="1">
        <f t="shared" si="7"/>
        <v>2946698.2131999992</v>
      </c>
      <c r="AD50" s="1">
        <f t="shared" si="7"/>
        <v>2995700.2049999991</v>
      </c>
      <c r="AE50" s="1">
        <f t="shared" si="7"/>
        <v>3044702.1967999991</v>
      </c>
      <c r="AF50" s="1">
        <f t="shared" si="7"/>
        <v>3093704.1885999991</v>
      </c>
      <c r="AG50" s="1">
        <f t="shared" si="7"/>
        <v>3142706.180399999</v>
      </c>
      <c r="AH50" s="1">
        <f t="shared" si="7"/>
        <v>3191708.172199999</v>
      </c>
      <c r="AI50" s="1">
        <f t="shared" si="7"/>
        <v>3240710.1639999989</v>
      </c>
      <c r="AJ50" s="1">
        <f t="shared" si="7"/>
        <v>3289712.1557999989</v>
      </c>
      <c r="AK50" s="1">
        <f t="shared" si="7"/>
        <v>3338714.1475999993</v>
      </c>
      <c r="AL50" s="1">
        <f t="shared" si="7"/>
        <v>3387716.1393999993</v>
      </c>
      <c r="AM50" s="1">
        <f t="shared" si="7"/>
        <v>3436718.1311999992</v>
      </c>
      <c r="AN50" s="1">
        <f t="shared" si="7"/>
        <v>3485720.1229999992</v>
      </c>
      <c r="AO50" s="1">
        <f t="shared" si="7"/>
        <v>3534722.1147999996</v>
      </c>
      <c r="AP50" s="1">
        <f t="shared" si="7"/>
        <v>3583724.1065999996</v>
      </c>
      <c r="AQ50" s="1">
        <f t="shared" si="7"/>
        <v>3632726.0983999996</v>
      </c>
      <c r="AR50" s="1">
        <f t="shared" si="7"/>
        <v>3681728.0901999995</v>
      </c>
      <c r="AS50" s="1">
        <f t="shared" si="7"/>
        <v>3730730.0819999995</v>
      </c>
      <c r="AT50" s="1">
        <f t="shared" si="7"/>
        <v>3779732.0737999994</v>
      </c>
      <c r="AU50" s="1">
        <f t="shared" si="7"/>
        <v>3828734.0655999994</v>
      </c>
      <c r="AV50" s="1">
        <f t="shared" si="7"/>
        <v>3877736.0573999994</v>
      </c>
      <c r="AW50" s="1">
        <f t="shared" si="7"/>
        <v>3926738.0491999993</v>
      </c>
      <c r="AX50" s="1">
        <f t="shared" si="7"/>
        <v>3975740.0409999993</v>
      </c>
      <c r="AY50" s="1">
        <f t="shared" si="7"/>
        <v>4024742.0327999997</v>
      </c>
      <c r="AZ50" s="1">
        <f t="shared" si="7"/>
        <v>4073744.0245999997</v>
      </c>
      <c r="BA50" s="1">
        <f t="shared" si="7"/>
        <v>4122746.0163999996</v>
      </c>
      <c r="BB50" s="1">
        <f t="shared" si="7"/>
        <v>4171748.0081999996</v>
      </c>
      <c r="BC50" s="1">
        <f t="shared" si="7"/>
        <v>4220749.9999999991</v>
      </c>
      <c r="BD50" s="1">
        <f t="shared" si="7"/>
        <v>4269751.9918</v>
      </c>
      <c r="BE50" s="1">
        <f t="shared" si="7"/>
        <v>4318753.9835999999</v>
      </c>
      <c r="BF50" s="1">
        <f t="shared" si="7"/>
        <v>4367755.9753999999</v>
      </c>
      <c r="BG50" s="1">
        <f t="shared" si="7"/>
        <v>4416757.9671999998</v>
      </c>
      <c r="BH50" s="1">
        <f t="shared" si="7"/>
        <v>4465759.9589999998</v>
      </c>
      <c r="BI50" s="1">
        <f t="shared" si="7"/>
        <v>4514761.9507999998</v>
      </c>
      <c r="BJ50" s="1">
        <f t="shared" si="7"/>
        <v>4563763.9425999997</v>
      </c>
      <c r="BK50" s="1">
        <f t="shared" si="7"/>
        <v>4612765.9343999997</v>
      </c>
      <c r="BL50" s="1">
        <f t="shared" si="7"/>
        <v>4661767.9261999996</v>
      </c>
      <c r="BM50" s="1">
        <f t="shared" si="7"/>
        <v>4710769.9179999996</v>
      </c>
      <c r="BN50" s="1">
        <f t="shared" si="7"/>
        <v>4759771.9097999996</v>
      </c>
      <c r="BO50" s="1">
        <f t="shared" si="7"/>
        <v>4808773.9015999995</v>
      </c>
      <c r="BP50" s="1">
        <f t="shared" si="7"/>
        <v>4857775.8933999995</v>
      </c>
      <c r="BQ50" s="1">
        <f t="shared" si="6"/>
        <v>4906777.8851999994</v>
      </c>
      <c r="BR50" s="1">
        <f t="shared" si="6"/>
        <v>4955779.8769999994</v>
      </c>
      <c r="BS50" s="1">
        <f t="shared" si="6"/>
        <v>5004781.8687999994</v>
      </c>
      <c r="BT50" s="1">
        <f t="shared" si="6"/>
        <v>5053783.8606000002</v>
      </c>
      <c r="BU50" s="1">
        <f t="shared" si="6"/>
        <v>5102785.8524000002</v>
      </c>
      <c r="BV50" s="1">
        <f t="shared" si="6"/>
        <v>5151787.8442000002</v>
      </c>
      <c r="BW50" s="1">
        <f t="shared" si="6"/>
        <v>5200789.8360000001</v>
      </c>
      <c r="BX50" s="1">
        <f t="shared" si="6"/>
        <v>5249791.8278000001</v>
      </c>
      <c r="BY50" s="1">
        <f t="shared" si="6"/>
        <v>5298793.8196</v>
      </c>
      <c r="BZ50" s="1">
        <f t="shared" si="6"/>
        <v>5347795.8114</v>
      </c>
      <c r="CA50" s="1">
        <f t="shared" si="6"/>
        <v>5396797.8032</v>
      </c>
      <c r="CB50" s="1">
        <f t="shared" si="6"/>
        <v>5445799.7949999999</v>
      </c>
      <c r="CC50" s="1">
        <f t="shared" si="6"/>
        <v>5494801.7867999999</v>
      </c>
      <c r="CD50" s="1">
        <f t="shared" si="6"/>
        <v>5543803.7785999998</v>
      </c>
      <c r="CE50" s="1">
        <f t="shared" si="6"/>
        <v>5592805.7703999998</v>
      </c>
      <c r="CF50" s="1">
        <f t="shared" si="6"/>
        <v>5641807.7621999998</v>
      </c>
      <c r="CG50" s="1">
        <f t="shared" si="6"/>
        <v>5690809.7540000007</v>
      </c>
      <c r="CH50" s="1">
        <f t="shared" si="6"/>
        <v>5739811.7458000006</v>
      </c>
      <c r="CI50" s="1">
        <f t="shared" si="6"/>
        <v>5788813.7376000006</v>
      </c>
      <c r="CJ50" s="1">
        <f t="shared" si="6"/>
        <v>5837815.7294000005</v>
      </c>
      <c r="CK50" s="1">
        <f t="shared" si="6"/>
        <v>5886817.7212000005</v>
      </c>
      <c r="CL50" s="1">
        <f t="shared" si="6"/>
        <v>5935819.7130000005</v>
      </c>
      <c r="CM50" s="1">
        <f t="shared" si="6"/>
        <v>5984821.7048000004</v>
      </c>
      <c r="CN50" s="1">
        <f t="shared" si="6"/>
        <v>6033823.6966000004</v>
      </c>
      <c r="CO50" s="1">
        <f t="shared" si="6"/>
        <v>6082825.6884000003</v>
      </c>
      <c r="CP50" s="1">
        <f t="shared" si="6"/>
        <v>6131827.6802000003</v>
      </c>
      <c r="CQ50" s="1">
        <f t="shared" si="6"/>
        <v>6180829.6720000003</v>
      </c>
      <c r="CR50" s="1">
        <f t="shared" si="6"/>
        <v>6229831.6638000002</v>
      </c>
      <c r="CS50" s="1">
        <f t="shared" si="6"/>
        <v>6278833.6556000002</v>
      </c>
      <c r="CT50" s="1">
        <f t="shared" si="6"/>
        <v>6327835.6474000001</v>
      </c>
      <c r="CU50" s="1">
        <f t="shared" si="6"/>
        <v>6376837.6392000001</v>
      </c>
      <c r="CV50" s="1">
        <f t="shared" si="6"/>
        <v>6425839.6309999991</v>
      </c>
      <c r="CW50" s="1">
        <f t="shared" si="6"/>
        <v>6474841.6228</v>
      </c>
      <c r="CX50" s="1">
        <f t="shared" si="6"/>
        <v>6523843.614599999</v>
      </c>
      <c r="CY50" s="1">
        <f t="shared" si="6"/>
        <v>6572845.606399999</v>
      </c>
      <c r="CZ50" s="1">
        <f t="shared" si="6"/>
        <v>6621847.598199999</v>
      </c>
      <c r="DA50" s="1">
        <f t="shared" si="6"/>
        <v>6670849.5899999989</v>
      </c>
    </row>
    <row r="51" spans="3:105" x14ac:dyDescent="0.25">
      <c r="D51" s="6"/>
    </row>
    <row r="52" spans="3:105" x14ac:dyDescent="0.25">
      <c r="D52" s="4" t="s">
        <v>22</v>
      </c>
    </row>
    <row r="53" spans="3:105" x14ac:dyDescent="0.25">
      <c r="D53" t="s">
        <v>48</v>
      </c>
      <c r="E53" s="1">
        <f t="array" ref="E53:E65">k.additional.2020</f>
        <v>595563.8356164383</v>
      </c>
      <c r="F53" s="1">
        <f t="array" ref="F53:F65">k.additional.2020</f>
        <v>595563.8356164383</v>
      </c>
      <c r="G53" s="1">
        <f t="array" ref="G53:G65">k.additional.2020</f>
        <v>595563.8356164383</v>
      </c>
      <c r="H53" s="1">
        <f t="array" ref="H53:H65">k.additional.2020</f>
        <v>595563.8356164383</v>
      </c>
      <c r="I53" s="1">
        <f t="array" ref="I53:I65">k.additional.2020</f>
        <v>595563.8356164383</v>
      </c>
      <c r="J53" s="1">
        <f t="array" ref="J53:J65">k.additional.2020</f>
        <v>595563.8356164383</v>
      </c>
      <c r="K53" s="1">
        <f t="array" ref="K53:K65">k.additional.2020</f>
        <v>595563.8356164383</v>
      </c>
      <c r="L53" s="1">
        <f t="array" ref="L53:L65">k.additional.2020</f>
        <v>595563.8356164383</v>
      </c>
      <c r="M53" s="1">
        <f t="array" ref="M53:M65">k.additional.2020</f>
        <v>595563.8356164383</v>
      </c>
      <c r="N53" s="1">
        <f t="array" ref="N53:N65">k.additional.2020</f>
        <v>595563.8356164383</v>
      </c>
      <c r="O53" s="1">
        <f t="array" ref="O53:O65">k.additional.2020</f>
        <v>595563.8356164383</v>
      </c>
      <c r="P53" s="1">
        <f t="array" ref="P53:P65">k.additional.2020</f>
        <v>595563.8356164383</v>
      </c>
      <c r="Q53" s="1">
        <f t="array" ref="Q53:Q65">k.additional.2020</f>
        <v>595563.8356164383</v>
      </c>
      <c r="R53" s="1">
        <f t="array" ref="R53:R65">k.additional.2020</f>
        <v>595563.8356164383</v>
      </c>
      <c r="S53" s="1">
        <f t="array" ref="S53:S65">k.additional.2020</f>
        <v>595563.8356164383</v>
      </c>
      <c r="T53" s="1">
        <f t="array" ref="T53:T65">k.additional.2020</f>
        <v>595563.8356164383</v>
      </c>
      <c r="U53" s="1">
        <f t="array" ref="U53:U65">k.additional.2020</f>
        <v>595563.8356164383</v>
      </c>
      <c r="V53" s="1">
        <f t="array" ref="V53:V65">k.additional.2020</f>
        <v>595563.8356164383</v>
      </c>
      <c r="W53" s="1">
        <f t="array" ref="W53:W65">k.additional.2020</f>
        <v>595563.8356164383</v>
      </c>
      <c r="X53" s="1">
        <f t="array" ref="X53:X65">k.additional.2020</f>
        <v>595563.8356164383</v>
      </c>
      <c r="Y53" s="1">
        <f t="array" ref="Y53:Y65">k.additional.2020</f>
        <v>595563.8356164383</v>
      </c>
      <c r="Z53" s="1">
        <f t="array" ref="Z53:Z65">k.additional.2020</f>
        <v>595563.8356164383</v>
      </c>
      <c r="AA53" s="1">
        <f t="array" ref="AA53:AA65">k.additional.2020</f>
        <v>595563.8356164383</v>
      </c>
      <c r="AB53" s="1">
        <f t="array" ref="AB53:AB65">k.additional.2020</f>
        <v>595563.8356164383</v>
      </c>
      <c r="AC53" s="1">
        <f t="array" ref="AC53:AC65">k.additional.2020</f>
        <v>595563.8356164383</v>
      </c>
      <c r="AD53" s="1">
        <f t="array" ref="AD53:AD65">k.additional.2020</f>
        <v>595563.8356164383</v>
      </c>
      <c r="AE53" s="1">
        <f t="array" ref="AE53:AE65">k.additional.2020</f>
        <v>595563.8356164383</v>
      </c>
      <c r="AF53" s="1">
        <f t="array" ref="AF53:AF65">k.additional.2020</f>
        <v>595563.8356164383</v>
      </c>
      <c r="AG53" s="1">
        <f t="array" ref="AG53:AG65">k.additional.2020</f>
        <v>595563.8356164383</v>
      </c>
      <c r="AH53" s="1">
        <f t="array" ref="AH53:AH65">k.additional.2020</f>
        <v>595563.8356164383</v>
      </c>
      <c r="AI53" s="1">
        <f t="array" ref="AI53:AI65">k.additional.2020</f>
        <v>595563.8356164383</v>
      </c>
      <c r="AJ53" s="1">
        <f t="array" ref="AJ53:AJ65">k.additional.2020</f>
        <v>595563.8356164383</v>
      </c>
      <c r="AK53" s="1">
        <f t="array" ref="AK53:AK65">k.additional.2020</f>
        <v>595563.8356164383</v>
      </c>
      <c r="AL53" s="1">
        <f t="array" ref="AL53:AL65">k.additional.2020</f>
        <v>595563.8356164383</v>
      </c>
      <c r="AM53" s="1">
        <f t="array" ref="AM53:AM65">k.additional.2020</f>
        <v>595563.8356164383</v>
      </c>
      <c r="AN53" s="1">
        <f t="array" ref="AN53:AN65">k.additional.2020</f>
        <v>595563.8356164383</v>
      </c>
      <c r="AO53" s="1">
        <f t="array" ref="AO53:AO65">k.additional.2020</f>
        <v>595563.8356164383</v>
      </c>
      <c r="AP53" s="1">
        <f t="array" ref="AP53:AP65">k.additional.2020</f>
        <v>595563.8356164383</v>
      </c>
      <c r="AQ53" s="1">
        <f t="array" ref="AQ53:AQ65">k.additional.2020</f>
        <v>595563.8356164383</v>
      </c>
      <c r="AR53" s="1">
        <f t="array" ref="AR53:AR65">k.additional.2020</f>
        <v>595563.8356164383</v>
      </c>
      <c r="AS53" s="1">
        <f t="array" ref="AS53:AS65">k.additional.2020</f>
        <v>595563.8356164383</v>
      </c>
      <c r="AT53" s="1">
        <f t="array" ref="AT53:AT65">k.additional.2020</f>
        <v>595563.8356164383</v>
      </c>
      <c r="AU53" s="1">
        <f t="array" ref="AU53:AU65">k.additional.2020</f>
        <v>595563.8356164383</v>
      </c>
      <c r="AV53" s="1">
        <f t="array" ref="AV53:AV65">k.additional.2020</f>
        <v>595563.8356164383</v>
      </c>
      <c r="AW53" s="1">
        <f t="array" ref="AW53:AW65">k.additional.2020</f>
        <v>595563.8356164383</v>
      </c>
      <c r="AX53" s="1">
        <f t="array" ref="AX53:AX65">k.additional.2020</f>
        <v>595563.8356164383</v>
      </c>
      <c r="AY53" s="1">
        <f t="array" ref="AY53:AY65">k.additional.2020</f>
        <v>595563.8356164383</v>
      </c>
      <c r="AZ53" s="1">
        <f t="array" ref="AZ53:AZ65">k.additional.2020</f>
        <v>595563.8356164383</v>
      </c>
      <c r="BA53" s="1">
        <f t="array" ref="BA53:BA65">k.additional.2020</f>
        <v>595563.8356164383</v>
      </c>
      <c r="BB53" s="1">
        <f t="array" ref="BB53:BB65">k.additional.2020</f>
        <v>595563.8356164383</v>
      </c>
      <c r="BC53" s="1">
        <f t="array" ref="BC53:BC65">k.additional.2020</f>
        <v>595563.8356164383</v>
      </c>
      <c r="BD53" s="1">
        <f t="array" ref="BD53:BD65">k.additional.2020</f>
        <v>595563.8356164383</v>
      </c>
      <c r="BE53" s="1">
        <f t="array" ref="BE53:BE65">k.additional.2020</f>
        <v>595563.8356164383</v>
      </c>
      <c r="BF53" s="1">
        <f t="array" ref="BF53:BF65">k.additional.2020</f>
        <v>595563.8356164383</v>
      </c>
      <c r="BG53" s="1">
        <f t="array" ref="BG53:BG65">k.additional.2020</f>
        <v>595563.8356164383</v>
      </c>
      <c r="BH53" s="1">
        <f t="array" ref="BH53:BH65">k.additional.2020</f>
        <v>595563.8356164383</v>
      </c>
      <c r="BI53" s="1">
        <f t="array" ref="BI53:BI65">k.additional.2020</f>
        <v>595563.8356164383</v>
      </c>
      <c r="BJ53" s="1">
        <f t="array" ref="BJ53:BJ65">k.additional.2020</f>
        <v>595563.8356164383</v>
      </c>
      <c r="BK53" s="1">
        <f t="array" ref="BK53:BK65">k.additional.2020</f>
        <v>595563.8356164383</v>
      </c>
      <c r="BL53" s="1">
        <f t="array" ref="BL53:BL65">k.additional.2020</f>
        <v>595563.8356164383</v>
      </c>
      <c r="BM53" s="1">
        <f t="array" ref="BM53:BM65">k.additional.2020</f>
        <v>595563.8356164383</v>
      </c>
      <c r="BN53" s="1">
        <f t="array" ref="BN53:BN65">k.additional.2020</f>
        <v>595563.8356164383</v>
      </c>
      <c r="BO53" s="1">
        <f t="array" ref="BO53:BO65">k.additional.2020</f>
        <v>595563.8356164383</v>
      </c>
      <c r="BP53" s="1">
        <f t="array" ref="BP53:BP65">k.additional.2020</f>
        <v>595563.8356164383</v>
      </c>
      <c r="BQ53" s="1">
        <f t="array" ref="BQ53:BQ65">k.additional.2020</f>
        <v>595563.8356164383</v>
      </c>
      <c r="BR53" s="1">
        <f t="array" ref="BR53:BR65">k.additional.2020</f>
        <v>595563.8356164383</v>
      </c>
      <c r="BS53" s="1">
        <f t="array" ref="BS53:BS65">k.additional.2020</f>
        <v>595563.8356164383</v>
      </c>
      <c r="BT53" s="1">
        <f t="array" ref="BT53:BT65">k.additional.2020</f>
        <v>595563.8356164383</v>
      </c>
      <c r="BU53" s="1">
        <f t="array" ref="BU53:BU65">k.additional.2020</f>
        <v>595563.8356164383</v>
      </c>
      <c r="BV53" s="1">
        <f t="array" ref="BV53:BV65">k.additional.2020</f>
        <v>595563.8356164383</v>
      </c>
      <c r="BW53" s="1">
        <f t="array" ref="BW53:BW65">k.additional.2020</f>
        <v>595563.8356164383</v>
      </c>
      <c r="BX53" s="1">
        <f t="array" ref="BX53:BX65">k.additional.2020</f>
        <v>595563.8356164383</v>
      </c>
      <c r="BY53" s="1">
        <f t="array" ref="BY53:BY65">k.additional.2020</f>
        <v>595563.8356164383</v>
      </c>
      <c r="BZ53" s="1">
        <f t="array" ref="BZ53:BZ65">k.additional.2020</f>
        <v>595563.8356164383</v>
      </c>
      <c r="CA53" s="1">
        <f t="array" ref="CA53:CA65">k.additional.2020</f>
        <v>595563.8356164383</v>
      </c>
      <c r="CB53" s="1">
        <f t="array" ref="CB53:CB65">k.additional.2020</f>
        <v>595563.8356164383</v>
      </c>
      <c r="CC53" s="1">
        <f t="array" ref="CC53:CC65">k.additional.2020</f>
        <v>595563.8356164383</v>
      </c>
      <c r="CD53" s="1">
        <f t="array" ref="CD53:CD65">k.additional.2020</f>
        <v>595563.8356164383</v>
      </c>
      <c r="CE53" s="1">
        <f t="array" ref="CE53:CE65">k.additional.2020</f>
        <v>595563.8356164383</v>
      </c>
      <c r="CF53" s="1">
        <f t="array" ref="CF53:CF65">k.additional.2020</f>
        <v>595563.8356164383</v>
      </c>
      <c r="CG53" s="1">
        <f t="array" ref="CG53:CG65">k.additional.2020</f>
        <v>595563.8356164383</v>
      </c>
      <c r="CH53" s="1">
        <f t="array" ref="CH53:CH65">k.additional.2020</f>
        <v>595563.8356164383</v>
      </c>
      <c r="CI53" s="1">
        <f t="array" ref="CI53:CI65">k.additional.2020</f>
        <v>595563.8356164383</v>
      </c>
      <c r="CJ53" s="1">
        <f t="array" ref="CJ53:CJ65">k.additional.2020</f>
        <v>595563.8356164383</v>
      </c>
      <c r="CK53" s="1">
        <f t="array" ref="CK53:CK65">k.additional.2020</f>
        <v>595563.8356164383</v>
      </c>
      <c r="CL53" s="1">
        <f t="array" ref="CL53:CL65">k.additional.2020</f>
        <v>595563.8356164383</v>
      </c>
      <c r="CM53" s="1">
        <f t="array" ref="CM53:CM65">k.additional.2020</f>
        <v>595563.8356164383</v>
      </c>
      <c r="CN53" s="1">
        <f t="array" ref="CN53:CN65">k.additional.2020</f>
        <v>595563.8356164383</v>
      </c>
      <c r="CO53" s="1">
        <f t="array" ref="CO53:CO65">k.additional.2020</f>
        <v>595563.8356164383</v>
      </c>
      <c r="CP53" s="1">
        <f t="array" ref="CP53:CP65">k.additional.2020</f>
        <v>595563.8356164383</v>
      </c>
      <c r="CQ53" s="1">
        <f t="array" ref="CQ53:CQ65">k.additional.2020</f>
        <v>595563.8356164383</v>
      </c>
      <c r="CR53" s="1">
        <f t="array" ref="CR53:CR65">k.additional.2020</f>
        <v>595563.8356164383</v>
      </c>
      <c r="CS53" s="1">
        <f t="array" ref="CS53:CS65">k.additional.2020</f>
        <v>595563.8356164383</v>
      </c>
      <c r="CT53" s="1">
        <f t="array" ref="CT53:CT65">k.additional.2020</f>
        <v>595563.8356164383</v>
      </c>
      <c r="CU53" s="1">
        <f t="array" ref="CU53:CU65">k.additional.2020</f>
        <v>595563.8356164383</v>
      </c>
      <c r="CV53" s="1">
        <f t="array" ref="CV53:CV65">k.additional.2020</f>
        <v>595563.8356164383</v>
      </c>
      <c r="CW53" s="1">
        <f t="array" ref="CW53:CW65">k.additional.2020</f>
        <v>595563.8356164383</v>
      </c>
      <c r="CX53" s="1">
        <f t="array" ref="CX53:CX65">k.additional.2020</f>
        <v>595563.8356164383</v>
      </c>
      <c r="CY53" s="1">
        <f t="array" ref="CY53:CY65">k.additional.2020</f>
        <v>595563.8356164383</v>
      </c>
      <c r="CZ53" s="1">
        <f t="array" ref="CZ53:CZ65">k.additional.2020</f>
        <v>595563.8356164383</v>
      </c>
      <c r="DA53" s="1">
        <f t="array" ref="DA53:DA65">k.additional.2020</f>
        <v>595563.8356164383</v>
      </c>
    </row>
    <row r="54" spans="3:105" x14ac:dyDescent="0.25">
      <c r="D54" t="s">
        <v>49</v>
      </c>
      <c r="E54" s="1">
        <v>595563.8356164383</v>
      </c>
      <c r="F54" s="1">
        <v>595563.8356164383</v>
      </c>
      <c r="G54" s="1">
        <v>595563.8356164383</v>
      </c>
      <c r="H54" s="1">
        <v>595563.8356164383</v>
      </c>
      <c r="I54" s="1">
        <v>595563.8356164383</v>
      </c>
      <c r="J54" s="1">
        <v>595563.8356164383</v>
      </c>
      <c r="K54" s="1">
        <v>595563.8356164383</v>
      </c>
      <c r="L54" s="1">
        <v>595563.8356164383</v>
      </c>
      <c r="M54" s="1">
        <v>595563.8356164383</v>
      </c>
      <c r="N54" s="1">
        <v>595563.8356164383</v>
      </c>
      <c r="O54" s="1">
        <v>595563.8356164383</v>
      </c>
      <c r="P54" s="1">
        <v>595563.8356164383</v>
      </c>
      <c r="Q54" s="1">
        <v>595563.8356164383</v>
      </c>
      <c r="R54" s="1">
        <v>595563.8356164383</v>
      </c>
      <c r="S54" s="1">
        <v>595563.8356164383</v>
      </c>
      <c r="T54" s="1">
        <v>595563.8356164383</v>
      </c>
      <c r="U54" s="1">
        <v>595563.8356164383</v>
      </c>
      <c r="V54" s="1">
        <v>595563.8356164383</v>
      </c>
      <c r="W54" s="1">
        <v>595563.8356164383</v>
      </c>
      <c r="X54" s="1">
        <v>595563.8356164383</v>
      </c>
      <c r="Y54" s="1">
        <v>595563.8356164383</v>
      </c>
      <c r="Z54" s="1">
        <v>595563.8356164383</v>
      </c>
      <c r="AA54" s="1">
        <v>595563.8356164383</v>
      </c>
      <c r="AB54" s="1">
        <v>595563.8356164383</v>
      </c>
      <c r="AC54" s="1">
        <v>595563.8356164383</v>
      </c>
      <c r="AD54" s="1">
        <v>595563.8356164383</v>
      </c>
      <c r="AE54" s="1">
        <v>595563.8356164383</v>
      </c>
      <c r="AF54" s="1">
        <v>595563.8356164383</v>
      </c>
      <c r="AG54" s="1">
        <v>595563.8356164383</v>
      </c>
      <c r="AH54" s="1">
        <v>595563.8356164383</v>
      </c>
      <c r="AI54" s="1">
        <v>595563.8356164383</v>
      </c>
      <c r="AJ54" s="1">
        <v>595563.8356164383</v>
      </c>
      <c r="AK54" s="1">
        <v>595563.8356164383</v>
      </c>
      <c r="AL54" s="1">
        <v>595563.8356164383</v>
      </c>
      <c r="AM54" s="1">
        <v>595563.8356164383</v>
      </c>
      <c r="AN54" s="1">
        <v>595563.8356164383</v>
      </c>
      <c r="AO54" s="1">
        <v>595563.8356164383</v>
      </c>
      <c r="AP54" s="1">
        <v>595563.8356164383</v>
      </c>
      <c r="AQ54" s="1">
        <v>595563.8356164383</v>
      </c>
      <c r="AR54" s="1">
        <v>595563.8356164383</v>
      </c>
      <c r="AS54" s="1">
        <v>595563.8356164383</v>
      </c>
      <c r="AT54" s="1">
        <v>595563.8356164383</v>
      </c>
      <c r="AU54" s="1">
        <v>595563.8356164383</v>
      </c>
      <c r="AV54" s="1">
        <v>595563.8356164383</v>
      </c>
      <c r="AW54" s="1">
        <v>595563.8356164383</v>
      </c>
      <c r="AX54" s="1">
        <v>595563.8356164383</v>
      </c>
      <c r="AY54" s="1">
        <v>595563.8356164383</v>
      </c>
      <c r="AZ54" s="1">
        <v>595563.8356164383</v>
      </c>
      <c r="BA54" s="1">
        <v>595563.8356164383</v>
      </c>
      <c r="BB54" s="1">
        <v>595563.8356164383</v>
      </c>
      <c r="BC54" s="1">
        <v>595563.8356164383</v>
      </c>
      <c r="BD54" s="1">
        <v>595563.8356164383</v>
      </c>
      <c r="BE54" s="1">
        <v>595563.8356164383</v>
      </c>
      <c r="BF54" s="1">
        <v>595563.8356164383</v>
      </c>
      <c r="BG54" s="1">
        <v>595563.8356164383</v>
      </c>
      <c r="BH54" s="1">
        <v>595563.8356164383</v>
      </c>
      <c r="BI54" s="1">
        <v>595563.8356164383</v>
      </c>
      <c r="BJ54" s="1">
        <v>595563.8356164383</v>
      </c>
      <c r="BK54" s="1">
        <v>595563.8356164383</v>
      </c>
      <c r="BL54" s="1">
        <v>595563.8356164383</v>
      </c>
      <c r="BM54" s="1">
        <v>595563.8356164383</v>
      </c>
      <c r="BN54" s="1">
        <v>595563.8356164383</v>
      </c>
      <c r="BO54" s="1">
        <v>595563.8356164383</v>
      </c>
      <c r="BP54" s="1">
        <v>595563.8356164383</v>
      </c>
      <c r="BQ54" s="1">
        <v>595563.8356164383</v>
      </c>
      <c r="BR54" s="1">
        <v>595563.8356164383</v>
      </c>
      <c r="BS54" s="1">
        <v>595563.8356164383</v>
      </c>
      <c r="BT54" s="1">
        <v>595563.8356164383</v>
      </c>
      <c r="BU54" s="1">
        <v>595563.8356164383</v>
      </c>
      <c r="BV54" s="1">
        <v>595563.8356164383</v>
      </c>
      <c r="BW54" s="1">
        <v>595563.8356164383</v>
      </c>
      <c r="BX54" s="1">
        <v>595563.8356164383</v>
      </c>
      <c r="BY54" s="1">
        <v>595563.8356164383</v>
      </c>
      <c r="BZ54" s="1">
        <v>595563.8356164383</v>
      </c>
      <c r="CA54" s="1">
        <v>595563.8356164383</v>
      </c>
      <c r="CB54" s="1">
        <v>595563.8356164383</v>
      </c>
      <c r="CC54" s="1">
        <v>595563.8356164383</v>
      </c>
      <c r="CD54" s="1">
        <v>595563.8356164383</v>
      </c>
      <c r="CE54" s="1">
        <v>595563.8356164383</v>
      </c>
      <c r="CF54" s="1">
        <v>595563.8356164383</v>
      </c>
      <c r="CG54" s="1">
        <v>595563.8356164383</v>
      </c>
      <c r="CH54" s="1">
        <v>595563.8356164383</v>
      </c>
      <c r="CI54" s="1">
        <v>595563.8356164383</v>
      </c>
      <c r="CJ54" s="1">
        <v>595563.8356164383</v>
      </c>
      <c r="CK54" s="1">
        <v>595563.8356164383</v>
      </c>
      <c r="CL54" s="1">
        <v>595563.8356164383</v>
      </c>
      <c r="CM54" s="1">
        <v>595563.8356164383</v>
      </c>
      <c r="CN54" s="1">
        <v>595563.8356164383</v>
      </c>
      <c r="CO54" s="1">
        <v>595563.8356164383</v>
      </c>
      <c r="CP54" s="1">
        <v>595563.8356164383</v>
      </c>
      <c r="CQ54" s="1">
        <v>595563.8356164383</v>
      </c>
      <c r="CR54" s="1">
        <v>595563.8356164383</v>
      </c>
      <c r="CS54" s="1">
        <v>595563.8356164383</v>
      </c>
      <c r="CT54" s="1">
        <v>595563.8356164383</v>
      </c>
      <c r="CU54" s="1">
        <v>595563.8356164383</v>
      </c>
      <c r="CV54" s="1">
        <v>595563.8356164383</v>
      </c>
      <c r="CW54" s="1">
        <v>595563.8356164383</v>
      </c>
      <c r="CX54" s="1">
        <v>595563.8356164383</v>
      </c>
      <c r="CY54" s="1">
        <v>595563.8356164383</v>
      </c>
      <c r="CZ54" s="1">
        <v>595563.8356164383</v>
      </c>
      <c r="DA54" s="1">
        <v>595563.8356164383</v>
      </c>
    </row>
    <row r="55" spans="3:105" x14ac:dyDescent="0.25">
      <c r="D55" t="s">
        <v>50</v>
      </c>
      <c r="E55" s="1">
        <v>595563.8356164383</v>
      </c>
      <c r="F55" s="1">
        <v>595563.8356164383</v>
      </c>
      <c r="G55" s="1">
        <v>595563.8356164383</v>
      </c>
      <c r="H55" s="1">
        <v>595563.8356164383</v>
      </c>
      <c r="I55" s="1">
        <v>595563.8356164383</v>
      </c>
      <c r="J55" s="1">
        <v>595563.8356164383</v>
      </c>
      <c r="K55" s="1">
        <v>595563.8356164383</v>
      </c>
      <c r="L55" s="1">
        <v>595563.8356164383</v>
      </c>
      <c r="M55" s="1">
        <v>595563.8356164383</v>
      </c>
      <c r="N55" s="1">
        <v>595563.8356164383</v>
      </c>
      <c r="O55" s="1">
        <v>595563.8356164383</v>
      </c>
      <c r="P55" s="1">
        <v>595563.8356164383</v>
      </c>
      <c r="Q55" s="1">
        <v>595563.8356164383</v>
      </c>
      <c r="R55" s="1">
        <v>595563.8356164383</v>
      </c>
      <c r="S55" s="1">
        <v>595563.8356164383</v>
      </c>
      <c r="T55" s="1">
        <v>595563.8356164383</v>
      </c>
      <c r="U55" s="1">
        <v>595563.8356164383</v>
      </c>
      <c r="V55" s="1">
        <v>595563.8356164383</v>
      </c>
      <c r="W55" s="1">
        <v>595563.8356164383</v>
      </c>
      <c r="X55" s="1">
        <v>595563.8356164383</v>
      </c>
      <c r="Y55" s="1">
        <v>595563.8356164383</v>
      </c>
      <c r="Z55" s="1">
        <v>595563.8356164383</v>
      </c>
      <c r="AA55" s="1">
        <v>595563.8356164383</v>
      </c>
      <c r="AB55" s="1">
        <v>595563.8356164383</v>
      </c>
      <c r="AC55" s="1">
        <v>595563.8356164383</v>
      </c>
      <c r="AD55" s="1">
        <v>595563.8356164383</v>
      </c>
      <c r="AE55" s="1">
        <v>595563.8356164383</v>
      </c>
      <c r="AF55" s="1">
        <v>595563.8356164383</v>
      </c>
      <c r="AG55" s="1">
        <v>595563.8356164383</v>
      </c>
      <c r="AH55" s="1">
        <v>595563.8356164383</v>
      </c>
      <c r="AI55" s="1">
        <v>595563.8356164383</v>
      </c>
      <c r="AJ55" s="1">
        <v>595563.8356164383</v>
      </c>
      <c r="AK55" s="1">
        <v>595563.8356164383</v>
      </c>
      <c r="AL55" s="1">
        <v>595563.8356164383</v>
      </c>
      <c r="AM55" s="1">
        <v>595563.8356164383</v>
      </c>
      <c r="AN55" s="1">
        <v>595563.8356164383</v>
      </c>
      <c r="AO55" s="1">
        <v>595563.8356164383</v>
      </c>
      <c r="AP55" s="1">
        <v>595563.8356164383</v>
      </c>
      <c r="AQ55" s="1">
        <v>595563.8356164383</v>
      </c>
      <c r="AR55" s="1">
        <v>595563.8356164383</v>
      </c>
      <c r="AS55" s="1">
        <v>595563.8356164383</v>
      </c>
      <c r="AT55" s="1">
        <v>595563.8356164383</v>
      </c>
      <c r="AU55" s="1">
        <v>595563.8356164383</v>
      </c>
      <c r="AV55" s="1">
        <v>595563.8356164383</v>
      </c>
      <c r="AW55" s="1">
        <v>595563.8356164383</v>
      </c>
      <c r="AX55" s="1">
        <v>595563.8356164383</v>
      </c>
      <c r="AY55" s="1">
        <v>595563.8356164383</v>
      </c>
      <c r="AZ55" s="1">
        <v>595563.8356164383</v>
      </c>
      <c r="BA55" s="1">
        <v>595563.8356164383</v>
      </c>
      <c r="BB55" s="1">
        <v>595563.8356164383</v>
      </c>
      <c r="BC55" s="1">
        <v>595563.8356164383</v>
      </c>
      <c r="BD55" s="1">
        <v>595563.8356164383</v>
      </c>
      <c r="BE55" s="1">
        <v>595563.8356164383</v>
      </c>
      <c r="BF55" s="1">
        <v>595563.8356164383</v>
      </c>
      <c r="BG55" s="1">
        <v>595563.8356164383</v>
      </c>
      <c r="BH55" s="1">
        <v>595563.8356164383</v>
      </c>
      <c r="BI55" s="1">
        <v>595563.8356164383</v>
      </c>
      <c r="BJ55" s="1">
        <v>595563.8356164383</v>
      </c>
      <c r="BK55" s="1">
        <v>595563.8356164383</v>
      </c>
      <c r="BL55" s="1">
        <v>595563.8356164383</v>
      </c>
      <c r="BM55" s="1">
        <v>595563.8356164383</v>
      </c>
      <c r="BN55" s="1">
        <v>595563.8356164383</v>
      </c>
      <c r="BO55" s="1">
        <v>595563.8356164383</v>
      </c>
      <c r="BP55" s="1">
        <v>595563.8356164383</v>
      </c>
      <c r="BQ55" s="1">
        <v>595563.8356164383</v>
      </c>
      <c r="BR55" s="1">
        <v>595563.8356164383</v>
      </c>
      <c r="BS55" s="1">
        <v>595563.8356164383</v>
      </c>
      <c r="BT55" s="1">
        <v>595563.8356164383</v>
      </c>
      <c r="BU55" s="1">
        <v>595563.8356164383</v>
      </c>
      <c r="BV55" s="1">
        <v>595563.8356164383</v>
      </c>
      <c r="BW55" s="1">
        <v>595563.8356164383</v>
      </c>
      <c r="BX55" s="1">
        <v>595563.8356164383</v>
      </c>
      <c r="BY55" s="1">
        <v>595563.8356164383</v>
      </c>
      <c r="BZ55" s="1">
        <v>595563.8356164383</v>
      </c>
      <c r="CA55" s="1">
        <v>595563.8356164383</v>
      </c>
      <c r="CB55" s="1">
        <v>595563.8356164383</v>
      </c>
      <c r="CC55" s="1">
        <v>595563.8356164383</v>
      </c>
      <c r="CD55" s="1">
        <v>595563.8356164383</v>
      </c>
      <c r="CE55" s="1">
        <v>595563.8356164383</v>
      </c>
      <c r="CF55" s="1">
        <v>595563.8356164383</v>
      </c>
      <c r="CG55" s="1">
        <v>595563.8356164383</v>
      </c>
      <c r="CH55" s="1">
        <v>595563.8356164383</v>
      </c>
      <c r="CI55" s="1">
        <v>595563.8356164383</v>
      </c>
      <c r="CJ55" s="1">
        <v>595563.8356164383</v>
      </c>
      <c r="CK55" s="1">
        <v>595563.8356164383</v>
      </c>
      <c r="CL55" s="1">
        <v>595563.8356164383</v>
      </c>
      <c r="CM55" s="1">
        <v>595563.8356164383</v>
      </c>
      <c r="CN55" s="1">
        <v>595563.8356164383</v>
      </c>
      <c r="CO55" s="1">
        <v>595563.8356164383</v>
      </c>
      <c r="CP55" s="1">
        <v>595563.8356164383</v>
      </c>
      <c r="CQ55" s="1">
        <v>595563.8356164383</v>
      </c>
      <c r="CR55" s="1">
        <v>595563.8356164383</v>
      </c>
      <c r="CS55" s="1">
        <v>595563.8356164383</v>
      </c>
      <c r="CT55" s="1">
        <v>595563.8356164383</v>
      </c>
      <c r="CU55" s="1">
        <v>595563.8356164383</v>
      </c>
      <c r="CV55" s="1">
        <v>595563.8356164383</v>
      </c>
      <c r="CW55" s="1">
        <v>595563.8356164383</v>
      </c>
      <c r="CX55" s="1">
        <v>595563.8356164383</v>
      </c>
      <c r="CY55" s="1">
        <v>595563.8356164383</v>
      </c>
      <c r="CZ55" s="1">
        <v>595563.8356164383</v>
      </c>
      <c r="DA55" s="1">
        <v>595563.8356164383</v>
      </c>
    </row>
    <row r="56" spans="3:105" x14ac:dyDescent="0.25">
      <c r="D56" t="s">
        <v>51</v>
      </c>
      <c r="E56" s="1">
        <v>595563.8356164383</v>
      </c>
      <c r="F56" s="1">
        <v>595563.8356164383</v>
      </c>
      <c r="G56" s="1">
        <v>595563.8356164383</v>
      </c>
      <c r="H56" s="1">
        <v>595563.8356164383</v>
      </c>
      <c r="I56" s="1">
        <v>595563.8356164383</v>
      </c>
      <c r="J56" s="1">
        <v>595563.8356164383</v>
      </c>
      <c r="K56" s="1">
        <v>595563.8356164383</v>
      </c>
      <c r="L56" s="1">
        <v>595563.8356164383</v>
      </c>
      <c r="M56" s="1">
        <v>595563.8356164383</v>
      </c>
      <c r="N56" s="1">
        <v>595563.8356164383</v>
      </c>
      <c r="O56" s="1">
        <v>595563.8356164383</v>
      </c>
      <c r="P56" s="1">
        <v>595563.8356164383</v>
      </c>
      <c r="Q56" s="1">
        <v>595563.8356164383</v>
      </c>
      <c r="R56" s="1">
        <v>595563.8356164383</v>
      </c>
      <c r="S56" s="1">
        <v>595563.8356164383</v>
      </c>
      <c r="T56" s="1">
        <v>595563.8356164383</v>
      </c>
      <c r="U56" s="1">
        <v>595563.8356164383</v>
      </c>
      <c r="V56" s="1">
        <v>595563.8356164383</v>
      </c>
      <c r="W56" s="1">
        <v>595563.8356164383</v>
      </c>
      <c r="X56" s="1">
        <v>595563.8356164383</v>
      </c>
      <c r="Y56" s="1">
        <v>595563.8356164383</v>
      </c>
      <c r="Z56" s="1">
        <v>595563.8356164383</v>
      </c>
      <c r="AA56" s="1">
        <v>595563.8356164383</v>
      </c>
      <c r="AB56" s="1">
        <v>595563.8356164383</v>
      </c>
      <c r="AC56" s="1">
        <v>595563.8356164383</v>
      </c>
      <c r="AD56" s="1">
        <v>595563.8356164383</v>
      </c>
      <c r="AE56" s="1">
        <v>595563.8356164383</v>
      </c>
      <c r="AF56" s="1">
        <v>595563.8356164383</v>
      </c>
      <c r="AG56" s="1">
        <v>595563.8356164383</v>
      </c>
      <c r="AH56" s="1">
        <v>595563.8356164383</v>
      </c>
      <c r="AI56" s="1">
        <v>595563.8356164383</v>
      </c>
      <c r="AJ56" s="1">
        <v>595563.8356164383</v>
      </c>
      <c r="AK56" s="1">
        <v>595563.8356164383</v>
      </c>
      <c r="AL56" s="1">
        <v>595563.8356164383</v>
      </c>
      <c r="AM56" s="1">
        <v>595563.8356164383</v>
      </c>
      <c r="AN56" s="1">
        <v>595563.8356164383</v>
      </c>
      <c r="AO56" s="1">
        <v>595563.8356164383</v>
      </c>
      <c r="AP56" s="1">
        <v>595563.8356164383</v>
      </c>
      <c r="AQ56" s="1">
        <v>595563.8356164383</v>
      </c>
      <c r="AR56" s="1">
        <v>595563.8356164383</v>
      </c>
      <c r="AS56" s="1">
        <v>595563.8356164383</v>
      </c>
      <c r="AT56" s="1">
        <v>595563.8356164383</v>
      </c>
      <c r="AU56" s="1">
        <v>595563.8356164383</v>
      </c>
      <c r="AV56" s="1">
        <v>595563.8356164383</v>
      </c>
      <c r="AW56" s="1">
        <v>595563.8356164383</v>
      </c>
      <c r="AX56" s="1">
        <v>595563.8356164383</v>
      </c>
      <c r="AY56" s="1">
        <v>595563.8356164383</v>
      </c>
      <c r="AZ56" s="1">
        <v>595563.8356164383</v>
      </c>
      <c r="BA56" s="1">
        <v>595563.8356164383</v>
      </c>
      <c r="BB56" s="1">
        <v>595563.8356164383</v>
      </c>
      <c r="BC56" s="1">
        <v>595563.8356164383</v>
      </c>
      <c r="BD56" s="1">
        <v>595563.8356164383</v>
      </c>
      <c r="BE56" s="1">
        <v>595563.8356164383</v>
      </c>
      <c r="BF56" s="1">
        <v>595563.8356164383</v>
      </c>
      <c r="BG56" s="1">
        <v>595563.8356164383</v>
      </c>
      <c r="BH56" s="1">
        <v>595563.8356164383</v>
      </c>
      <c r="BI56" s="1">
        <v>595563.8356164383</v>
      </c>
      <c r="BJ56" s="1">
        <v>595563.8356164383</v>
      </c>
      <c r="BK56" s="1">
        <v>595563.8356164383</v>
      </c>
      <c r="BL56" s="1">
        <v>595563.8356164383</v>
      </c>
      <c r="BM56" s="1">
        <v>595563.8356164383</v>
      </c>
      <c r="BN56" s="1">
        <v>595563.8356164383</v>
      </c>
      <c r="BO56" s="1">
        <v>595563.8356164383</v>
      </c>
      <c r="BP56" s="1">
        <v>595563.8356164383</v>
      </c>
      <c r="BQ56" s="1">
        <v>595563.8356164383</v>
      </c>
      <c r="BR56" s="1">
        <v>595563.8356164383</v>
      </c>
      <c r="BS56" s="1">
        <v>595563.8356164383</v>
      </c>
      <c r="BT56" s="1">
        <v>595563.8356164383</v>
      </c>
      <c r="BU56" s="1">
        <v>595563.8356164383</v>
      </c>
      <c r="BV56" s="1">
        <v>595563.8356164383</v>
      </c>
      <c r="BW56" s="1">
        <v>595563.8356164383</v>
      </c>
      <c r="BX56" s="1">
        <v>595563.8356164383</v>
      </c>
      <c r="BY56" s="1">
        <v>595563.8356164383</v>
      </c>
      <c r="BZ56" s="1">
        <v>595563.8356164383</v>
      </c>
      <c r="CA56" s="1">
        <v>595563.8356164383</v>
      </c>
      <c r="CB56" s="1">
        <v>595563.8356164383</v>
      </c>
      <c r="CC56" s="1">
        <v>595563.8356164383</v>
      </c>
      <c r="CD56" s="1">
        <v>595563.8356164383</v>
      </c>
      <c r="CE56" s="1">
        <v>595563.8356164383</v>
      </c>
      <c r="CF56" s="1">
        <v>595563.8356164383</v>
      </c>
      <c r="CG56" s="1">
        <v>595563.8356164383</v>
      </c>
      <c r="CH56" s="1">
        <v>595563.8356164383</v>
      </c>
      <c r="CI56" s="1">
        <v>595563.8356164383</v>
      </c>
      <c r="CJ56" s="1">
        <v>595563.8356164383</v>
      </c>
      <c r="CK56" s="1">
        <v>595563.8356164383</v>
      </c>
      <c r="CL56" s="1">
        <v>595563.8356164383</v>
      </c>
      <c r="CM56" s="1">
        <v>595563.8356164383</v>
      </c>
      <c r="CN56" s="1">
        <v>595563.8356164383</v>
      </c>
      <c r="CO56" s="1">
        <v>595563.8356164383</v>
      </c>
      <c r="CP56" s="1">
        <v>595563.8356164383</v>
      </c>
      <c r="CQ56" s="1">
        <v>595563.8356164383</v>
      </c>
      <c r="CR56" s="1">
        <v>595563.8356164383</v>
      </c>
      <c r="CS56" s="1">
        <v>595563.8356164383</v>
      </c>
      <c r="CT56" s="1">
        <v>595563.8356164383</v>
      </c>
      <c r="CU56" s="1">
        <v>595563.8356164383</v>
      </c>
      <c r="CV56" s="1">
        <v>595563.8356164383</v>
      </c>
      <c r="CW56" s="1">
        <v>595563.8356164383</v>
      </c>
      <c r="CX56" s="1">
        <v>595563.8356164383</v>
      </c>
      <c r="CY56" s="1">
        <v>595563.8356164383</v>
      </c>
      <c r="CZ56" s="1">
        <v>595563.8356164383</v>
      </c>
      <c r="DA56" s="1">
        <v>595563.8356164383</v>
      </c>
    </row>
    <row r="57" spans="3:105" x14ac:dyDescent="0.25">
      <c r="D57" t="s">
        <v>52</v>
      </c>
      <c r="E57" s="1">
        <v>595563.8356164383</v>
      </c>
      <c r="F57" s="1">
        <v>595563.8356164383</v>
      </c>
      <c r="G57" s="1">
        <v>595563.8356164383</v>
      </c>
      <c r="H57" s="1">
        <v>595563.8356164383</v>
      </c>
      <c r="I57" s="1">
        <v>595563.8356164383</v>
      </c>
      <c r="J57" s="1">
        <v>595563.8356164383</v>
      </c>
      <c r="K57" s="1">
        <v>595563.8356164383</v>
      </c>
      <c r="L57" s="1">
        <v>595563.8356164383</v>
      </c>
      <c r="M57" s="1">
        <v>595563.8356164383</v>
      </c>
      <c r="N57" s="1">
        <v>595563.8356164383</v>
      </c>
      <c r="O57" s="1">
        <v>595563.8356164383</v>
      </c>
      <c r="P57" s="1">
        <v>595563.8356164383</v>
      </c>
      <c r="Q57" s="1">
        <v>595563.8356164383</v>
      </c>
      <c r="R57" s="1">
        <v>595563.8356164383</v>
      </c>
      <c r="S57" s="1">
        <v>595563.8356164383</v>
      </c>
      <c r="T57" s="1">
        <v>595563.8356164383</v>
      </c>
      <c r="U57" s="1">
        <v>595563.8356164383</v>
      </c>
      <c r="V57" s="1">
        <v>595563.8356164383</v>
      </c>
      <c r="W57" s="1">
        <v>595563.8356164383</v>
      </c>
      <c r="X57" s="1">
        <v>595563.8356164383</v>
      </c>
      <c r="Y57" s="1">
        <v>595563.8356164383</v>
      </c>
      <c r="Z57" s="1">
        <v>595563.8356164383</v>
      </c>
      <c r="AA57" s="1">
        <v>595563.8356164383</v>
      </c>
      <c r="AB57" s="1">
        <v>595563.8356164383</v>
      </c>
      <c r="AC57" s="1">
        <v>595563.8356164383</v>
      </c>
      <c r="AD57" s="1">
        <v>595563.8356164383</v>
      </c>
      <c r="AE57" s="1">
        <v>595563.8356164383</v>
      </c>
      <c r="AF57" s="1">
        <v>595563.8356164383</v>
      </c>
      <c r="AG57" s="1">
        <v>595563.8356164383</v>
      </c>
      <c r="AH57" s="1">
        <v>595563.8356164383</v>
      </c>
      <c r="AI57" s="1">
        <v>595563.8356164383</v>
      </c>
      <c r="AJ57" s="1">
        <v>595563.8356164383</v>
      </c>
      <c r="AK57" s="1">
        <v>595563.8356164383</v>
      </c>
      <c r="AL57" s="1">
        <v>595563.8356164383</v>
      </c>
      <c r="AM57" s="1">
        <v>595563.8356164383</v>
      </c>
      <c r="AN57" s="1">
        <v>595563.8356164383</v>
      </c>
      <c r="AO57" s="1">
        <v>595563.8356164383</v>
      </c>
      <c r="AP57" s="1">
        <v>595563.8356164383</v>
      </c>
      <c r="AQ57" s="1">
        <v>595563.8356164383</v>
      </c>
      <c r="AR57" s="1">
        <v>595563.8356164383</v>
      </c>
      <c r="AS57" s="1">
        <v>595563.8356164383</v>
      </c>
      <c r="AT57" s="1">
        <v>595563.8356164383</v>
      </c>
      <c r="AU57" s="1">
        <v>595563.8356164383</v>
      </c>
      <c r="AV57" s="1">
        <v>595563.8356164383</v>
      </c>
      <c r="AW57" s="1">
        <v>595563.8356164383</v>
      </c>
      <c r="AX57" s="1">
        <v>595563.8356164383</v>
      </c>
      <c r="AY57" s="1">
        <v>595563.8356164383</v>
      </c>
      <c r="AZ57" s="1">
        <v>595563.8356164383</v>
      </c>
      <c r="BA57" s="1">
        <v>595563.8356164383</v>
      </c>
      <c r="BB57" s="1">
        <v>595563.8356164383</v>
      </c>
      <c r="BC57" s="1">
        <v>595563.8356164383</v>
      </c>
      <c r="BD57" s="1">
        <v>595563.8356164383</v>
      </c>
      <c r="BE57" s="1">
        <v>595563.8356164383</v>
      </c>
      <c r="BF57" s="1">
        <v>595563.8356164383</v>
      </c>
      <c r="BG57" s="1">
        <v>595563.8356164383</v>
      </c>
      <c r="BH57" s="1">
        <v>595563.8356164383</v>
      </c>
      <c r="BI57" s="1">
        <v>595563.8356164383</v>
      </c>
      <c r="BJ57" s="1">
        <v>595563.8356164383</v>
      </c>
      <c r="BK57" s="1">
        <v>595563.8356164383</v>
      </c>
      <c r="BL57" s="1">
        <v>595563.8356164383</v>
      </c>
      <c r="BM57" s="1">
        <v>595563.8356164383</v>
      </c>
      <c r="BN57" s="1">
        <v>595563.8356164383</v>
      </c>
      <c r="BO57" s="1">
        <v>595563.8356164383</v>
      </c>
      <c r="BP57" s="1">
        <v>595563.8356164383</v>
      </c>
      <c r="BQ57" s="1">
        <v>595563.8356164383</v>
      </c>
      <c r="BR57" s="1">
        <v>595563.8356164383</v>
      </c>
      <c r="BS57" s="1">
        <v>595563.8356164383</v>
      </c>
      <c r="BT57" s="1">
        <v>595563.8356164383</v>
      </c>
      <c r="BU57" s="1">
        <v>595563.8356164383</v>
      </c>
      <c r="BV57" s="1">
        <v>595563.8356164383</v>
      </c>
      <c r="BW57" s="1">
        <v>595563.8356164383</v>
      </c>
      <c r="BX57" s="1">
        <v>595563.8356164383</v>
      </c>
      <c r="BY57" s="1">
        <v>595563.8356164383</v>
      </c>
      <c r="BZ57" s="1">
        <v>595563.8356164383</v>
      </c>
      <c r="CA57" s="1">
        <v>595563.8356164383</v>
      </c>
      <c r="CB57" s="1">
        <v>595563.8356164383</v>
      </c>
      <c r="CC57" s="1">
        <v>595563.8356164383</v>
      </c>
      <c r="CD57" s="1">
        <v>595563.8356164383</v>
      </c>
      <c r="CE57" s="1">
        <v>595563.8356164383</v>
      </c>
      <c r="CF57" s="1">
        <v>595563.8356164383</v>
      </c>
      <c r="CG57" s="1">
        <v>595563.8356164383</v>
      </c>
      <c r="CH57" s="1">
        <v>595563.8356164383</v>
      </c>
      <c r="CI57" s="1">
        <v>595563.8356164383</v>
      </c>
      <c r="CJ57" s="1">
        <v>595563.8356164383</v>
      </c>
      <c r="CK57" s="1">
        <v>595563.8356164383</v>
      </c>
      <c r="CL57" s="1">
        <v>595563.8356164383</v>
      </c>
      <c r="CM57" s="1">
        <v>595563.8356164383</v>
      </c>
      <c r="CN57" s="1">
        <v>595563.8356164383</v>
      </c>
      <c r="CO57" s="1">
        <v>595563.8356164383</v>
      </c>
      <c r="CP57" s="1">
        <v>595563.8356164383</v>
      </c>
      <c r="CQ57" s="1">
        <v>595563.8356164383</v>
      </c>
      <c r="CR57" s="1">
        <v>595563.8356164383</v>
      </c>
      <c r="CS57" s="1">
        <v>595563.8356164383</v>
      </c>
      <c r="CT57" s="1">
        <v>595563.8356164383</v>
      </c>
      <c r="CU57" s="1">
        <v>595563.8356164383</v>
      </c>
      <c r="CV57" s="1">
        <v>595563.8356164383</v>
      </c>
      <c r="CW57" s="1">
        <v>595563.8356164383</v>
      </c>
      <c r="CX57" s="1">
        <v>595563.8356164383</v>
      </c>
      <c r="CY57" s="1">
        <v>595563.8356164383</v>
      </c>
      <c r="CZ57" s="1">
        <v>595563.8356164383</v>
      </c>
      <c r="DA57" s="1">
        <v>595563.8356164383</v>
      </c>
    </row>
    <row r="58" spans="3:105" x14ac:dyDescent="0.25">
      <c r="D58" t="s">
        <v>53</v>
      </c>
      <c r="E58" s="1">
        <v>595563.8356164383</v>
      </c>
      <c r="F58" s="1">
        <v>595563.8356164383</v>
      </c>
      <c r="G58" s="1">
        <v>595563.8356164383</v>
      </c>
      <c r="H58" s="1">
        <v>595563.8356164383</v>
      </c>
      <c r="I58" s="1">
        <v>595563.8356164383</v>
      </c>
      <c r="J58" s="1">
        <v>595563.8356164383</v>
      </c>
      <c r="K58" s="1">
        <v>595563.8356164383</v>
      </c>
      <c r="L58" s="1">
        <v>595563.8356164383</v>
      </c>
      <c r="M58" s="1">
        <v>595563.8356164383</v>
      </c>
      <c r="N58" s="1">
        <v>595563.8356164383</v>
      </c>
      <c r="O58" s="1">
        <v>595563.8356164383</v>
      </c>
      <c r="P58" s="1">
        <v>595563.8356164383</v>
      </c>
      <c r="Q58" s="1">
        <v>595563.8356164383</v>
      </c>
      <c r="R58" s="1">
        <v>595563.8356164383</v>
      </c>
      <c r="S58" s="1">
        <v>595563.8356164383</v>
      </c>
      <c r="T58" s="1">
        <v>595563.8356164383</v>
      </c>
      <c r="U58" s="1">
        <v>595563.8356164383</v>
      </c>
      <c r="V58" s="1">
        <v>595563.8356164383</v>
      </c>
      <c r="W58" s="1">
        <v>595563.8356164383</v>
      </c>
      <c r="X58" s="1">
        <v>595563.8356164383</v>
      </c>
      <c r="Y58" s="1">
        <v>595563.8356164383</v>
      </c>
      <c r="Z58" s="1">
        <v>595563.8356164383</v>
      </c>
      <c r="AA58" s="1">
        <v>595563.8356164383</v>
      </c>
      <c r="AB58" s="1">
        <v>595563.8356164383</v>
      </c>
      <c r="AC58" s="1">
        <v>595563.8356164383</v>
      </c>
      <c r="AD58" s="1">
        <v>595563.8356164383</v>
      </c>
      <c r="AE58" s="1">
        <v>595563.8356164383</v>
      </c>
      <c r="AF58" s="1">
        <v>595563.8356164383</v>
      </c>
      <c r="AG58" s="1">
        <v>595563.8356164383</v>
      </c>
      <c r="AH58" s="1">
        <v>595563.8356164383</v>
      </c>
      <c r="AI58" s="1">
        <v>595563.8356164383</v>
      </c>
      <c r="AJ58" s="1">
        <v>595563.8356164383</v>
      </c>
      <c r="AK58" s="1">
        <v>595563.8356164383</v>
      </c>
      <c r="AL58" s="1">
        <v>595563.8356164383</v>
      </c>
      <c r="AM58" s="1">
        <v>595563.8356164383</v>
      </c>
      <c r="AN58" s="1">
        <v>595563.8356164383</v>
      </c>
      <c r="AO58" s="1">
        <v>595563.8356164383</v>
      </c>
      <c r="AP58" s="1">
        <v>595563.8356164383</v>
      </c>
      <c r="AQ58" s="1">
        <v>595563.8356164383</v>
      </c>
      <c r="AR58" s="1">
        <v>595563.8356164383</v>
      </c>
      <c r="AS58" s="1">
        <v>595563.8356164383</v>
      </c>
      <c r="AT58" s="1">
        <v>595563.8356164383</v>
      </c>
      <c r="AU58" s="1">
        <v>595563.8356164383</v>
      </c>
      <c r="AV58" s="1">
        <v>595563.8356164383</v>
      </c>
      <c r="AW58" s="1">
        <v>595563.8356164383</v>
      </c>
      <c r="AX58" s="1">
        <v>595563.8356164383</v>
      </c>
      <c r="AY58" s="1">
        <v>595563.8356164383</v>
      </c>
      <c r="AZ58" s="1">
        <v>595563.8356164383</v>
      </c>
      <c r="BA58" s="1">
        <v>595563.8356164383</v>
      </c>
      <c r="BB58" s="1">
        <v>595563.8356164383</v>
      </c>
      <c r="BC58" s="1">
        <v>595563.8356164383</v>
      </c>
      <c r="BD58" s="1">
        <v>595563.8356164383</v>
      </c>
      <c r="BE58" s="1">
        <v>595563.8356164383</v>
      </c>
      <c r="BF58" s="1">
        <v>595563.8356164383</v>
      </c>
      <c r="BG58" s="1">
        <v>595563.8356164383</v>
      </c>
      <c r="BH58" s="1">
        <v>595563.8356164383</v>
      </c>
      <c r="BI58" s="1">
        <v>595563.8356164383</v>
      </c>
      <c r="BJ58" s="1">
        <v>595563.8356164383</v>
      </c>
      <c r="BK58" s="1">
        <v>595563.8356164383</v>
      </c>
      <c r="BL58" s="1">
        <v>595563.8356164383</v>
      </c>
      <c r="BM58" s="1">
        <v>595563.8356164383</v>
      </c>
      <c r="BN58" s="1">
        <v>595563.8356164383</v>
      </c>
      <c r="BO58" s="1">
        <v>595563.8356164383</v>
      </c>
      <c r="BP58" s="1">
        <v>595563.8356164383</v>
      </c>
      <c r="BQ58" s="1">
        <v>595563.8356164383</v>
      </c>
      <c r="BR58" s="1">
        <v>595563.8356164383</v>
      </c>
      <c r="BS58" s="1">
        <v>595563.8356164383</v>
      </c>
      <c r="BT58" s="1">
        <v>595563.8356164383</v>
      </c>
      <c r="BU58" s="1">
        <v>595563.8356164383</v>
      </c>
      <c r="BV58" s="1">
        <v>595563.8356164383</v>
      </c>
      <c r="BW58" s="1">
        <v>595563.8356164383</v>
      </c>
      <c r="BX58" s="1">
        <v>595563.8356164383</v>
      </c>
      <c r="BY58" s="1">
        <v>595563.8356164383</v>
      </c>
      <c r="BZ58" s="1">
        <v>595563.8356164383</v>
      </c>
      <c r="CA58" s="1">
        <v>595563.8356164383</v>
      </c>
      <c r="CB58" s="1">
        <v>595563.8356164383</v>
      </c>
      <c r="CC58" s="1">
        <v>595563.8356164383</v>
      </c>
      <c r="CD58" s="1">
        <v>595563.8356164383</v>
      </c>
      <c r="CE58" s="1">
        <v>595563.8356164383</v>
      </c>
      <c r="CF58" s="1">
        <v>595563.8356164383</v>
      </c>
      <c r="CG58" s="1">
        <v>595563.8356164383</v>
      </c>
      <c r="CH58" s="1">
        <v>595563.8356164383</v>
      </c>
      <c r="CI58" s="1">
        <v>595563.8356164383</v>
      </c>
      <c r="CJ58" s="1">
        <v>595563.8356164383</v>
      </c>
      <c r="CK58" s="1">
        <v>595563.8356164383</v>
      </c>
      <c r="CL58" s="1">
        <v>595563.8356164383</v>
      </c>
      <c r="CM58" s="1">
        <v>595563.8356164383</v>
      </c>
      <c r="CN58" s="1">
        <v>595563.8356164383</v>
      </c>
      <c r="CO58" s="1">
        <v>595563.8356164383</v>
      </c>
      <c r="CP58" s="1">
        <v>595563.8356164383</v>
      </c>
      <c r="CQ58" s="1">
        <v>595563.8356164383</v>
      </c>
      <c r="CR58" s="1">
        <v>595563.8356164383</v>
      </c>
      <c r="CS58" s="1">
        <v>595563.8356164383</v>
      </c>
      <c r="CT58" s="1">
        <v>595563.8356164383</v>
      </c>
      <c r="CU58" s="1">
        <v>595563.8356164383</v>
      </c>
      <c r="CV58" s="1">
        <v>595563.8356164383</v>
      </c>
      <c r="CW58" s="1">
        <v>595563.8356164383</v>
      </c>
      <c r="CX58" s="1">
        <v>595563.8356164383</v>
      </c>
      <c r="CY58" s="1">
        <v>595563.8356164383</v>
      </c>
      <c r="CZ58" s="1">
        <v>595563.8356164383</v>
      </c>
      <c r="DA58" s="1">
        <v>595563.8356164383</v>
      </c>
    </row>
    <row r="59" spans="3:105" x14ac:dyDescent="0.25">
      <c r="D59" t="s">
        <v>54</v>
      </c>
      <c r="E59" s="1">
        <v>595563.8356164383</v>
      </c>
      <c r="F59" s="1">
        <v>595563.8356164383</v>
      </c>
      <c r="G59" s="1">
        <v>595563.8356164383</v>
      </c>
      <c r="H59" s="1">
        <v>595563.8356164383</v>
      </c>
      <c r="I59" s="1">
        <v>595563.8356164383</v>
      </c>
      <c r="J59" s="1">
        <v>595563.8356164383</v>
      </c>
      <c r="K59" s="1">
        <v>595563.8356164383</v>
      </c>
      <c r="L59" s="1">
        <v>595563.8356164383</v>
      </c>
      <c r="M59" s="1">
        <v>595563.8356164383</v>
      </c>
      <c r="N59" s="1">
        <v>595563.8356164383</v>
      </c>
      <c r="O59" s="1">
        <v>595563.8356164383</v>
      </c>
      <c r="P59" s="1">
        <v>595563.8356164383</v>
      </c>
      <c r="Q59" s="1">
        <v>595563.8356164383</v>
      </c>
      <c r="R59" s="1">
        <v>595563.8356164383</v>
      </c>
      <c r="S59" s="1">
        <v>595563.8356164383</v>
      </c>
      <c r="T59" s="1">
        <v>595563.8356164383</v>
      </c>
      <c r="U59" s="1">
        <v>595563.8356164383</v>
      </c>
      <c r="V59" s="1">
        <v>595563.8356164383</v>
      </c>
      <c r="W59" s="1">
        <v>595563.8356164383</v>
      </c>
      <c r="X59" s="1">
        <v>595563.8356164383</v>
      </c>
      <c r="Y59" s="1">
        <v>595563.8356164383</v>
      </c>
      <c r="Z59" s="1">
        <v>595563.8356164383</v>
      </c>
      <c r="AA59" s="1">
        <v>595563.8356164383</v>
      </c>
      <c r="AB59" s="1">
        <v>595563.8356164383</v>
      </c>
      <c r="AC59" s="1">
        <v>595563.8356164383</v>
      </c>
      <c r="AD59" s="1">
        <v>595563.8356164383</v>
      </c>
      <c r="AE59" s="1">
        <v>595563.8356164383</v>
      </c>
      <c r="AF59" s="1">
        <v>595563.8356164383</v>
      </c>
      <c r="AG59" s="1">
        <v>595563.8356164383</v>
      </c>
      <c r="AH59" s="1">
        <v>595563.8356164383</v>
      </c>
      <c r="AI59" s="1">
        <v>595563.8356164383</v>
      </c>
      <c r="AJ59" s="1">
        <v>595563.8356164383</v>
      </c>
      <c r="AK59" s="1">
        <v>595563.8356164383</v>
      </c>
      <c r="AL59" s="1">
        <v>595563.8356164383</v>
      </c>
      <c r="AM59" s="1">
        <v>595563.8356164383</v>
      </c>
      <c r="AN59" s="1">
        <v>595563.8356164383</v>
      </c>
      <c r="AO59" s="1">
        <v>595563.8356164383</v>
      </c>
      <c r="AP59" s="1">
        <v>595563.8356164383</v>
      </c>
      <c r="AQ59" s="1">
        <v>595563.8356164383</v>
      </c>
      <c r="AR59" s="1">
        <v>595563.8356164383</v>
      </c>
      <c r="AS59" s="1">
        <v>595563.8356164383</v>
      </c>
      <c r="AT59" s="1">
        <v>595563.8356164383</v>
      </c>
      <c r="AU59" s="1">
        <v>595563.8356164383</v>
      </c>
      <c r="AV59" s="1">
        <v>595563.8356164383</v>
      </c>
      <c r="AW59" s="1">
        <v>595563.8356164383</v>
      </c>
      <c r="AX59" s="1">
        <v>595563.8356164383</v>
      </c>
      <c r="AY59" s="1">
        <v>595563.8356164383</v>
      </c>
      <c r="AZ59" s="1">
        <v>595563.8356164383</v>
      </c>
      <c r="BA59" s="1">
        <v>595563.8356164383</v>
      </c>
      <c r="BB59" s="1">
        <v>595563.8356164383</v>
      </c>
      <c r="BC59" s="1">
        <v>595563.8356164383</v>
      </c>
      <c r="BD59" s="1">
        <v>595563.8356164383</v>
      </c>
      <c r="BE59" s="1">
        <v>595563.8356164383</v>
      </c>
      <c r="BF59" s="1">
        <v>595563.8356164383</v>
      </c>
      <c r="BG59" s="1">
        <v>595563.8356164383</v>
      </c>
      <c r="BH59" s="1">
        <v>595563.8356164383</v>
      </c>
      <c r="BI59" s="1">
        <v>595563.8356164383</v>
      </c>
      <c r="BJ59" s="1">
        <v>595563.8356164383</v>
      </c>
      <c r="BK59" s="1">
        <v>595563.8356164383</v>
      </c>
      <c r="BL59" s="1">
        <v>595563.8356164383</v>
      </c>
      <c r="BM59" s="1">
        <v>595563.8356164383</v>
      </c>
      <c r="BN59" s="1">
        <v>595563.8356164383</v>
      </c>
      <c r="BO59" s="1">
        <v>595563.8356164383</v>
      </c>
      <c r="BP59" s="1">
        <v>595563.8356164383</v>
      </c>
      <c r="BQ59" s="1">
        <v>595563.8356164383</v>
      </c>
      <c r="BR59" s="1">
        <v>595563.8356164383</v>
      </c>
      <c r="BS59" s="1">
        <v>595563.8356164383</v>
      </c>
      <c r="BT59" s="1">
        <v>595563.8356164383</v>
      </c>
      <c r="BU59" s="1">
        <v>595563.8356164383</v>
      </c>
      <c r="BV59" s="1">
        <v>595563.8356164383</v>
      </c>
      <c r="BW59" s="1">
        <v>595563.8356164383</v>
      </c>
      <c r="BX59" s="1">
        <v>595563.8356164383</v>
      </c>
      <c r="BY59" s="1">
        <v>595563.8356164383</v>
      </c>
      <c r="BZ59" s="1">
        <v>595563.8356164383</v>
      </c>
      <c r="CA59" s="1">
        <v>595563.8356164383</v>
      </c>
      <c r="CB59" s="1">
        <v>595563.8356164383</v>
      </c>
      <c r="CC59" s="1">
        <v>595563.8356164383</v>
      </c>
      <c r="CD59" s="1">
        <v>595563.8356164383</v>
      </c>
      <c r="CE59" s="1">
        <v>595563.8356164383</v>
      </c>
      <c r="CF59" s="1">
        <v>595563.8356164383</v>
      </c>
      <c r="CG59" s="1">
        <v>595563.8356164383</v>
      </c>
      <c r="CH59" s="1">
        <v>595563.8356164383</v>
      </c>
      <c r="CI59" s="1">
        <v>595563.8356164383</v>
      </c>
      <c r="CJ59" s="1">
        <v>595563.8356164383</v>
      </c>
      <c r="CK59" s="1">
        <v>595563.8356164383</v>
      </c>
      <c r="CL59" s="1">
        <v>595563.8356164383</v>
      </c>
      <c r="CM59" s="1">
        <v>595563.8356164383</v>
      </c>
      <c r="CN59" s="1">
        <v>595563.8356164383</v>
      </c>
      <c r="CO59" s="1">
        <v>595563.8356164383</v>
      </c>
      <c r="CP59" s="1">
        <v>595563.8356164383</v>
      </c>
      <c r="CQ59" s="1">
        <v>595563.8356164383</v>
      </c>
      <c r="CR59" s="1">
        <v>595563.8356164383</v>
      </c>
      <c r="CS59" s="1">
        <v>595563.8356164383</v>
      </c>
      <c r="CT59" s="1">
        <v>595563.8356164383</v>
      </c>
      <c r="CU59" s="1">
        <v>595563.8356164383</v>
      </c>
      <c r="CV59" s="1">
        <v>595563.8356164383</v>
      </c>
      <c r="CW59" s="1">
        <v>595563.8356164383</v>
      </c>
      <c r="CX59" s="1">
        <v>595563.8356164383</v>
      </c>
      <c r="CY59" s="1">
        <v>595563.8356164383</v>
      </c>
      <c r="CZ59" s="1">
        <v>595563.8356164383</v>
      </c>
      <c r="DA59" s="1">
        <v>595563.8356164383</v>
      </c>
    </row>
    <row r="60" spans="3:105" x14ac:dyDescent="0.25">
      <c r="D60" t="s">
        <v>55</v>
      </c>
      <c r="E60" s="1">
        <v>595563.8356164383</v>
      </c>
      <c r="F60" s="1">
        <v>595563.8356164383</v>
      </c>
      <c r="G60" s="1">
        <v>595563.8356164383</v>
      </c>
      <c r="H60" s="1">
        <v>595563.8356164383</v>
      </c>
      <c r="I60" s="1">
        <v>595563.8356164383</v>
      </c>
      <c r="J60" s="1">
        <v>595563.8356164383</v>
      </c>
      <c r="K60" s="1">
        <v>595563.8356164383</v>
      </c>
      <c r="L60" s="1">
        <v>595563.8356164383</v>
      </c>
      <c r="M60" s="1">
        <v>595563.8356164383</v>
      </c>
      <c r="N60" s="1">
        <v>595563.8356164383</v>
      </c>
      <c r="O60" s="1">
        <v>595563.8356164383</v>
      </c>
      <c r="P60" s="1">
        <v>595563.8356164383</v>
      </c>
      <c r="Q60" s="1">
        <v>595563.8356164383</v>
      </c>
      <c r="R60" s="1">
        <v>595563.8356164383</v>
      </c>
      <c r="S60" s="1">
        <v>595563.8356164383</v>
      </c>
      <c r="T60" s="1">
        <v>595563.8356164383</v>
      </c>
      <c r="U60" s="1">
        <v>595563.8356164383</v>
      </c>
      <c r="V60" s="1">
        <v>595563.8356164383</v>
      </c>
      <c r="W60" s="1">
        <v>595563.8356164383</v>
      </c>
      <c r="X60" s="1">
        <v>595563.8356164383</v>
      </c>
      <c r="Y60" s="1">
        <v>595563.8356164383</v>
      </c>
      <c r="Z60" s="1">
        <v>595563.8356164383</v>
      </c>
      <c r="AA60" s="1">
        <v>595563.8356164383</v>
      </c>
      <c r="AB60" s="1">
        <v>595563.8356164383</v>
      </c>
      <c r="AC60" s="1">
        <v>595563.8356164383</v>
      </c>
      <c r="AD60" s="1">
        <v>595563.8356164383</v>
      </c>
      <c r="AE60" s="1">
        <v>595563.8356164383</v>
      </c>
      <c r="AF60" s="1">
        <v>595563.8356164383</v>
      </c>
      <c r="AG60" s="1">
        <v>595563.8356164383</v>
      </c>
      <c r="AH60" s="1">
        <v>595563.8356164383</v>
      </c>
      <c r="AI60" s="1">
        <v>595563.8356164383</v>
      </c>
      <c r="AJ60" s="1">
        <v>595563.8356164383</v>
      </c>
      <c r="AK60" s="1">
        <v>595563.8356164383</v>
      </c>
      <c r="AL60" s="1">
        <v>595563.8356164383</v>
      </c>
      <c r="AM60" s="1">
        <v>595563.8356164383</v>
      </c>
      <c r="AN60" s="1">
        <v>595563.8356164383</v>
      </c>
      <c r="AO60" s="1">
        <v>595563.8356164383</v>
      </c>
      <c r="AP60" s="1">
        <v>595563.8356164383</v>
      </c>
      <c r="AQ60" s="1">
        <v>595563.8356164383</v>
      </c>
      <c r="AR60" s="1">
        <v>595563.8356164383</v>
      </c>
      <c r="AS60" s="1">
        <v>595563.8356164383</v>
      </c>
      <c r="AT60" s="1">
        <v>595563.8356164383</v>
      </c>
      <c r="AU60" s="1">
        <v>595563.8356164383</v>
      </c>
      <c r="AV60" s="1">
        <v>595563.8356164383</v>
      </c>
      <c r="AW60" s="1">
        <v>595563.8356164383</v>
      </c>
      <c r="AX60" s="1">
        <v>595563.8356164383</v>
      </c>
      <c r="AY60" s="1">
        <v>595563.8356164383</v>
      </c>
      <c r="AZ60" s="1">
        <v>595563.8356164383</v>
      </c>
      <c r="BA60" s="1">
        <v>595563.8356164383</v>
      </c>
      <c r="BB60" s="1">
        <v>595563.8356164383</v>
      </c>
      <c r="BC60" s="1">
        <v>595563.8356164383</v>
      </c>
      <c r="BD60" s="1">
        <v>595563.8356164383</v>
      </c>
      <c r="BE60" s="1">
        <v>595563.8356164383</v>
      </c>
      <c r="BF60" s="1">
        <v>595563.8356164383</v>
      </c>
      <c r="BG60" s="1">
        <v>595563.8356164383</v>
      </c>
      <c r="BH60" s="1">
        <v>595563.8356164383</v>
      </c>
      <c r="BI60" s="1">
        <v>595563.8356164383</v>
      </c>
      <c r="BJ60" s="1">
        <v>595563.8356164383</v>
      </c>
      <c r="BK60" s="1">
        <v>595563.8356164383</v>
      </c>
      <c r="BL60" s="1">
        <v>595563.8356164383</v>
      </c>
      <c r="BM60" s="1">
        <v>595563.8356164383</v>
      </c>
      <c r="BN60" s="1">
        <v>595563.8356164383</v>
      </c>
      <c r="BO60" s="1">
        <v>595563.8356164383</v>
      </c>
      <c r="BP60" s="1">
        <v>595563.8356164383</v>
      </c>
      <c r="BQ60" s="1">
        <v>595563.8356164383</v>
      </c>
      <c r="BR60" s="1">
        <v>595563.8356164383</v>
      </c>
      <c r="BS60" s="1">
        <v>595563.8356164383</v>
      </c>
      <c r="BT60" s="1">
        <v>595563.8356164383</v>
      </c>
      <c r="BU60" s="1">
        <v>595563.8356164383</v>
      </c>
      <c r="BV60" s="1">
        <v>595563.8356164383</v>
      </c>
      <c r="BW60" s="1">
        <v>595563.8356164383</v>
      </c>
      <c r="BX60" s="1">
        <v>595563.8356164383</v>
      </c>
      <c r="BY60" s="1">
        <v>595563.8356164383</v>
      </c>
      <c r="BZ60" s="1">
        <v>595563.8356164383</v>
      </c>
      <c r="CA60" s="1">
        <v>595563.8356164383</v>
      </c>
      <c r="CB60" s="1">
        <v>595563.8356164383</v>
      </c>
      <c r="CC60" s="1">
        <v>595563.8356164383</v>
      </c>
      <c r="CD60" s="1">
        <v>595563.8356164383</v>
      </c>
      <c r="CE60" s="1">
        <v>595563.8356164383</v>
      </c>
      <c r="CF60" s="1">
        <v>595563.8356164383</v>
      </c>
      <c r="CG60" s="1">
        <v>595563.8356164383</v>
      </c>
      <c r="CH60" s="1">
        <v>595563.8356164383</v>
      </c>
      <c r="CI60" s="1">
        <v>595563.8356164383</v>
      </c>
      <c r="CJ60" s="1">
        <v>595563.8356164383</v>
      </c>
      <c r="CK60" s="1">
        <v>595563.8356164383</v>
      </c>
      <c r="CL60" s="1">
        <v>595563.8356164383</v>
      </c>
      <c r="CM60" s="1">
        <v>595563.8356164383</v>
      </c>
      <c r="CN60" s="1">
        <v>595563.8356164383</v>
      </c>
      <c r="CO60" s="1">
        <v>595563.8356164383</v>
      </c>
      <c r="CP60" s="1">
        <v>595563.8356164383</v>
      </c>
      <c r="CQ60" s="1">
        <v>595563.8356164383</v>
      </c>
      <c r="CR60" s="1">
        <v>595563.8356164383</v>
      </c>
      <c r="CS60" s="1">
        <v>595563.8356164383</v>
      </c>
      <c r="CT60" s="1">
        <v>595563.8356164383</v>
      </c>
      <c r="CU60" s="1">
        <v>595563.8356164383</v>
      </c>
      <c r="CV60" s="1">
        <v>595563.8356164383</v>
      </c>
      <c r="CW60" s="1">
        <v>595563.8356164383</v>
      </c>
      <c r="CX60" s="1">
        <v>595563.8356164383</v>
      </c>
      <c r="CY60" s="1">
        <v>595563.8356164383</v>
      </c>
      <c r="CZ60" s="1">
        <v>595563.8356164383</v>
      </c>
      <c r="DA60" s="1">
        <v>595563.8356164383</v>
      </c>
    </row>
    <row r="61" spans="3:105" x14ac:dyDescent="0.25">
      <c r="D61" t="s">
        <v>56</v>
      </c>
      <c r="E61" s="1">
        <v>595563.8356164383</v>
      </c>
      <c r="F61" s="1">
        <v>595563.8356164383</v>
      </c>
      <c r="G61" s="1">
        <v>595563.8356164383</v>
      </c>
      <c r="H61" s="1">
        <v>595563.8356164383</v>
      </c>
      <c r="I61" s="1">
        <v>595563.8356164383</v>
      </c>
      <c r="J61" s="1">
        <v>595563.8356164383</v>
      </c>
      <c r="K61" s="1">
        <v>595563.8356164383</v>
      </c>
      <c r="L61" s="1">
        <v>595563.8356164383</v>
      </c>
      <c r="M61" s="1">
        <v>595563.8356164383</v>
      </c>
      <c r="N61" s="1">
        <v>595563.8356164383</v>
      </c>
      <c r="O61" s="1">
        <v>595563.8356164383</v>
      </c>
      <c r="P61" s="1">
        <v>595563.8356164383</v>
      </c>
      <c r="Q61" s="1">
        <v>595563.8356164383</v>
      </c>
      <c r="R61" s="1">
        <v>595563.8356164383</v>
      </c>
      <c r="S61" s="1">
        <v>595563.8356164383</v>
      </c>
      <c r="T61" s="1">
        <v>595563.8356164383</v>
      </c>
      <c r="U61" s="1">
        <v>595563.8356164383</v>
      </c>
      <c r="V61" s="1">
        <v>595563.8356164383</v>
      </c>
      <c r="W61" s="1">
        <v>595563.8356164383</v>
      </c>
      <c r="X61" s="1">
        <v>595563.8356164383</v>
      </c>
      <c r="Y61" s="1">
        <v>595563.8356164383</v>
      </c>
      <c r="Z61" s="1">
        <v>595563.8356164383</v>
      </c>
      <c r="AA61" s="1">
        <v>595563.8356164383</v>
      </c>
      <c r="AB61" s="1">
        <v>595563.8356164383</v>
      </c>
      <c r="AC61" s="1">
        <v>595563.8356164383</v>
      </c>
      <c r="AD61" s="1">
        <v>595563.8356164383</v>
      </c>
      <c r="AE61" s="1">
        <v>595563.8356164383</v>
      </c>
      <c r="AF61" s="1">
        <v>595563.8356164383</v>
      </c>
      <c r="AG61" s="1">
        <v>595563.8356164383</v>
      </c>
      <c r="AH61" s="1">
        <v>595563.8356164383</v>
      </c>
      <c r="AI61" s="1">
        <v>595563.8356164383</v>
      </c>
      <c r="AJ61" s="1">
        <v>595563.8356164383</v>
      </c>
      <c r="AK61" s="1">
        <v>595563.8356164383</v>
      </c>
      <c r="AL61" s="1">
        <v>595563.8356164383</v>
      </c>
      <c r="AM61" s="1">
        <v>595563.8356164383</v>
      </c>
      <c r="AN61" s="1">
        <v>595563.8356164383</v>
      </c>
      <c r="AO61" s="1">
        <v>595563.8356164383</v>
      </c>
      <c r="AP61" s="1">
        <v>595563.8356164383</v>
      </c>
      <c r="AQ61" s="1">
        <v>595563.8356164383</v>
      </c>
      <c r="AR61" s="1">
        <v>595563.8356164383</v>
      </c>
      <c r="AS61" s="1">
        <v>595563.8356164383</v>
      </c>
      <c r="AT61" s="1">
        <v>595563.8356164383</v>
      </c>
      <c r="AU61" s="1">
        <v>595563.8356164383</v>
      </c>
      <c r="AV61" s="1">
        <v>595563.8356164383</v>
      </c>
      <c r="AW61" s="1">
        <v>595563.8356164383</v>
      </c>
      <c r="AX61" s="1">
        <v>595563.8356164383</v>
      </c>
      <c r="AY61" s="1">
        <v>595563.8356164383</v>
      </c>
      <c r="AZ61" s="1">
        <v>595563.8356164383</v>
      </c>
      <c r="BA61" s="1">
        <v>595563.8356164383</v>
      </c>
      <c r="BB61" s="1">
        <v>595563.8356164383</v>
      </c>
      <c r="BC61" s="1">
        <v>595563.8356164383</v>
      </c>
      <c r="BD61" s="1">
        <v>595563.8356164383</v>
      </c>
      <c r="BE61" s="1">
        <v>595563.8356164383</v>
      </c>
      <c r="BF61" s="1">
        <v>595563.8356164383</v>
      </c>
      <c r="BG61" s="1">
        <v>595563.8356164383</v>
      </c>
      <c r="BH61" s="1">
        <v>595563.8356164383</v>
      </c>
      <c r="BI61" s="1">
        <v>595563.8356164383</v>
      </c>
      <c r="BJ61" s="1">
        <v>595563.8356164383</v>
      </c>
      <c r="BK61" s="1">
        <v>595563.8356164383</v>
      </c>
      <c r="BL61" s="1">
        <v>595563.8356164383</v>
      </c>
      <c r="BM61" s="1">
        <v>595563.8356164383</v>
      </c>
      <c r="BN61" s="1">
        <v>595563.8356164383</v>
      </c>
      <c r="BO61" s="1">
        <v>595563.8356164383</v>
      </c>
      <c r="BP61" s="1">
        <v>595563.8356164383</v>
      </c>
      <c r="BQ61" s="1">
        <v>595563.8356164383</v>
      </c>
      <c r="BR61" s="1">
        <v>595563.8356164383</v>
      </c>
      <c r="BS61" s="1">
        <v>595563.8356164383</v>
      </c>
      <c r="BT61" s="1">
        <v>595563.8356164383</v>
      </c>
      <c r="BU61" s="1">
        <v>595563.8356164383</v>
      </c>
      <c r="BV61" s="1">
        <v>595563.8356164383</v>
      </c>
      <c r="BW61" s="1">
        <v>595563.8356164383</v>
      </c>
      <c r="BX61" s="1">
        <v>595563.8356164383</v>
      </c>
      <c r="BY61" s="1">
        <v>595563.8356164383</v>
      </c>
      <c r="BZ61" s="1">
        <v>595563.8356164383</v>
      </c>
      <c r="CA61" s="1">
        <v>595563.8356164383</v>
      </c>
      <c r="CB61" s="1">
        <v>595563.8356164383</v>
      </c>
      <c r="CC61" s="1">
        <v>595563.8356164383</v>
      </c>
      <c r="CD61" s="1">
        <v>595563.8356164383</v>
      </c>
      <c r="CE61" s="1">
        <v>595563.8356164383</v>
      </c>
      <c r="CF61" s="1">
        <v>595563.8356164383</v>
      </c>
      <c r="CG61" s="1">
        <v>595563.8356164383</v>
      </c>
      <c r="CH61" s="1">
        <v>595563.8356164383</v>
      </c>
      <c r="CI61" s="1">
        <v>595563.8356164383</v>
      </c>
      <c r="CJ61" s="1">
        <v>595563.8356164383</v>
      </c>
      <c r="CK61" s="1">
        <v>595563.8356164383</v>
      </c>
      <c r="CL61" s="1">
        <v>595563.8356164383</v>
      </c>
      <c r="CM61" s="1">
        <v>595563.8356164383</v>
      </c>
      <c r="CN61" s="1">
        <v>595563.8356164383</v>
      </c>
      <c r="CO61" s="1">
        <v>595563.8356164383</v>
      </c>
      <c r="CP61" s="1">
        <v>595563.8356164383</v>
      </c>
      <c r="CQ61" s="1">
        <v>595563.8356164383</v>
      </c>
      <c r="CR61" s="1">
        <v>595563.8356164383</v>
      </c>
      <c r="CS61" s="1">
        <v>595563.8356164383</v>
      </c>
      <c r="CT61" s="1">
        <v>595563.8356164383</v>
      </c>
      <c r="CU61" s="1">
        <v>595563.8356164383</v>
      </c>
      <c r="CV61" s="1">
        <v>595563.8356164383</v>
      </c>
      <c r="CW61" s="1">
        <v>595563.8356164383</v>
      </c>
      <c r="CX61" s="1">
        <v>595563.8356164383</v>
      </c>
      <c r="CY61" s="1">
        <v>595563.8356164383</v>
      </c>
      <c r="CZ61" s="1">
        <v>595563.8356164383</v>
      </c>
      <c r="DA61" s="1">
        <v>595563.8356164383</v>
      </c>
    </row>
    <row r="62" spans="3:105" x14ac:dyDescent="0.25">
      <c r="D62" t="s">
        <v>57</v>
      </c>
      <c r="E62" s="1">
        <v>595563.8356164383</v>
      </c>
      <c r="F62" s="1">
        <v>595563.8356164383</v>
      </c>
      <c r="G62" s="1">
        <v>595563.8356164383</v>
      </c>
      <c r="H62" s="1">
        <v>595563.8356164383</v>
      </c>
      <c r="I62" s="1">
        <v>595563.8356164383</v>
      </c>
      <c r="J62" s="1">
        <v>595563.8356164383</v>
      </c>
      <c r="K62" s="1">
        <v>595563.8356164383</v>
      </c>
      <c r="L62" s="1">
        <v>595563.8356164383</v>
      </c>
      <c r="M62" s="1">
        <v>595563.8356164383</v>
      </c>
      <c r="N62" s="1">
        <v>595563.8356164383</v>
      </c>
      <c r="O62" s="1">
        <v>595563.8356164383</v>
      </c>
      <c r="P62" s="1">
        <v>595563.8356164383</v>
      </c>
      <c r="Q62" s="1">
        <v>595563.8356164383</v>
      </c>
      <c r="R62" s="1">
        <v>595563.8356164383</v>
      </c>
      <c r="S62" s="1">
        <v>595563.8356164383</v>
      </c>
      <c r="T62" s="1">
        <v>595563.8356164383</v>
      </c>
      <c r="U62" s="1">
        <v>595563.8356164383</v>
      </c>
      <c r="V62" s="1">
        <v>595563.8356164383</v>
      </c>
      <c r="W62" s="1">
        <v>595563.8356164383</v>
      </c>
      <c r="X62" s="1">
        <v>595563.8356164383</v>
      </c>
      <c r="Y62" s="1">
        <v>595563.8356164383</v>
      </c>
      <c r="Z62" s="1">
        <v>595563.8356164383</v>
      </c>
      <c r="AA62" s="1">
        <v>595563.8356164383</v>
      </c>
      <c r="AB62" s="1">
        <v>595563.8356164383</v>
      </c>
      <c r="AC62" s="1">
        <v>595563.8356164383</v>
      </c>
      <c r="AD62" s="1">
        <v>595563.8356164383</v>
      </c>
      <c r="AE62" s="1">
        <v>595563.8356164383</v>
      </c>
      <c r="AF62" s="1">
        <v>595563.8356164383</v>
      </c>
      <c r="AG62" s="1">
        <v>595563.8356164383</v>
      </c>
      <c r="AH62" s="1">
        <v>595563.8356164383</v>
      </c>
      <c r="AI62" s="1">
        <v>595563.8356164383</v>
      </c>
      <c r="AJ62" s="1">
        <v>595563.8356164383</v>
      </c>
      <c r="AK62" s="1">
        <v>595563.8356164383</v>
      </c>
      <c r="AL62" s="1">
        <v>595563.8356164383</v>
      </c>
      <c r="AM62" s="1">
        <v>595563.8356164383</v>
      </c>
      <c r="AN62" s="1">
        <v>595563.8356164383</v>
      </c>
      <c r="AO62" s="1">
        <v>595563.8356164383</v>
      </c>
      <c r="AP62" s="1">
        <v>595563.8356164383</v>
      </c>
      <c r="AQ62" s="1">
        <v>595563.8356164383</v>
      </c>
      <c r="AR62" s="1">
        <v>595563.8356164383</v>
      </c>
      <c r="AS62" s="1">
        <v>595563.8356164383</v>
      </c>
      <c r="AT62" s="1">
        <v>595563.8356164383</v>
      </c>
      <c r="AU62" s="1">
        <v>595563.8356164383</v>
      </c>
      <c r="AV62" s="1">
        <v>595563.8356164383</v>
      </c>
      <c r="AW62" s="1">
        <v>595563.8356164383</v>
      </c>
      <c r="AX62" s="1">
        <v>595563.8356164383</v>
      </c>
      <c r="AY62" s="1">
        <v>595563.8356164383</v>
      </c>
      <c r="AZ62" s="1">
        <v>595563.8356164383</v>
      </c>
      <c r="BA62" s="1">
        <v>595563.8356164383</v>
      </c>
      <c r="BB62" s="1">
        <v>595563.8356164383</v>
      </c>
      <c r="BC62" s="1">
        <v>595563.8356164383</v>
      </c>
      <c r="BD62" s="1">
        <v>595563.8356164383</v>
      </c>
      <c r="BE62" s="1">
        <v>595563.8356164383</v>
      </c>
      <c r="BF62" s="1">
        <v>595563.8356164383</v>
      </c>
      <c r="BG62" s="1">
        <v>595563.8356164383</v>
      </c>
      <c r="BH62" s="1">
        <v>595563.8356164383</v>
      </c>
      <c r="BI62" s="1">
        <v>595563.8356164383</v>
      </c>
      <c r="BJ62" s="1">
        <v>595563.8356164383</v>
      </c>
      <c r="BK62" s="1">
        <v>595563.8356164383</v>
      </c>
      <c r="BL62" s="1">
        <v>595563.8356164383</v>
      </c>
      <c r="BM62" s="1">
        <v>595563.8356164383</v>
      </c>
      <c r="BN62" s="1">
        <v>595563.8356164383</v>
      </c>
      <c r="BO62" s="1">
        <v>595563.8356164383</v>
      </c>
      <c r="BP62" s="1">
        <v>595563.8356164383</v>
      </c>
      <c r="BQ62" s="1">
        <v>595563.8356164383</v>
      </c>
      <c r="BR62" s="1">
        <v>595563.8356164383</v>
      </c>
      <c r="BS62" s="1">
        <v>595563.8356164383</v>
      </c>
      <c r="BT62" s="1">
        <v>595563.8356164383</v>
      </c>
      <c r="BU62" s="1">
        <v>595563.8356164383</v>
      </c>
      <c r="BV62" s="1">
        <v>595563.8356164383</v>
      </c>
      <c r="BW62" s="1">
        <v>595563.8356164383</v>
      </c>
      <c r="BX62" s="1">
        <v>595563.8356164383</v>
      </c>
      <c r="BY62" s="1">
        <v>595563.8356164383</v>
      </c>
      <c r="BZ62" s="1">
        <v>595563.8356164383</v>
      </c>
      <c r="CA62" s="1">
        <v>595563.8356164383</v>
      </c>
      <c r="CB62" s="1">
        <v>595563.8356164383</v>
      </c>
      <c r="CC62" s="1">
        <v>595563.8356164383</v>
      </c>
      <c r="CD62" s="1">
        <v>595563.8356164383</v>
      </c>
      <c r="CE62" s="1">
        <v>595563.8356164383</v>
      </c>
      <c r="CF62" s="1">
        <v>595563.8356164383</v>
      </c>
      <c r="CG62" s="1">
        <v>595563.8356164383</v>
      </c>
      <c r="CH62" s="1">
        <v>595563.8356164383</v>
      </c>
      <c r="CI62" s="1">
        <v>595563.8356164383</v>
      </c>
      <c r="CJ62" s="1">
        <v>595563.8356164383</v>
      </c>
      <c r="CK62" s="1">
        <v>595563.8356164383</v>
      </c>
      <c r="CL62" s="1">
        <v>595563.8356164383</v>
      </c>
      <c r="CM62" s="1">
        <v>595563.8356164383</v>
      </c>
      <c r="CN62" s="1">
        <v>595563.8356164383</v>
      </c>
      <c r="CO62" s="1">
        <v>595563.8356164383</v>
      </c>
      <c r="CP62" s="1">
        <v>595563.8356164383</v>
      </c>
      <c r="CQ62" s="1">
        <v>595563.8356164383</v>
      </c>
      <c r="CR62" s="1">
        <v>595563.8356164383</v>
      </c>
      <c r="CS62" s="1">
        <v>595563.8356164383</v>
      </c>
      <c r="CT62" s="1">
        <v>595563.8356164383</v>
      </c>
      <c r="CU62" s="1">
        <v>595563.8356164383</v>
      </c>
      <c r="CV62" s="1">
        <v>595563.8356164383</v>
      </c>
      <c r="CW62" s="1">
        <v>595563.8356164383</v>
      </c>
      <c r="CX62" s="1">
        <v>595563.8356164383</v>
      </c>
      <c r="CY62" s="1">
        <v>595563.8356164383</v>
      </c>
      <c r="CZ62" s="1">
        <v>595563.8356164383</v>
      </c>
      <c r="DA62" s="1">
        <v>595563.8356164383</v>
      </c>
    </row>
    <row r="63" spans="3:105" x14ac:dyDescent="0.25">
      <c r="D63" t="s">
        <v>58</v>
      </c>
      <c r="E63" s="1">
        <v>595563.8356164383</v>
      </c>
      <c r="F63" s="1">
        <v>595563.8356164383</v>
      </c>
      <c r="G63" s="1">
        <v>595563.8356164383</v>
      </c>
      <c r="H63" s="1">
        <v>595563.8356164383</v>
      </c>
      <c r="I63" s="1">
        <v>595563.8356164383</v>
      </c>
      <c r="J63" s="1">
        <v>595563.8356164383</v>
      </c>
      <c r="K63" s="1">
        <v>595563.8356164383</v>
      </c>
      <c r="L63" s="1">
        <v>595563.8356164383</v>
      </c>
      <c r="M63" s="1">
        <v>595563.8356164383</v>
      </c>
      <c r="N63" s="1">
        <v>595563.8356164383</v>
      </c>
      <c r="O63" s="1">
        <v>595563.8356164383</v>
      </c>
      <c r="P63" s="1">
        <v>595563.8356164383</v>
      </c>
      <c r="Q63" s="1">
        <v>595563.8356164383</v>
      </c>
      <c r="R63" s="1">
        <v>595563.8356164383</v>
      </c>
      <c r="S63" s="1">
        <v>595563.8356164383</v>
      </c>
      <c r="T63" s="1">
        <v>595563.8356164383</v>
      </c>
      <c r="U63" s="1">
        <v>595563.8356164383</v>
      </c>
      <c r="V63" s="1">
        <v>595563.8356164383</v>
      </c>
      <c r="W63" s="1">
        <v>595563.8356164383</v>
      </c>
      <c r="X63" s="1">
        <v>595563.8356164383</v>
      </c>
      <c r="Y63" s="1">
        <v>595563.8356164383</v>
      </c>
      <c r="Z63" s="1">
        <v>595563.8356164383</v>
      </c>
      <c r="AA63" s="1">
        <v>595563.8356164383</v>
      </c>
      <c r="AB63" s="1">
        <v>595563.8356164383</v>
      </c>
      <c r="AC63" s="1">
        <v>595563.8356164383</v>
      </c>
      <c r="AD63" s="1">
        <v>595563.8356164383</v>
      </c>
      <c r="AE63" s="1">
        <v>595563.8356164383</v>
      </c>
      <c r="AF63" s="1">
        <v>595563.8356164383</v>
      </c>
      <c r="AG63" s="1">
        <v>595563.8356164383</v>
      </c>
      <c r="AH63" s="1">
        <v>595563.8356164383</v>
      </c>
      <c r="AI63" s="1">
        <v>595563.8356164383</v>
      </c>
      <c r="AJ63" s="1">
        <v>595563.8356164383</v>
      </c>
      <c r="AK63" s="1">
        <v>595563.8356164383</v>
      </c>
      <c r="AL63" s="1">
        <v>595563.8356164383</v>
      </c>
      <c r="AM63" s="1">
        <v>595563.8356164383</v>
      </c>
      <c r="AN63" s="1">
        <v>595563.8356164383</v>
      </c>
      <c r="AO63" s="1">
        <v>595563.8356164383</v>
      </c>
      <c r="AP63" s="1">
        <v>595563.8356164383</v>
      </c>
      <c r="AQ63" s="1">
        <v>595563.8356164383</v>
      </c>
      <c r="AR63" s="1">
        <v>595563.8356164383</v>
      </c>
      <c r="AS63" s="1">
        <v>595563.8356164383</v>
      </c>
      <c r="AT63" s="1">
        <v>595563.8356164383</v>
      </c>
      <c r="AU63" s="1">
        <v>595563.8356164383</v>
      </c>
      <c r="AV63" s="1">
        <v>595563.8356164383</v>
      </c>
      <c r="AW63" s="1">
        <v>595563.8356164383</v>
      </c>
      <c r="AX63" s="1">
        <v>595563.8356164383</v>
      </c>
      <c r="AY63" s="1">
        <v>595563.8356164383</v>
      </c>
      <c r="AZ63" s="1">
        <v>595563.8356164383</v>
      </c>
      <c r="BA63" s="1">
        <v>595563.8356164383</v>
      </c>
      <c r="BB63" s="1">
        <v>595563.8356164383</v>
      </c>
      <c r="BC63" s="1">
        <v>595563.8356164383</v>
      </c>
      <c r="BD63" s="1">
        <v>595563.8356164383</v>
      </c>
      <c r="BE63" s="1">
        <v>595563.8356164383</v>
      </c>
      <c r="BF63" s="1">
        <v>595563.8356164383</v>
      </c>
      <c r="BG63" s="1">
        <v>595563.8356164383</v>
      </c>
      <c r="BH63" s="1">
        <v>595563.8356164383</v>
      </c>
      <c r="BI63" s="1">
        <v>595563.8356164383</v>
      </c>
      <c r="BJ63" s="1">
        <v>595563.8356164383</v>
      </c>
      <c r="BK63" s="1">
        <v>595563.8356164383</v>
      </c>
      <c r="BL63" s="1">
        <v>595563.8356164383</v>
      </c>
      <c r="BM63" s="1">
        <v>595563.8356164383</v>
      </c>
      <c r="BN63" s="1">
        <v>595563.8356164383</v>
      </c>
      <c r="BO63" s="1">
        <v>595563.8356164383</v>
      </c>
      <c r="BP63" s="1">
        <v>595563.8356164383</v>
      </c>
      <c r="BQ63" s="1">
        <v>595563.8356164383</v>
      </c>
      <c r="BR63" s="1">
        <v>595563.8356164383</v>
      </c>
      <c r="BS63" s="1">
        <v>595563.8356164383</v>
      </c>
      <c r="BT63" s="1">
        <v>595563.8356164383</v>
      </c>
      <c r="BU63" s="1">
        <v>595563.8356164383</v>
      </c>
      <c r="BV63" s="1">
        <v>595563.8356164383</v>
      </c>
      <c r="BW63" s="1">
        <v>595563.8356164383</v>
      </c>
      <c r="BX63" s="1">
        <v>595563.8356164383</v>
      </c>
      <c r="BY63" s="1">
        <v>595563.8356164383</v>
      </c>
      <c r="BZ63" s="1">
        <v>595563.8356164383</v>
      </c>
      <c r="CA63" s="1">
        <v>595563.8356164383</v>
      </c>
      <c r="CB63" s="1">
        <v>595563.8356164383</v>
      </c>
      <c r="CC63" s="1">
        <v>595563.8356164383</v>
      </c>
      <c r="CD63" s="1">
        <v>595563.8356164383</v>
      </c>
      <c r="CE63" s="1">
        <v>595563.8356164383</v>
      </c>
      <c r="CF63" s="1">
        <v>595563.8356164383</v>
      </c>
      <c r="CG63" s="1">
        <v>595563.8356164383</v>
      </c>
      <c r="CH63" s="1">
        <v>595563.8356164383</v>
      </c>
      <c r="CI63" s="1">
        <v>595563.8356164383</v>
      </c>
      <c r="CJ63" s="1">
        <v>595563.8356164383</v>
      </c>
      <c r="CK63" s="1">
        <v>595563.8356164383</v>
      </c>
      <c r="CL63" s="1">
        <v>595563.8356164383</v>
      </c>
      <c r="CM63" s="1">
        <v>595563.8356164383</v>
      </c>
      <c r="CN63" s="1">
        <v>595563.8356164383</v>
      </c>
      <c r="CO63" s="1">
        <v>595563.8356164383</v>
      </c>
      <c r="CP63" s="1">
        <v>595563.8356164383</v>
      </c>
      <c r="CQ63" s="1">
        <v>595563.8356164383</v>
      </c>
      <c r="CR63" s="1">
        <v>595563.8356164383</v>
      </c>
      <c r="CS63" s="1">
        <v>595563.8356164383</v>
      </c>
      <c r="CT63" s="1">
        <v>595563.8356164383</v>
      </c>
      <c r="CU63" s="1">
        <v>595563.8356164383</v>
      </c>
      <c r="CV63" s="1">
        <v>595563.8356164383</v>
      </c>
      <c r="CW63" s="1">
        <v>595563.8356164383</v>
      </c>
      <c r="CX63" s="1">
        <v>595563.8356164383</v>
      </c>
      <c r="CY63" s="1">
        <v>595563.8356164383</v>
      </c>
      <c r="CZ63" s="1">
        <v>595563.8356164383</v>
      </c>
      <c r="DA63" s="1">
        <v>595563.8356164383</v>
      </c>
    </row>
    <row r="64" spans="3:105" x14ac:dyDescent="0.25">
      <c r="D64" t="s">
        <v>59</v>
      </c>
      <c r="E64" s="1">
        <v>595563.8356164383</v>
      </c>
      <c r="F64" s="1">
        <v>595563.8356164383</v>
      </c>
      <c r="G64" s="1">
        <v>595563.8356164383</v>
      </c>
      <c r="H64" s="1">
        <v>595563.8356164383</v>
      </c>
      <c r="I64" s="1">
        <v>595563.8356164383</v>
      </c>
      <c r="J64" s="1">
        <v>595563.8356164383</v>
      </c>
      <c r="K64" s="1">
        <v>595563.8356164383</v>
      </c>
      <c r="L64" s="1">
        <v>595563.8356164383</v>
      </c>
      <c r="M64" s="1">
        <v>595563.8356164383</v>
      </c>
      <c r="N64" s="1">
        <v>595563.8356164383</v>
      </c>
      <c r="O64" s="1">
        <v>595563.8356164383</v>
      </c>
      <c r="P64" s="1">
        <v>595563.8356164383</v>
      </c>
      <c r="Q64" s="1">
        <v>595563.8356164383</v>
      </c>
      <c r="R64" s="1">
        <v>595563.8356164383</v>
      </c>
      <c r="S64" s="1">
        <v>595563.8356164383</v>
      </c>
      <c r="T64" s="1">
        <v>595563.8356164383</v>
      </c>
      <c r="U64" s="1">
        <v>595563.8356164383</v>
      </c>
      <c r="V64" s="1">
        <v>595563.8356164383</v>
      </c>
      <c r="W64" s="1">
        <v>595563.8356164383</v>
      </c>
      <c r="X64" s="1">
        <v>595563.8356164383</v>
      </c>
      <c r="Y64" s="1">
        <v>595563.8356164383</v>
      </c>
      <c r="Z64" s="1">
        <v>595563.8356164383</v>
      </c>
      <c r="AA64" s="1">
        <v>595563.8356164383</v>
      </c>
      <c r="AB64" s="1">
        <v>595563.8356164383</v>
      </c>
      <c r="AC64" s="1">
        <v>595563.8356164383</v>
      </c>
      <c r="AD64" s="1">
        <v>595563.8356164383</v>
      </c>
      <c r="AE64" s="1">
        <v>595563.8356164383</v>
      </c>
      <c r="AF64" s="1">
        <v>595563.8356164383</v>
      </c>
      <c r="AG64" s="1">
        <v>595563.8356164383</v>
      </c>
      <c r="AH64" s="1">
        <v>595563.8356164383</v>
      </c>
      <c r="AI64" s="1">
        <v>595563.8356164383</v>
      </c>
      <c r="AJ64" s="1">
        <v>595563.8356164383</v>
      </c>
      <c r="AK64" s="1">
        <v>595563.8356164383</v>
      </c>
      <c r="AL64" s="1">
        <v>595563.8356164383</v>
      </c>
      <c r="AM64" s="1">
        <v>595563.8356164383</v>
      </c>
      <c r="AN64" s="1">
        <v>595563.8356164383</v>
      </c>
      <c r="AO64" s="1">
        <v>595563.8356164383</v>
      </c>
      <c r="AP64" s="1">
        <v>595563.8356164383</v>
      </c>
      <c r="AQ64" s="1">
        <v>595563.8356164383</v>
      </c>
      <c r="AR64" s="1">
        <v>595563.8356164383</v>
      </c>
      <c r="AS64" s="1">
        <v>595563.8356164383</v>
      </c>
      <c r="AT64" s="1">
        <v>595563.8356164383</v>
      </c>
      <c r="AU64" s="1">
        <v>595563.8356164383</v>
      </c>
      <c r="AV64" s="1">
        <v>595563.8356164383</v>
      </c>
      <c r="AW64" s="1">
        <v>595563.8356164383</v>
      </c>
      <c r="AX64" s="1">
        <v>595563.8356164383</v>
      </c>
      <c r="AY64" s="1">
        <v>595563.8356164383</v>
      </c>
      <c r="AZ64" s="1">
        <v>595563.8356164383</v>
      </c>
      <c r="BA64" s="1">
        <v>595563.8356164383</v>
      </c>
      <c r="BB64" s="1">
        <v>595563.8356164383</v>
      </c>
      <c r="BC64" s="1">
        <v>595563.8356164383</v>
      </c>
      <c r="BD64" s="1">
        <v>595563.8356164383</v>
      </c>
      <c r="BE64" s="1">
        <v>595563.8356164383</v>
      </c>
      <c r="BF64" s="1">
        <v>595563.8356164383</v>
      </c>
      <c r="BG64" s="1">
        <v>595563.8356164383</v>
      </c>
      <c r="BH64" s="1">
        <v>595563.8356164383</v>
      </c>
      <c r="BI64" s="1">
        <v>595563.8356164383</v>
      </c>
      <c r="BJ64" s="1">
        <v>595563.8356164383</v>
      </c>
      <c r="BK64" s="1">
        <v>595563.8356164383</v>
      </c>
      <c r="BL64" s="1">
        <v>595563.8356164383</v>
      </c>
      <c r="BM64" s="1">
        <v>595563.8356164383</v>
      </c>
      <c r="BN64" s="1">
        <v>595563.8356164383</v>
      </c>
      <c r="BO64" s="1">
        <v>595563.8356164383</v>
      </c>
      <c r="BP64" s="1">
        <v>595563.8356164383</v>
      </c>
      <c r="BQ64" s="1">
        <v>595563.8356164383</v>
      </c>
      <c r="BR64" s="1">
        <v>595563.8356164383</v>
      </c>
      <c r="BS64" s="1">
        <v>595563.8356164383</v>
      </c>
      <c r="BT64" s="1">
        <v>595563.8356164383</v>
      </c>
      <c r="BU64" s="1">
        <v>595563.8356164383</v>
      </c>
      <c r="BV64" s="1">
        <v>595563.8356164383</v>
      </c>
      <c r="BW64" s="1">
        <v>595563.8356164383</v>
      </c>
      <c r="BX64" s="1">
        <v>595563.8356164383</v>
      </c>
      <c r="BY64" s="1">
        <v>595563.8356164383</v>
      </c>
      <c r="BZ64" s="1">
        <v>595563.8356164383</v>
      </c>
      <c r="CA64" s="1">
        <v>595563.8356164383</v>
      </c>
      <c r="CB64" s="1">
        <v>595563.8356164383</v>
      </c>
      <c r="CC64" s="1">
        <v>595563.8356164383</v>
      </c>
      <c r="CD64" s="1">
        <v>595563.8356164383</v>
      </c>
      <c r="CE64" s="1">
        <v>595563.8356164383</v>
      </c>
      <c r="CF64" s="1">
        <v>595563.8356164383</v>
      </c>
      <c r="CG64" s="1">
        <v>595563.8356164383</v>
      </c>
      <c r="CH64" s="1">
        <v>595563.8356164383</v>
      </c>
      <c r="CI64" s="1">
        <v>595563.8356164383</v>
      </c>
      <c r="CJ64" s="1">
        <v>595563.8356164383</v>
      </c>
      <c r="CK64" s="1">
        <v>595563.8356164383</v>
      </c>
      <c r="CL64" s="1">
        <v>595563.8356164383</v>
      </c>
      <c r="CM64" s="1">
        <v>595563.8356164383</v>
      </c>
      <c r="CN64" s="1">
        <v>595563.8356164383</v>
      </c>
      <c r="CO64" s="1">
        <v>595563.8356164383</v>
      </c>
      <c r="CP64" s="1">
        <v>595563.8356164383</v>
      </c>
      <c r="CQ64" s="1">
        <v>595563.8356164383</v>
      </c>
      <c r="CR64" s="1">
        <v>595563.8356164383</v>
      </c>
      <c r="CS64" s="1">
        <v>595563.8356164383</v>
      </c>
      <c r="CT64" s="1">
        <v>595563.8356164383</v>
      </c>
      <c r="CU64" s="1">
        <v>595563.8356164383</v>
      </c>
      <c r="CV64" s="1">
        <v>595563.8356164383</v>
      </c>
      <c r="CW64" s="1">
        <v>595563.8356164383</v>
      </c>
      <c r="CX64" s="1">
        <v>595563.8356164383</v>
      </c>
      <c r="CY64" s="1">
        <v>595563.8356164383</v>
      </c>
      <c r="CZ64" s="1">
        <v>595563.8356164383</v>
      </c>
      <c r="DA64" s="1">
        <v>595563.8356164383</v>
      </c>
    </row>
    <row r="65" spans="1:105" x14ac:dyDescent="0.25">
      <c r="D65" t="s">
        <v>60</v>
      </c>
      <c r="E65" s="1">
        <v>595563.8356164383</v>
      </c>
      <c r="F65" s="1">
        <v>595563.8356164383</v>
      </c>
      <c r="G65" s="1">
        <v>595563.8356164383</v>
      </c>
      <c r="H65" s="1">
        <v>595563.8356164383</v>
      </c>
      <c r="I65" s="1">
        <v>595563.8356164383</v>
      </c>
      <c r="J65" s="1">
        <v>595563.8356164383</v>
      </c>
      <c r="K65" s="1">
        <v>595563.8356164383</v>
      </c>
      <c r="L65" s="1">
        <v>595563.8356164383</v>
      </c>
      <c r="M65" s="1">
        <v>595563.8356164383</v>
      </c>
      <c r="N65" s="1">
        <v>595563.8356164383</v>
      </c>
      <c r="O65" s="1">
        <v>595563.8356164383</v>
      </c>
      <c r="P65" s="1">
        <v>595563.8356164383</v>
      </c>
      <c r="Q65" s="1">
        <v>595563.8356164383</v>
      </c>
      <c r="R65" s="1">
        <v>595563.8356164383</v>
      </c>
      <c r="S65" s="1">
        <v>595563.8356164383</v>
      </c>
      <c r="T65" s="1">
        <v>595563.8356164383</v>
      </c>
      <c r="U65" s="1">
        <v>595563.8356164383</v>
      </c>
      <c r="V65" s="1">
        <v>595563.8356164383</v>
      </c>
      <c r="W65" s="1">
        <v>595563.8356164383</v>
      </c>
      <c r="X65" s="1">
        <v>595563.8356164383</v>
      </c>
      <c r="Y65" s="1">
        <v>595563.8356164383</v>
      </c>
      <c r="Z65" s="1">
        <v>595563.8356164383</v>
      </c>
      <c r="AA65" s="1">
        <v>595563.8356164383</v>
      </c>
      <c r="AB65" s="1">
        <v>595563.8356164383</v>
      </c>
      <c r="AC65" s="1">
        <v>595563.8356164383</v>
      </c>
      <c r="AD65" s="1">
        <v>595563.8356164383</v>
      </c>
      <c r="AE65" s="1">
        <v>595563.8356164383</v>
      </c>
      <c r="AF65" s="1">
        <v>595563.8356164383</v>
      </c>
      <c r="AG65" s="1">
        <v>595563.8356164383</v>
      </c>
      <c r="AH65" s="1">
        <v>595563.8356164383</v>
      </c>
      <c r="AI65" s="1">
        <v>595563.8356164383</v>
      </c>
      <c r="AJ65" s="1">
        <v>595563.8356164383</v>
      </c>
      <c r="AK65" s="1">
        <v>595563.8356164383</v>
      </c>
      <c r="AL65" s="1">
        <v>595563.8356164383</v>
      </c>
      <c r="AM65" s="1">
        <v>595563.8356164383</v>
      </c>
      <c r="AN65" s="1">
        <v>595563.8356164383</v>
      </c>
      <c r="AO65" s="1">
        <v>595563.8356164383</v>
      </c>
      <c r="AP65" s="1">
        <v>595563.8356164383</v>
      </c>
      <c r="AQ65" s="1">
        <v>595563.8356164383</v>
      </c>
      <c r="AR65" s="1">
        <v>595563.8356164383</v>
      </c>
      <c r="AS65" s="1">
        <v>595563.8356164383</v>
      </c>
      <c r="AT65" s="1">
        <v>595563.8356164383</v>
      </c>
      <c r="AU65" s="1">
        <v>595563.8356164383</v>
      </c>
      <c r="AV65" s="1">
        <v>595563.8356164383</v>
      </c>
      <c r="AW65" s="1">
        <v>595563.8356164383</v>
      </c>
      <c r="AX65" s="1">
        <v>595563.8356164383</v>
      </c>
      <c r="AY65" s="1">
        <v>595563.8356164383</v>
      </c>
      <c r="AZ65" s="1">
        <v>595563.8356164383</v>
      </c>
      <c r="BA65" s="1">
        <v>595563.8356164383</v>
      </c>
      <c r="BB65" s="1">
        <v>595563.8356164383</v>
      </c>
      <c r="BC65" s="1">
        <v>595563.8356164383</v>
      </c>
      <c r="BD65" s="1">
        <v>595563.8356164383</v>
      </c>
      <c r="BE65" s="1">
        <v>595563.8356164383</v>
      </c>
      <c r="BF65" s="1">
        <v>595563.8356164383</v>
      </c>
      <c r="BG65" s="1">
        <v>595563.8356164383</v>
      </c>
      <c r="BH65" s="1">
        <v>595563.8356164383</v>
      </c>
      <c r="BI65" s="1">
        <v>595563.8356164383</v>
      </c>
      <c r="BJ65" s="1">
        <v>595563.8356164383</v>
      </c>
      <c r="BK65" s="1">
        <v>595563.8356164383</v>
      </c>
      <c r="BL65" s="1">
        <v>595563.8356164383</v>
      </c>
      <c r="BM65" s="1">
        <v>595563.8356164383</v>
      </c>
      <c r="BN65" s="1">
        <v>595563.8356164383</v>
      </c>
      <c r="BO65" s="1">
        <v>595563.8356164383</v>
      </c>
      <c r="BP65" s="1">
        <v>595563.8356164383</v>
      </c>
      <c r="BQ65" s="1">
        <v>595563.8356164383</v>
      </c>
      <c r="BR65" s="1">
        <v>595563.8356164383</v>
      </c>
      <c r="BS65" s="1">
        <v>595563.8356164383</v>
      </c>
      <c r="BT65" s="1">
        <v>595563.8356164383</v>
      </c>
      <c r="BU65" s="1">
        <v>595563.8356164383</v>
      </c>
      <c r="BV65" s="1">
        <v>595563.8356164383</v>
      </c>
      <c r="BW65" s="1">
        <v>595563.8356164383</v>
      </c>
      <c r="BX65" s="1">
        <v>595563.8356164383</v>
      </c>
      <c r="BY65" s="1">
        <v>595563.8356164383</v>
      </c>
      <c r="BZ65" s="1">
        <v>595563.8356164383</v>
      </c>
      <c r="CA65" s="1">
        <v>595563.8356164383</v>
      </c>
      <c r="CB65" s="1">
        <v>595563.8356164383</v>
      </c>
      <c r="CC65" s="1">
        <v>595563.8356164383</v>
      </c>
      <c r="CD65" s="1">
        <v>595563.8356164383</v>
      </c>
      <c r="CE65" s="1">
        <v>595563.8356164383</v>
      </c>
      <c r="CF65" s="1">
        <v>595563.8356164383</v>
      </c>
      <c r="CG65" s="1">
        <v>595563.8356164383</v>
      </c>
      <c r="CH65" s="1">
        <v>595563.8356164383</v>
      </c>
      <c r="CI65" s="1">
        <v>595563.8356164383</v>
      </c>
      <c r="CJ65" s="1">
        <v>595563.8356164383</v>
      </c>
      <c r="CK65" s="1">
        <v>595563.8356164383</v>
      </c>
      <c r="CL65" s="1">
        <v>595563.8356164383</v>
      </c>
      <c r="CM65" s="1">
        <v>595563.8356164383</v>
      </c>
      <c r="CN65" s="1">
        <v>595563.8356164383</v>
      </c>
      <c r="CO65" s="1">
        <v>595563.8356164383</v>
      </c>
      <c r="CP65" s="1">
        <v>595563.8356164383</v>
      </c>
      <c r="CQ65" s="1">
        <v>595563.8356164383</v>
      </c>
      <c r="CR65" s="1">
        <v>595563.8356164383</v>
      </c>
      <c r="CS65" s="1">
        <v>595563.8356164383</v>
      </c>
      <c r="CT65" s="1">
        <v>595563.8356164383</v>
      </c>
      <c r="CU65" s="1">
        <v>595563.8356164383</v>
      </c>
      <c r="CV65" s="1">
        <v>595563.8356164383</v>
      </c>
      <c r="CW65" s="1">
        <v>595563.8356164383</v>
      </c>
      <c r="CX65" s="1">
        <v>595563.8356164383</v>
      </c>
      <c r="CY65" s="1">
        <v>595563.8356164383</v>
      </c>
      <c r="CZ65" s="1">
        <v>595563.8356164383</v>
      </c>
      <c r="DA65" s="1">
        <v>595563.8356164383</v>
      </c>
    </row>
    <row r="66" spans="1:105" x14ac:dyDescent="0.25">
      <c r="D66" s="6"/>
    </row>
    <row r="67" spans="1:105" x14ac:dyDescent="0.25">
      <c r="A67" s="4" t="s">
        <v>10</v>
      </c>
      <c r="D67" s="7" t="s">
        <v>9</v>
      </c>
    </row>
    <row r="68" spans="1:105" x14ac:dyDescent="0.25">
      <c r="A68" t="s">
        <v>48</v>
      </c>
      <c r="B68" s="3">
        <f>SUMPRODUCT(E68:DA68,E$5:DA$5)</f>
        <v>50.837374937216694</v>
      </c>
      <c r="D68" t="s">
        <v>48</v>
      </c>
      <c r="E68" s="1">
        <f xml:space="preserve"> MIN(   MAX(0,EXP((1/beta.p)*( E38 - E53 - beta.0 - beta.oil*price.oil.2020 - beta.eua*price.eua.2020 - parameters!$D78 ))), price.ceiling   )</f>
        <v>7.1374750528117028</v>
      </c>
      <c r="F68" s="1">
        <f xml:space="preserve"> MIN(   MAX(0,EXP((1/beta.p)*( F38 - F53 - beta.0 - beta.oil*price.oil.2020 - beta.eua*price.eua.2020 - parameters!$D78 ))), price.ceiling   )</f>
        <v>7.4126799402718149</v>
      </c>
      <c r="G68" s="1">
        <f xml:space="preserve"> MIN(   MAX(0,EXP((1/beta.p)*( G38 - G53 - beta.0 - beta.oil*price.oil.2020 - beta.eua*price.eua.2020 - parameters!$D78 ))), price.ceiling   )</f>
        <v>7.6984961054627128</v>
      </c>
      <c r="H68" s="1">
        <f xml:space="preserve"> MIN(   MAX(0,EXP((1/beta.p)*( H38 - H53 - beta.0 - beta.oil*price.oil.2020 - beta.eua*price.eua.2020 - parameters!$D78 ))), price.ceiling   )</f>
        <v>7.9953326952426398</v>
      </c>
      <c r="I68" s="1">
        <f xml:space="preserve"> MIN(   MAX(0,EXP((1/beta.p)*( I38 - I53 - beta.0 - beta.oil*price.oil.2020 - beta.eua*price.eua.2020 - parameters!$D78 ))), price.ceiling   )</f>
        <v>8.3036146322469051</v>
      </c>
      <c r="J68" s="1">
        <f xml:space="preserve"> MIN(   MAX(0,EXP((1/beta.p)*( J38 - J53 - beta.0 - beta.oil*price.oil.2020 - beta.eua*price.eua.2020 - parameters!$D78 ))), price.ceiling   )</f>
        <v>8.6237832231661002</v>
      </c>
      <c r="K68" s="1">
        <f xml:space="preserve"> MIN(   MAX(0,EXP((1/beta.p)*( K38 - K53 - beta.0 - beta.oil*price.oil.2020 - beta.eua*price.eua.2020 - parameters!$D78 ))), price.ceiling   )</f>
        <v>8.9562967904782376</v>
      </c>
      <c r="L68" s="1">
        <f xml:space="preserve"> MIN(   MAX(0,EXP((1/beta.p)*( L38 - L53 - beta.0 - beta.oil*price.oil.2020 - beta.eua*price.eua.2020 - parameters!$D78 ))), price.ceiling   )</f>
        <v>9.3016313285389955</v>
      </c>
      <c r="M68" s="1">
        <f xml:space="preserve"> MIN(   MAX(0,EXP((1/beta.p)*( M38 - M53 - beta.0 - beta.oil*price.oil.2020 - beta.eua*price.eua.2020 - parameters!$D78 ))), price.ceiling   )</f>
        <v>9.6602811849693335</v>
      </c>
      <c r="N68" s="1">
        <f xml:space="preserve"> MIN(   MAX(0,EXP((1/beta.p)*( N38 - N53 - beta.0 - beta.oil*price.oil.2020 - beta.eua*price.eua.2020 - parameters!$D78 ))), price.ceiling   )</f>
        <v>10.032759768315863</v>
      </c>
      <c r="O68" s="1">
        <f xml:space="preserve"> MIN(   MAX(0,EXP((1/beta.p)*( O38 - O53 - beta.0 - beta.oil*price.oil.2020 - beta.eua*price.eua.2020 - parameters!$D78 ))), price.ceiling   )</f>
        <v>10.419600282997028</v>
      </c>
      <c r="P68" s="1">
        <f xml:space="preserve"> MIN(   MAX(0,EXP((1/beta.p)*( P38 - P53 - beta.0 - beta.oil*price.oil.2020 - beta.eua*price.eua.2020 - parameters!$D78 ))), price.ceiling   )</f>
        <v>10.821356492587137</v>
      </c>
      <c r="Q68" s="1">
        <f xml:space="preserve"> MIN(   MAX(0,EXP((1/beta.p)*( Q38 - Q53 - beta.0 - beta.oil*price.oil.2020 - beta.eua*price.eua.2020 - parameters!$D78 ))), price.ceiling   )</f>
        <v>11.23860351253083</v>
      </c>
      <c r="R68" s="1">
        <f xml:space="preserve"> MIN(   MAX(0,EXP((1/beta.p)*( R38 - R53 - beta.0 - beta.oil*price.oil.2020 - beta.eua*price.eua.2020 - parameters!$D78 ))), price.ceiling   )</f>
        <v>11.671938633422988</v>
      </c>
      <c r="S68" s="1">
        <f xml:space="preserve"> MIN(   MAX(0,EXP((1/beta.p)*( S38 - S53 - beta.0 - beta.oil*price.oil.2020 - beta.eua*price.eua.2020 - parameters!$D78 ))), price.ceiling   )</f>
        <v>12.121982176032226</v>
      </c>
      <c r="T68" s="1">
        <f xml:space="preserve"> MIN(   MAX(0,EXP((1/beta.p)*( T38 - T53 - beta.0 - beta.oil*price.oil.2020 - beta.eua*price.eua.2020 - parameters!$D78 ))), price.ceiling   )</f>
        <v>12.589378379292413</v>
      </c>
      <c r="U68" s="1">
        <f xml:space="preserve"> MIN(   MAX(0,EXP((1/beta.p)*( U38 - U53 - beta.0 - beta.oil*price.oil.2020 - beta.eua*price.eua.2020 - parameters!$D78 ))), price.ceiling   )</f>
        <v>13.074796322532865</v>
      </c>
      <c r="V68" s="1">
        <f xml:space="preserve"> MIN(   MAX(0,EXP((1/beta.p)*( V38 - V53 - beta.0 - beta.oil*price.oil.2020 - beta.eua*price.eua.2020 - parameters!$D78 ))), price.ceiling   )</f>
        <v>13.57893088326791</v>
      </c>
      <c r="W68" s="1">
        <f xml:space="preserve"> MIN(   MAX(0,EXP((1/beta.p)*( W38 - W53 - beta.0 - beta.oil*price.oil.2020 - beta.eua*price.eua.2020 - parameters!$D78 ))), price.ceiling   )</f>
        <v>14.102503731916427</v>
      </c>
      <c r="X68" s="1">
        <f xml:space="preserve"> MIN(   MAX(0,EXP((1/beta.p)*( X38 - X53 - beta.0 - beta.oil*price.oil.2020 - beta.eua*price.eua.2020 - parameters!$D78 ))), price.ceiling   )</f>
        <v>14.646264364875696</v>
      </c>
      <c r="Y68" s="1">
        <f xml:space="preserve"> MIN(   MAX(0,EXP((1/beta.p)*( Y38 - Y53 - beta.0 - beta.oil*price.oil.2020 - beta.eua*price.eua.2020 - parameters!$D78 ))), price.ceiling   )</f>
        <v>15.210991177428097</v>
      </c>
      <c r="Z68" s="1">
        <f xml:space="preserve"> MIN(   MAX(0,EXP((1/beta.p)*( Z38 - Z53 - beta.0 - beta.oil*price.oil.2020 - beta.eua*price.eua.2020 - parameters!$D78 ))), price.ceiling   )</f>
        <v>15.797492578016783</v>
      </c>
      <c r="AA68" s="1">
        <f xml:space="preserve"> MIN(   MAX(0,EXP((1/beta.p)*( AA38 - AA53 - beta.0 - beta.oil*price.oil.2020 - beta.eua*price.eua.2020 - parameters!$D78 ))), price.ceiling   )</f>
        <v>16.406608145485194</v>
      </c>
      <c r="AB68" s="1">
        <f xml:space="preserve"> MIN(   MAX(0,EXP((1/beta.p)*( AB38 - AB53 - beta.0 - beta.oil*price.oil.2020 - beta.eua*price.eua.2020 - parameters!$D78 ))), price.ceiling   )</f>
        <v>17.039209830937214</v>
      </c>
      <c r="AC68" s="1">
        <f xml:space="preserve"> MIN(   MAX(0,EXP((1/beta.p)*( AC38 - AC53 - beta.0 - beta.oil*price.oil.2020 - beta.eua*price.eua.2020 - parameters!$D78 ))), price.ceiling   )</f>
        <v>17.696203205938225</v>
      </c>
      <c r="AD68" s="1">
        <f xml:space="preserve"> MIN(   MAX(0,EXP((1/beta.p)*( AD38 - AD53 - beta.0 - beta.oil*price.oil.2020 - beta.eua*price.eua.2020 - parameters!$D78 ))), price.ceiling   )</f>
        <v>18.378528758844084</v>
      </c>
      <c r="AE68" s="1">
        <f xml:space="preserve"> MIN(   MAX(0,EXP((1/beta.p)*( AE38 - AE53 - beta.0 - beta.oil*price.oil.2020 - beta.eua*price.eua.2020 - parameters!$D78 ))), price.ceiling   )</f>
        <v>19.087163241113497</v>
      </c>
      <c r="AF68" s="1">
        <f xml:space="preserve"> MIN(   MAX(0,EXP((1/beta.p)*( AF38 - AF53 - beta.0 - beta.oil*price.oil.2020 - beta.eua*price.eua.2020 - parameters!$D78 ))), price.ceiling   )</f>
        <v>19.823121065531275</v>
      </c>
      <c r="AG68" s="1">
        <f xml:space="preserve"> MIN(   MAX(0,EXP((1/beta.p)*( AG38 - AG53 - beta.0 - beta.oil*price.oil.2020 - beta.eua*price.eua.2020 - parameters!$D78 ))), price.ceiling   )</f>
        <v>20.587455758343765</v>
      </c>
      <c r="AH68" s="1">
        <f xml:space="preserve"> MIN(   MAX(0,EXP((1/beta.p)*( AH38 - AH53 - beta.0 - beta.oil*price.oil.2020 - beta.eua*price.eua.2020 - parameters!$D78 ))), price.ceiling   )</f>
        <v>21.381261467385524</v>
      </c>
      <c r="AI68" s="1">
        <f xml:space="preserve"> MIN(   MAX(0,EXP((1/beta.p)*( AI38 - AI53 - beta.0 - beta.oil*price.oil.2020 - beta.eua*price.eua.2020 - parameters!$D78 ))), price.ceiling   )</f>
        <v>22.205674528355736</v>
      </c>
      <c r="AJ68" s="1">
        <f xml:space="preserve"> MIN(   MAX(0,EXP((1/beta.p)*( AJ38 - AJ53 - beta.0 - beta.oil*price.oil.2020 - beta.eua*price.eua.2020 - parameters!$D78 ))), price.ceiling   )</f>
        <v>23.061875091486904</v>
      </c>
      <c r="AK68" s="1">
        <f xml:space="preserve"> MIN(   MAX(0,EXP((1/beta.p)*( AK38 - AK53 - beta.0 - beta.oil*price.oil.2020 - beta.eua*price.eua.2020 - parameters!$D78 ))), price.ceiling   )</f>
        <v>23.951088810934028</v>
      </c>
      <c r="AL68" s="1">
        <f xml:space="preserve"> MIN(   MAX(0,EXP((1/beta.p)*( AL38 - AL53 - beta.0 - beta.oil*price.oil.2020 - beta.eua*price.eua.2020 - parameters!$D78 ))), price.ceiling   )</f>
        <v>24.874588599302967</v>
      </c>
      <c r="AM68" s="1">
        <f xml:space="preserve"> MIN(   MAX(0,EXP((1/beta.p)*( AM38 - AM53 - beta.0 - beta.oil*price.oil.2020 - beta.eua*price.eua.2020 - parameters!$D78 ))), price.ceiling   )</f>
        <v>25.833696449829358</v>
      </c>
      <c r="AN68" s="1">
        <f xml:space="preserve"> MIN(   MAX(0,EXP((1/beta.p)*( AN38 - AN53 - beta.0 - beta.oil*price.oil.2020 - beta.eua*price.eua.2020 - parameters!$D78 ))), price.ceiling   )</f>
        <v>26.829785328816488</v>
      </c>
      <c r="AO68" s="1">
        <f xml:space="preserve"> MIN(   MAX(0,EXP((1/beta.p)*( AO38 - AO53 - beta.0 - beta.oil*price.oil.2020 - beta.eua*price.eua.2020 - parameters!$D78 ))), price.ceiling   )</f>
        <v>27.864281141041733</v>
      </c>
      <c r="AP68" s="1">
        <f xml:space="preserve"> MIN(   MAX(0,EXP((1/beta.p)*( AP38 - AP53 - beta.0 - beta.oil*price.oil.2020 - beta.eua*price.eua.2020 - parameters!$D78 ))), price.ceiling   )</f>
        <v>28.938664770944076</v>
      </c>
      <c r="AQ68" s="1">
        <f xml:space="preserve"> MIN(   MAX(0,EXP((1/beta.p)*( AQ38 - AQ53 - beta.0 - beta.oil*price.oil.2020 - beta.eua*price.eua.2020 - parameters!$D78 ))), price.ceiling   )</f>
        <v>30.054474202515603</v>
      </c>
      <c r="AR68" s="1">
        <f xml:space="preserve"> MIN(   MAX(0,EXP((1/beta.p)*( AR38 - AR53 - beta.0 - beta.oil*price.oil.2020 - beta.eua*price.eua.2020 - parameters!$D78 ))), price.ceiling   )</f>
        <v>31.213306720930877</v>
      </c>
      <c r="AS68" s="1">
        <f xml:space="preserve"> MIN(   MAX(0,EXP((1/beta.p)*( AS38 - AS53 - beta.0 - beta.oil*price.oil.2020 - beta.eua*price.eua.2020 - parameters!$D78 ))), price.ceiling   )</f>
        <v>32.416821199066639</v>
      </c>
      <c r="AT68" s="1">
        <f xml:space="preserve"> MIN(   MAX(0,EXP((1/beta.p)*( AT38 - AT53 - beta.0 - beta.oil*price.oil.2020 - beta.eua*price.eua.2020 - parameters!$D78 ))), price.ceiling   )</f>
        <v>33.666740472184003</v>
      </c>
      <c r="AU68" s="1">
        <f xml:space="preserve"> MIN(   MAX(0,EXP((1/beta.p)*( AU38 - AU53 - beta.0 - beta.oil*price.oil.2020 - beta.eua*price.eua.2020 - parameters!$D78 ))), price.ceiling   )</f>
        <v>34.964853804173366</v>
      </c>
      <c r="AV68" s="1">
        <f xml:space="preserve"> MIN(   MAX(0,EXP((1/beta.p)*( AV38 - AV53 - beta.0 - beta.oil*price.oil.2020 - beta.eua*price.eua.2020 - parameters!$D78 ))), price.ceiling   )</f>
        <v>36.313019448891936</v>
      </c>
      <c r="AW68" s="1">
        <f xml:space="preserve"> MIN(   MAX(0,EXP((1/beta.p)*( AW38 - AW53 - beta.0 - beta.oil*price.oil.2020 - beta.eua*price.eua.2020 - parameters!$D78 ))), price.ceiling   )</f>
        <v>37.713167310260964</v>
      </c>
      <c r="AX68" s="1">
        <f xml:space="preserve"> MIN(   MAX(0,EXP((1/beta.p)*( AX38 - AX53 - beta.0 - beta.oil*price.oil.2020 - beta.eua*price.eua.2020 - parameters!$D78 ))), price.ceiling   )</f>
        <v>39.167301704929855</v>
      </c>
      <c r="AY68" s="1">
        <f xml:space="preserve"> MIN(   MAX(0,EXP((1/beta.p)*( AY38 - AY53 - beta.0 - beta.oil*price.oil.2020 - beta.eua*price.eua.2020 - parameters!$D78 ))), price.ceiling   )</f>
        <v>40.67750423146272</v>
      </c>
      <c r="AZ68" s="1">
        <f xml:space="preserve"> MIN(   MAX(0,EXP((1/beta.p)*( AZ38 - AZ53 - beta.0 - beta.oil*price.oil.2020 - beta.eua*price.eua.2020 - parameters!$D78 ))), price.ceiling   )</f>
        <v>42.245936750154044</v>
      </c>
      <c r="BA68" s="1">
        <f xml:space="preserve"> MIN(   MAX(0,EXP((1/beta.p)*( BA38 - BA53 - beta.0 - beta.oil*price.oil.2020 - beta.eua*price.eua.2020 - parameters!$D78 ))), price.ceiling   )</f>
        <v>43.874844477739451</v>
      </c>
      <c r="BB68" s="1">
        <f xml:space="preserve"> MIN(   MAX(0,EXP((1/beta.p)*( BB38 - BB53 - beta.0 - beta.oil*price.oil.2020 - beta.eua*price.eua.2020 - parameters!$D78 ))), price.ceiling   )</f>
        <v>45.566559201431481</v>
      </c>
      <c r="BC68" s="1">
        <f xml:space="preserve"> MIN(   MAX(0,EXP((1/beta.p)*( BC38 - BC53 - beta.0 - beta.oil*price.oil.2020 - beta.eua*price.eua.2020 - parameters!$D78 ))), price.ceiling   )</f>
        <v>47.323502616881299</v>
      </c>
      <c r="BD68" s="1">
        <f xml:space="preserve"> MIN(   MAX(0,EXP((1/beta.p)*( BD38 - BD53 - beta.0 - beta.oil*price.oil.2020 - beta.eua*price.eua.2020 - parameters!$D78 ))), price.ceiling   )</f>
        <v>49.148189794844377</v>
      </c>
      <c r="BE68" s="1">
        <f xml:space="preserve"> MIN(   MAX(0,EXP((1/beta.p)*( BE38 - BE53 - beta.0 - beta.oil*price.oil.2020 - beta.eua*price.eua.2020 - parameters!$D78 ))), price.ceiling   )</f>
        <v>51.043232781513723</v>
      </c>
      <c r="BF68" s="1">
        <f xml:space="preserve"> MIN(   MAX(0,EXP((1/beta.p)*( BF38 - BF53 - beta.0 - beta.oil*price.oil.2020 - beta.eua*price.eua.2020 - parameters!$D78 ))), price.ceiling   )</f>
        <v>53.011344337672924</v>
      </c>
      <c r="BG68" s="1">
        <f xml:space="preserve"> MIN(   MAX(0,EXP((1/beta.p)*( BG38 - BG53 - beta.0 - beta.oil*price.oil.2020 - beta.eua*price.eua.2020 - parameters!$D78 ))), price.ceiling   )</f>
        <v>55.055341822022974</v>
      </c>
      <c r="BH68" s="1">
        <f xml:space="preserve"> MIN(   MAX(0,EXP((1/beta.p)*( BH38 - BH53 - beta.0 - beta.oil*price.oil.2020 - beta.eua*price.eua.2020 - parameters!$D78 ))), price.ceiling   )</f>
        <v>57.178151224241397</v>
      </c>
      <c r="BI68" s="1">
        <f xml:space="preserve"> MIN(   MAX(0,EXP((1/beta.p)*( BI38 - BI53 - beta.0 - beta.oil*price.oil.2020 - beta.eua*price.eua.2020 - parameters!$D78 ))), price.ceiling   )</f>
        <v>59.382811353546593</v>
      </c>
      <c r="BJ68" s="1">
        <f xml:space="preserve"> MIN(   MAX(0,EXP((1/beta.p)*( BJ38 - BJ53 - beta.0 - beta.oil*price.oil.2020 - beta.eua*price.eua.2020 - parameters!$D78 ))), price.ceiling   )</f>
        <v>61.672478188764444</v>
      </c>
      <c r="BK68" s="1">
        <f xml:space="preserve"> MIN(   MAX(0,EXP((1/beta.p)*( BK38 - BK53 - beta.0 - beta.oil*price.oil.2020 - beta.eua*price.eua.2020 - parameters!$D78 ))), price.ceiling   )</f>
        <v>64.050429396122979</v>
      </c>
      <c r="BL68" s="1">
        <f xml:space="preserve"> MIN(   MAX(0,EXP((1/beta.p)*( BL38 - BL53 - beta.0 - beta.oil*price.oil.2020 - beta.eua*price.eua.2020 - parameters!$D78 ))), price.ceiling   )</f>
        <v>66.520069021243387</v>
      </c>
      <c r="BM68" s="1">
        <f xml:space="preserve"> MIN(   MAX(0,EXP((1/beta.p)*( BM38 - BM53 - beta.0 - beta.oil*price.oil.2020 - beta.eua*price.eua.2020 - parameters!$D78 ))), price.ceiling   )</f>
        <v>69.084932362043205</v>
      </c>
      <c r="BN68" s="1">
        <f xml:space="preserve"> MIN(   MAX(0,EXP((1/beta.p)*( BN38 - BN53 - beta.0 - beta.oil*price.oil.2020 - beta.eua*price.eua.2020 - parameters!$D78 ))), price.ceiling   )</f>
        <v>71.748691029528246</v>
      </c>
      <c r="BO68" s="1">
        <f xml:space="preserve"> MIN(   MAX(0,EXP((1/beta.p)*( BO38 - BO53 - beta.0 - beta.oil*price.oil.2020 - beta.eua*price.eua.2020 - parameters!$D78 ))), price.ceiling   )</f>
        <v>74.515158203716553</v>
      </c>
      <c r="BP68" s="1">
        <f xml:space="preserve"> MIN(   MAX(0,EXP((1/beta.p)*( BP38 - BP53 - beta.0 - beta.oil*price.oil.2020 - beta.eua*price.eua.2020 - parameters!$D78 ))), price.ceiling   )</f>
        <v>77.388294092219255</v>
      </c>
      <c r="BQ68" s="1">
        <f xml:space="preserve"> MIN(   MAX(0,EXP((1/beta.p)*( BQ38 - BQ53 - beta.0 - beta.oil*price.oil.2020 - beta.eua*price.eua.2020 - parameters!$D78 ))), price.ceiling   )</f>
        <v>80.372211599291902</v>
      </c>
      <c r="BR68" s="1">
        <f xml:space="preserve"> MIN(   MAX(0,EXP((1/beta.p)*( BR38 - BR53 - beta.0 - beta.oil*price.oil.2020 - beta.eua*price.eua.2020 - parameters!$D78 ))), price.ceiling   )</f>
        <v>83.47118221347155</v>
      </c>
      <c r="BS68" s="1">
        <f xml:space="preserve"> MIN(   MAX(0,EXP((1/beta.p)*( BS38 - BS53 - beta.0 - beta.oil*price.oil.2020 - beta.eua*price.eua.2020 - parameters!$D78 ))), price.ceiling   )</f>
        <v>86.689642122227568</v>
      </c>
      <c r="BT68" s="1">
        <f xml:space="preserve"> MIN(   MAX(0,EXP((1/beta.p)*( BT38 - BT53 - beta.0 - beta.oil*price.oil.2020 - beta.eua*price.eua.2020 - parameters!$D78 ))), price.ceiling   )</f>
        <v>90.032198562380259</v>
      </c>
      <c r="BU68" s="1">
        <f xml:space="preserve"> MIN(   MAX(0,EXP((1/beta.p)*( BU38 - BU53 - beta.0 - beta.oil*price.oil.2020 - beta.eua*price.eua.2020 - parameters!$D78 ))), price.ceiling   )</f>
        <v>93.503636415376391</v>
      </c>
      <c r="BV68" s="1">
        <f xml:space="preserve"> MIN(   MAX(0,EXP((1/beta.p)*( BV38 - BV53 - beta.0 - beta.oil*price.oil.2020 - beta.eua*price.eua.2020 - parameters!$D78 ))), price.ceiling   )</f>
        <v>97.108925056864294</v>
      </c>
      <c r="BW68" s="1">
        <f xml:space="preserve"> MIN(   MAX(0,EXP((1/beta.p)*( BW38 - BW53 - beta.0 - beta.oil*price.oil.2020 - beta.eua*price.eua.2020 - parameters!$D78 ))), price.ceiling   )</f>
        <v>100.85322547037238</v>
      </c>
      <c r="BX68" s="1">
        <f xml:space="preserve"> MIN(   MAX(0,EXP((1/beta.p)*( BX38 - BX53 - beta.0 - beta.oil*price.oil.2020 - beta.eua*price.eua.2020 - parameters!$D78 ))), price.ceiling   )</f>
        <v>104.741897635276</v>
      </c>
      <c r="BY68" s="1">
        <f xml:space="preserve"> MIN(   MAX(0,EXP((1/beta.p)*( BY38 - BY53 - beta.0 - beta.oil*price.oil.2020 - beta.eua*price.eua.2020 - parameters!$D78 ))), price.ceiling   )</f>
        <v>108.78050819962665</v>
      </c>
      <c r="BZ68" s="1">
        <f xml:space="preserve"> MIN(   MAX(0,EXP((1/beta.p)*( BZ38 - BZ53 - beta.0 - beta.oil*price.oil.2020 - beta.eua*price.eua.2020 - parameters!$D78 ))), price.ceiling   )</f>
        <v>112.97483844882861</v>
      </c>
      <c r="CA68" s="1">
        <f xml:space="preserve"> MIN(   MAX(0,EXP((1/beta.p)*( CA38 - CA53 - beta.0 - beta.oil*price.oil.2020 - beta.eua*price.eua.2020 - parameters!$D78 ))), price.ceiling   )</f>
        <v>117.3308925815693</v>
      </c>
      <c r="CB68" s="1">
        <f xml:space="preserve"> MIN(   MAX(0,EXP((1/beta.p)*( CB38 - CB53 - beta.0 - beta.oil*price.oil.2020 - beta.eua*price.eua.2020 - parameters!$D78 ))), price.ceiling   )</f>
        <v>121.85490630485157</v>
      </c>
      <c r="CC68" s="1">
        <f xml:space="preserve"> MIN(   MAX(0,EXP((1/beta.p)*( CC38 - CC53 - beta.0 - beta.oil*price.oil.2020 - beta.eua*price.eua.2020 - parameters!$D78 ))), price.ceiling   )</f>
        <v>126.55335576043016</v>
      </c>
      <c r="CD68" s="1">
        <f xml:space="preserve"> MIN(   MAX(0,EXP((1/beta.p)*( CD38 - CD53 - beta.0 - beta.oil*price.oil.2020 - beta.eua*price.eua.2020 - parameters!$D78 ))), price.ceiling   )</f>
        <v>131.43296679543184</v>
      </c>
      <c r="CE68" s="1">
        <f xml:space="preserve"> MIN(   MAX(0,EXP((1/beta.p)*( CE38 - CE53 - beta.0 - beta.oil*price.oil.2020 - beta.eua*price.eua.2020 - parameters!$D78 ))), price.ceiling   )</f>
        <v>136.50072459042914</v>
      </c>
      <c r="CF68" s="1">
        <f xml:space="preserve"> MIN(   MAX(0,EXP((1/beta.p)*( CF38 - CF53 - beta.0 - beta.oil*price.oil.2020 - beta.eua*price.eua.2020 - parameters!$D78 ))), price.ceiling   )</f>
        <v>141.76388365875178</v>
      </c>
      <c r="CG68" s="1">
        <f xml:space="preserve"> MIN(   MAX(0,EXP((1/beta.p)*( CG38 - CG53 - beta.0 - beta.oil*price.oil.2020 - beta.eua*price.eua.2020 - parameters!$D78 ))), price.ceiling   )</f>
        <v>147.22997823134799</v>
      </c>
      <c r="CH68" s="1">
        <f xml:space="preserve"> MIN(   MAX(0,EXP((1/beta.p)*( CH38 - CH53 - beta.0 - beta.oil*price.oil.2020 - beta.eua*price.eua.2020 - parameters!$D78 ))), price.ceiling   )</f>
        <v>152.90683304206314</v>
      </c>
      <c r="CI68" s="1">
        <f xml:space="preserve"> MIN(   MAX(0,EXP((1/beta.p)*( CI38 - CI53 - beta.0 - beta.oil*price.oil.2020 - beta.eua*price.eua.2020 - parameters!$D78 ))), price.ceiling   )</f>
        <v>158.80257452877356</v>
      </c>
      <c r="CJ68" s="1">
        <f xml:space="preserve"> MIN(   MAX(0,EXP((1/beta.p)*( CJ38 - CJ53 - beta.0 - beta.oil*price.oil.2020 - beta.eua*price.eua.2020 - parameters!$D78 ))), price.ceiling   )</f>
        <v>164.9256424664122</v>
      </c>
      <c r="CK68" s="1">
        <f xml:space="preserve"> MIN(   MAX(0,EXP((1/beta.p)*( CK38 - CK53 - beta.0 - beta.oil*price.oil.2020 - beta.eua*price.eua.2020 - parameters!$D78 ))), price.ceiling   )</f>
        <v>171.28480204853574</v>
      </c>
      <c r="CL68" s="1">
        <f xml:space="preserve"> MIN(   MAX(0,EXP((1/beta.p)*( CL38 - CL53 - beta.0 - beta.oil*price.oil.2020 - beta.eua*price.eua.2020 - parameters!$D78 ))), price.ceiling   )</f>
        <v>177.88915643473089</v>
      </c>
      <c r="CM68" s="1">
        <f xml:space="preserve"> MIN(   MAX(0,EXP((1/beta.p)*( CM38 - CM53 - beta.0 - beta.oil*price.oil.2020 - beta.eua*price.eua.2020 - parameters!$D78 ))), price.ceiling   )</f>
        <v>184.74815978181911</v>
      </c>
      <c r="CN68" s="1">
        <f xml:space="preserve"> MIN(   MAX(0,EXP((1/beta.p)*( CN38 - CN53 - beta.0 - beta.oil*price.oil.2020 - beta.eua*price.eua.2020 - parameters!$D78 ))), price.ceiling   )</f>
        <v>191.87163077751651</v>
      </c>
      <c r="CO68" s="1">
        <f xml:space="preserve"> MIN(   MAX(0,EXP((1/beta.p)*( CO38 - CO53 - beta.0 - beta.oil*price.oil.2020 - beta.eua*price.eua.2020 - parameters!$D78 ))), price.ceiling   )</f>
        <v>199.26976669591986</v>
      </c>
      <c r="CP68" s="1">
        <f xml:space="preserve"> MIN(   MAX(0,EXP((1/beta.p)*( CP38 - CP53 - beta.0 - beta.oil*price.oil.2020 - beta.eua*price.eua.2020 - parameters!$D78 ))), price.ceiling   )</f>
        <v>206.95315799494105</v>
      </c>
      <c r="CQ68" s="1">
        <f xml:space="preserve"> MIN(   MAX(0,EXP((1/beta.p)*( CQ38 - CQ53 - beta.0 - beta.oil*price.oil.2020 - beta.eua*price.eua.2020 - parameters!$D78 ))), price.ceiling   )</f>
        <v>214.93280347658455</v>
      </c>
      <c r="CR68" s="1">
        <f xml:space="preserve"> MIN(   MAX(0,EXP((1/beta.p)*( CR38 - CR53 - beta.0 - beta.oil*price.oil.2020 - beta.eua*price.eua.2020 - parameters!$D78 ))), price.ceiling   )</f>
        <v>223.22012603177274</v>
      </c>
      <c r="CS68" s="1">
        <f xml:space="preserve"> MIN(   MAX(0,EXP((1/beta.p)*( CS38 - CS53 - beta.0 - beta.oil*price.oil.2020 - beta.eua*price.eua.2020 - parameters!$D78 ))), price.ceiling   )</f>
        <v>231.8269889922542</v>
      </c>
      <c r="CT68" s="1">
        <f xml:space="preserve"> MIN(   MAX(0,EXP((1/beta.p)*( CT38 - CT53 - beta.0 - beta.oil*price.oil.2020 - beta.eua*price.eua.2020 - parameters!$D78 ))), price.ceiling   )</f>
        <v>240.7657131130056</v>
      </c>
      <c r="CU68" s="1">
        <f xml:space="preserve"> MIN(   MAX(0,EXP((1/beta.p)*( CU38 - CU53 - beta.0 - beta.oil*price.oil.2020 - beta.eua*price.eua.2020 - parameters!$D78 ))), price.ceiling   )</f>
        <v>250.0490942094365</v>
      </c>
      <c r="CV68" s="1">
        <f xml:space="preserve"> MIN(   MAX(0,EXP((1/beta.p)*( CV38 - CV53 - beta.0 - beta.oil*price.oil.2020 - beta.eua*price.eua.2020 - parameters!$D78 ))), price.ceiling   )</f>
        <v>259.69042147464359</v>
      </c>
      <c r="CW68" s="1">
        <f xml:space="preserve"> MIN(   MAX(0,EXP((1/beta.p)*( CW38 - CW53 - beta.0 - beta.oil*price.oil.2020 - beta.eua*price.eua.2020 - parameters!$D78 ))), price.ceiling   )</f>
        <v>269.70349650294003</v>
      </c>
      <c r="CX68" s="1">
        <f xml:space="preserve"> MIN(   MAX(0,EXP((1/beta.p)*( CX38 - CX53 - beta.0 - beta.oil*price.oil.2020 - beta.eua*price.eua.2020 - parameters!$D78 ))), price.ceiling   )</f>
        <v>280.10265304688511</v>
      </c>
      <c r="CY68" s="1">
        <f xml:space="preserve"> MIN(   MAX(0,EXP((1/beta.p)*( CY38 - CY53 - beta.0 - beta.oil*price.oil.2020 - beta.eua*price.eua.2020 - parameters!$D78 ))), price.ceiling   )</f>
        <v>290.90277753610201</v>
      </c>
      <c r="CZ68" s="1">
        <f xml:space="preserve"> MIN(   MAX(0,EXP((1/beta.p)*( CZ38 - CZ53 - beta.0 - beta.oil*price.oil.2020 - beta.eua*price.eua.2020 - parameters!$D78 ))), price.ceiling   )</f>
        <v>302.11933038725607</v>
      </c>
      <c r="DA68" s="1">
        <f xml:space="preserve"> MIN(   MAX(0,EXP((1/beta.p)*( DA38 - DA53 - beta.0 - beta.oil*price.oil.2020 - beta.eua*price.eua.2020 - parameters!$D78 ))), price.ceiling   )</f>
        <v>313.76836813569525</v>
      </c>
    </row>
    <row r="69" spans="1:105" x14ac:dyDescent="0.25">
      <c r="A69" t="s">
        <v>49</v>
      </c>
      <c r="B69" s="3">
        <f t="shared" ref="B69:B80" si="8">SUMPRODUCT(E69:DA69,E$5:DA$5)</f>
        <v>44.847876056653512</v>
      </c>
      <c r="D69" t="s">
        <v>49</v>
      </c>
      <c r="E69" s="1">
        <f xml:space="preserve"> MIN(   MAX(0,EXP((1/beta.p)*( E39 - E54 - beta.0 - beta.oil*price.oil.2020 - beta.eua*price.eua.2020 - parameters!$D79 ))), price.ceiling   )</f>
        <v>8.8809260468090923</v>
      </c>
      <c r="F69" s="1">
        <f xml:space="preserve"> MIN(   MAX(0,EXP((1/beta.p)*( F39 - F54 - beta.0 - beta.oil*price.oil.2020 - beta.eua*price.eua.2020 - parameters!$D79 ))), price.ceiling   )</f>
        <v>9.1642170249534889</v>
      </c>
      <c r="G69" s="1">
        <f xml:space="preserve"> MIN(   MAX(0,EXP((1/beta.p)*( G39 - G54 - beta.0 - beta.oil*price.oil.2020 - beta.eua*price.eua.2020 - parameters!$D79 ))), price.ceiling   )</f>
        <v>9.4565446483615681</v>
      </c>
      <c r="H69" s="1">
        <f xml:space="preserve"> MIN(   MAX(0,EXP((1/beta.p)*( H39 - H54 - beta.0 - beta.oil*price.oil.2020 - beta.eua*price.eua.2020 - parameters!$D79 ))), price.ceiling   )</f>
        <v>9.7581971752692827</v>
      </c>
      <c r="I69" s="1">
        <f xml:space="preserve"> MIN(   MAX(0,EXP((1/beta.p)*( I39 - I54 - beta.0 - beta.oil*price.oil.2020 - beta.eua*price.eua.2020 - parameters!$D79 ))), price.ceiling   )</f>
        <v>10.069472059007468</v>
      </c>
      <c r="J69" s="1">
        <f xml:space="preserve"> MIN(   MAX(0,EXP((1/beta.p)*( J39 - J54 - beta.0 - beta.oil*price.oil.2020 - beta.eua*price.eua.2020 - parameters!$D79 ))), price.ceiling   )</f>
        <v>10.390676241314427</v>
      </c>
      <c r="K69" s="1">
        <f xml:space="preserve"> MIN(   MAX(0,EXP((1/beta.p)*( K39 - K54 - beta.0 - beta.oil*price.oil.2020 - beta.eua*price.eua.2020 - parameters!$D79 ))), price.ceiling   )</f>
        <v>10.722126455004846</v>
      </c>
      <c r="L69" s="1">
        <f xml:space="preserve"> MIN(   MAX(0,EXP((1/beta.p)*( L39 - L54 - beta.0 - beta.oil*price.oil.2020 - beta.eua*price.eua.2020 - parameters!$D79 ))), price.ceiling   )</f>
        <v>11.064149536293495</v>
      </c>
      <c r="M69" s="1">
        <f xml:space="preserve"> MIN(   MAX(0,EXP((1/beta.p)*( M39 - M54 - beta.0 - beta.oil*price.oil.2020 - beta.eua*price.eua.2020 - parameters!$D79 ))), price.ceiling   )</f>
        <v>11.417082747081642</v>
      </c>
      <c r="N69" s="1">
        <f xml:space="preserve"> MIN(   MAX(0,EXP((1/beta.p)*( N39 - N54 - beta.0 - beta.oil*price.oil.2020 - beta.eua*price.eua.2020 - parameters!$D79 ))), price.ceiling   )</f>
        <v>11.7812741075241</v>
      </c>
      <c r="O69" s="1">
        <f xml:space="preserve"> MIN(   MAX(0,EXP((1/beta.p)*( O39 - O54 - beta.0 - beta.oil*price.oil.2020 - beta.eua*price.eua.2020 - parameters!$D79 ))), price.ceiling   )</f>
        <v>12.157082739204681</v>
      </c>
      <c r="P69" s="1">
        <f xml:space="preserve"> MIN(   MAX(0,EXP((1/beta.p)*( P39 - P54 - beta.0 - beta.oil*price.oil.2020 - beta.eua*price.eua.2020 - parameters!$D79 ))), price.ceiling   )</f>
        <v>12.544879219258592</v>
      </c>
      <c r="Q69" s="1">
        <f xml:space="preserve"> MIN(   MAX(0,EXP((1/beta.p)*( Q39 - Q54 - beta.0 - beta.oil*price.oil.2020 - beta.eua*price.eua.2020 - parameters!$D79 ))), price.ceiling   )</f>
        <v>12.945045945790897</v>
      </c>
      <c r="R69" s="1">
        <f xml:space="preserve"> MIN(   MAX(0,EXP((1/beta.p)*( R39 - R54 - beta.0 - beta.oil*price.oil.2020 - beta.eua*price.eua.2020 - parameters!$D79 ))), price.ceiling   )</f>
        <v>13.357977514951404</v>
      </c>
      <c r="S69" s="1">
        <f xml:space="preserve"> MIN(   MAX(0,EXP((1/beta.p)*( S39 - S54 - beta.0 - beta.oil*price.oil.2020 - beta.eua*price.eua.2020 - parameters!$D79 ))), price.ceiling   )</f>
        <v>13.784081110037764</v>
      </c>
      <c r="T69" s="1">
        <f xml:space="preserve"> MIN(   MAX(0,EXP((1/beta.p)*( T39 - T54 - beta.0 - beta.oil*price.oil.2020 - beta.eua*price.eua.2020 - parameters!$D79 ))), price.ceiling   )</f>
        <v>14.223776903010538</v>
      </c>
      <c r="U69" s="1">
        <f xml:space="preserve"> MIN(   MAX(0,EXP((1/beta.p)*( U39 - U54 - beta.0 - beta.oil*price.oil.2020 - beta.eua*price.eua.2020 - parameters!$D79 ))), price.ceiling   )</f>
        <v>14.67749846881609</v>
      </c>
      <c r="V69" s="1">
        <f xml:space="preserve"> MIN(   MAX(0,EXP((1/beta.p)*( V39 - V54 - beta.0 - beta.oil*price.oil.2020 - beta.eua*price.eua.2020 - parameters!$D79 ))), price.ceiling   )</f>
        <v>15.145693212925892</v>
      </c>
      <c r="W69" s="1">
        <f xml:space="preserve"> MIN(   MAX(0,EXP((1/beta.p)*( W39 - W54 - beta.0 - beta.oil*price.oil.2020 - beta.eua*price.eua.2020 - parameters!$D79 ))), price.ceiling   )</f>
        <v>15.628822812513803</v>
      </c>
      <c r="X69" s="1">
        <f xml:space="preserve"> MIN(   MAX(0,EXP((1/beta.p)*( X39 - X54 - beta.0 - beta.oil*price.oil.2020 - beta.eua*price.eua.2020 - parameters!$D79 ))), price.ceiling   )</f>
        <v>16.127363671706441</v>
      </c>
      <c r="Y69" s="1">
        <f xml:space="preserve"> MIN(   MAX(0,EXP((1/beta.p)*( Y39 - Y54 - beta.0 - beta.oil*price.oil.2020 - beta.eua*price.eua.2020 - parameters!$D79 ))), price.ceiling   )</f>
        <v>16.641807391355446</v>
      </c>
      <c r="Z69" s="1">
        <f xml:space="preserve"> MIN(   MAX(0,EXP((1/beta.p)*( Z39 - Z54 - beta.0 - beta.oil*price.oil.2020 - beta.eua*price.eua.2020 - parameters!$D79 ))), price.ceiling   )</f>
        <v>17.172661253794896</v>
      </c>
      <c r="AA69" s="1">
        <f xml:space="preserve"> MIN(   MAX(0,EXP((1/beta.p)*( AA39 - AA54 - beta.0 - beta.oil*price.oil.2020 - beta.eua*price.eua.2020 - parameters!$D79 ))), price.ceiling   )</f>
        <v>17.72044872306201</v>
      </c>
      <c r="AB69" s="1">
        <f xml:space="preserve"> MIN(   MAX(0,EXP((1/beta.p)*( AB39 - AB54 - beta.0 - beta.oil*price.oil.2020 - beta.eua*price.eua.2020 - parameters!$D79 ))), price.ceiling   )</f>
        <v>18.28570996107419</v>
      </c>
      <c r="AC69" s="1">
        <f xml:space="preserve"> MIN(   MAX(0,EXP((1/beta.p)*( AC39 - AC54 - beta.0 - beta.oil*price.oil.2020 - beta.eua*price.eua.2020 - parameters!$D79 ))), price.ceiling   )</f>
        <v>18.869002360271534</v>
      </c>
      <c r="AD69" s="1">
        <f xml:space="preserve"> MIN(   MAX(0,EXP((1/beta.p)*( AD39 - AD54 - beta.0 - beta.oil*price.oil.2020 - beta.eua*price.eua.2020 - parameters!$D79 ))), price.ceiling   )</f>
        <v>19.470901093250042</v>
      </c>
      <c r="AE69" s="1">
        <f xml:space="preserve"> MIN(   MAX(0,EXP((1/beta.p)*( AE39 - AE54 - beta.0 - beta.oil*price.oil.2020 - beta.eua*price.eua.2020 - parameters!$D79 ))), price.ceiling   )</f>
        <v>20.09199967992744</v>
      </c>
      <c r="AF69" s="1">
        <f xml:space="preserve"> MIN(   MAX(0,EXP((1/beta.p)*( AF39 - AF54 - beta.0 - beta.oil*price.oil.2020 - beta.eua*price.eua.2020 - parameters!$D79 ))), price.ceiling   )</f>
        <v>20.732910572800897</v>
      </c>
      <c r="AG69" s="1">
        <f xml:space="preserve"> MIN(   MAX(0,EXP((1/beta.p)*( AG39 - AG54 - beta.0 - beta.oil*price.oil.2020 - beta.eua*price.eua.2020 - parameters!$D79 ))), price.ceiling   )</f>
        <v>21.394265760873811</v>
      </c>
      <c r="AH69" s="1">
        <f xml:space="preserve"> MIN(   MAX(0,EXP((1/beta.p)*( AH39 - AH54 - beta.0 - beta.oil*price.oil.2020 - beta.eua*price.eua.2020 - parameters!$D79 ))), price.ceiling   )</f>
        <v>22.076717392847137</v>
      </c>
      <c r="AI69" s="1">
        <f xml:space="preserve"> MIN(   MAX(0,EXP((1/beta.p)*( AI39 - AI54 - beta.0 - beta.oil*price.oil.2020 - beta.eua*price.eua.2020 - parameters!$D79 ))), price.ceiling   )</f>
        <v>22.780938420189663</v>
      </c>
      <c r="AJ69" s="1">
        <f xml:space="preserve"> MIN(   MAX(0,EXP((1/beta.p)*( AJ39 - AJ54 - beta.0 - beta.oil*price.oil.2020 - beta.eua*price.eua.2020 - parameters!$D79 ))), price.ceiling   )</f>
        <v>23.507623260721779</v>
      </c>
      <c r="AK69" s="1">
        <f xml:space="preserve"> MIN(   MAX(0,EXP((1/beta.p)*( AK39 - AK54 - beta.0 - beta.oil*price.oil.2020 - beta.eua*price.eua.2020 - parameters!$D79 ))), price.ceiling   )</f>
        <v>24.257488483366256</v>
      </c>
      <c r="AL69" s="1">
        <f xml:space="preserve"> MIN(   MAX(0,EXP((1/beta.p)*( AL39 - AL54 - beta.0 - beta.oil*price.oil.2020 - beta.eua*price.eua.2020 - parameters!$D79 ))), price.ceiling   )</f>
        <v>25.031273514742409</v>
      </c>
      <c r="AM69" s="1">
        <f xml:space="preserve"> MIN(   MAX(0,EXP((1/beta.p)*( AM39 - AM54 - beta.0 - beta.oil*price.oil.2020 - beta.eua*price.eua.2020 - parameters!$D79 ))), price.ceiling   )</f>
        <v>25.829741368299082</v>
      </c>
      <c r="AN69" s="1">
        <f xml:space="preserve"> MIN(   MAX(0,EXP((1/beta.p)*( AN39 - AN54 - beta.0 - beta.oil*price.oil.2020 - beta.eua*price.eua.2020 - parameters!$D79 ))), price.ceiling   )</f>
        <v>26.653679396706764</v>
      </c>
      <c r="AO69" s="1">
        <f xml:space="preserve"> MIN(   MAX(0,EXP((1/beta.p)*( AO39 - AO54 - beta.0 - beta.oil*price.oil.2020 - beta.eua*price.eua.2020 - parameters!$D79 ))), price.ceiling   )</f>
        <v>27.503900068249603</v>
      </c>
      <c r="AP69" s="1">
        <f xml:space="preserve"> MIN(   MAX(0,EXP((1/beta.p)*( AP39 - AP54 - beta.0 - beta.oil*price.oil.2020 - beta.eua*price.eua.2020 - parameters!$D79 ))), price.ceiling   )</f>
        <v>28.381241767983685</v>
      </c>
      <c r="AQ69" s="1">
        <f xml:space="preserve"> MIN(   MAX(0,EXP((1/beta.p)*( AQ39 - AQ54 - beta.0 - beta.oil*price.oil.2020 - beta.eua*price.eua.2020 - parameters!$D79 ))), price.ceiling   )</f>
        <v>29.286569624451257</v>
      </c>
      <c r="AR69" s="1">
        <f xml:space="preserve"> MIN(   MAX(0,EXP((1/beta.p)*( AR39 - AR54 - beta.0 - beta.oil*price.oil.2020 - beta.eua*price.eua.2020 - parameters!$D79 ))), price.ceiling   )</f>
        <v>30.220776362766092</v>
      </c>
      <c r="AS69" s="1">
        <f xml:space="preserve"> MIN(   MAX(0,EXP((1/beta.p)*( AS39 - AS54 - beta.0 - beta.oil*price.oil.2020 - beta.eua*price.eua.2020 - parameters!$D79 ))), price.ceiling   )</f>
        <v>31.1847831849113</v>
      </c>
      <c r="AT69" s="1">
        <f xml:space="preserve"> MIN(   MAX(0,EXP((1/beta.p)*( AT39 - AT54 - beta.0 - beta.oil*price.oil.2020 - beta.eua*price.eua.2020 - parameters!$D79 ))), price.ceiling   )</f>
        <v>32.179540678117611</v>
      </c>
      <c r="AU69" s="1">
        <f xml:space="preserve"> MIN(   MAX(0,EXP((1/beta.p)*( AU39 - AU54 - beta.0 - beta.oil*price.oil.2020 - beta.eua*price.eua.2020 - parameters!$D79 ))), price.ceiling   )</f>
        <v>33.206029752217802</v>
      </c>
      <c r="AV69" s="1">
        <f xml:space="preserve"> MIN(   MAX(0,EXP((1/beta.p)*( AV39 - AV54 - beta.0 - beta.oil*price.oil.2020 - beta.eua*price.eua.2020 - parameters!$D79 ))), price.ceiling   )</f>
        <v>34.265262606901665</v>
      </c>
      <c r="AW69" s="1">
        <f xml:space="preserve"> MIN(   MAX(0,EXP((1/beta.p)*( AW39 - AW54 - beta.0 - beta.oil*price.oil.2020 - beta.eua*price.eua.2020 - parameters!$D79 ))), price.ceiling   )</f>
        <v>35.35828372982516</v>
      </c>
      <c r="AX69" s="1">
        <f xml:space="preserve"> MIN(   MAX(0,EXP((1/beta.p)*( AX39 - AX54 - beta.0 - beta.oil*price.oil.2020 - beta.eua*price.eua.2020 - parameters!$D79 ))), price.ceiling   )</f>
        <v>36.486170926558238</v>
      </c>
      <c r="AY69" s="1">
        <f xml:space="preserve"> MIN(   MAX(0,EXP((1/beta.p)*( AY39 - AY54 - beta.0 - beta.oil*price.oil.2020 - beta.eua*price.eua.2020 - parameters!$D79 ))), price.ceiling   )</f>
        <v>37.650036383386592</v>
      </c>
      <c r="AZ69" s="1">
        <f xml:space="preserve"> MIN(   MAX(0,EXP((1/beta.p)*( AZ39 - AZ54 - beta.0 - beta.oil*price.oil.2020 - beta.eua*price.eua.2020 - parameters!$D79 ))), price.ceiling   )</f>
        <v>38.85102776401564</v>
      </c>
      <c r="BA69" s="1">
        <f xml:space="preserve"> MIN(   MAX(0,EXP((1/beta.p)*( BA39 - BA54 - beta.0 - beta.oil*price.oil.2020 - beta.eua*price.eua.2020 - parameters!$D79 ))), price.ceiling   )</f>
        <v>40.09032934125802</v>
      </c>
      <c r="BB69" s="1">
        <f xml:space="preserve"> MIN(   MAX(0,EXP((1/beta.p)*( BB39 - BB54 - beta.0 - beta.oil*price.oil.2020 - beta.eua*price.eua.2020 - parameters!$D79 ))), price.ceiling   )</f>
        <v>41.369163164820407</v>
      </c>
      <c r="BC69" s="1">
        <f xml:space="preserve"> MIN(   MAX(0,EXP((1/beta.p)*( BC39 - BC54 - beta.0 - beta.oil*price.oil.2020 - beta.eua*price.eua.2020 - parameters!$D79 ))), price.ceiling   )</f>
        <v>42.688790266341897</v>
      </c>
      <c r="BD69" s="1">
        <f xml:space="preserve"> MIN(   MAX(0,EXP((1/beta.p)*( BD39 - BD54 - beta.0 - beta.oil*price.oil.2020 - beta.eua*price.eua.2020 - parameters!$D79 ))), price.ceiling   )</f>
        <v>44.050511902870781</v>
      </c>
      <c r="BE69" s="1">
        <f xml:space="preserve"> MIN(   MAX(0,EXP((1/beta.p)*( BE39 - BE54 - beta.0 - beta.oil*price.oil.2020 - beta.eua*price.eua.2020 - parameters!$D79 ))), price.ceiling   )</f>
        <v>45.455670840007713</v>
      </c>
      <c r="BF69" s="1">
        <f xml:space="preserve"> MIN(   MAX(0,EXP((1/beta.p)*( BF39 - BF54 - beta.0 - beta.oil*price.oil.2020 - beta.eua*price.eua.2020 - parameters!$D79 ))), price.ceiling   )</f>
        <v>46.905652675978743</v>
      </c>
      <c r="BG69" s="1">
        <f xml:space="preserve"> MIN(   MAX(0,EXP((1/beta.p)*( BG39 - BG54 - beta.0 - beta.oil*price.oil.2020 - beta.eua*price.eua.2020 - parameters!$D79 ))), price.ceiling   )</f>
        <v>48.401887207945606</v>
      </c>
      <c r="BH69" s="1">
        <f xml:space="preserve"> MIN(   MAX(0,EXP((1/beta.p)*( BH39 - BH54 - beta.0 - beta.oil*price.oil.2020 - beta.eua*price.eua.2020 - parameters!$D79 ))), price.ceiling   )</f>
        <v>49.945849841898614</v>
      </c>
      <c r="BI69" s="1">
        <f xml:space="preserve"> MIN(   MAX(0,EXP((1/beta.p)*( BI39 - BI54 - beta.0 - beta.oil*price.oil.2020 - beta.eua*price.eua.2020 - parameters!$D79 ))), price.ceiling   )</f>
        <v>51.539063047524714</v>
      </c>
      <c r="BJ69" s="1">
        <f xml:space="preserve"> MIN(   MAX(0,EXP((1/beta.p)*( BJ39 - BJ54 - beta.0 - beta.oil*price.oil.2020 - beta.eua*price.eua.2020 - parameters!$D79 ))), price.ceiling   )</f>
        <v>53.183097859482722</v>
      </c>
      <c r="BK69" s="1">
        <f xml:space="preserve"> MIN(   MAX(0,EXP((1/beta.p)*( BK39 - BK54 - beta.0 - beta.oil*price.oil.2020 - beta.eua*price.eua.2020 - parameters!$D79 ))), price.ceiling   )</f>
        <v>54.879575426568842</v>
      </c>
      <c r="BL69" s="1">
        <f xml:space="preserve"> MIN(   MAX(0,EXP((1/beta.p)*( BL39 - BL54 - beta.0 - beta.oil*price.oil.2020 - beta.eua*price.eua.2020 - parameters!$D79 ))), price.ceiling   )</f>
        <v>56.630168610297403</v>
      </c>
      <c r="BM69" s="1">
        <f xml:space="preserve"> MIN(   MAX(0,EXP((1/beta.p)*( BM39 - BM54 - beta.0 - beta.oil*price.oil.2020 - beta.eua*price.eua.2020 - parameters!$D79 ))), price.ceiling   )</f>
        <v>58.436603634475752</v>
      </c>
      <c r="BN69" s="1">
        <f xml:space="preserve"> MIN(   MAX(0,EXP((1/beta.p)*( BN39 - BN54 - beta.0 - beta.oil*price.oil.2020 - beta.eua*price.eua.2020 - parameters!$D79 ))), price.ceiling   )</f>
        <v>60.300661787397161</v>
      </c>
      <c r="BO69" s="1">
        <f xml:space="preserve"> MIN(   MAX(0,EXP((1/beta.p)*( BO39 - BO54 - beta.0 - beta.oil*price.oil.2020 - beta.eua*price.eua.2020 - parameters!$D79 ))), price.ceiling   )</f>
        <v>62.224181178333247</v>
      </c>
      <c r="BP69" s="1">
        <f xml:space="preserve"> MIN(   MAX(0,EXP((1/beta.p)*( BP39 - BP54 - beta.0 - beta.oil*price.oil.2020 - beta.eua*price.eua.2020 - parameters!$D79 ))), price.ceiling   )</f>
        <v>64.209058550054777</v>
      </c>
      <c r="BQ69" s="1">
        <f xml:space="preserve"> MIN(   MAX(0,EXP((1/beta.p)*( BQ39 - BQ54 - beta.0 - beta.oil*price.oil.2020 - beta.eua*price.eua.2020 - parameters!$D79 ))), price.ceiling   )</f>
        <v>66.257251149171324</v>
      </c>
      <c r="BR69" s="1">
        <f xml:space="preserve"> MIN(   MAX(0,EXP((1/beta.p)*( BR39 - BR54 - beta.0 - beta.oil*price.oil.2020 - beta.eua*price.eua.2020 - parameters!$D79 ))), price.ceiling   )</f>
        <v>68.370778656131236</v>
      </c>
      <c r="BS69" s="1">
        <f xml:space="preserve"> MIN(   MAX(0,EXP((1/beta.p)*( BS39 - BS54 - beta.0 - beta.oil*price.oil.2020 - beta.eua*price.eua.2020 - parameters!$D79 ))), price.ceiling   )</f>
        <v>70.551725176787002</v>
      </c>
      <c r="BT69" s="1">
        <f xml:space="preserve"> MIN(   MAX(0,EXP((1/beta.p)*( BT39 - BT54 - beta.0 - beta.oil*price.oil.2020 - beta.eua*price.eua.2020 - parameters!$D79 ))), price.ceiling   )</f>
        <v>72.802241297489118</v>
      </c>
      <c r="BU69" s="1">
        <f xml:space="preserve"> MIN(   MAX(0,EXP((1/beta.p)*( BU39 - BU54 - beta.0 - beta.oil*price.oil.2020 - beta.eua*price.eua.2020 - parameters!$D79 ))), price.ceiling   )</f>
        <v>75.124546205734617</v>
      </c>
      <c r="BV69" s="1">
        <f xml:space="preserve"> MIN(   MAX(0,EXP((1/beta.p)*( BV39 - BV54 - beta.0 - beta.oil*price.oil.2020 - beta.eua*price.eua.2020 - parameters!$D79 ))), price.ceiling   )</f>
        <v>77.520929878462439</v>
      </c>
      <c r="BW69" s="1">
        <f xml:space="preserve"> MIN(   MAX(0,EXP((1/beta.p)*( BW39 - BW54 - beta.0 - beta.oil*price.oil.2020 - beta.eua*price.eua.2020 - parameters!$D79 ))), price.ceiling   )</f>
        <v>79.993755340152134</v>
      </c>
      <c r="BX69" s="1">
        <f xml:space="preserve"> MIN(   MAX(0,EXP((1/beta.p)*( BX39 - BX54 - beta.0 - beta.oil*price.oil.2020 - beta.eua*price.eua.2020 - parameters!$D79 ))), price.ceiling   )</f>
        <v>82.545460992953679</v>
      </c>
      <c r="BY69" s="1">
        <f xml:space="preserve"> MIN(   MAX(0,EXP((1/beta.p)*( BY39 - BY54 - beta.0 - beta.oil*price.oil.2020 - beta.eua*price.eua.2020 - parameters!$D79 ))), price.ceiling   )</f>
        <v>85.178563021145436</v>
      </c>
      <c r="BZ69" s="1">
        <f xml:space="preserve"> MIN(   MAX(0,EXP((1/beta.p)*( BZ39 - BZ54 - beta.0 - beta.oil*price.oil.2020 - beta.eua*price.eua.2020 - parameters!$D79 ))), price.ceiling   )</f>
        <v>87.895657872291551</v>
      </c>
      <c r="CA69" s="1">
        <f xml:space="preserve"> MIN(   MAX(0,EXP((1/beta.p)*( CA39 - CA54 - beta.0 - beta.oil*price.oil.2020 - beta.eua*price.eua.2020 - parameters!$D79 ))), price.ceiling   )</f>
        <v>90.699424817545335</v>
      </c>
      <c r="CB69" s="1">
        <f xml:space="preserve"> MIN(   MAX(0,EXP((1/beta.p)*( CB39 - CB54 - beta.0 - beta.oil*price.oil.2020 - beta.eua*price.eua.2020 - parameters!$D79 ))), price.ceiling   )</f>
        <v>93.592628593623232</v>
      </c>
      <c r="CC69" s="1">
        <f xml:space="preserve"> MIN(   MAX(0,EXP((1/beta.p)*( CC39 - CC54 - beta.0 - beta.oil*price.oil.2020 - beta.eua*price.eua.2020 - parameters!$D79 ))), price.ceiling   )</f>
        <v>96.578122129054606</v>
      </c>
      <c r="CD69" s="1">
        <f xml:space="preserve"> MIN(   MAX(0,EXP((1/beta.p)*( CD39 - CD54 - beta.0 - beta.oil*price.oil.2020 - beta.eua*price.eua.2020 - parameters!$D79 ))), price.ceiling   )</f>
        <v>99.658849357395752</v>
      </c>
      <c r="CE69" s="1">
        <f xml:space="preserve"> MIN(   MAX(0,EXP((1/beta.p)*( CE39 - CE54 - beta.0 - beta.oil*price.oil.2020 - beta.eua*price.eua.2020 - parameters!$D79 ))), price.ceiling   )</f>
        <v>102.83784812018195</v>
      </c>
      <c r="CF69" s="1">
        <f xml:space="preserve"> MIN(   MAX(0,EXP((1/beta.p)*( CF39 - CF54 - beta.0 - beta.oil*price.oil.2020 - beta.eua*price.eua.2020 - parameters!$D79 ))), price.ceiling   )</f>
        <v>106.11825316248039</v>
      </c>
      <c r="CG69" s="1">
        <f xml:space="preserve"> MIN(   MAX(0,EXP((1/beta.p)*( CG39 - CG54 - beta.0 - beta.oil*price.oil.2020 - beta.eua*price.eua.2020 - parameters!$D79 ))), price.ceiling   )</f>
        <v>109.50329922399716</v>
      </c>
      <c r="CH69" s="1">
        <f xml:space="preserve"> MIN(   MAX(0,EXP((1/beta.p)*( CH39 - CH54 - beta.0 - beta.oil*price.oil.2020 - beta.eua*price.eua.2020 - parameters!$D79 ))), price.ceiling   )</f>
        <v>112.99632422878835</v>
      </c>
      <c r="CI69" s="1">
        <f xml:space="preserve"> MIN(   MAX(0,EXP((1/beta.p)*( CI39 - CI54 - beta.0 - beta.oil*price.oil.2020 - beta.eua*price.eua.2020 - parameters!$D79 ))), price.ceiling   )</f>
        <v>116.60077257671681</v>
      </c>
      <c r="CJ69" s="1">
        <f xml:space="preserve"> MIN(   MAX(0,EXP((1/beta.p)*( CJ39 - CJ54 - beta.0 - beta.oil*price.oil.2020 - beta.eua*price.eua.2020 - parameters!$D79 ))), price.ceiling   )</f>
        <v>120.32019853990437</v>
      </c>
      <c r="CK69" s="1">
        <f xml:space="preserve"> MIN(   MAX(0,EXP((1/beta.p)*( CK39 - CK54 - beta.0 - beta.oil*price.oil.2020 - beta.eua*price.eua.2020 - parameters!$D79 ))), price.ceiling   )</f>
        <v>124.15826976752645</v>
      </c>
      <c r="CL69" s="1">
        <f xml:space="preserve"> MIN(   MAX(0,EXP((1/beta.p)*( CL39 - CL54 - beta.0 - beta.oil*price.oil.2020 - beta.eua*price.eua.2020 - parameters!$D79 ))), price.ceiling   )</f>
        <v>128.11877090240483</v>
      </c>
      <c r="CM69" s="1">
        <f xml:space="preserve"> MIN(   MAX(0,EXP((1/beta.p)*( CM39 - CM54 - beta.0 - beta.oil*price.oil.2020 - beta.eua*price.eua.2020 - parameters!$D79 ))), price.ceiling   )</f>
        <v>132.20560731296595</v>
      </c>
      <c r="CN69" s="1">
        <f xml:space="preserve"> MIN(   MAX(0,EXP((1/beta.p)*( CN39 - CN54 - beta.0 - beta.oil*price.oil.2020 - beta.eua*price.eua.2020 - parameters!$D79 ))), price.ceiling   )</f>
        <v>136.42280894424414</v>
      </c>
      <c r="CO69" s="1">
        <f xml:space="preserve"> MIN(   MAX(0,EXP((1/beta.p)*( CO39 - CO54 - beta.0 - beta.oil*price.oil.2020 - beta.eua*price.eua.2020 - parameters!$D79 ))), price.ceiling   )</f>
        <v>140.77453429172712</v>
      </c>
      <c r="CP69" s="1">
        <f xml:space="preserve"> MIN(   MAX(0,EXP((1/beta.p)*( CP39 - CP54 - beta.0 - beta.oil*price.oil.2020 - beta.eua*price.eua.2020 - parameters!$D79 ))), price.ceiling   )</f>
        <v>145.26507450196277</v>
      </c>
      <c r="CQ69" s="1">
        <f xml:space="preserve"> MIN(   MAX(0,EXP((1/beta.p)*( CQ39 - CQ54 - beta.0 - beta.oil*price.oil.2020 - beta.eua*price.eua.2020 - parameters!$D79 ))), price.ceiling   )</f>
        <v>149.89885760396999</v>
      </c>
      <c r="CR69" s="1">
        <f xml:space="preserve"> MIN(   MAX(0,EXP((1/beta.p)*( CR39 - CR54 - beta.0 - beta.oil*price.oil.2020 - beta.eua*price.eua.2020 - parameters!$D79 ))), price.ceiling   )</f>
        <v>154.6804528756268</v>
      </c>
      <c r="CS69" s="1">
        <f xml:space="preserve"> MIN(   MAX(0,EXP((1/beta.p)*( CS39 - CS54 - beta.0 - beta.oil*price.oil.2020 - beta.eua*price.eua.2020 - parameters!$D79 ))), price.ceiling   )</f>
        <v>159.61457534934087</v>
      </c>
      <c r="CT69" s="1">
        <f xml:space="preserve"> MIN(   MAX(0,EXP((1/beta.p)*( CT39 - CT54 - beta.0 - beta.oil*price.oil.2020 - beta.eua*price.eua.2020 - parameters!$D79 ))), price.ceiling   )</f>
        <v>164.70609046144622</v>
      </c>
      <c r="CU69" s="1">
        <f xml:space="preserve"> MIN(   MAX(0,EXP((1/beta.p)*( CU39 - CU54 - beta.0 - beta.oil*price.oil.2020 - beta.eua*price.eua.2020 - parameters!$D79 ))), price.ceiling   )</f>
        <v>169.96001884990829</v>
      </c>
      <c r="CV69" s="1">
        <f xml:space="preserve"> MIN(   MAX(0,EXP((1/beta.p)*( CV39 - CV54 - beta.0 - beta.oil*price.oil.2020 - beta.eua*price.eua.2020 - parameters!$D79 ))), price.ceiling   )</f>
        <v>175.38154130507277</v>
      </c>
      <c r="CW69" s="1">
        <f xml:space="preserve"> MIN(   MAX(0,EXP((1/beta.p)*( CW39 - CW54 - beta.0 - beta.oil*price.oil.2020 - beta.eua*price.eua.2020 - parameters!$D79 ))), price.ceiling   )</f>
        <v>180.97600387833532</v>
      </c>
      <c r="CX69" s="1">
        <f xml:space="preserve"> MIN(   MAX(0,EXP((1/beta.p)*( CX39 - CX54 - beta.0 - beta.oil*price.oil.2020 - beta.eua*price.eua.2020 - parameters!$D79 ))), price.ceiling   )</f>
        <v>186.74892315377264</v>
      </c>
      <c r="CY69" s="1">
        <f xml:space="preserve"> MIN(   MAX(0,EXP((1/beta.p)*( CY39 - CY54 - beta.0 - beta.oil*price.oil.2020 - beta.eua*price.eua.2020 - parameters!$D79 ))), price.ceiling   )</f>
        <v>192.70599168793225</v>
      </c>
      <c r="CZ69" s="1">
        <f xml:space="preserve"> MIN(   MAX(0,EXP((1/beta.p)*( CZ39 - CZ54 - beta.0 - beta.oil*price.oil.2020 - beta.eua*price.eua.2020 - parameters!$D79 ))), price.ceiling   )</f>
        <v>198.85308362314493</v>
      </c>
      <c r="DA69" s="1">
        <f xml:space="preserve"> MIN(   MAX(0,EXP((1/beta.p)*( DA39 - DA54 - beta.0 - beta.oil*price.oil.2020 - beta.eua*price.eua.2020 - parameters!$D79 ))), price.ceiling   )</f>
        <v>205.19626047989522</v>
      </c>
    </row>
    <row r="70" spans="1:105" x14ac:dyDescent="0.25">
      <c r="A70" t="s">
        <v>50</v>
      </c>
      <c r="B70" s="3">
        <f t="shared" si="8"/>
        <v>44.093568109274734</v>
      </c>
      <c r="D70" t="s">
        <v>50</v>
      </c>
      <c r="E70" s="1">
        <f xml:space="preserve"> MIN(   MAX(0,EXP((1/beta.p)*( E40 - E55 - beta.0 - beta.oil*price.oil.2020 - beta.eua*price.eua.2020 - parameters!$D80 ))), price.ceiling   )</f>
        <v>6.6946022368535711</v>
      </c>
      <c r="F70" s="1">
        <f xml:space="preserve"> MIN(   MAX(0,EXP((1/beta.p)*( F40 - F55 - beta.0 - beta.oil*price.oil.2020 - beta.eua*price.eua.2020 - parameters!$D80 ))), price.ceiling   )</f>
        <v>6.942608217497809</v>
      </c>
      <c r="G70" s="1">
        <f xml:space="preserve"> MIN(   MAX(0,EXP((1/beta.p)*( G40 - G55 - beta.0 - beta.oil*price.oil.2020 - beta.eua*price.eua.2020 - parameters!$D80 ))), price.ceiling   )</f>
        <v>7.1998017442066544</v>
      </c>
      <c r="H70" s="1">
        <f xml:space="preserve"> MIN(   MAX(0,EXP((1/beta.p)*( H40 - H55 - beta.0 - beta.oil*price.oil.2020 - beta.eua*price.eua.2020 - parameters!$D80 ))), price.ceiling   )</f>
        <v>7.4665231757185104</v>
      </c>
      <c r="I70" s="1">
        <f xml:space="preserve"> MIN(   MAX(0,EXP((1/beta.p)*( I40 - I55 - beta.0 - beta.oil*price.oil.2020 - beta.eua*price.eua.2020 - parameters!$D80 ))), price.ceiling   )</f>
        <v>7.7431254795870226</v>
      </c>
      <c r="J70" s="1">
        <f xml:space="preserve"> MIN(   MAX(0,EXP((1/beta.p)*( J40 - J55 - beta.0 - beta.oil*price.oil.2020 - beta.eua*price.eua.2020 - parameters!$D80 ))), price.ceiling   )</f>
        <v>8.0299746992829988</v>
      </c>
      <c r="K70" s="1">
        <f xml:space="preserve"> MIN(   MAX(0,EXP((1/beta.p)*( K40 - K55 - beta.0 - beta.oil*price.oil.2020 - beta.eua*price.eua.2020 - parameters!$D80 ))), price.ceiling   )</f>
        <v>8.3274504386004171</v>
      </c>
      <c r="L70" s="1">
        <f xml:space="preserve"> MIN(   MAX(0,EXP((1/beta.p)*( L40 - L55 - beta.0 - beta.oil*price.oil.2020 - beta.eua*price.eua.2020 - parameters!$D80 ))), price.ceiling   )</f>
        <v>8.6359463640076406</v>
      </c>
      <c r="M70" s="1">
        <f xml:space="preserve"> MIN(   MAX(0,EXP((1/beta.p)*( M40 - M55 - beta.0 - beta.oil*price.oil.2020 - beta.eua*price.eua.2020 - parameters!$D80 ))), price.ceiling   )</f>
        <v>8.955870725608456</v>
      </c>
      <c r="N70" s="1">
        <f xml:space="preserve"> MIN(   MAX(0,EXP((1/beta.p)*( N40 - N55 - beta.0 - beta.oil*price.oil.2020 - beta.eua*price.eua.2020 - parameters!$D80 ))), price.ceiling   )</f>
        <v>9.2876468974025581</v>
      </c>
      <c r="O70" s="1">
        <f xml:space="preserve"> MIN(   MAX(0,EXP((1/beta.p)*( O40 - O55 - beta.0 - beta.oil*price.oil.2020 - beta.eua*price.eua.2020 - parameters!$D80 ))), price.ceiling   )</f>
        <v>9.6317139375603187</v>
      </c>
      <c r="P70" s="1">
        <f xml:space="preserve"> MIN(   MAX(0,EXP((1/beta.p)*( P40 - P55 - beta.0 - beta.oil*price.oil.2020 - beta.eua*price.eua.2020 - parameters!$D80 ))), price.ceiling   )</f>
        <v>9.9885271694532651</v>
      </c>
      <c r="Q70" s="1">
        <f xml:space="preserve"> MIN(   MAX(0,EXP((1/beta.p)*( Q40 - Q55 - beta.0 - beta.oil*price.oil.2020 - beta.eua*price.eua.2020 - parameters!$D80 ))), price.ceiling   )</f>
        <v>10.358558784209235</v>
      </c>
      <c r="R70" s="1">
        <f xml:space="preserve"> MIN(   MAX(0,EXP((1/beta.p)*( R40 - R55 - beta.0 - beta.oil*price.oil.2020 - beta.eua*price.eua.2020 - parameters!$D80 ))), price.ceiling   )</f>
        <v>10.742298465589652</v>
      </c>
      <c r="S70" s="1">
        <f xml:space="preserve"> MIN(   MAX(0,EXP((1/beta.p)*( S40 - S55 - beta.0 - beta.oil*price.oil.2020 - beta.eua*price.eua.2020 - parameters!$D80 ))), price.ceiling   )</f>
        <v>11.140254038015682</v>
      </c>
      <c r="T70" s="1">
        <f xml:space="preserve"> MIN(   MAX(0,EXP((1/beta.p)*( T40 - T55 - beta.0 - beta.oil*price.oil.2020 - beta.eua*price.eua.2020 - parameters!$D80 ))), price.ceiling   )</f>
        <v>11.552952138601052</v>
      </c>
      <c r="U70" s="1">
        <f xml:space="preserve"> MIN(   MAX(0,EXP((1/beta.p)*( U40 - U55 - beta.0 - beta.oil*price.oil.2020 - beta.eua*price.eua.2020 - parameters!$D80 ))), price.ceiling   )</f>
        <v>11.980938914080683</v>
      </c>
      <c r="V70" s="1">
        <f xml:space="preserve"> MIN(   MAX(0,EXP((1/beta.p)*( V40 - V55 - beta.0 - beta.oil*price.oil.2020 - beta.eua*price.eua.2020 - parameters!$D80 ))), price.ceiling   )</f>
        <v>12.424780743557596</v>
      </c>
      <c r="W70" s="1">
        <f xml:space="preserve"> MIN(   MAX(0,EXP((1/beta.p)*( W40 - W55 - beta.0 - beta.oil*price.oil.2020 - beta.eua*price.eua.2020 - parameters!$D80 ))), price.ceiling   )</f>
        <v>12.885064988024363</v>
      </c>
      <c r="X70" s="1">
        <f xml:space="preserve"> MIN(   MAX(0,EXP((1/beta.p)*( X40 - X55 - beta.0 - beta.oil*price.oil.2020 - beta.eua*price.eua.2020 - parameters!$D80 ))), price.ceiling   )</f>
        <v>13.362400767651145</v>
      </c>
      <c r="Y70" s="1">
        <f xml:space="preserve"> MIN(   MAX(0,EXP((1/beta.p)*( Y40 - Y55 - beta.0 - beta.oil*price.oil.2020 - beta.eua*price.eua.2020 - parameters!$D80 ))), price.ceiling   )</f>
        <v>13.85741976786888</v>
      </c>
      <c r="Z70" s="1">
        <f xml:space="preserve"> MIN(   MAX(0,EXP((1/beta.p)*( Z40 - Z55 - beta.0 - beta.oil*price.oil.2020 - beta.eua*price.eua.2020 - parameters!$D80 ))), price.ceiling   )</f>
        <v>14.370777075314288</v>
      </c>
      <c r="AA70" s="1">
        <f xml:space="preserve"> MIN(   MAX(0,EXP((1/beta.p)*( AA40 - AA55 - beta.0 - beta.oil*price.oil.2020 - beta.eua*price.eua.2020 - parameters!$D80 ))), price.ceiling   )</f>
        <v>14.903152044743116</v>
      </c>
      <c r="AB70" s="1">
        <f xml:space="preserve"> MIN(   MAX(0,EXP((1/beta.p)*( AB40 - AB55 - beta.0 - beta.oil*price.oil.2020 - beta.eua*price.eua.2020 - parameters!$D80 ))), price.ceiling   )</f>
        <v>15.455249198058652</v>
      </c>
      <c r="AC70" s="1">
        <f xml:space="preserve"> MIN(   MAX(0,EXP((1/beta.p)*( AC40 - AC55 - beta.0 - beta.oil*price.oil.2020 - beta.eua*price.eua.2020 - parameters!$D80 ))), price.ceiling   )</f>
        <v>16.027799156645457</v>
      </c>
      <c r="AD70" s="1">
        <f xml:space="preserve"> MIN(   MAX(0,EXP((1/beta.p)*( AD40 - AD55 - beta.0 - beta.oil*price.oil.2020 - beta.eua*price.eua.2020 - parameters!$D80 ))), price.ceiling   )</f>
        <v>16.621559608241906</v>
      </c>
      <c r="AE70" s="1">
        <f xml:space="preserve"> MIN(   MAX(0,EXP((1/beta.p)*( AE40 - AE55 - beta.0 - beta.oil*price.oil.2020 - beta.eua*price.eua.2020 - parameters!$D80 ))), price.ceiling   )</f>
        <v>17.23731630963125</v>
      </c>
      <c r="AF70" s="1">
        <f xml:space="preserve"> MIN(   MAX(0,EXP((1/beta.p)*( AF40 - AF55 - beta.0 - beta.oil*price.oil.2020 - beta.eua*price.eua.2020 - parameters!$D80 ))), price.ceiling   )</f>
        <v>17.875884126478013</v>
      </c>
      <c r="AG70" s="1">
        <f xml:space="preserve"> MIN(   MAX(0,EXP((1/beta.p)*( AG40 - AG55 - beta.0 - beta.oil*price.oil.2020 - beta.eua*price.eua.2020 - parameters!$D80 ))), price.ceiling   )</f>
        <v>18.538108111685769</v>
      </c>
      <c r="AH70" s="1">
        <f xml:space="preserve"> MIN(   MAX(0,EXP((1/beta.p)*( AH40 - AH55 - beta.0 - beta.oil*price.oil.2020 - beta.eua*price.eua.2020 - parameters!$D80 ))), price.ceiling   )</f>
        <v>19.224864623703489</v>
      </c>
      <c r="AI70" s="1">
        <f xml:space="preserve"> MIN(   MAX(0,EXP((1/beta.p)*( AI40 - AI55 - beta.0 - beta.oil*price.oil.2020 - beta.eua*price.eua.2020 - parameters!$D80 ))), price.ceiling   )</f>
        <v>19.937062486260167</v>
      </c>
      <c r="AJ70" s="1">
        <f xml:space="preserve"> MIN(   MAX(0,EXP((1/beta.p)*( AJ40 - AJ55 - beta.0 - beta.oil*price.oil.2020 - beta.eua*price.eua.2020 - parameters!$D80 ))), price.ceiling   )</f>
        <v>20.675644191062744</v>
      </c>
      <c r="AK70" s="1">
        <f xml:space="preserve"> MIN(   MAX(0,EXP((1/beta.p)*( AK40 - AK55 - beta.0 - beta.oil*price.oil.2020 - beta.eua*price.eua.2020 - parameters!$D80 ))), price.ceiling   )</f>
        <v>21.441587145048594</v>
      </c>
      <c r="AL70" s="1">
        <f xml:space="preserve"> MIN(   MAX(0,EXP((1/beta.p)*( AL40 - AL55 - beta.0 - beta.oil*price.oil.2020 - beta.eua*price.eua.2020 - parameters!$D80 ))), price.ceiling   )</f>
        <v>22.235904963843431</v>
      </c>
      <c r="AM70" s="1">
        <f xml:space="preserve"> MIN(   MAX(0,EXP((1/beta.p)*( AM40 - AM55 - beta.0 - beta.oil*price.oil.2020 - beta.eua*price.eua.2020 - parameters!$D80 ))), price.ceiling   )</f>
        <v>23.059648813136288</v>
      </c>
      <c r="AN70" s="1">
        <f xml:space="preserve"> MIN(   MAX(0,EXP((1/beta.p)*( AN40 - AN55 - beta.0 - beta.oil*price.oil.2020 - beta.eua*price.eua.2020 - parameters!$D80 ))), price.ceiling   )</f>
        <v>23.913908799746242</v>
      </c>
      <c r="AO70" s="1">
        <f xml:space="preserve"> MIN(   MAX(0,EXP((1/beta.p)*( AO40 - AO55 - beta.0 - beta.oil*price.oil.2020 - beta.eua*price.eua.2020 - parameters!$D80 ))), price.ceiling   )</f>
        <v>24.799815414222767</v>
      </c>
      <c r="AP70" s="1">
        <f xml:space="preserve"> MIN(   MAX(0,EXP((1/beta.p)*( AP40 - AP55 - beta.0 - beta.oil*price.oil.2020 - beta.eua*price.eua.2020 - parameters!$D80 ))), price.ceiling   )</f>
        <v>25.718541026887557</v>
      </c>
      <c r="AQ70" s="1">
        <f xml:space="preserve"> MIN(   MAX(0,EXP((1/beta.p)*( AQ40 - AQ55 - beta.0 - beta.oil*price.oil.2020 - beta.eua*price.eua.2020 - parameters!$D80 ))), price.ceiling   )</f>
        <v>26.671301439298606</v>
      </c>
      <c r="AR70" s="1">
        <f xml:space="preserve"> MIN(   MAX(0,EXP((1/beta.p)*( AR40 - AR55 - beta.0 - beta.oil*price.oil.2020 - beta.eua*price.eua.2020 - parameters!$D80 ))), price.ceiling   )</f>
        <v>27.659357493188992</v>
      </c>
      <c r="AS70" s="1">
        <f xml:space="preserve"> MIN(   MAX(0,EXP((1/beta.p)*( AS40 - AS55 - beta.0 - beta.oil*price.oil.2020 - beta.eua*price.eua.2020 - parameters!$D80 ))), price.ceiling   )</f>
        <v>28.684016739010264</v>
      </c>
      <c r="AT70" s="1">
        <f xml:space="preserve"> MIN(   MAX(0,EXP((1/beta.p)*( AT40 - AT55 - beta.0 - beta.oil*price.oil.2020 - beta.eua*price.eua.2020 - parameters!$D80 ))), price.ceiling   )</f>
        <v>29.746635166287817</v>
      </c>
      <c r="AU70" s="1">
        <f xml:space="preserve"> MIN(   MAX(0,EXP((1/beta.p)*( AU40 - AU55 - beta.0 - beta.oil*price.oil.2020 - beta.eua*price.eua.2020 - parameters!$D80 ))), price.ceiling   )</f>
        <v>30.84861899807839</v>
      </c>
      <c r="AV70" s="1">
        <f xml:space="preserve"> MIN(   MAX(0,EXP((1/beta.p)*( AV40 - AV55 - beta.0 - beta.oil*price.oil.2020 - beta.eua*price.eua.2020 - parameters!$D80 ))), price.ceiling   )</f>
        <v>31.991426551904713</v>
      </c>
      <c r="AW70" s="1">
        <f xml:space="preserve"> MIN(   MAX(0,EXP((1/beta.p)*( AW40 - AW55 - beta.0 - beta.oil*price.oil.2020 - beta.eua*price.eua.2020 - parameters!$D80 ))), price.ceiling   )</f>
        <v>33.176570169629521</v>
      </c>
      <c r="AX70" s="1">
        <f xml:space="preserve"> MIN(   MAX(0,EXP((1/beta.p)*( AX40 - AX55 - beta.0 - beta.oil*price.oil.2020 - beta.eua*price.eua.2020 - parameters!$D80 ))), price.ceiling   )</f>
        <v>34.405618218823001</v>
      </c>
      <c r="AY70" s="1">
        <f xml:space="preserve"> MIN(   MAX(0,EXP((1/beta.p)*( AY40 - AY55 - beta.0 - beta.oil*price.oil.2020 - beta.eua*price.eua.2020 - parameters!$D80 ))), price.ceiling   )</f>
        <v>35.680197168272429</v>
      </c>
      <c r="AZ70" s="1">
        <f xml:space="preserve"> MIN(   MAX(0,EXP((1/beta.p)*( AZ40 - AZ55 - beta.0 - beta.oil*price.oil.2020 - beta.eua*price.eua.2020 - parameters!$D80 ))), price.ceiling   )</f>
        <v>37.00199374038008</v>
      </c>
      <c r="BA70" s="1">
        <f xml:space="preserve"> MIN(   MAX(0,EXP((1/beta.p)*( BA40 - BA55 - beta.0 - beta.oil*price.oil.2020 - beta.eua*price.eua.2020 - parameters!$D80 ))), price.ceiling   )</f>
        <v>38.372757143298529</v>
      </c>
      <c r="BB70" s="1">
        <f xml:space="preserve"> MIN(   MAX(0,EXP((1/beta.p)*( BB40 - BB55 - beta.0 - beta.oil*price.oil.2020 - beta.eua*price.eua.2020 - parameters!$D80 ))), price.ceiling   )</f>
        <v>39.794301385756718</v>
      </c>
      <c r="BC70" s="1">
        <f xml:space="preserve"> MIN(   MAX(0,EXP((1/beta.p)*( BC40 - BC55 - beta.0 - beta.oil*price.oil.2020 - beta.eua*price.eua.2020 - parameters!$D80 ))), price.ceiling   )</f>
        <v>41.268507677640279</v>
      </c>
      <c r="BD70" s="1">
        <f xml:space="preserve"> MIN(   MAX(0,EXP((1/beta.p)*( BD40 - BD55 - beta.0 - beta.oil*price.oil.2020 - beta.eua*price.eua.2020 - parameters!$D80 ))), price.ceiling   )</f>
        <v>42.797326919502744</v>
      </c>
      <c r="BE70" s="1">
        <f xml:space="preserve"> MIN(   MAX(0,EXP((1/beta.p)*( BE40 - BE55 - beta.0 - beta.oil*price.oil.2020 - beta.eua*price.eua.2020 - parameters!$D80 ))), price.ceiling   )</f>
        <v>44.382782284302998</v>
      </c>
      <c r="BF70" s="1">
        <f xml:space="preserve"> MIN(   MAX(0,EXP((1/beta.p)*( BF40 - BF55 - beta.0 - beta.oil*price.oil.2020 - beta.eua*price.eua.2020 - parameters!$D80 ))), price.ceiling   )</f>
        <v>46.026971894784111</v>
      </c>
      <c r="BG70" s="1">
        <f xml:space="preserve"> MIN(   MAX(0,EXP((1/beta.p)*( BG40 - BG55 - beta.0 - beta.oil*price.oil.2020 - beta.eua*price.eua.2020 - parameters!$D80 ))), price.ceiling   )</f>
        <v>47.732071600037941</v>
      </c>
      <c r="BH70" s="1">
        <f xml:space="preserve"> MIN(   MAX(0,EXP((1/beta.p)*( BH40 - BH55 - beta.0 - beta.oil*price.oil.2020 - beta.eua*price.eua.2020 - parameters!$D80 ))), price.ceiling   )</f>
        <v>49.500337854929363</v>
      </c>
      <c r="BI70" s="1">
        <f xml:space="preserve"> MIN(   MAX(0,EXP((1/beta.p)*( BI40 - BI55 - beta.0 - beta.oil*price.oil.2020 - beta.eua*price.eua.2020 - parameters!$D80 ))), price.ceiling   )</f>
        <v>51.334110706190273</v>
      </c>
      <c r="BJ70" s="1">
        <f xml:space="preserve"> MIN(   MAX(0,EXP((1/beta.p)*( BJ40 - BJ55 - beta.0 - beta.oil*price.oil.2020 - beta.eua*price.eua.2020 - parameters!$D80 ))), price.ceiling   )</f>
        <v>53.235816889136267</v>
      </c>
      <c r="BK70" s="1">
        <f xml:space="preserve"> MIN(   MAX(0,EXP((1/beta.p)*( BK40 - BK55 - beta.0 - beta.oil*price.oil.2020 - beta.eua*price.eua.2020 - parameters!$D80 ))), price.ceiling   )</f>
        <v>55.207973039102299</v>
      </c>
      <c r="BL70" s="1">
        <f xml:space="preserve"> MIN(   MAX(0,EXP((1/beta.p)*( BL40 - BL55 - beta.0 - beta.oil*price.oil.2020 - beta.eua*price.eua.2020 - parameters!$D80 ))), price.ceiling   )</f>
        <v>57.253189021848868</v>
      </c>
      <c r="BM70" s="1">
        <f xml:space="preserve"> MIN(   MAX(0,EXP((1/beta.p)*( BM40 - BM55 - beta.0 - beta.oil*price.oil.2020 - beta.eua*price.eua.2020 - parameters!$D80 ))), price.ceiling   )</f>
        <v>59.374171387344418</v>
      </c>
      <c r="BN70" s="1">
        <f xml:space="preserve"> MIN(   MAX(0,EXP((1/beta.p)*( BN40 - BN55 - beta.0 - beta.oil*price.oil.2020 - beta.eua*price.eua.2020 - parameters!$D80 ))), price.ceiling   )</f>
        <v>61.57372695149666</v>
      </c>
      <c r="BO70" s="1">
        <f xml:space="preserve"> MIN(   MAX(0,EXP((1/beta.p)*( BO40 - BO55 - beta.0 - beta.oil*price.oil.2020 - beta.eua*price.eua.2020 - parameters!$D80 ))), price.ceiling   )</f>
        <v>63.854766510570379</v>
      </c>
      <c r="BP70" s="1">
        <f xml:space="preserve"> MIN(   MAX(0,EXP((1/beta.p)*( BP40 - BP55 - beta.0 - beta.oil*price.oil.2020 - beta.eua*price.eua.2020 - parameters!$D80 ))), price.ceiling   )</f>
        <v>66.220308693208821</v>
      </c>
      <c r="BQ70" s="1">
        <f xml:space="preserve"> MIN(   MAX(0,EXP((1/beta.p)*( BQ40 - BQ55 - beta.0 - beta.oil*price.oil.2020 - beta.eua*price.eua.2020 - parameters!$D80 ))), price.ceiling   )</f>
        <v>68.673483955155689</v>
      </c>
      <c r="BR70" s="1">
        <f xml:space="preserve"> MIN(   MAX(0,EXP((1/beta.p)*( BR40 - BR55 - beta.0 - beta.oil*price.oil.2020 - beta.eua*price.eua.2020 - parameters!$D80 ))), price.ceiling   )</f>
        <v>71.217538721964331</v>
      </c>
      <c r="BS70" s="1">
        <f xml:space="preserve"> MIN(   MAX(0,EXP((1/beta.p)*( BS40 - BS55 - beta.0 - beta.oil*price.oil.2020 - beta.eua*price.eua.2020 - parameters!$D80 ))), price.ceiling   )</f>
        <v>73.85583968517598</v>
      </c>
      <c r="BT70" s="1">
        <f xml:space="preserve"> MIN(   MAX(0,EXP((1/beta.p)*( BT40 - BT55 - beta.0 - beta.oil*price.oil.2020 - beta.eua*price.eua.2020 - parameters!$D80 ))), price.ceiling   )</f>
        <v>76.591878257653491</v>
      </c>
      <c r="BU70" s="1">
        <f xml:space="preserve"> MIN(   MAX(0,EXP((1/beta.p)*( BU40 - BU55 - beta.0 - beta.oil*price.oil.2020 - beta.eua*price.eua.2020 - parameters!$D80 ))), price.ceiling   )</f>
        <v>79.42927519396514</v>
      </c>
      <c r="BV70" s="1">
        <f xml:space="preserve"> MIN(   MAX(0,EXP((1/beta.p)*( BV40 - BV55 - beta.0 - beta.oil*price.oil.2020 - beta.eua*price.eua.2020 - parameters!$D80 ))), price.ceiling   )</f>
        <v>82.371785381934004</v>
      </c>
      <c r="BW70" s="1">
        <f xml:space="preserve"> MIN(   MAX(0,EXP((1/beta.p)*( BW40 - BW55 - beta.0 - beta.oil*price.oil.2020 - beta.eua*price.eua.2020 - parameters!$D80 ))), price.ceiling   )</f>
        <v>85.423302811693134</v>
      </c>
      <c r="BX70" s="1">
        <f xml:space="preserve"> MIN(   MAX(0,EXP((1/beta.p)*( BX40 - BX55 - beta.0 - beta.oil*price.oil.2020 - beta.eua*price.eua.2020 - parameters!$D80 ))), price.ceiling   )</f>
        <v>88.587865728823388</v>
      </c>
      <c r="BY70" s="1">
        <f xml:space="preserve"> MIN(   MAX(0,EXP((1/beta.p)*( BY40 - BY55 - beta.0 - beta.oil*price.oil.2020 - beta.eua*price.eua.2020 - parameters!$D80 ))), price.ceiling   )</f>
        <v>91.869661978391491</v>
      </c>
      <c r="BZ70" s="1">
        <f xml:space="preserve"> MIN(   MAX(0,EXP((1/beta.p)*( BZ40 - BZ55 - beta.0 - beta.oil*price.oil.2020 - beta.eua*price.eua.2020 - parameters!$D80 ))), price.ceiling   )</f>
        <v>95.273034546963189</v>
      </c>
      <c r="CA70" s="1">
        <f xml:space="preserve"> MIN(   MAX(0,EXP((1/beta.p)*( CA40 - CA55 - beta.0 - beta.oil*price.oil.2020 - beta.eua*price.eua.2020 - parameters!$D80 ))), price.ceiling   )</f>
        <v>98.802487309921815</v>
      </c>
      <c r="CB70" s="1">
        <f xml:space="preserve"> MIN(   MAX(0,EXP((1/beta.p)*( CB40 - CB55 - beta.0 - beta.oil*price.oil.2020 - beta.eua*price.eua.2020 - parameters!$D80 ))), price.ceiling   )</f>
        <v>102.46269099170233</v>
      </c>
      <c r="CC70" s="1">
        <f xml:space="preserve"> MIN(   MAX(0,EXP((1/beta.p)*( CC40 - CC55 - beta.0 - beta.oil*price.oil.2020 - beta.eua*price.eua.2020 - parameters!$D80 ))), price.ceiling   )</f>
        <v>106.25848934682429</v>
      </c>
      <c r="CD70" s="1">
        <f xml:space="preserve"> MIN(   MAX(0,EXP((1/beta.p)*( CD40 - CD55 - beta.0 - beta.oil*price.oil.2020 - beta.eua*price.eua.2020 - parameters!$D80 ))), price.ceiling   )</f>
        <v>110.19490556990672</v>
      </c>
      <c r="CE70" s="1">
        <f xml:space="preserve"> MIN(   MAX(0,EXP((1/beta.p)*( CE40 - CE55 - beta.0 - beta.oil*price.oil.2020 - beta.eua*price.eua.2020 - parameters!$D80 ))), price.ceiling   )</f>
        <v>114.27714894314543</v>
      </c>
      <c r="CF70" s="1">
        <f xml:space="preserve"> MIN(   MAX(0,EXP((1/beta.p)*( CF40 - CF55 - beta.0 - beta.oil*price.oil.2020 - beta.eua*price.eua.2020 - parameters!$D80 ))), price.ceiling   )</f>
        <v>118.51062173005033</v>
      </c>
      <c r="CG70" s="1">
        <f xml:space="preserve"> MIN(   MAX(0,EXP((1/beta.p)*( CG40 - CG55 - beta.0 - beta.oil*price.oil.2020 - beta.eua*price.eua.2020 - parameters!$D80 ))), price.ceiling   )</f>
        <v>122.90092632456694</v>
      </c>
      <c r="CH70" s="1">
        <f xml:space="preserve"> MIN(   MAX(0,EXP((1/beta.p)*( CH40 - CH55 - beta.0 - beta.oil*price.oil.2020 - beta.eua*price.eua.2020 - parameters!$D80 ))), price.ceiling   )</f>
        <v>127.45387266504072</v>
      </c>
      <c r="CI70" s="1">
        <f xml:space="preserve"> MIN(   MAX(0,EXP((1/beta.p)*( CI40 - CI55 - beta.0 - beta.oil*price.oil.2020 - beta.eua*price.eua.2020 - parameters!$D80 ))), price.ceiling   )</f>
        <v>132.1754859228368</v>
      </c>
      <c r="CJ70" s="1">
        <f xml:space="preserve"> MIN(   MAX(0,EXP((1/beta.p)*( CJ40 - CJ55 - beta.0 - beta.oil*price.oil.2020 - beta.eua*price.eua.2020 - parameters!$D80 ))), price.ceiling   )</f>
        <v>137.07201447579058</v>
      </c>
      <c r="CK70" s="1">
        <f xml:space="preserve"> MIN(   MAX(0,EXP((1/beta.p)*( CK40 - CK55 - beta.0 - beta.oil*price.oil.2020 - beta.eua*price.eua.2020 - parameters!$D80 ))), price.ceiling   )</f>
        <v>142.14993817703899</v>
      </c>
      <c r="CL70" s="1">
        <f xml:space="preserve"> MIN(   MAX(0,EXP((1/beta.p)*( CL40 - CL55 - beta.0 - beta.oil*price.oil.2020 - beta.eua*price.eua.2020 - parameters!$D80 ))), price.ceiling   )</f>
        <v>147.41597693017698</v>
      </c>
      <c r="CM70" s="1">
        <f xml:space="preserve"> MIN(   MAX(0,EXP((1/beta.p)*( CM40 - CM55 - beta.0 - beta.oil*price.oil.2020 - beta.eua*price.eua.2020 - parameters!$D80 ))), price.ceiling   )</f>
        <v>152.87709958208524</v>
      </c>
      <c r="CN70" s="1">
        <f xml:space="preserve"> MIN(   MAX(0,EXP((1/beta.p)*( CN40 - CN55 - beta.0 - beta.oil*price.oil.2020 - beta.eua*price.eua.2020 - parameters!$D80 ))), price.ceiling   )</f>
        <v>158.5405331452003</v>
      </c>
      <c r="CO70" s="1">
        <f xml:space="preserve"> MIN(   MAX(0,EXP((1/beta.p)*( CO40 - CO55 - beta.0 - beta.oil*price.oil.2020 - beta.eua*price.eua.2020 - parameters!$D80 ))), price.ceiling   )</f>
        <v>164.41377236142822</v>
      </c>
      <c r="CP70" s="1">
        <f xml:space="preserve"> MIN(   MAX(0,EXP((1/beta.p)*( CP40 - CP55 - beta.0 - beta.oil*price.oil.2020 - beta.eua*price.eua.2020 - parameters!$D80 ))), price.ceiling   )</f>
        <v>170.50458962036066</v>
      </c>
      <c r="CQ70" s="1">
        <f xml:space="preserve"> MIN(   MAX(0,EXP((1/beta.p)*( CQ40 - CQ55 - beta.0 - beta.oil*price.oil.2020 - beta.eua*price.eua.2020 - parameters!$D80 ))), price.ceiling   )</f>
        <v>176.82104524491709</v>
      </c>
      <c r="CR70" s="1">
        <f xml:space="preserve"> MIN(   MAX(0,EXP((1/beta.p)*( CR40 - CR55 - beta.0 - beta.oil*price.oil.2020 - beta.eua*price.eua.2020 - parameters!$D80 ))), price.ceiling   )</f>
        <v>183.3714981580261</v>
      </c>
      <c r="CS70" s="1">
        <f xml:space="preserve"> MIN(   MAX(0,EXP((1/beta.p)*( CS40 - CS55 - beta.0 - beta.oil*price.oil.2020 - beta.eua*price.eua.2020 - parameters!$D80 ))), price.ceiling   )</f>
        <v>190.16461694446173</v>
      </c>
      <c r="CT70" s="1">
        <f xml:space="preserve"> MIN(   MAX(0,EXP((1/beta.p)*( CT40 - CT55 - beta.0 - beta.oil*price.oil.2020 - beta.eua*price.eua.2020 - parameters!$D80 ))), price.ceiling   )</f>
        <v>197.20939132247062</v>
      </c>
      <c r="CU70" s="1">
        <f xml:space="preserve"> MIN(   MAX(0,EXP((1/beta.p)*( CU40 - CU55 - beta.0 - beta.oil*price.oil.2020 - beta.eua*price.eua.2020 - parameters!$D80 ))), price.ceiling   )</f>
        <v>204.51514404037528</v>
      </c>
      <c r="CV70" s="1">
        <f xml:space="preserve"> MIN(   MAX(0,EXP((1/beta.p)*( CV40 - CV55 - beta.0 - beta.oil*price.oil.2020 - beta.eua*price.eua.2020 - parameters!$D80 ))), price.ceiling   )</f>
        <v>212.09154321389349</v>
      </c>
      <c r="CW70" s="1">
        <f xml:space="preserve"> MIN(   MAX(0,EXP((1/beta.p)*( CW40 - CW55 - beta.0 - beta.oil*price.oil.2020 - beta.eua*price.eua.2020 - parameters!$D80 ))), price.ceiling   )</f>
        <v>219.94861512050358</v>
      </c>
      <c r="CX70" s="1">
        <f xml:space="preserve"> MIN(   MAX(0,EXP((1/beta.p)*( CX40 - CX55 - beta.0 - beta.oil*price.oil.2020 - beta.eua*price.eua.2020 - parameters!$D80 ))), price.ceiling   )</f>
        <v>228.09675746778362</v>
      </c>
      <c r="CY70" s="1">
        <f xml:space="preserve"> MIN(   MAX(0,EXP((1/beta.p)*( CY40 - CY55 - beta.0 - beta.oil*price.oil.2020 - beta.eua*price.eua.2020 - parameters!$D80 ))), price.ceiling   )</f>
        <v>236.54675315328618</v>
      </c>
      <c r="CZ70" s="1">
        <f xml:space="preserve"> MIN(   MAX(0,EXP((1/beta.p)*( CZ40 - CZ55 - beta.0 - beta.oil*price.oil.2020 - beta.eua*price.eua.2020 - parameters!$D80 ))), price.ceiling   )</f>
        <v>245.30978453415628</v>
      </c>
      <c r="DA70" s="1">
        <f xml:space="preserve"> MIN(   MAX(0,EXP((1/beta.p)*( DA40 - DA55 - beta.0 - beta.oil*price.oil.2020 - beta.eua*price.eua.2020 - parameters!$D80 ))), price.ceiling   )</f>
        <v>254.3974482253771</v>
      </c>
    </row>
    <row r="71" spans="1:105" x14ac:dyDescent="0.25">
      <c r="A71" t="s">
        <v>51</v>
      </c>
      <c r="B71" s="3">
        <f t="shared" si="8"/>
        <v>45.896023292102058</v>
      </c>
      <c r="D71" t="s">
        <v>51</v>
      </c>
      <c r="E71" s="1">
        <f xml:space="preserve"> MIN(   MAX(0,EXP((1/beta.p)*( E41 - E56 - beta.0 - beta.oil*price.oil.2020 - beta.eua*price.eua.2020 - parameters!$D81 ))), price.ceiling   )</f>
        <v>4.4405474266644482</v>
      </c>
      <c r="F71" s="1">
        <f xml:space="preserve"> MIN(   MAX(0,EXP((1/beta.p)*( F41 - F56 - beta.0 - beta.oil*price.oil.2020 - beta.eua*price.eua.2020 - parameters!$D81 ))), price.ceiling   )</f>
        <v>4.6435954884032089</v>
      </c>
      <c r="G71" s="1">
        <f xml:space="preserve"> MIN(   MAX(0,EXP((1/beta.p)*( G41 - G56 - beta.0 - beta.oil*price.oil.2020 - beta.eua*price.eua.2020 - parameters!$D81 ))), price.ceiling   )</f>
        <v>4.8559281070703131</v>
      </c>
      <c r="H71" s="1">
        <f xml:space="preserve"> MIN(   MAX(0,EXP((1/beta.p)*( H41 - H56 - beta.0 - beta.oil*price.oil.2020 - beta.eua*price.eua.2020 - parameters!$D81 ))), price.ceiling   )</f>
        <v>5.077969827458837</v>
      </c>
      <c r="I71" s="1">
        <f xml:space="preserve"> MIN(   MAX(0,EXP((1/beta.p)*( I41 - I56 - beta.0 - beta.oil*price.oil.2020 - beta.eua*price.eua.2020 - parameters!$D81 ))), price.ceiling   )</f>
        <v>5.3101646070578745</v>
      </c>
      <c r="J71" s="1">
        <f xml:space="preserve"> MIN(   MAX(0,EXP((1/beta.p)*( J41 - J56 - beta.0 - beta.oil*price.oil.2020 - beta.eua*price.eua.2020 - parameters!$D81 ))), price.ceiling   )</f>
        <v>5.5529767037156939</v>
      </c>
      <c r="K71" s="1">
        <f xml:space="preserve"> MIN(   MAX(0,EXP((1/beta.p)*( K41 - K56 - beta.0 - beta.oil*price.oil.2020 - beta.eua*price.eua.2020 - parameters!$D81 ))), price.ceiling   )</f>
        <v>5.806891603892069</v>
      </c>
      <c r="L71" s="1">
        <f xml:space="preserve"> MIN(   MAX(0,EXP((1/beta.p)*( L41 - L56 - beta.0 - beta.oil*price.oil.2020 - beta.eua*price.eua.2020 - parameters!$D81 ))), price.ceiling   )</f>
        <v>6.0724169933558301</v>
      </c>
      <c r="M71" s="1">
        <f xml:space="preserve"> MIN(   MAX(0,EXP((1/beta.p)*( M41 - M56 - beta.0 - beta.oil*price.oil.2020 - beta.eua*price.eua.2020 - parameters!$D81 ))), price.ceiling   )</f>
        <v>6.3500837722684009</v>
      </c>
      <c r="N71" s="1">
        <f xml:space="preserve"> MIN(   MAX(0,EXP((1/beta.p)*( N41 - N56 - beta.0 - beta.oil*price.oil.2020 - beta.eua*price.eua.2020 - parameters!$D81 ))), price.ceiling   )</f>
        <v>6.6404471166829833</v>
      </c>
      <c r="O71" s="1">
        <f xml:space="preserve"> MIN(   MAX(0,EXP((1/beta.p)*( O41 - O56 - beta.0 - beta.oil*price.oil.2020 - beta.eua*price.eua.2020 - parameters!$D81 ))), price.ceiling   )</f>
        <v>6.9440875885817466</v>
      </c>
      <c r="P71" s="1">
        <f xml:space="preserve"> MIN(   MAX(0,EXP((1/beta.p)*( P41 - P56 - beta.0 - beta.oil*price.oil.2020 - beta.eua*price.eua.2020 - parameters!$D81 ))), price.ceiling   )</f>
        <v>7.2616122966704619</v>
      </c>
      <c r="Q71" s="1">
        <f xml:space="preserve"> MIN(   MAX(0,EXP((1/beta.p)*( Q41 - Q56 - beta.0 - beta.oil*price.oil.2020 - beta.eua*price.eua.2020 - parameters!$D81 ))), price.ceiling   )</f>
        <v>7.5936561102515396</v>
      </c>
      <c r="R71" s="1">
        <f xml:space="preserve"> MIN(   MAX(0,EXP((1/beta.p)*( R41 - R56 - beta.0 - beta.oil*price.oil.2020 - beta.eua*price.eua.2020 - parameters!$D81 ))), price.ceiling   )</f>
        <v>7.9408829286025098</v>
      </c>
      <c r="S71" s="1">
        <f xml:space="preserve"> MIN(   MAX(0,EXP((1/beta.p)*( S41 - S56 - beta.0 - beta.oil*price.oil.2020 - beta.eua*price.eua.2020 - parameters!$D81 ))), price.ceiling   )</f>
        <v>8.3039870083979856</v>
      </c>
      <c r="T71" s="1">
        <f xml:space="preserve"> MIN(   MAX(0,EXP((1/beta.p)*( T41 - T56 - beta.0 - beta.oil*price.oil.2020 - beta.eua*price.eua.2020 - parameters!$D81 ))), price.ceiling   )</f>
        <v>8.6836943518291996</v>
      </c>
      <c r="U71" s="1">
        <f xml:space="preserve"> MIN(   MAX(0,EXP((1/beta.p)*( U41 - U56 - beta.0 - beta.oil*price.oil.2020 - beta.eua*price.eua.2020 - parameters!$D81 ))), price.ceiling   )</f>
        <v>9.0807641581965655</v>
      </c>
      <c r="V71" s="1">
        <f xml:space="preserve"> MIN(   MAX(0,EXP((1/beta.p)*( V41 - V56 - beta.0 - beta.oil*price.oil.2020 - beta.eua*price.eua.2020 - parameters!$D81 ))), price.ceiling   )</f>
        <v>9.495990341877631</v>
      </c>
      <c r="W71" s="1">
        <f xml:space="preserve"> MIN(   MAX(0,EXP((1/beta.p)*( W41 - W56 - beta.0 - beta.oil*price.oil.2020 - beta.eua*price.eua.2020 - parameters!$D81 ))), price.ceiling   )</f>
        <v>9.9302031197054799</v>
      </c>
      <c r="X71" s="1">
        <f xml:space="preserve"> MIN(   MAX(0,EXP((1/beta.p)*( X41 - X56 - beta.0 - beta.oil*price.oil.2020 - beta.eua*price.eua.2020 - parameters!$D81 ))), price.ceiling   )</f>
        <v>10.384270670931471</v>
      </c>
      <c r="Y71" s="1">
        <f xml:space="preserve"> MIN(   MAX(0,EXP((1/beta.p)*( Y41 - Y56 - beta.0 - beta.oil*price.oil.2020 - beta.eua*price.eua.2020 - parameters!$D81 ))), price.ceiling   )</f>
        <v>10.859100873091283</v>
      </c>
      <c r="Z71" s="1">
        <f xml:space="preserve"> MIN(   MAX(0,EXP((1/beta.p)*( Z41 - Z56 - beta.0 - beta.oil*price.oil.2020 - beta.eua*price.eua.2020 - parameters!$D81 ))), price.ceiling   )</f>
        <v>11.355643117244979</v>
      </c>
      <c r="AA71" s="1">
        <f xml:space="preserve"> MIN(   MAX(0,EXP((1/beta.p)*( AA41 - AA56 - beta.0 - beta.oil*price.oil.2020 - beta.eua*price.eua.2020 - parameters!$D81 ))), price.ceiling   )</f>
        <v>11.8748902062206</v>
      </c>
      <c r="AB71" s="1">
        <f xml:space="preserve"> MIN(   MAX(0,EXP((1/beta.p)*( AB41 - AB56 - beta.0 - beta.oil*price.oil.2020 - beta.eua*price.eua.2020 - parameters!$D81 ))), price.ceiling   )</f>
        <v>12.417880339656671</v>
      </c>
      <c r="AC71" s="1">
        <f xml:space="preserve"> MIN(   MAX(0,EXP((1/beta.p)*( AC41 - AC56 - beta.0 - beta.oil*price.oil.2020 - beta.eua*price.eua.2020 - parameters!$D81 ))), price.ceiling   )</f>
        <v>12.98569918981253</v>
      </c>
      <c r="AD71" s="1">
        <f xml:space="preserve"> MIN(   MAX(0,EXP((1/beta.p)*( AD41 - AD56 - beta.0 - beta.oil*price.oil.2020 - beta.eua*price.eua.2020 - parameters!$D81 ))), price.ceiling   )</f>
        <v>13.57948207229706</v>
      </c>
      <c r="AE71" s="1">
        <f xml:space="preserve"> MIN(   MAX(0,EXP((1/beta.p)*( AE41 - AE56 - beta.0 - beta.oil*price.oil.2020 - beta.eua*price.eua.2020 - parameters!$D81 ))), price.ceiling   )</f>
        <v>14.200416216055849</v>
      </c>
      <c r="AF71" s="1">
        <f xml:space="preserve"> MIN(   MAX(0,EXP((1/beta.p)*( AF41 - AF56 - beta.0 - beta.oil*price.oil.2020 - beta.eua*price.eua.2020 - parameters!$D81 ))), price.ceiling   )</f>
        <v>14.849743137155686</v>
      </c>
      <c r="AG71" s="1">
        <f xml:space="preserve"> MIN(   MAX(0,EXP((1/beta.p)*( AG41 - AG56 - beta.0 - beta.oil*price.oil.2020 - beta.eua*price.eua.2020 - parameters!$D81 ))), price.ceiling   )</f>
        <v>15.528761121112417</v>
      </c>
      <c r="AH71" s="1">
        <f xml:space="preserve"> MIN(   MAX(0,EXP((1/beta.p)*( AH41 - AH56 - beta.0 - beta.oil*price.oil.2020 - beta.eua*price.eua.2020 - parameters!$D81 ))), price.ceiling   )</f>
        <v>16.238827818725564</v>
      </c>
      <c r="AI71" s="1">
        <f xml:space="preserve"> MIN(   MAX(0,EXP((1/beta.p)*( AI41 - AI56 - beta.0 - beta.oil*price.oil.2020 - beta.eua*price.eua.2020 - parameters!$D81 ))), price.ceiling   )</f>
        <v>16.981362960609744</v>
      </c>
      <c r="AJ71" s="1">
        <f xml:space="preserve"> MIN(   MAX(0,EXP((1/beta.p)*( AJ41 - AJ56 - beta.0 - beta.oil*price.oil.2020 - beta.eua*price.eua.2020 - parameters!$D81 ))), price.ceiling   )</f>
        <v>17.757851195850648</v>
      </c>
      <c r="AK71" s="1">
        <f xml:space="preserve"> MIN(   MAX(0,EXP((1/beta.p)*( AK41 - AK56 - beta.0 - beta.oil*price.oil.2020 - beta.eua*price.eua.2020 - parameters!$D81 ))), price.ceiling   )</f>
        <v>18.569845060461002</v>
      </c>
      <c r="AL71" s="1">
        <f xml:space="preserve"> MIN(   MAX(0,EXP((1/beta.p)*( AL41 - AL56 - beta.0 - beta.oil*price.oil.2020 - beta.eua*price.eua.2020 - parameters!$D81 ))), price.ceiling   )</f>
        <v>19.418968081571947</v>
      </c>
      <c r="AM71" s="1">
        <f xml:space="preserve"> MIN(   MAX(0,EXP((1/beta.p)*( AM41 - AM56 - beta.0 - beta.oil*price.oil.2020 - beta.eua*price.eua.2020 - parameters!$D81 ))), price.ceiling   )</f>
        <v>20.306918023566343</v>
      </c>
      <c r="AN71" s="1">
        <f xml:space="preserve"> MIN(   MAX(0,EXP((1/beta.p)*( AN41 - AN56 - beta.0 - beta.oil*price.oil.2020 - beta.eua*price.eua.2020 - parameters!$D81 ))), price.ceiling   )</f>
        <v>21.235470282644535</v>
      </c>
      <c r="AO71" s="1">
        <f xml:space="preserve"> MIN(   MAX(0,EXP((1/beta.p)*( AO41 - AO56 - beta.0 - beta.oil*price.oil.2020 - beta.eua*price.eua.2020 - parameters!$D81 ))), price.ceiling   )</f>
        <v>22.2064814366096</v>
      </c>
      <c r="AP71" s="1">
        <f xml:space="preserve"> MIN(   MAX(0,EXP((1/beta.p)*( AP41 - AP56 - beta.0 - beta.oil*price.oil.2020 - beta.eua*price.eua.2020 - parameters!$D81 ))), price.ceiling   )</f>
        <v>23.221892956969906</v>
      </c>
      <c r="AQ71" s="1">
        <f xml:space="preserve"> MIN(   MAX(0,EXP((1/beta.p)*( AQ41 - AQ56 - beta.0 - beta.oil*price.oil.2020 - beta.eua*price.eua.2020 - parameters!$D81 ))), price.ceiling   )</f>
        <v>24.283735090780777</v>
      </c>
      <c r="AR71" s="1">
        <f xml:space="preserve"> MIN(   MAX(0,EXP((1/beta.p)*( AR41 - AR56 - beta.0 - beta.oil*price.oil.2020 - beta.eua*price.eua.2020 - parameters!$D81 ))), price.ceiling   )</f>
        <v>25.394130919986992</v>
      </c>
      <c r="AS71" s="1">
        <f xml:space="preserve"> MIN(   MAX(0,EXP((1/beta.p)*( AS41 - AS56 - beta.0 - beta.oil*price.oil.2020 - beta.eua*price.eua.2020 - parameters!$D81 ))), price.ceiling   )</f>
        <v>26.555300606382385</v>
      </c>
      <c r="AT71" s="1">
        <f xml:space="preserve"> MIN(   MAX(0,EXP((1/beta.p)*( AT41 - AT56 - beta.0 - beta.oil*price.oil.2020 - beta.eua*price.eua.2020 - parameters!$D81 ))), price.ceiling   )</f>
        <v>27.769565830673969</v>
      </c>
      <c r="AU71" s="1">
        <f xml:space="preserve"> MIN(   MAX(0,EXP((1/beta.p)*( AU41 - AU56 - beta.0 - beta.oil*price.oil.2020 - beta.eua*price.eua.2020 - parameters!$D81 ))), price.ceiling   )</f>
        <v>29.039354434526523</v>
      </c>
      <c r="AV71" s="1">
        <f xml:space="preserve"> MIN(   MAX(0,EXP((1/beta.p)*( AV41 - AV56 - beta.0 - beta.oil*price.oil.2020 - beta.eua*price.eua.2020 - parameters!$D81 ))), price.ceiling   )</f>
        <v>30.367205274868667</v>
      </c>
      <c r="AW71" s="1">
        <f xml:space="preserve"> MIN(   MAX(0,EXP((1/beta.p)*( AW41 - AW56 - beta.0 - beta.oil*price.oil.2020 - beta.eua*price.eua.2020 - parameters!$D81 ))), price.ceiling   )</f>
        <v>31.755773300166585</v>
      </c>
      <c r="AX71" s="1">
        <f xml:space="preserve"> MIN(   MAX(0,EXP((1/beta.p)*( AX41 - AX56 - beta.0 - beta.oil*price.oil.2020 - beta.eua*price.eua.2020 - parameters!$D81 ))), price.ceiling   )</f>
        <v>33.207834858814948</v>
      </c>
      <c r="AY71" s="1">
        <f xml:space="preserve"> MIN(   MAX(0,EXP((1/beta.p)*( AY41 - AY56 - beta.0 - beta.oil*price.oil.2020 - beta.eua*price.eua.2020 - parameters!$D81 ))), price.ceiling   )</f>
        <v>34.72629325025887</v>
      </c>
      <c r="AZ71" s="1">
        <f xml:space="preserve"> MIN(   MAX(0,EXP((1/beta.p)*( AZ41 - AZ56 - beta.0 - beta.oil*price.oil.2020 - beta.eua*price.eua.2020 - parameters!$D81 ))), price.ceiling   )</f>
        <v>36.314184529945848</v>
      </c>
      <c r="BA71" s="1">
        <f xml:space="preserve"> MIN(   MAX(0,EXP((1/beta.p)*( BA41 - BA56 - beta.0 - beta.oil*price.oil.2020 - beta.eua*price.eua.2020 - parameters!$D81 ))), price.ceiling   )</f>
        <v>37.974683579714565</v>
      </c>
      <c r="BB71" s="1">
        <f xml:space="preserve"> MIN(   MAX(0,EXP((1/beta.p)*( BB41 - BB56 - beta.0 - beta.oil*price.oil.2020 - beta.eua*price.eua.2020 - parameters!$D81 ))), price.ceiling   )</f>
        <v>39.711110455757584</v>
      </c>
      <c r="BC71" s="1">
        <f xml:space="preserve"> MIN(   MAX(0,EXP((1/beta.p)*( BC41 - BC56 - beta.0 - beta.oil*price.oil.2020 - beta.eua*price.eua.2020 - parameters!$D81 ))), price.ceiling   )</f>
        <v>41.526937026850476</v>
      </c>
      <c r="BD71" s="1">
        <f xml:space="preserve"> MIN(   MAX(0,EXP((1/beta.p)*( BD41 - BD56 - beta.0 - beta.oil*price.oil.2020 - beta.eua*price.eua.2020 - parameters!$D81 ))), price.ceiling   )</f>
        <v>43.425793916119972</v>
      </c>
      <c r="BE71" s="1">
        <f xml:space="preserve"> MIN(   MAX(0,EXP((1/beta.p)*( BE41 - BE56 - beta.0 - beta.oil*price.oil.2020 - beta.eua*price.eua.2020 - parameters!$D81 ))), price.ceiling   )</f>
        <v>45.411477760230703</v>
      </c>
      <c r="BF71" s="1">
        <f xml:space="preserve"> MIN(   MAX(0,EXP((1/beta.p)*( BF41 - BF56 - beta.0 - beta.oil*price.oil.2020 - beta.eua*price.eua.2020 - parameters!$D81 ))), price.ceiling   )</f>
        <v>47.487958800505048</v>
      </c>
      <c r="BG71" s="1">
        <f xml:space="preserve"> MIN(   MAX(0,EXP((1/beta.p)*( BG41 - BG56 - beta.0 - beta.oil*price.oil.2020 - beta.eua*price.eua.2020 - parameters!$D81 ))), price.ceiling   )</f>
        <v>49.65938882115357</v>
      </c>
      <c r="BH71" s="1">
        <f xml:space="preserve"> MIN(   MAX(0,EXP((1/beta.p)*( BH41 - BH56 - beta.0 - beta.oil*price.oil.2020 - beta.eua*price.eua.2020 - parameters!$D81 ))), price.ceiling   )</f>
        <v>51.93010945048843</v>
      </c>
      <c r="BI71" s="1">
        <f xml:space="preserve"> MIN(   MAX(0,EXP((1/beta.p)*( BI41 - BI56 - beta.0 - beta.oil*price.oil.2020 - beta.eua*price.eua.2020 - parameters!$D81 ))), price.ceiling   )</f>
        <v>54.304660841717258</v>
      </c>
      <c r="BJ71" s="1">
        <f xml:space="preserve"> MIN(   MAX(0,EXP((1/beta.p)*( BJ41 - BJ56 - beta.0 - beta.oil*price.oil.2020 - beta.eua*price.eua.2020 - parameters!$D81 ))), price.ceiling   )</f>
        <v>56.787790750674013</v>
      </c>
      <c r="BK71" s="1">
        <f xml:space="preserve"> MIN(   MAX(0,EXP((1/beta.p)*( BK41 - BK56 - beta.0 - beta.oil*price.oil.2020 - beta.eua*price.eua.2020 - parameters!$D81 ))), price.ceiling   )</f>
        <v>59.384464028637922</v>
      </c>
      <c r="BL71" s="1">
        <f xml:space="preserve"> MIN(   MAX(0,EXP((1/beta.p)*( BL41 - BL56 - beta.0 - beta.oil*price.oil.2020 - beta.eua*price.eua.2020 - parameters!$D81 ))), price.ceiling   )</f>
        <v>62.099872549219207</v>
      </c>
      <c r="BM71" s="1">
        <f xml:space="preserve"> MIN(   MAX(0,EXP((1/beta.p)*( BM41 - BM56 - beta.0 - beta.oil*price.oil.2020 - beta.eua*price.eua.2020 - parameters!$D81 ))), price.ceiling   )</f>
        <v>64.93944558916192</v>
      </c>
      <c r="BN71" s="1">
        <f xml:space="preserve"> MIN(   MAX(0,EXP((1/beta.p)*( BN41 - BN56 - beta.0 - beta.oil*price.oil.2020 - beta.eua*price.eua.2020 - parameters!$D81 ))), price.ceiling   )</f>
        <v>67.908860683816926</v>
      </c>
      <c r="BO71" s="1">
        <f xml:space="preserve"> MIN(   MAX(0,EXP((1/beta.p)*( BO41 - BO56 - beta.0 - beta.oil*price.oil.2020 - beta.eua*price.eua.2020 - parameters!$D81 ))), price.ceiling   )</f>
        <v>71.014054978992931</v>
      </c>
      <c r="BP71" s="1">
        <f xml:space="preserve"> MIN(   MAX(0,EXP((1/beta.p)*( BP41 - BP56 - beta.0 - beta.oil*price.oil.2020 - beta.eua*price.eua.2020 - parameters!$D81 ))), price.ceiling   )</f>
        <v>74.26123710187936</v>
      </c>
      <c r="BQ71" s="1">
        <f xml:space="preserve"> MIN(   MAX(0,EXP((1/beta.p)*( BQ41 - BQ56 - beta.0 - beta.oil*price.oil.2020 - beta.eua*price.eua.2020 - parameters!$D81 ))), price.ceiling   )</f>
        <v>77.656899574779899</v>
      </c>
      <c r="BR71" s="1">
        <f xml:space="preserve"> MIN(   MAX(0,EXP((1/beta.p)*( BR41 - BR56 - beta.0 - beta.oil*price.oil.2020 - beta.eua*price.eua.2020 - parameters!$D81 ))), price.ceiling   )</f>
        <v>81.207831796473357</v>
      </c>
      <c r="BS71" s="1">
        <f xml:space="preserve"> MIN(   MAX(0,EXP((1/beta.p)*( BS41 - BS56 - beta.0 - beta.oil*price.oil.2020 - beta.eua*price.eua.2020 - parameters!$D81 ))), price.ceiling   )</f>
        <v>84.92113361716072</v>
      </c>
      <c r="BT71" s="1">
        <f xml:space="preserve"> MIN(   MAX(0,EXP((1/beta.p)*( BT41 - BT56 - beta.0 - beta.oil*price.oil.2020 - beta.eua*price.eua.2020 - parameters!$D81 ))), price.ceiling   )</f>
        <v>88.804229534137519</v>
      </c>
      <c r="BU71" s="1">
        <f xml:space="preserve"> MIN(   MAX(0,EXP((1/beta.p)*( BU41 - BU56 - beta.0 - beta.oil*price.oil.2020 - beta.eua*price.eua.2020 - parameters!$D81 ))), price.ceiling   )</f>
        <v>92.864883536577779</v>
      </c>
      <c r="BV71" s="1">
        <f xml:space="preserve"> MIN(   MAX(0,EXP((1/beta.p)*( BV41 - BV56 - beta.0 - beta.oil*price.oil.2020 - beta.eua*price.eua.2020 - parameters!$D81 ))), price.ceiling   )</f>
        <v>97.111214629107479</v>
      </c>
      <c r="BW71" s="1">
        <f xml:space="preserve"> MIN(   MAX(0,EXP((1/beta.p)*( BW41 - BW56 - beta.0 - beta.oil*price.oil.2020 - beta.eua*price.eua.2020 - parameters!$D81 ))), price.ceiling   )</f>
        <v>101.55171306520879</v>
      </c>
      <c r="BX71" s="1">
        <f xml:space="preserve"> MIN(   MAX(0,EXP((1/beta.p)*( BX41 - BX56 - beta.0 - beta.oil*price.oil.2020 - beta.eua*price.eua.2020 - parameters!$D81 ))), price.ceiling   )</f>
        <v>106.19525732291089</v>
      </c>
      <c r="BY71" s="1">
        <f xml:space="preserve"> MIN(   MAX(0,EXP((1/beta.p)*( BY41 - BY56 - beta.0 - beta.oil*price.oil.2020 - beta.eua*price.eua.2020 - parameters!$D81 ))), price.ceiling   )</f>
        <v>111.0511318567098</v>
      </c>
      <c r="BZ71" s="1">
        <f xml:space="preserve"> MIN(   MAX(0,EXP((1/beta.p)*( BZ41 - BZ56 - beta.0 - beta.oil*price.oil.2020 - beta.eua*price.eua.2020 - parameters!$D81 ))), price.ceiling   )</f>
        <v>116.12904566121075</v>
      </c>
      <c r="CA71" s="1">
        <f xml:space="preserve"> MIN(   MAX(0,EXP((1/beta.p)*( CA41 - CA56 - beta.0 - beta.oil*price.oil.2020 - beta.eua*price.eua.2020 - parameters!$D81 ))), price.ceiling   )</f>
        <v>121.43915168361026</v>
      </c>
      <c r="CB71" s="1">
        <f xml:space="preserve"> MIN(   MAX(0,EXP((1/beta.p)*( CB41 - CB56 - beta.0 - beta.oil*price.oil.2020 - beta.eua*price.eua.2020 - parameters!$D81 ))), price.ceiling   )</f>
        <v>126.99206712383081</v>
      </c>
      <c r="CC71" s="1">
        <f xml:space="preserve"> MIN(   MAX(0,EXP((1/beta.p)*( CC41 - CC56 - beta.0 - beta.oil*price.oil.2020 - beta.eua*price.eua.2020 - parameters!$D81 ))), price.ceiling   )</f>
        <v>132.79889466289879</v>
      </c>
      <c r="CD71" s="1">
        <f xml:space="preserve"> MIN(   MAX(0,EXP((1/beta.p)*( CD41 - CD56 - beta.0 - beta.oil*price.oil.2020 - beta.eua*price.eua.2020 - parameters!$D81 ))), price.ceiling   )</f>
        <v>138.87124466200845</v>
      </c>
      <c r="CE71" s="1">
        <f xml:space="preserve"> MIN(   MAX(0,EXP((1/beta.p)*( CE41 - CE56 - beta.0 - beta.oil*price.oil.2020 - beta.eua*price.eua.2020 - parameters!$D81 ))), price.ceiling   )</f>
        <v>145.22125837665769</v>
      </c>
      <c r="CF71" s="1">
        <f xml:space="preserve"> MIN(   MAX(0,EXP((1/beta.p)*( CF41 - CF56 - beta.0 - beta.oil*price.oil.2020 - beta.eua*price.eua.2020 - parameters!$D81 ))), price.ceiling   )</f>
        <v>151.86163223227354</v>
      </c>
      <c r="CG71" s="1">
        <f xml:space="preserve"> MIN(   MAX(0,EXP((1/beta.p)*( CG41 - CG56 - beta.0 - beta.oil*price.oil.2020 - beta.eua*price.eua.2020 - parameters!$D81 ))), price.ceiling   )</f>
        <v>158.80564320985926</v>
      </c>
      <c r="CH71" s="1">
        <f xml:space="preserve"> MIN(   MAX(0,EXP((1/beta.p)*( CH41 - CH56 - beta.0 - beta.oil*price.oil.2020 - beta.eua*price.eua.2020 - parameters!$D81 ))), price.ceiling   )</f>
        <v>166.06717539242632</v>
      </c>
      <c r="CI71" s="1">
        <f xml:space="preserve"> MIN(   MAX(0,EXP((1/beta.p)*( CI41 - CI56 - beta.0 - beta.oil*price.oil.2020 - beta.eua*price.eua.2020 - parameters!$D81 ))), price.ceiling   )</f>
        <v>173.66074772528438</v>
      </c>
      <c r="CJ71" s="1">
        <f xml:space="preserve"> MIN(   MAX(0,EXP((1/beta.p)*( CJ41 - CJ56 - beta.0 - beta.oil*price.oil.2020 - beta.eua*price.eua.2020 - parameters!$D81 ))), price.ceiling   )</f>
        <v>181.60154304569605</v>
      </c>
      <c r="CK71" s="1">
        <f xml:space="preserve"> MIN(   MAX(0,EXP((1/beta.p)*( CK41 - CK56 - beta.0 - beta.oil*price.oil.2020 - beta.eua*price.eua.2020 - parameters!$D81 ))), price.ceiling   )</f>
        <v>189.90543843993916</v>
      </c>
      <c r="CL71" s="1">
        <f xml:space="preserve"> MIN(   MAX(0,EXP((1/beta.p)*( CL41 - CL56 - beta.0 - beta.oil*price.oil.2020 - beta.eua*price.eua.2020 - parameters!$D81 ))), price.ceiling   )</f>
        <v>198.58903698847308</v>
      </c>
      <c r="CM71" s="1">
        <f xml:space="preserve"> MIN(   MAX(0,EXP((1/beta.p)*( CM41 - CM56 - beta.0 - beta.oil*price.oil.2020 - beta.eua*price.eua.2020 - parameters!$D81 ))), price.ceiling   )</f>
        <v>207.6697009626819</v>
      </c>
      <c r="CN71" s="1">
        <f xml:space="preserve"> MIN(   MAX(0,EXP((1/beta.p)*( CN41 - CN56 - beta.0 - beta.oil*price.oil.2020 - beta.eua*price.eua.2020 - parameters!$D81 ))), price.ceiling   )</f>
        <v>217.16558653956784</v>
      </c>
      <c r="CO71" s="1">
        <f xml:space="preserve"> MIN(   MAX(0,EXP((1/beta.p)*( CO41 - CO56 - beta.0 - beta.oil*price.oil.2020 - beta.eua*price.eua.2020 - parameters!$D81 ))), price.ceiling   )</f>
        <v>227.0956801038073</v>
      </c>
      <c r="CP71" s="1">
        <f xml:space="preserve"> MIN(   MAX(0,EXP((1/beta.p)*( CP41 - CP56 - beta.0 - beta.oil*price.oil.2020 - beta.eua*price.eua.2020 - parameters!$D81 ))), price.ceiling   )</f>
        <v>237.47983620974961</v>
      </c>
      <c r="CQ71" s="1">
        <f xml:space="preserve"> MIN(   MAX(0,EXP((1/beta.p)*( CQ41 - CQ56 - beta.0 - beta.oil*price.oil.2020 - beta.eua*price.eua.2020 - parameters!$D81 ))), price.ceiling   )</f>
        <v>248.33881727926359</v>
      </c>
      <c r="CR71" s="1">
        <f xml:space="preserve"> MIN(   MAX(0,EXP((1/beta.p)*( CR41 - CR56 - beta.0 - beta.oil*price.oil.2020 - beta.eua*price.eua.2020 - parameters!$D81 ))), price.ceiling   )</f>
        <v>259.69433511480395</v>
      </c>
      <c r="CS71" s="1">
        <f xml:space="preserve"> MIN(   MAX(0,EXP((1/beta.p)*( CS41 - CS56 - beta.0 - beta.oil*price.oil.2020 - beta.eua*price.eua.2020 - parameters!$D81 ))), price.ceiling   )</f>
        <v>271.56909431070005</v>
      </c>
      <c r="CT71" s="1">
        <f xml:space="preserve"> MIN(   MAX(0,EXP((1/beta.p)*( CT41 - CT56 - beta.0 - beta.oil*price.oil.2020 - beta.eua*price.eua.2020 - parameters!$D81 ))), price.ceiling   )</f>
        <v>283.98683764946674</v>
      </c>
      <c r="CU71" s="1">
        <f xml:space="preserve"> MIN(   MAX(0,EXP((1/beta.p)*( CU41 - CU56 - beta.0 - beta.oil*price.oil.2020 - beta.eua*price.eua.2020 - parameters!$D81 ))), price.ceiling   )</f>
        <v>296.97239357389867</v>
      </c>
      <c r="CV71" s="1">
        <f xml:space="preserve"> MIN(   MAX(0,EXP((1/beta.p)*( CV41 - CV56 - beta.0 - beta.oil*price.oil.2020 - beta.eua*price.eua.2020 - parameters!$D81 ))), price.ceiling   )</f>
        <v>310.55172582987609</v>
      </c>
      <c r="CW71" s="1">
        <f xml:space="preserve"> MIN(   MAX(0,EXP((1/beta.p)*( CW41 - CW56 - beta.0 - beta.oil*price.oil.2020 - beta.eua*price.eua.2020 - parameters!$D81 ))), price.ceiling   )</f>
        <v>324.75198537912485</v>
      </c>
      <c r="CX71" s="1">
        <f xml:space="preserve"> MIN(   MAX(0,EXP((1/beta.p)*( CX41 - CX56 - beta.0 - beta.oil*price.oil.2020 - beta.eua*price.eua.2020 - parameters!$D81 ))), price.ceiling   )</f>
        <v>339.60156468574121</v>
      </c>
      <c r="CY71" s="1">
        <f xml:space="preserve"> MIN(   MAX(0,EXP((1/beta.p)*( CY41 - CY56 - beta.0 - beta.oil*price.oil.2020 - beta.eua*price.eua.2020 - parameters!$D81 ))), price.ceiling   )</f>
        <v>355.13015448501471</v>
      </c>
      <c r="CZ71" s="1">
        <f xml:space="preserve"> MIN(   MAX(0,EXP((1/beta.p)*( CZ41 - CZ56 - beta.0 - beta.oil*price.oil.2020 - beta.eua*price.eua.2020 - parameters!$D81 ))), price.ceiling   )</f>
        <v>371.36880314805421</v>
      </c>
      <c r="DA71" s="1">
        <f xml:space="preserve"> MIN(   MAX(0,EXP((1/beta.p)*( DA41 - DA56 - beta.0 - beta.oil*price.oil.2020 - beta.eua*price.eua.2020 - parameters!$D81 ))), price.ceiling   )</f>
        <v>388.34997876092177</v>
      </c>
    </row>
    <row r="72" spans="1:105" x14ac:dyDescent="0.25">
      <c r="A72" t="s">
        <v>52</v>
      </c>
      <c r="B72" s="3">
        <f t="shared" si="8"/>
        <v>40.956340447815073</v>
      </c>
      <c r="D72" t="s">
        <v>52</v>
      </c>
      <c r="E72" s="1">
        <f xml:space="preserve"> MIN(   MAX(0,EXP((1/beta.p)*( E42 - E57 - beta.0 - beta.oil*price.oil.2020 - beta.eua*price.eua.2020 - parameters!$D82 ))), price.ceiling   )</f>
        <v>3.7868245534282821</v>
      </c>
      <c r="F72" s="1">
        <f xml:space="preserve"> MIN(   MAX(0,EXP((1/beta.p)*( F42 - F57 - beta.0 - beta.oil*price.oil.2020 - beta.eua*price.eua.2020 - parameters!$D82 ))), price.ceiling   )</f>
        <v>3.9632780976562376</v>
      </c>
      <c r="G72" s="1">
        <f xml:space="preserve"> MIN(   MAX(0,EXP((1/beta.p)*( G42 - G57 - beta.0 - beta.oil*price.oil.2020 - beta.eua*price.eua.2020 - parameters!$D82 ))), price.ceiling   )</f>
        <v>4.1479537955201247</v>
      </c>
      <c r="H72" s="1">
        <f xml:space="preserve"> MIN(   MAX(0,EXP((1/beta.p)*( H42 - H57 - beta.0 - beta.oil*price.oil.2020 - beta.eua*price.eua.2020 - parameters!$D82 ))), price.ceiling   )</f>
        <v>4.3412347722822249</v>
      </c>
      <c r="I72" s="1">
        <f xml:space="preserve"> MIN(   MAX(0,EXP((1/beta.p)*( I42 - I57 - beta.0 - beta.oil*price.oil.2020 - beta.eua*price.eua.2020 - parameters!$D82 ))), price.ceiling   )</f>
        <v>4.5435220055794083</v>
      </c>
      <c r="J72" s="1">
        <f xml:space="preserve"> MIN(   MAX(0,EXP((1/beta.p)*( J42 - J57 - beta.0 - beta.oil*price.oil.2020 - beta.eua*price.eua.2020 - parameters!$D82 ))), price.ceiling   )</f>
        <v>4.7552351572849396</v>
      </c>
      <c r="K72" s="1">
        <f xml:space="preserve"> MIN(   MAX(0,EXP((1/beta.p)*( K42 - K57 - beta.0 - beta.oil*price.oil.2020 - beta.eua*price.eua.2020 - parameters!$D82 ))), price.ceiling   )</f>
        <v>4.9768134441323388</v>
      </c>
      <c r="L72" s="1">
        <f xml:space="preserve"> MIN(   MAX(0,EXP((1/beta.p)*( L42 - L57 - beta.0 - beta.oil*price.oil.2020 - beta.eua*price.eua.2020 - parameters!$D82 ))), price.ceiling   )</f>
        <v>5.2087165489074092</v>
      </c>
      <c r="M72" s="1">
        <f xml:space="preserve"> MIN(   MAX(0,EXP((1/beta.p)*( M42 - M57 - beta.0 - beta.oil*price.oil.2020 - beta.eua*price.eua.2020 - parameters!$D82 ))), price.ceiling   )</f>
        <v>5.4514255740988302</v>
      </c>
      <c r="N72" s="1">
        <f xml:space="preserve"> MIN(   MAX(0,EXP((1/beta.p)*( N42 - N57 - beta.0 - beta.oil*price.oil.2020 - beta.eua*price.eua.2020 - parameters!$D82 ))), price.ceiling   )</f>
        <v>5.7054440399857178</v>
      </c>
      <c r="O72" s="1">
        <f xml:space="preserve"> MIN(   MAX(0,EXP((1/beta.p)*( O42 - O57 - beta.0 - beta.oil*price.oil.2020 - beta.eua*price.eua.2020 - parameters!$D82 ))), price.ceiling   )</f>
        <v>5.971298929232784</v>
      </c>
      <c r="P72" s="1">
        <f xml:space="preserve"> MIN(   MAX(0,EXP((1/beta.p)*( P42 - P57 - beta.0 - beta.oil*price.oil.2020 - beta.eua*price.eua.2020 - parameters!$D82 ))), price.ceiling   )</f>
        <v>6.2495417801601718</v>
      </c>
      <c r="Q72" s="1">
        <f xml:space="preserve"> MIN(   MAX(0,EXP((1/beta.p)*( Q42 - Q57 - beta.0 - beta.oil*price.oil.2020 - beta.eua*price.eua.2020 - parameters!$D82 ))), price.ceiling   )</f>
        <v>6.5407498309560852</v>
      </c>
      <c r="R72" s="1">
        <f xml:space="preserve"> MIN(   MAX(0,EXP((1/beta.p)*( R42 - R57 - beta.0 - beta.oil*price.oil.2020 - beta.eua*price.eua.2020 - parameters!$D82 ))), price.ceiling   )</f>
        <v>6.8455272172059294</v>
      </c>
      <c r="S72" s="1">
        <f xml:space="preserve"> MIN(   MAX(0,EXP((1/beta.p)*( S42 - S57 - beta.0 - beta.oil*price.oil.2020 - beta.eua*price.eua.2020 - parameters!$D82 ))), price.ceiling   )</f>
        <v>7.1645062252223894</v>
      </c>
      <c r="T72" s="1">
        <f xml:space="preserve"> MIN(   MAX(0,EXP((1/beta.p)*( T42 - T57 - beta.0 - beta.oil*price.oil.2020 - beta.eua*price.eua.2020 - parameters!$D82 ))), price.ceiling   )</f>
        <v>7.4983486037765381</v>
      </c>
      <c r="U72" s="1">
        <f xml:space="preserve"> MIN(   MAX(0,EXP((1/beta.p)*( U42 - U57 - beta.0 - beta.oil*price.oil.2020 - beta.eua*price.eua.2020 - parameters!$D82 ))), price.ceiling   )</f>
        <v>7.8477469369513013</v>
      </c>
      <c r="V72" s="1">
        <f xml:space="preserve"> MIN(   MAX(0,EXP((1/beta.p)*( V42 - V57 - beta.0 - beta.oil*price.oil.2020 - beta.eua*price.eua.2020 - parameters!$D82 ))), price.ceiling   )</f>
        <v>8.2134260809653785</v>
      </c>
      <c r="W72" s="1">
        <f xml:space="preserve"> MIN(   MAX(0,EXP((1/beta.p)*( W42 - W57 - beta.0 - beta.oil*price.oil.2020 - beta.eua*price.eua.2020 - parameters!$D82 ))), price.ceiling   )</f>
        <v>8.5961446679483959</v>
      </c>
      <c r="X72" s="1">
        <f xml:space="preserve"> MIN(   MAX(0,EXP((1/beta.p)*( X42 - X57 - beta.0 - beta.oil*price.oil.2020 - beta.eua*price.eua.2020 - parameters!$D82 ))), price.ceiling   )</f>
        <v>8.9966966797870587</v>
      </c>
      <c r="Y72" s="1">
        <f xml:space="preserve"> MIN(   MAX(0,EXP((1/beta.p)*( Y42 - Y57 - beta.0 - beta.oil*price.oil.2020 - beta.eua*price.eua.2020 - parameters!$D82 ))), price.ceiling   )</f>
        <v>9.4159130953073191</v>
      </c>
      <c r="Z72" s="1">
        <f xml:space="preserve"> MIN(   MAX(0,EXP((1/beta.p)*( Z42 - Z57 - beta.0 - beta.oil*price.oil.2020 - beta.eua*price.eua.2020 - parameters!$D82 ))), price.ceiling   )</f>
        <v>9.8546636142098247</v>
      </c>
      <c r="AA72" s="1">
        <f xml:space="preserve"> MIN(   MAX(0,EXP((1/beta.p)*( AA42 - AA57 - beta.0 - beta.oil*price.oil.2020 - beta.eua*price.eua.2020 - parameters!$D82 ))), price.ceiling   )</f>
        <v>10.313858461335066</v>
      </c>
      <c r="AB72" s="1">
        <f xml:space="preserve"> MIN(   MAX(0,EXP((1/beta.p)*( AB42 - AB57 - beta.0 - beta.oil*price.oil.2020 - beta.eua*price.eua.2020 - parameters!$D82 ))), price.ceiling   )</f>
        <v>10.794450275001333</v>
      </c>
      <c r="AC72" s="1">
        <f xml:space="preserve"> MIN(   MAX(0,EXP((1/beta.p)*( AC42 - AC57 - beta.0 - beta.oil*price.oil.2020 - beta.eua*price.eua.2020 - parameters!$D82 ))), price.ceiling   )</f>
        <v>11.297436083333027</v>
      </c>
      <c r="AD72" s="1">
        <f xml:space="preserve"> MIN(   MAX(0,EXP((1/beta.p)*( AD42 - AD57 - beta.0 - beta.oil*price.oil.2020 - beta.eua*price.eua.2020 - parameters!$D82 ))), price.ceiling   )</f>
        <v>11.823859372679287</v>
      </c>
      <c r="AE72" s="1">
        <f xml:space="preserve"> MIN(   MAX(0,EXP((1/beta.p)*( AE42 - AE57 - beta.0 - beta.oil*price.oil.2020 - beta.eua*price.eua.2020 - parameters!$D82 ))), price.ceiling   )</f>
        <v>12.374812252414204</v>
      </c>
      <c r="AF72" s="1">
        <f xml:space="preserve"> MIN(   MAX(0,EXP((1/beta.p)*( AF42 - AF57 - beta.0 - beta.oil*price.oil.2020 - beta.eua*price.eua.2020 - parameters!$D82 ))), price.ceiling   )</f>
        <v>12.951437720609496</v>
      </c>
      <c r="AG72" s="1">
        <f xml:space="preserve"> MIN(   MAX(0,EXP((1/beta.p)*( AG42 - AG57 - beta.0 - beta.oil*price.oil.2020 - beta.eua*price.eua.2020 - parameters!$D82 ))), price.ceiling   )</f>
        <v>13.554932035280146</v>
      </c>
      <c r="AH72" s="1">
        <f xml:space="preserve"> MIN(   MAX(0,EXP((1/beta.p)*( AH42 - AH57 - beta.0 - beta.oil*price.oil.2020 - beta.eua*price.eua.2020 - parameters!$D82 ))), price.ceiling   )</f>
        <v>14.186547196122202</v>
      </c>
      <c r="AI72" s="1">
        <f xml:space="preserve"> MIN(   MAX(0,EXP((1/beta.p)*( AI42 - AI57 - beta.0 - beta.oil*price.oil.2020 - beta.eua*price.eua.2020 - parameters!$D82 ))), price.ceiling   )</f>
        <v>14.847593541891428</v>
      </c>
      <c r="AJ72" s="1">
        <f xml:space="preserve"> MIN(   MAX(0,EXP((1/beta.p)*( AJ42 - AJ57 - beta.0 - beta.oil*price.oil.2020 - beta.eua*price.eua.2020 - parameters!$D82 ))), price.ceiling   )</f>
        <v>15.539442468811217</v>
      </c>
      <c r="AK72" s="1">
        <f xml:space="preserve"> MIN(   MAX(0,EXP((1/beta.p)*( AK42 - AK57 - beta.0 - beta.oil*price.oil.2020 - beta.eua*price.eua.2020 - parameters!$D82 ))), price.ceiling   )</f>
        <v>16.263529275649361</v>
      </c>
      <c r="AL72" s="1">
        <f xml:space="preserve"> MIN(   MAX(0,EXP((1/beta.p)*( AL42 - AL57 - beta.0 - beta.oil*price.oil.2020 - beta.eua*price.eua.2020 - parameters!$D82 ))), price.ceiling   )</f>
        <v>17.021356141366017</v>
      </c>
      <c r="AM72" s="1">
        <f xml:space="preserve"> MIN(   MAX(0,EXP((1/beta.p)*( AM42 - AM57 - beta.0 - beta.oil*price.oil.2020 - beta.eua*price.eua.2020 - parameters!$D82 ))), price.ceiling   )</f>
        <v>17.814495241510286</v>
      </c>
      <c r="AN72" s="1">
        <f xml:space="preserve"> MIN(   MAX(0,EXP((1/beta.p)*( AN42 - AN57 - beta.0 - beta.oil*price.oil.2020 - beta.eua*price.eua.2020 - parameters!$D82 ))), price.ceiling   )</f>
        <v>18.644592009830522</v>
      </c>
      <c r="AO72" s="1">
        <f xml:space="preserve"> MIN(   MAX(0,EXP((1/beta.p)*( AO42 - AO57 - beta.0 - beta.oil*price.oil.2020 - beta.eua*price.eua.2020 - parameters!$D82 ))), price.ceiling   )</f>
        <v>19.513368551865039</v>
      </c>
      <c r="AP72" s="1">
        <f xml:space="preserve"> MIN(   MAX(0,EXP((1/beta.p)*( AP42 - AP57 - beta.0 - beta.oil*price.oil.2020 - beta.eua*price.eua.2020 - parameters!$D82 ))), price.ceiling   )</f>
        <v>20.422627217594801</v>
      </c>
      <c r="AQ72" s="1">
        <f xml:space="preserve"> MIN(   MAX(0,EXP((1/beta.p)*( AQ42 - AQ57 - beta.0 - beta.oil*price.oil.2020 - beta.eua*price.eua.2020 - parameters!$D82 ))), price.ceiling   )</f>
        <v>21.374254340570037</v>
      </c>
      <c r="AR72" s="1">
        <f xml:space="preserve"> MIN(   MAX(0,EXP((1/beta.p)*( AR42 - AR57 - beta.0 - beta.oil*price.oil.2020 - beta.eua*price.eua.2020 - parameters!$D82 ))), price.ceiling   )</f>
        <v>22.370224151267749</v>
      </c>
      <c r="AS72" s="1">
        <f xml:space="preserve"> MIN(   MAX(0,EXP((1/beta.p)*( AS42 - AS57 - beta.0 - beta.oil*price.oil.2020 - beta.eua*price.eua.2020 - parameters!$D82 ))), price.ceiling   )</f>
        <v>23.412602872798804</v>
      </c>
      <c r="AT72" s="1">
        <f xml:space="preserve"> MIN(   MAX(0,EXP((1/beta.p)*( AT42 - AT57 - beta.0 - beta.oil*price.oil.2020 - beta.eua*price.eua.2020 - parameters!$D82 ))), price.ceiling   )</f>
        <v>24.503553007461608</v>
      </c>
      <c r="AU72" s="1">
        <f xml:space="preserve"> MIN(   MAX(0,EXP((1/beta.p)*( AU42 - AU57 - beta.0 - beta.oil*price.oil.2020 - beta.eua*price.eua.2020 - parameters!$D82 ))), price.ceiling   )</f>
        <v>25.645337823034804</v>
      </c>
      <c r="AV72" s="1">
        <f xml:space="preserve"> MIN(   MAX(0,EXP((1/beta.p)*( AV42 - AV57 - beta.0 - beta.oil*price.oil.2020 - beta.eua*price.eua.2020 - parameters!$D82 ))), price.ceiling   )</f>
        <v>26.84032604811669</v>
      </c>
      <c r="AW72" s="1">
        <f xml:space="preserve"> MIN(   MAX(0,EXP((1/beta.p)*( AW42 - AW57 - beta.0 - beta.oil*price.oil.2020 - beta.eua*price.eua.2020 - parameters!$D82 ))), price.ceiling   )</f>
        <v>28.09099678625174</v>
      </c>
      <c r="AX72" s="1">
        <f xml:space="preserve"> MIN(   MAX(0,EXP((1/beta.p)*( AX42 - AX57 - beta.0 - beta.oil*price.oil.2020 - beta.eua*price.eua.2020 - parameters!$D82 ))), price.ceiling   )</f>
        <v>29.399944659039448</v>
      </c>
      <c r="AY72" s="1">
        <f xml:space="preserve"> MIN(   MAX(0,EXP((1/beta.p)*( AY42 - AY57 - beta.0 - beta.oil*price.oil.2020 - beta.eua*price.eua.2020 - parameters!$D82 ))), price.ceiling   )</f>
        <v>30.769885188894932</v>
      </c>
      <c r="AZ72" s="1">
        <f xml:space="preserve"> MIN(   MAX(0,EXP((1/beta.p)*( AZ42 - AZ57 - beta.0 - beta.oil*price.oil.2020 - beta.eua*price.eua.2020 - parameters!$D82 ))), price.ceiling   )</f>
        <v>32.203660432628482</v>
      </c>
      <c r="BA72" s="1">
        <f xml:space="preserve"> MIN(   MAX(0,EXP((1/beta.p)*( BA42 - BA57 - beta.0 - beta.oil*price.oil.2020 - beta.eua*price.eua.2020 - parameters!$D82 ))), price.ceiling   )</f>
        <v>33.704244877531394</v>
      </c>
      <c r="BB72" s="1">
        <f xml:space="preserve"> MIN(   MAX(0,EXP((1/beta.p)*( BB42 - BB57 - beta.0 - beta.oil*price.oil.2020 - beta.eua*price.eua.2020 - parameters!$D82 ))), price.ceiling   )</f>
        <v>35.27475161219995</v>
      </c>
      <c r="BC72" s="1">
        <f xml:space="preserve"> MIN(   MAX(0,EXP((1/beta.p)*( BC42 - BC57 - beta.0 - beta.oil*price.oil.2020 - beta.eua*price.eua.2020 - parameters!$D82 ))), price.ceiling   )</f>
        <v>36.918438784899422</v>
      </c>
      <c r="BD72" s="1">
        <f xml:space="preserve"> MIN(   MAX(0,EXP((1/beta.p)*( BD42 - BD57 - beta.0 - beta.oil*price.oil.2020 - beta.eua*price.eua.2020 - parameters!$D82 ))), price.ceiling   )</f>
        <v>38.63871636286661</v>
      </c>
      <c r="BE72" s="1">
        <f xml:space="preserve"> MIN(   MAX(0,EXP((1/beta.p)*( BE42 - BE57 - beta.0 - beta.oil*price.oil.2020 - beta.eua*price.eua.2020 - parameters!$D82 ))), price.ceiling   )</f>
        <v>40.439153206573621</v>
      </c>
      <c r="BF72" s="1">
        <f xml:space="preserve"> MIN(   MAX(0,EXP((1/beta.p)*( BF42 - BF57 - beta.0 - beta.oil*price.oil.2020 - beta.eua*price.eua.2020 - parameters!$D82 ))), price.ceiling   )</f>
        <v>42.32348447362876</v>
      </c>
      <c r="BG72" s="1">
        <f xml:space="preserve"> MIN(   MAX(0,EXP((1/beta.p)*( BG42 - BG57 - beta.0 - beta.oil*price.oil.2020 - beta.eua*price.eua.2020 - parameters!$D82 ))), price.ceiling   )</f>
        <v>44.295619367675471</v>
      </c>
      <c r="BH72" s="1">
        <f xml:space="preserve"> MIN(   MAX(0,EXP((1/beta.p)*( BH42 - BH57 - beta.0 - beta.oil*price.oil.2020 - beta.eua*price.eua.2020 - parameters!$D82 ))), price.ceiling   )</f>
        <v>46.359649248363446</v>
      </c>
      <c r="BI72" s="1">
        <f xml:space="preserve"> MIN(   MAX(0,EXP((1/beta.p)*( BI42 - BI57 - beta.0 - beta.oil*price.oil.2020 - beta.eua*price.eua.2020 - parameters!$D82 ))), price.ceiling   )</f>
        <v>48.519856119218545</v>
      </c>
      <c r="BJ72" s="1">
        <f xml:space="preserve"> MIN(   MAX(0,EXP((1/beta.p)*( BJ42 - BJ57 - beta.0 - beta.oil*price.oil.2020 - beta.eua*price.eua.2020 - parameters!$D82 ))), price.ceiling   )</f>
        <v>50.780721511019131</v>
      </c>
      <c r="BK72" s="1">
        <f xml:space="preserve"> MIN(   MAX(0,EXP((1/beta.p)*( BK42 - BK57 - beta.0 - beta.oil*price.oil.2020 - beta.eua*price.eua.2020 - parameters!$D82 ))), price.ceiling   )</f>
        <v>53.146935779108219</v>
      </c>
      <c r="BL72" s="1">
        <f xml:space="preserve"> MIN(   MAX(0,EXP((1/beta.p)*( BL42 - BL57 - beta.0 - beta.oil*price.oil.2020 - beta.eua*price.eua.2020 - parameters!$D82 ))), price.ceiling   )</f>
        <v>55.623407833930273</v>
      </c>
      <c r="BM72" s="1">
        <f xml:space="preserve"> MIN(   MAX(0,EXP((1/beta.p)*( BM42 - BM57 - beta.0 - beta.oil*price.oil.2020 - beta.eua*price.eua.2020 - parameters!$D82 ))), price.ceiling   )</f>
        <v>58.215275324978549</v>
      </c>
      <c r="BN72" s="1">
        <f xml:space="preserve"> MIN(   MAX(0,EXP((1/beta.p)*( BN42 - BN57 - beta.0 - beta.oil*price.oil.2020 - beta.eua*price.eua.2020 - parameters!$D82 ))), price.ceiling   )</f>
        <v>60.927915299280713</v>
      </c>
      <c r="BO72" s="1">
        <f xml:space="preserve"> MIN(   MAX(0,EXP((1/beta.p)*( BO42 - BO57 - beta.0 - beta.oil*price.oil.2020 - beta.eua*price.eua.2020 - parameters!$D82 ))), price.ceiling   )</f>
        <v>63.766955356535512</v>
      </c>
      <c r="BP72" s="1">
        <f xml:space="preserve"> MIN(   MAX(0,EXP((1/beta.p)*( BP42 - BP57 - beta.0 - beta.oil*price.oil.2020 - beta.eua*price.eua.2020 - parameters!$D82 ))), price.ceiling   )</f>
        <v>66.738285324040845</v>
      </c>
      <c r="BQ72" s="1">
        <f xml:space="preserve"> MIN(   MAX(0,EXP((1/beta.p)*( BQ42 - BQ57 - beta.0 - beta.oil*price.oil.2020 - beta.eua*price.eua.2020 - parameters!$D82 ))), price.ceiling   )</f>
        <v>69.848069475636223</v>
      </c>
      <c r="BR72" s="1">
        <f xml:space="preserve"> MIN(   MAX(0,EXP((1/beta.p)*( BR42 - BR57 - beta.0 - beta.oil*price.oil.2020 - beta.eua*price.eua.2020 - parameters!$D82 ))), price.ceiling   )</f>
        <v>73.102759320006939</v>
      </c>
      <c r="BS72" s="1">
        <f xml:space="preserve"> MIN(   MAX(0,EXP((1/beta.p)*( BS42 - BS57 - beta.0 - beta.oil*price.oil.2020 - beta.eua*price.eua.2020 - parameters!$D82 ))), price.ceiling   )</f>
        <v>76.509106984881058</v>
      </c>
      <c r="BT72" s="1">
        <f xml:space="preserve"> MIN(   MAX(0,EXP((1/beta.p)*( BT42 - BT57 - beta.0 - beta.oil*price.oil.2020 - beta.eua*price.eua.2020 - parameters!$D82 ))), price.ceiling   )</f>
        <v>80.074179224886464</v>
      </c>
      <c r="BU72" s="1">
        <f xml:space="preserve"> MIN(   MAX(0,EXP((1/beta.p)*( BU42 - BU57 - beta.0 - beta.oil*price.oil.2020 - beta.eua*price.eua.2020 - parameters!$D82 ))), price.ceiling   )</f>
        <v>83.805372082127334</v>
      </c>
      <c r="BV72" s="1">
        <f xml:space="preserve"> MIN(   MAX(0,EXP((1/beta.p)*( BV42 - BV57 - beta.0 - beta.oil*price.oil.2020 - beta.eua*price.eua.2020 - parameters!$D82 ))), price.ceiling   )</f>
        <v>87.710426229895091</v>
      </c>
      <c r="BW72" s="1">
        <f xml:space="preserve"> MIN(   MAX(0,EXP((1/beta.p)*( BW42 - BW57 - beta.0 - beta.oil*price.oil.2020 - beta.eua*price.eua.2020 - parameters!$D82 ))), price.ceiling   )</f>
        <v>91.797443031346432</v>
      </c>
      <c r="BX72" s="1">
        <f xml:space="preserve"> MIN(   MAX(0,EXP((1/beta.p)*( BX42 - BX57 - beta.0 - beta.oil*price.oil.2020 - beta.eua*price.eua.2020 - parameters!$D82 ))), price.ceiling   )</f>
        <v>96.0749013464619</v>
      </c>
      <c r="BY72" s="1">
        <f xml:space="preserve"> MIN(   MAX(0,EXP((1/beta.p)*( BY42 - BY57 - beta.0 - beta.oil*price.oil.2020 - beta.eua*price.eua.2020 - parameters!$D82 ))), price.ceiling   )</f>
        <v>100.55167512215381</v>
      </c>
      <c r="BZ72" s="1">
        <f xml:space="preserve"> MIN(   MAX(0,EXP((1/beta.p)*( BZ42 - BZ57 - beta.0 - beta.oil*price.oil.2020 - beta.eua*price.eua.2020 - parameters!$D82 ))), price.ceiling   )</f>
        <v>105.23705180201597</v>
      </c>
      <c r="CA72" s="1">
        <f xml:space="preserve"> MIN(   MAX(0,EXP((1/beta.p)*( CA42 - CA57 - beta.0 - beta.oil*price.oil.2020 - beta.eua*price.eua.2020 - parameters!$D82 ))), price.ceiling   )</f>
        <v>110.14075159390511</v>
      </c>
      <c r="CB72" s="1">
        <f xml:space="preserve"> MIN(   MAX(0,EXP((1/beta.p)*( CB42 - CB57 - beta.0 - beta.oil*price.oil.2020 - beta.eua*price.eua.2020 - parameters!$D82 ))), price.ceiling   )</f>
        <v>115.27294763532993</v>
      </c>
      <c r="CC72" s="1">
        <f xml:space="preserve"> MIN(   MAX(0,EXP((1/beta.p)*( CC42 - CC57 - beta.0 - beta.oil*price.oil.2020 - beta.eua*price.eua.2020 - parameters!$D82 ))), price.ceiling   )</f>
        <v>120.64428709848076</v>
      </c>
      <c r="CD72" s="1">
        <f xml:space="preserve"> MIN(   MAX(0,EXP((1/beta.p)*( CD42 - CD57 - beta.0 - beta.oil*price.oil.2020 - beta.eua*price.eua.2020 - parameters!$D82 ))), price.ceiling   )</f>
        <v>126.26591327868226</v>
      </c>
      <c r="CE72" s="1">
        <f xml:space="preserve"> MIN(   MAX(0,EXP((1/beta.p)*( CE42 - CE57 - beta.0 - beta.oil*price.oil.2020 - beta.eua*price.eua.2020 - parameters!$D82 ))), price.ceiling   )</f>
        <v>132.14948871209705</v>
      </c>
      <c r="CF72" s="1">
        <f xml:space="preserve"> MIN(   MAX(0,EXP((1/beta.p)*( CF42 - CF57 - beta.0 - beta.oil*price.oil.2020 - beta.eua*price.eua.2020 - parameters!$D82 ))), price.ceiling   )</f>
        <v>138.30721937063819</v>
      </c>
      <c r="CG72" s="1">
        <f xml:space="preserve"> MIN(   MAX(0,EXP((1/beta.p)*( CG42 - CG57 - beta.0 - beta.oil*price.oil.2020 - beta.eua*price.eua.2020 - parameters!$D82 ))), price.ceiling   )</f>
        <v>144.75187998428314</v>
      </c>
      <c r="CH72" s="1">
        <f xml:space="preserve"> MIN(   MAX(0,EXP((1/beta.p)*( CH42 - CH57 - beta.0 - beta.oil*price.oil.2020 - beta.eua*price.eua.2020 - parameters!$D82 ))), price.ceiling   )</f>
        <v>151.49684054332533</v>
      </c>
      <c r="CI72" s="1">
        <f xml:space="preserve"> MIN(   MAX(0,EXP((1/beta.p)*( CI42 - CI57 - beta.0 - beta.oil*price.oil.2020 - beta.eua*price.eua.2020 - parameters!$D82 ))), price.ceiling   )</f>
        <v>158.55609403554377</v>
      </c>
      <c r="CJ72" s="1">
        <f xml:space="preserve"> MIN(   MAX(0,EXP((1/beta.p)*( CJ42 - CJ57 - beta.0 - beta.oil*price.oil.2020 - beta.eua*price.eua.2020 - parameters!$D82 ))), price.ceiling   )</f>
        <v>165.94428547583212</v>
      </c>
      <c r="CK72" s="1">
        <f xml:space="preserve"> MIN(   MAX(0,EXP((1/beta.p)*( CK42 - CK57 - beta.0 - beta.oil*price.oil.2020 - beta.eua*price.eua.2020 - parameters!$D82 ))), price.ceiling   )</f>
        <v>173.67674228851376</v>
      </c>
      <c r="CL72" s="1">
        <f xml:space="preserve"> MIN(   MAX(0,EXP((1/beta.p)*( CL42 - CL57 - beta.0 - beta.oil*price.oil.2020 - beta.eua*price.eua.2020 - parameters!$D82 ))), price.ceiling   )</f>
        <v>181.76950610537165</v>
      </c>
      <c r="CM72" s="1">
        <f xml:space="preserve"> MIN(   MAX(0,EXP((1/beta.p)*( CM42 - CM57 - beta.0 - beta.oil*price.oil.2020 - beta.eua*price.eua.2020 - parameters!$D82 ))), price.ceiling   )</f>
        <v>190.23936604536314</v>
      </c>
      <c r="CN72" s="1">
        <f xml:space="preserve"> MIN(   MAX(0,EXP((1/beta.p)*( CN42 - CN57 - beta.0 - beta.oil*price.oil.2020 - beta.eua*price.eua.2020 - parameters!$D82 ))), price.ceiling   )</f>
        <v>199.1038935450577</v>
      </c>
      <c r="CO72" s="1">
        <f xml:space="preserve"> MIN(   MAX(0,EXP((1/beta.p)*( CO42 - CO57 - beta.0 - beta.oil*price.oil.2020 - beta.eua*price.eua.2020 - parameters!$D82 ))), price.ceiling   )</f>
        <v>208.38147881206072</v>
      </c>
      <c r="CP72" s="1">
        <f xml:space="preserve"> MIN(   MAX(0,EXP((1/beta.p)*( CP42 - CP57 - beta.0 - beta.oil*price.oil.2020 - beta.eua*price.eua.2020 - parameters!$D82 ))), price.ceiling   )</f>
        <v>218.09136897704406</v>
      </c>
      <c r="CQ72" s="1">
        <f xml:space="preserve"> MIN(   MAX(0,EXP((1/beta.p)*( CQ42 - CQ57 - beta.0 - beta.oil*price.oil.2020 - beta.eua*price.eua.2020 - parameters!$D82 ))), price.ceiling   )</f>
        <v>228.25370802353794</v>
      </c>
      <c r="CR72" s="1">
        <f xml:space="preserve"> MIN(   MAX(0,EXP((1/beta.p)*( CR42 - CR57 - beta.0 - beta.oil*price.oil.2020 - beta.eua*price.eua.2020 - parameters!$D82 ))), price.ceiling   )</f>
        <v>238.88957857831804</v>
      </c>
      <c r="CS72" s="1">
        <f xml:space="preserve"> MIN(   MAX(0,EXP((1/beta.p)*( CS42 - CS57 - beta.0 - beta.oil*price.oil.2020 - beta.eua*price.eua.2020 - parameters!$D82 ))), price.ceiling   )</f>
        <v>250.02104564908711</v>
      </c>
      <c r="CT72" s="1">
        <f xml:space="preserve"> MIN(   MAX(0,EXP((1/beta.p)*( CT42 - CT57 - beta.0 - beta.oil*price.oil.2020 - beta.eua*price.eua.2020 - parameters!$D82 ))), price.ceiling   )</f>
        <v>261.67120240018897</v>
      </c>
      <c r="CU72" s="1">
        <f xml:space="preserve"> MIN(   MAX(0,EXP((1/beta.p)*( CU42 - CU57 - beta.0 - beta.oil*price.oil.2020 - beta.eua*price.eua.2020 - parameters!$D82 ))), price.ceiling   )</f>
        <v>273.86421806131926</v>
      </c>
      <c r="CV72" s="1">
        <f xml:space="preserve"> MIN(   MAX(0,EXP((1/beta.p)*( CV42 - CV57 - beta.0 - beta.oil*price.oil.2020 - beta.eua*price.eua.2020 - parameters!$D82 ))), price.ceiling   )</f>
        <v>286.62538806862483</v>
      </c>
      <c r="CW72" s="1">
        <f xml:space="preserve"> MIN(   MAX(0,EXP((1/beta.p)*( CW42 - CW57 - beta.0 - beta.oil*price.oil.2020 - beta.eua*price.eua.2020 - parameters!$D82 ))), price.ceiling   )</f>
        <v>299.98118654221253</v>
      </c>
      <c r="CX72" s="1">
        <f xml:space="preserve"> MIN(   MAX(0,EXP((1/beta.p)*( CX42 - CX57 - beta.0 - beta.oil*price.oil.2020 - beta.eua*price.eua.2020 - parameters!$D82 ))), price.ceiling   )</f>
        <v>313.95932120893735</v>
      </c>
      <c r="CY72" s="1">
        <f xml:space="preserve"> MIN(   MAX(0,EXP((1/beta.p)*( CY42 - CY57 - beta.0 - beta.oil*price.oil.2020 - beta.eua*price.eua.2020 - parameters!$D82 ))), price.ceiling   )</f>
        <v>328.58879088441182</v>
      </c>
      <c r="CZ72" s="1">
        <f xml:space="preserve"> MIN(   MAX(0,EXP((1/beta.p)*( CZ42 - CZ57 - beta.0 - beta.oil*price.oil.2020 - beta.eua*price.eua.2020 - parameters!$D82 ))), price.ceiling   )</f>
        <v>343.89994563348563</v>
      </c>
      <c r="DA72" s="1">
        <f xml:space="preserve"> MIN(   MAX(0,EXP((1/beta.p)*( DA42 - DA57 - beta.0 - beta.oil*price.oil.2020 - beta.eua*price.eua.2020 - parameters!$D82 ))), price.ceiling   )</f>
        <v>359.92454973400902</v>
      </c>
    </row>
    <row r="73" spans="1:105" x14ac:dyDescent="0.25">
      <c r="A73" t="s">
        <v>53</v>
      </c>
      <c r="B73" s="3">
        <f t="shared" si="8"/>
        <v>39.354669687953695</v>
      </c>
      <c r="D73" t="s">
        <v>53</v>
      </c>
      <c r="E73" s="1">
        <f xml:space="preserve"> MIN(   MAX(0,EXP((1/beta.p)*( E43 - E58 - beta.0 - beta.oil*price.oil.2020 - beta.eua*price.eua.2020 - parameters!$D83 ))), price.ceiling   )</f>
        <v>4.0796805524134347</v>
      </c>
      <c r="F73" s="1">
        <f xml:space="preserve"> MIN(   MAX(0,EXP((1/beta.p)*( F43 - F58 - beta.0 - beta.oil*price.oil.2020 - beta.eua*price.eua.2020 - parameters!$D83 ))), price.ceiling   )</f>
        <v>4.260820612333946</v>
      </c>
      <c r="G73" s="1">
        <f xml:space="preserve"> MIN(   MAX(0,EXP((1/beta.p)*( G43 - G58 - beta.0 - beta.oil*price.oil.2020 - beta.eua*price.eua.2020 - parameters!$D83 ))), price.ceiling   )</f>
        <v>4.4500033905228262</v>
      </c>
      <c r="H73" s="1">
        <f xml:space="preserve"> MIN(   MAX(0,EXP((1/beta.p)*( H43 - H58 - beta.0 - beta.oil*price.oil.2020 - beta.eua*price.eua.2020 - parameters!$D83 ))), price.ceiling   )</f>
        <v>4.6475859880938355</v>
      </c>
      <c r="I73" s="1">
        <f xml:space="preserve"> MIN(   MAX(0,EXP((1/beta.p)*( I43 - I58 - beta.0 - beta.oil*price.oil.2020 - beta.eua*price.eua.2020 - parameters!$D83 ))), price.ceiling   )</f>
        <v>4.8539413616465561</v>
      </c>
      <c r="J73" s="1">
        <f xml:space="preserve"> MIN(   MAX(0,EXP((1/beta.p)*( J43 - J58 - beta.0 - beta.oil*price.oil.2020 - beta.eua*price.eua.2020 - parameters!$D83 ))), price.ceiling   )</f>
        <v>5.0694590272586764</v>
      </c>
      <c r="K73" s="1">
        <f xml:space="preserve"> MIN(   MAX(0,EXP((1/beta.p)*( K43 - K58 - beta.0 - beta.oil*price.oil.2020 - beta.eua*price.eua.2020 - parameters!$D83 ))), price.ceiling   )</f>
        <v>5.2945457957359237</v>
      </c>
      <c r="L73" s="1">
        <f xml:space="preserve"> MIN(   MAX(0,EXP((1/beta.p)*( L43 - L58 - beta.0 - beta.oil*price.oil.2020 - beta.eua*price.eua.2020 - parameters!$D83 ))), price.ceiling   )</f>
        <v>5.5296265405075058</v>
      </c>
      <c r="M73" s="1">
        <f xml:space="preserve"> MIN(   MAX(0,EXP((1/beta.p)*( M43 - M58 - beta.0 - beta.oil*price.oil.2020 - beta.eua*price.eua.2020 - parameters!$D83 ))), price.ceiling   )</f>
        <v>5.7751449996165256</v>
      </c>
      <c r="N73" s="1">
        <f xml:space="preserve"> MIN(   MAX(0,EXP((1/beta.p)*( N43 - N58 - beta.0 - beta.oil*price.oil.2020 - beta.eua*price.eua.2020 - parameters!$D83 ))), price.ceiling   )</f>
        <v>6.0315646133192011</v>
      </c>
      <c r="O73" s="1">
        <f xml:space="preserve"> MIN(   MAX(0,EXP((1/beta.p)*( O43 - O58 - beta.0 - beta.oil*price.oil.2020 - beta.eua*price.eua.2020 - parameters!$D83 ))), price.ceiling   )</f>
        <v>6.2993693988739778</v>
      </c>
      <c r="P73" s="1">
        <f xml:space="preserve"> MIN(   MAX(0,EXP((1/beta.p)*( P43 - P58 - beta.0 - beta.oil*price.oil.2020 - beta.eua*price.eua.2020 - parameters!$D83 ))), price.ceiling   )</f>
        <v>6.5790648641717313</v>
      </c>
      <c r="Q73" s="1">
        <f xml:space="preserve"> MIN(   MAX(0,EXP((1/beta.p)*( Q43 - Q58 - beta.0 - beta.oil*price.oil.2020 - beta.eua*price.eua.2020 - parameters!$D83 ))), price.ceiling   )</f>
        <v>6.8711789619316637</v>
      </c>
      <c r="R73" s="1">
        <f xml:space="preserve"> MIN(   MAX(0,EXP((1/beta.p)*( R43 - R58 - beta.0 - beta.oil*price.oil.2020 - beta.eua*price.eua.2020 - parameters!$D83 ))), price.ceiling   )</f>
        <v>7.1762630862640355</v>
      </c>
      <c r="S73" s="1">
        <f xml:space="preserve"> MIN(   MAX(0,EXP((1/beta.p)*( S43 - S58 - beta.0 - beta.oil*price.oil.2020 - beta.eua*price.eua.2020 - parameters!$D83 ))), price.ceiling   )</f>
        <v>7.4948931134808072</v>
      </c>
      <c r="T73" s="1">
        <f xml:space="preserve"> MIN(   MAX(0,EXP((1/beta.p)*( T43 - T58 - beta.0 - beta.oil*price.oil.2020 - beta.eua*price.eua.2020 - parameters!$D83 ))), price.ceiling   )</f>
        <v>7.8276704891188595</v>
      </c>
      <c r="U73" s="1">
        <f xml:space="preserve"> MIN(   MAX(0,EXP((1/beta.p)*( U43 - U58 - beta.0 - beta.oil*price.oil.2020 - beta.eua*price.eua.2020 - parameters!$D83 ))), price.ceiling   )</f>
        <v>8.1752233632276461</v>
      </c>
      <c r="V73" s="1">
        <f xml:space="preserve"> MIN(   MAX(0,EXP((1/beta.p)*( V43 - V58 - beta.0 - beta.oil*price.oil.2020 - beta.eua*price.eua.2020 - parameters!$D83 ))), price.ceiling   )</f>
        <v>8.5382077760642296</v>
      </c>
      <c r="W73" s="1">
        <f xml:space="preserve"> MIN(   MAX(0,EXP((1/beta.p)*( W43 - W58 - beta.0 - beta.oil*price.oil.2020 - beta.eua*price.eua.2020 - parameters!$D83 ))), price.ceiling   )</f>
        <v>8.9173088964338412</v>
      </c>
      <c r="X73" s="1">
        <f xml:space="preserve"> MIN(   MAX(0,EXP((1/beta.p)*( X43 - X58 - beta.0 - beta.oil*price.oil.2020 - beta.eua*price.eua.2020 - parameters!$D83 ))), price.ceiling   )</f>
        <v>9.3132423150134382</v>
      </c>
      <c r="Y73" s="1">
        <f xml:space="preserve"> MIN(   MAX(0,EXP((1/beta.p)*( Y43 - Y58 - beta.0 - beta.oil*price.oil.2020 - beta.eua*price.eua.2020 - parameters!$D83 ))), price.ceiling   )</f>
        <v>9.7267553950995218</v>
      </c>
      <c r="Z73" s="1">
        <f xml:space="preserve"> MIN(   MAX(0,EXP((1/beta.p)*( Z43 - Z58 - beta.0 - beta.oil*price.oil.2020 - beta.eua*price.eua.2020 - parameters!$D83 ))), price.ceiling   )</f>
        <v>10.158628683329942</v>
      </c>
      <c r="AA73" s="1">
        <f xml:space="preserve"> MIN(   MAX(0,EXP((1/beta.p)*( AA43 - AA58 - beta.0 - beta.oil*price.oil.2020 - beta.eua*price.eua.2020 - parameters!$D83 ))), price.ceiling   )</f>
        <v>10.609677383042481</v>
      </c>
      <c r="AB73" s="1">
        <f xml:space="preserve"> MIN(   MAX(0,EXP((1/beta.p)*( AB43 - AB58 - beta.0 - beta.oil*price.oil.2020 - beta.eua*price.eua.2020 - parameters!$D83 ))), price.ceiling   )</f>
        <v>11.080752893051395</v>
      </c>
      <c r="AC73" s="1">
        <f xml:space="preserve"> MIN(   MAX(0,EXP((1/beta.p)*( AC43 - AC58 - beta.0 - beta.oil*price.oil.2020 - beta.eua*price.eua.2020 - parameters!$D83 ))), price.ceiling   )</f>
        <v>11.572744414746481</v>
      </c>
      <c r="AD73" s="1">
        <f xml:space="preserve"> MIN(   MAX(0,EXP((1/beta.p)*( AD43 - AD58 - beta.0 - beta.oil*price.oil.2020 - beta.eua*price.eua.2020 - parameters!$D83 ))), price.ceiling   )</f>
        <v>12.086580630548182</v>
      </c>
      <c r="AE73" s="1">
        <f xml:space="preserve"> MIN(   MAX(0,EXP((1/beta.p)*( AE43 - AE58 - beta.0 - beta.oil*price.oil.2020 - beta.eua*price.eua.2020 - parameters!$D83 ))), price.ceiling   )</f>
        <v>12.623231456887126</v>
      </c>
      <c r="AF73" s="1">
        <f xml:space="preserve"> MIN(   MAX(0,EXP((1/beta.p)*( AF43 - AF58 - beta.0 - beta.oil*price.oil.2020 - beta.eua*price.eua.2020 - parameters!$D83 ))), price.ceiling   )</f>
        <v>13.183709875016792</v>
      </c>
      <c r="AG73" s="1">
        <f xml:space="preserve"> MIN(   MAX(0,EXP((1/beta.p)*( AG43 - AG58 - beta.0 - beta.oil*price.oil.2020 - beta.eua*price.eua.2020 - parameters!$D83 ))), price.ceiling   )</f>
        <v>13.769073843115335</v>
      </c>
      <c r="AH73" s="1">
        <f xml:space="preserve"> MIN(   MAX(0,EXP((1/beta.p)*( AH43 - AH58 - beta.0 - beta.oil*price.oil.2020 - beta.eua*price.eua.2020 - parameters!$D83 ))), price.ceiling   )</f>
        <v>14.380428293285799</v>
      </c>
      <c r="AI73" s="1">
        <f xml:space="preserve"> MIN(   MAX(0,EXP((1/beta.p)*( AI43 - AI58 - beta.0 - beta.oil*price.oil.2020 - beta.eua*price.eua.2020 - parameters!$D83 ))), price.ceiling   )</f>
        <v>15.018927217224203</v>
      </c>
      <c r="AJ73" s="1">
        <f xml:space="preserve"> MIN(   MAX(0,EXP((1/beta.p)*( AJ43 - AJ58 - beta.0 - beta.oil*price.oil.2020 - beta.eua*price.eua.2020 - parameters!$D83 ))), price.ceiling   )</f>
        <v>15.685775844492433</v>
      </c>
      <c r="AK73" s="1">
        <f xml:space="preserve"> MIN(   MAX(0,EXP((1/beta.p)*( AK43 - AK58 - beta.0 - beta.oil*price.oil.2020 - beta.eua*price.eua.2020 - parameters!$D83 ))), price.ceiling   )</f>
        <v>16.382232917507682</v>
      </c>
      <c r="AL73" s="1">
        <f xml:space="preserve"> MIN(   MAX(0,EXP((1/beta.p)*( AL43 - AL58 - beta.0 - beta.oil*price.oil.2020 - beta.eua*price.eua.2020 - parameters!$D83 ))), price.ceiling   )</f>
        <v>17.109613067542622</v>
      </c>
      <c r="AM73" s="1">
        <f xml:space="preserve"> MIN(   MAX(0,EXP((1/beta.p)*( AM43 - AM58 - beta.0 - beta.oil*price.oil.2020 - beta.eua*price.eua.2020 - parameters!$D83 ))), price.ceiling   )</f>
        <v>17.869289296221364</v>
      </c>
      <c r="AN73" s="1">
        <f xml:space="preserve"> MIN(   MAX(0,EXP((1/beta.p)*( AN43 - AN58 - beta.0 - beta.oil*price.oil.2020 - beta.eua*price.eua.2020 - parameters!$D83 ))), price.ceiling   )</f>
        <v>18.662695567195119</v>
      </c>
      <c r="AO73" s="1">
        <f xml:space="preserve"> MIN(   MAX(0,EXP((1/beta.p)*( AO43 - AO58 - beta.0 - beta.oil*price.oil.2020 - beta.eua*price.eua.2020 - parameters!$D83 ))), price.ceiling   )</f>
        <v>19.491329512889745</v>
      </c>
      <c r="AP73" s="1">
        <f xml:space="preserve"> MIN(   MAX(0,EXP((1/beta.p)*( AP43 - AP58 - beta.0 - beta.oil*price.oil.2020 - beta.eua*price.eua.2020 - parameters!$D83 ))), price.ceiling   )</f>
        <v>20.356755261434355</v>
      </c>
      <c r="AQ73" s="1">
        <f xml:space="preserve"> MIN(   MAX(0,EXP((1/beta.p)*( AQ43 - AQ58 - beta.0 - beta.oil*price.oil.2020 - beta.eua*price.eua.2020 - parameters!$D83 ))), price.ceiling   )</f>
        <v>21.260606389107096</v>
      </c>
      <c r="AR73" s="1">
        <f xml:space="preserve"> MIN(   MAX(0,EXP((1/beta.p)*( AR43 - AR58 - beta.0 - beta.oil*price.oil.2020 - beta.eua*price.eua.2020 - parameters!$D83 ))), price.ceiling   )</f>
        <v>22.204589003871146</v>
      </c>
      <c r="AS73" s="1">
        <f xml:space="preserve"> MIN(   MAX(0,EXP((1/beta.p)*( AS43 - AS58 - beta.0 - beta.oil*price.oil.2020 - beta.eua*price.eua.2020 - parameters!$D83 ))), price.ceiling   )</f>
        <v>23.190484965821426</v>
      </c>
      <c r="AT73" s="1">
        <f xml:space="preserve"> MIN(   MAX(0,EXP((1/beta.p)*( AT43 - AT58 - beta.0 - beta.oil*price.oil.2020 - beta.eua*price.eua.2020 - parameters!$D83 ))), price.ceiling   )</f>
        <v>24.220155250620959</v>
      </c>
      <c r="AU73" s="1">
        <f xml:space="preserve"> MIN(   MAX(0,EXP((1/beta.p)*( AU43 - AU58 - beta.0 - beta.oil*price.oil.2020 - beta.eua*price.eua.2020 - parameters!$D83 ))), price.ceiling   )</f>
        <v>25.295543462275468</v>
      </c>
      <c r="AV73" s="1">
        <f xml:space="preserve"> MIN(   MAX(0,EXP((1/beta.p)*( AV43 - AV58 - beta.0 - beta.oil*price.oil.2020 - beta.eua*price.eua.2020 - parameters!$D83 ))), price.ceiling   )</f>
        <v>26.41867950187736</v>
      </c>
      <c r="AW73" s="1">
        <f xml:space="preserve"> MIN(   MAX(0,EXP((1/beta.p)*( AW43 - AW58 - beta.0 - beta.oil*price.oil.2020 - beta.eua*price.eua.2020 - parameters!$D83 ))), price.ceiling   )</f>
        <v>27.591683399243756</v>
      </c>
      <c r="AX73" s="1">
        <f xml:space="preserve"> MIN(   MAX(0,EXP((1/beta.p)*( AX43 - AX58 - beta.0 - beta.oil*price.oil.2020 - beta.eua*price.eua.2020 - parameters!$D83 ))), price.ceiling   )</f>
        <v>28.816769314681455</v>
      </c>
      <c r="AY73" s="1">
        <f xml:space="preserve"> MIN(   MAX(0,EXP((1/beta.p)*( AY43 - AY58 - beta.0 - beta.oil*price.oil.2020 - beta.eua*price.eua.2020 - parameters!$D83 ))), price.ceiling   )</f>
        <v>30.096249718432432</v>
      </c>
      <c r="AZ73" s="1">
        <f xml:space="preserve"> MIN(   MAX(0,EXP((1/beta.p)*( AZ43 - AZ58 - beta.0 - beta.oil*price.oil.2020 - beta.eua*price.eua.2020 - parameters!$D83 ))), price.ceiling   )</f>
        <v>31.432539755689021</v>
      </c>
      <c r="BA73" s="1">
        <f xml:space="preserve"> MIN(   MAX(0,EXP((1/beta.p)*( BA43 - BA58 - beta.0 - beta.oil*price.oil.2020 - beta.eua*price.eua.2020 - parameters!$D83 ))), price.ceiling   )</f>
        <v>32.828161805418162</v>
      </c>
      <c r="BB73" s="1">
        <f xml:space="preserve"> MIN(   MAX(0,EXP((1/beta.p)*( BB43 - BB58 - beta.0 - beta.oil*price.oil.2020 - beta.eua*price.eua.2020 - parameters!$D83 ))), price.ceiling   )</f>
        <v>34.285750241599985</v>
      </c>
      <c r="BC73" s="1">
        <f xml:space="preserve"> MIN(   MAX(0,EXP((1/beta.p)*( BC43 - BC58 - beta.0 - beta.oil*price.oil.2020 - beta.eua*price.eua.2020 - parameters!$D83 ))), price.ceiling   )</f>
        <v>35.808056405867951</v>
      </c>
      <c r="BD73" s="1">
        <f xml:space="preserve"> MIN(   MAX(0,EXP((1/beta.p)*( BD43 - BD58 - beta.0 - beta.oil*price.oil.2020 - beta.eua*price.eua.2020 - parameters!$D83 ))), price.ceiling   )</f>
        <v>37.397953800937017</v>
      </c>
      <c r="BE73" s="1">
        <f xml:space="preserve"> MIN(   MAX(0,EXP((1/beta.p)*( BE43 - BE58 - beta.0 - beta.oil*price.oil.2020 - beta.eua*price.eua.2020 - parameters!$D83 ))), price.ceiling   )</f>
        <v>39.058443514622752</v>
      </c>
      <c r="BF73" s="1">
        <f xml:space="preserve"> MIN(   MAX(0,EXP((1/beta.p)*( BF43 - BF58 - beta.0 - beta.oil*price.oil.2020 - beta.eua*price.eua.2020 - parameters!$D83 ))), price.ceiling   )</f>
        <v>40.792659884690053</v>
      </c>
      <c r="BG73" s="1">
        <f xml:space="preserve"> MIN(   MAX(0,EXP((1/beta.p)*( BG43 - BG58 - beta.0 - beta.oil*price.oil.2020 - beta.eua*price.eua.2020 - parameters!$D83 ))), price.ceiling   )</f>
        <v>42.603876415224178</v>
      </c>
      <c r="BH73" s="1">
        <f xml:space="preserve"> MIN(   MAX(0,EXP((1/beta.p)*( BH43 - BH58 - beta.0 - beta.oil*price.oil.2020 - beta.eua*price.eua.2020 - parameters!$D83 ))), price.ceiling   )</f>
        <v>44.495511955691761</v>
      </c>
      <c r="BI73" s="1">
        <f xml:space="preserve"> MIN(   MAX(0,EXP((1/beta.p)*( BI43 - BI58 - beta.0 - beta.oil*price.oil.2020 - beta.eua*price.eua.2020 - parameters!$D83 ))), price.ceiling   )</f>
        <v>46.47113715435588</v>
      </c>
      <c r="BJ73" s="1">
        <f xml:space="preserve"> MIN(   MAX(0,EXP((1/beta.p)*( BJ43 - BJ58 - beta.0 - beta.oil*price.oil.2020 - beta.eua*price.eua.2020 - parameters!$D83 ))), price.ceiling   )</f>
        <v>48.534481198225869</v>
      </c>
      <c r="BK73" s="1">
        <f xml:space="preserve"> MIN(   MAX(0,EXP((1/beta.p)*( BK43 - BK58 - beta.0 - beta.oil*price.oil.2020 - beta.eua*price.eua.2020 - parameters!$D83 ))), price.ceiling   )</f>
        <v>50.689438852264892</v>
      </c>
      <c r="BL73" s="1">
        <f xml:space="preserve"> MIN(   MAX(0,EXP((1/beta.p)*( BL43 - BL58 - beta.0 - beta.oil*price.oil.2020 - beta.eua*price.eua.2020 - parameters!$D83 ))), price.ceiling   )</f>
        <v>52.940077811142345</v>
      </c>
      <c r="BM73" s="1">
        <f xml:space="preserve"> MIN(   MAX(0,EXP((1/beta.p)*( BM43 - BM58 - beta.0 - beta.oil*price.oil.2020 - beta.eua*price.eua.2020 - parameters!$D83 ))), price.ceiling   )</f>
        <v>55.29064637740759</v>
      </c>
      <c r="BN73" s="1">
        <f xml:space="preserve"> MIN(   MAX(0,EXP((1/beta.p)*( BN43 - BN58 - beta.0 - beta.oil*price.oil.2020 - beta.eua*price.eua.2020 - parameters!$D83 ))), price.ceiling   )</f>
        <v>57.745581480579503</v>
      </c>
      <c r="BO73" s="1">
        <f xml:space="preserve"> MIN(   MAX(0,EXP((1/beta.p)*( BO43 - BO58 - beta.0 - beta.oil*price.oil.2020 - beta.eua*price.eua.2020 - parameters!$D83 ))), price.ceiling   )</f>
        <v>60.309517052287234</v>
      </c>
      <c r="BP73" s="1">
        <f xml:space="preserve"> MIN(   MAX(0,EXP((1/beta.p)*( BP43 - BP58 - beta.0 - beta.oil*price.oil.2020 - beta.eua*price.eua.2020 - parameters!$D83 ))), price.ceiling   )</f>
        <v>62.987292773272515</v>
      </c>
      <c r="BQ73" s="1">
        <f xml:space="preserve"> MIN(   MAX(0,EXP((1/beta.p)*( BQ43 - BQ58 - beta.0 - beta.oil*price.oil.2020 - beta.eua*price.eua.2020 - parameters!$D83 ))), price.ceiling   )</f>
        <v>65.783963208763282</v>
      </c>
      <c r="BR73" s="1">
        <f xml:space="preserve"> MIN(   MAX(0,EXP((1/beta.p)*( BR43 - BR58 - beta.0 - beta.oil*price.oil.2020 - beta.eua*price.eua.2020 - parameters!$D83 ))), price.ceiling   )</f>
        <v>68.704807349463138</v>
      </c>
      <c r="BS73" s="1">
        <f xml:space="preserve"> MIN(   MAX(0,EXP((1/beta.p)*( BS43 - BS58 - beta.0 - beta.oil*price.oil.2020 - beta.eua*price.eua.2020 - parameters!$D83 ))), price.ceiling   )</f>
        <v>71.755338576165883</v>
      </c>
      <c r="BT73" s="1">
        <f xml:space="preserve"> MIN(   MAX(0,EXP((1/beta.p)*( BT43 - BT58 - beta.0 - beta.oil*price.oil.2020 - beta.eua*price.eua.2020 - parameters!$D83 ))), price.ceiling   )</f>
        <v>74.941315066804165</v>
      </c>
      <c r="BU73" s="1">
        <f xml:space="preserve"> MIN(   MAX(0,EXP((1/beta.p)*( BU43 - BU58 - beta.0 - beta.oil*price.oil.2020 - beta.eua*price.eua.2020 - parameters!$D83 ))), price.ceiling   )</f>
        <v>78.268750665577315</v>
      </c>
      <c r="BV73" s="1">
        <f xml:space="preserve"> MIN(   MAX(0,EXP((1/beta.p)*( BV43 - BV58 - beta.0 - beta.oil*price.oil.2020 - beta.eua*price.eua.2020 - parameters!$D83 ))), price.ceiling   )</f>
        <v>81.743926234674007</v>
      </c>
      <c r="BW73" s="1">
        <f xml:space="preserve"> MIN(   MAX(0,EXP((1/beta.p)*( BW43 - BW58 - beta.0 - beta.oil*price.oil.2020 - beta.eua*price.eua.2020 - parameters!$D83 ))), price.ceiling   )</f>
        <v>85.37340151001807</v>
      </c>
      <c r="BX73" s="1">
        <f xml:space="preserve"> MIN(   MAX(0,EXP((1/beta.p)*( BX43 - BX58 - beta.0 - beta.oil*price.oil.2020 - beta.eua*price.eua.2020 - parameters!$D83 ))), price.ceiling   )</f>
        <v>89.164027483415495</v>
      </c>
      <c r="BY73" s="1">
        <f xml:space="preserve"> MIN(   MAX(0,EXP((1/beta.p)*( BY43 - BY58 - beta.0 - beta.oil*price.oil.2020 - beta.eua*price.eua.2020 - parameters!$D83 ))), price.ceiling   )</f>
        <v>93.122959334475553</v>
      </c>
      <c r="BZ73" s="1">
        <f xml:space="preserve"> MIN(   MAX(0,EXP((1/beta.p)*( BZ43 - BZ58 - beta.0 - beta.oil*price.oil.2020 - beta.eua*price.eua.2020 - parameters!$D83 ))), price.ceiling   )</f>
        <v>97.257669936717164</v>
      </c>
      <c r="CA73" s="1">
        <f xml:space="preserve"> MIN(   MAX(0,EXP((1/beta.p)*( CA43 - CA58 - beta.0 - beta.oil*price.oil.2020 - beta.eua*price.eua.2020 - parameters!$D83 ))), price.ceiling   )</f>
        <v>101.57596396335221</v>
      </c>
      <c r="CB73" s="1">
        <f xml:space="preserve"> MIN(   MAX(0,EXP((1/beta.p)*( CB43 - CB58 - beta.0 - beta.oil*price.oil.2020 - beta.eua*price.eua.2020 - parameters!$D83 ))), price.ceiling   )</f>
        <v>106.0859926193754</v>
      </c>
      <c r="CC73" s="1">
        <f xml:space="preserve"> MIN(   MAX(0,EXP((1/beta.p)*( CC43 - CC58 - beta.0 - beta.oil*price.oil.2020 - beta.eua*price.eua.2020 - parameters!$D83 ))), price.ceiling   )</f>
        <v>110.79626902776538</v>
      </c>
      <c r="CD73" s="1">
        <f xml:space="preserve"> MIN(   MAX(0,EXP((1/beta.p)*( CD43 - CD58 - beta.0 - beta.oil*price.oil.2020 - beta.eua*price.eua.2020 - parameters!$D83 ))), price.ceiling   )</f>
        <v>115.71568429884243</v>
      </c>
      <c r="CE73" s="1">
        <f xml:space="preserve"> MIN(   MAX(0,EXP((1/beta.p)*( CE43 - CE58 - beta.0 - beta.oil*price.oil.2020 - beta.eua*price.eua.2020 - parameters!$D83 ))), price.ceiling   )</f>
        <v>120.85352431311416</v>
      </c>
      <c r="CF73" s="1">
        <f xml:space="preserve"> MIN(   MAX(0,EXP((1/beta.p)*( CF43 - CF58 - beta.0 - beta.oil*price.oil.2020 - beta.eua*price.eua.2020 - parameters!$D83 ))), price.ceiling   )</f>
        <v>126.21948724928863</v>
      </c>
      <c r="CG73" s="1">
        <f xml:space="preserve"> MIN(   MAX(0,EXP((1/beta.p)*( CG43 - CG58 - beta.0 - beta.oil*price.oil.2020 - beta.eua*price.eua.2020 - parameters!$D83 ))), price.ceiling   )</f>
        <v>131.82370189054203</v>
      </c>
      <c r="CH73" s="1">
        <f xml:space="preserve"> MIN(   MAX(0,EXP((1/beta.p)*( CH43 - CH58 - beta.0 - beta.oil*price.oil.2020 - beta.eua*price.eua.2020 - parameters!$D83 ))), price.ceiling   )</f>
        <v>137.67674674359313</v>
      </c>
      <c r="CI73" s="1">
        <f xml:space="preserve"> MIN(   MAX(0,EXP((1/beta.p)*( CI43 - CI58 - beta.0 - beta.oil*price.oil.2020 - beta.eua*price.eua.2020 - parameters!$D83 ))), price.ceiling   )</f>
        <v>143.78967000667623</v>
      </c>
      <c r="CJ73" s="1">
        <f xml:space="preserve"> MIN(   MAX(0,EXP((1/beta.p)*( CJ43 - CJ58 - beta.0 - beta.oil*price.oil.2020 - beta.eua*price.eua.2020 - parameters!$D83 ))), price.ceiling   )</f>
        <v>150.17401042410242</v>
      </c>
      <c r="CK73" s="1">
        <f xml:space="preserve"> MIN(   MAX(0,EXP((1/beta.p)*( CK43 - CK58 - beta.0 - beta.oil*price.oil.2020 - beta.eua*price.eua.2020 - parameters!$D83 ))), price.ceiling   )</f>
        <v>156.84181906677492</v>
      </c>
      <c r="CL73" s="1">
        <f xml:space="preserve"> MIN(   MAX(0,EXP((1/beta.p)*( CL43 - CL58 - beta.0 - beta.oil*price.oil.2020 - beta.eua*price.eua.2020 - parameters!$D83 ))), price.ceiling   )</f>
        <v>163.80568207977245</v>
      </c>
      <c r="CM73" s="1">
        <f xml:space="preserve"> MIN(   MAX(0,EXP((1/beta.p)*( CM43 - CM58 - beta.0 - beta.oil*price.oil.2020 - beta.eua*price.eua.2020 - parameters!$D83 ))), price.ceiling   )</f>
        <v>171.07874443993612</v>
      </c>
      <c r="CN73" s="1">
        <f xml:space="preserve"> MIN(   MAX(0,EXP((1/beta.p)*( CN43 - CN58 - beta.0 - beta.oil*price.oil.2020 - beta.eua*price.eua.2020 - parameters!$D83 ))), price.ceiling   )</f>
        <v>178.6747347683071</v>
      </c>
      <c r="CO73" s="1">
        <f xml:space="preserve"> MIN(   MAX(0,EXP((1/beta.p)*( CO43 - CO58 - beta.0 - beta.oil*price.oil.2020 - beta.eua*price.eua.2020 - parameters!$D83 ))), price.ceiling   )</f>
        <v>186.60799124425034</v>
      </c>
      <c r="CP73" s="1">
        <f xml:space="preserve"> MIN(   MAX(0,EXP((1/beta.p)*( CP43 - CP58 - beta.0 - beta.oil*price.oil.2020 - beta.eua*price.eua.2020 - parameters!$D83 ))), price.ceiling   )</f>
        <v>194.89348867017819</v>
      </c>
      <c r="CQ73" s="1">
        <f xml:space="preserve"> MIN(   MAX(0,EXP((1/beta.p)*( CQ43 - CQ58 - beta.0 - beta.oil*price.oil.2020 - beta.eua*price.eua.2020 - parameters!$D83 ))), price.ceiling   )</f>
        <v>203.54686673796559</v>
      </c>
      <c r="CR73" s="1">
        <f xml:space="preserve"> MIN(   MAX(0,EXP((1/beta.p)*( CR43 - CR58 - beta.0 - beta.oil*price.oil.2020 - beta.eua*price.eua.2020 - parameters!$D83 ))), price.ceiling   )</f>
        <v>212.58445955040662</v>
      </c>
      <c r="CS73" s="1">
        <f xml:space="preserve"> MIN(   MAX(0,EXP((1/beta.p)*( CS43 - CS58 - beta.0 - beta.oil*price.oil.2020 - beta.eua*price.eua.2020 - parameters!$D83 ))), price.ceiling   )</f>
        <v>222.02332645344137</v>
      </c>
      <c r="CT73" s="1">
        <f xml:space="preserve"> MIN(   MAX(0,EXP((1/beta.p)*( CT43 - CT58 - beta.0 - beta.oil*price.oil.2020 - beta.eua*price.eua.2020 - parameters!$D83 ))), price.ceiling   )</f>
        <v>231.88128423735083</v>
      </c>
      <c r="CU73" s="1">
        <f xml:space="preserve"> MIN(   MAX(0,EXP((1/beta.p)*( CU43 - CU58 - beta.0 - beta.oil*price.oil.2020 - beta.eua*price.eua.2020 - parameters!$D83 ))), price.ceiling   )</f>
        <v>242.17694076770113</v>
      </c>
      <c r="CV73" s="1">
        <f xml:space="preserve"> MIN(   MAX(0,EXP((1/beta.p)*( CV43 - CV58 - beta.0 - beta.oil*price.oil.2020 - beta.eua*price.eua.2020 - parameters!$D83 ))), price.ceiling   )</f>
        <v>252.92973010952247</v>
      </c>
      <c r="CW73" s="1">
        <f xml:space="preserve"> MIN(   MAX(0,EXP((1/beta.p)*( CW43 - CW58 - beta.0 - beta.oil*price.oil.2020 - beta.eua*price.eua.2020 - parameters!$D83 ))), price.ceiling   )</f>
        <v>264.15994921101924</v>
      </c>
      <c r="CX73" s="1">
        <f xml:space="preserve"> MIN(   MAX(0,EXP((1/beta.p)*( CX43 - CX58 - beta.0 - beta.oil*price.oil.2020 - beta.eua*price.eua.2020 - parameters!$D83 ))), price.ceiling   )</f>
        <v>275.88879621605639</v>
      </c>
      <c r="CY73" s="1">
        <f xml:space="preserve"> MIN(   MAX(0,EXP((1/beta.p)*( CY43 - CY58 - beta.0 - beta.oil*price.oil.2020 - beta.eua*price.eua.2020 - parameters!$D83 ))), price.ceiling   )</f>
        <v>288.1384104777444</v>
      </c>
      <c r="CZ73" s="1">
        <f xml:space="preserve"> MIN(   MAX(0,EXP((1/beta.p)*( CZ43 - CZ58 - beta.0 - beta.oil*price.oil.2020 - beta.eua*price.eua.2020 - parameters!$D83 ))), price.ceiling   )</f>
        <v>300.93191434864519</v>
      </c>
      <c r="DA73" s="1">
        <f xml:space="preserve"> MIN(   MAX(0,EXP((1/beta.p)*( DA43 - DA58 - beta.0 - beta.oil*price.oil.2020 - beta.eua*price.eua.2020 - parameters!$D83 ))), price.ceiling   )</f>
        <v>314.29345682648943</v>
      </c>
    </row>
    <row r="74" spans="1:105" x14ac:dyDescent="0.25">
      <c r="A74" t="s">
        <v>54</v>
      </c>
      <c r="B74" s="3">
        <f t="shared" si="8"/>
        <v>39.471587738012516</v>
      </c>
      <c r="D74" t="s">
        <v>54</v>
      </c>
      <c r="E74" s="1">
        <f xml:space="preserve"> MIN(   MAX(0,EXP((1/beta.p)*( E44 - E59 - beta.0 - beta.oil*price.oil.2020 - beta.eua*price.eua.2020 - parameters!$D84 ))), price.ceiling   )</f>
        <v>4.0872107897606407</v>
      </c>
      <c r="F74" s="1">
        <f xml:space="preserve"> MIN(   MAX(0,EXP((1/beta.p)*( F44 - F59 - beta.0 - beta.oil*price.oil.2020 - beta.eua*price.eua.2020 - parameters!$D84 ))), price.ceiling   )</f>
        <v>4.2687733521556881</v>
      </c>
      <c r="G74" s="1">
        <f xml:space="preserve"> MIN(   MAX(0,EXP((1/beta.p)*( G44 - G59 - beta.0 - beta.oil*price.oil.2020 - beta.eua*price.eua.2020 - parameters!$D84 ))), price.ceiling   )</f>
        <v>4.4584013082285052</v>
      </c>
      <c r="H74" s="1">
        <f xml:space="preserve"> MIN(   MAX(0,EXP((1/beta.p)*( H44 - H59 - beta.0 - beta.oil*price.oil.2020 - beta.eua*price.eua.2020 - parameters!$D84 ))), price.ceiling   )</f>
        <v>4.6564529398535042</v>
      </c>
      <c r="I74" s="1">
        <f xml:space="preserve"> MIN(   MAX(0,EXP((1/beta.p)*( I44 - I59 - beta.0 - beta.oil*price.oil.2020 - beta.eua*price.eua.2020 - parameters!$D84 ))), price.ceiling   )</f>
        <v>4.8633024445450053</v>
      </c>
      <c r="J74" s="1">
        <f xml:space="preserve"> MIN(   MAX(0,EXP((1/beta.p)*( J44 - J59 - beta.0 - beta.oil*price.oil.2020 - beta.eua*price.eua.2020 - parameters!$D84 ))), price.ceiling   )</f>
        <v>5.0793406424636878</v>
      </c>
      <c r="K74" s="1">
        <f xml:space="preserve"> MIN(   MAX(0,EXP((1/beta.p)*( K44 - K59 - beta.0 - beta.oil*price.oil.2020 - beta.eua*price.eua.2020 - parameters!$D84 ))), price.ceiling   )</f>
        <v>5.3049757148297525</v>
      </c>
      <c r="L74" s="1">
        <f xml:space="preserve"> MIN(   MAX(0,EXP((1/beta.p)*( L44 - L59 - beta.0 - beta.oil*price.oil.2020 - beta.eua*price.eua.2020 - parameters!$D84 ))), price.ceiling   )</f>
        <v>5.5406339751379754</v>
      </c>
      <c r="M74" s="1">
        <f xml:space="preserve"> MIN(   MAX(0,EXP((1/beta.p)*( M44 - M59 - beta.0 - beta.oil*price.oil.2020 - beta.eua*price.eua.2020 - parameters!$D84 ))), price.ceiling   )</f>
        <v>5.7867606746317408</v>
      </c>
      <c r="N74" s="1">
        <f xml:space="preserve"> MIN(   MAX(0,EXP((1/beta.p)*( N44 - N59 - beta.0 - beta.oil*price.oil.2020 - beta.eua*price.eua.2020 - parameters!$D84 ))), price.ceiling   )</f>
        <v>6.0438208435579828</v>
      </c>
      <c r="O74" s="1">
        <f xml:space="preserve"> MIN(   MAX(0,EXP((1/beta.p)*( O44 - O59 - beta.0 - beta.oil*price.oil.2020 - beta.eua*price.eua.2020 - parameters!$D84 ))), price.ceiling   )</f>
        <v>6.3123001697923993</v>
      </c>
      <c r="P74" s="1">
        <f xml:space="preserve"> MIN(   MAX(0,EXP((1/beta.p)*( P44 - P59 - beta.0 - beta.oil*price.oil.2020 - beta.eua*price.eua.2020 - parameters!$D84 ))), price.ceiling   )</f>
        <v>6.592705916495107</v>
      </c>
      <c r="Q74" s="1">
        <f xml:space="preserve"> MIN(   MAX(0,EXP((1/beta.p)*( Q44 - Q59 - beta.0 - beta.oil*price.oil.2020 - beta.eua*price.eua.2020 - parameters!$D84 ))), price.ceiling   )</f>
        <v>6.8855678805304716</v>
      </c>
      <c r="R74" s="1">
        <f xml:space="preserve"> MIN(   MAX(0,EXP((1/beta.p)*( R44 - R59 - beta.0 - beta.oil*price.oil.2020 - beta.eua*price.eua.2020 - parameters!$D84 ))), price.ceiling   )</f>
        <v>7.1914393934619989</v>
      </c>
      <c r="S74" s="1">
        <f xml:space="preserve"> MIN(   MAX(0,EXP((1/beta.p)*( S44 - S59 - beta.0 - beta.oil*price.oil.2020 - beta.eua*price.eua.2020 - parameters!$D84 ))), price.ceiling   )</f>
        <v>7.5108983670135219</v>
      </c>
      <c r="T74" s="1">
        <f xml:space="preserve"> MIN(   MAX(0,EXP((1/beta.p)*( T44 - T59 - beta.0 - beta.oil*price.oil.2020 - beta.eua*price.eua.2020 - parameters!$D84 ))), price.ceiling   )</f>
        <v>7.8445483849720059</v>
      </c>
      <c r="U74" s="1">
        <f xml:space="preserve"> MIN(   MAX(0,EXP((1/beta.p)*( U44 - U59 - beta.0 - beta.oil*price.oil.2020 - beta.eua*price.eua.2020 - parameters!$D84 ))), price.ceiling   )</f>
        <v>8.1930198435949784</v>
      </c>
      <c r="V74" s="1">
        <f xml:space="preserve"> MIN(   MAX(0,EXP((1/beta.p)*( V44 - V59 - beta.0 - beta.oil*price.oil.2020 - beta.eua*price.eua.2020 - parameters!$D84 ))), price.ceiling   )</f>
        <v>8.556971142677277</v>
      </c>
      <c r="W74" s="1">
        <f xml:space="preserve"> MIN(   MAX(0,EXP((1/beta.p)*( W44 - W59 - beta.0 - beta.oil*price.oil.2020 - beta.eua*price.eua.2020 - parameters!$D84 ))), price.ceiling   )</f>
        <v>8.9370899295274988</v>
      </c>
      <c r="X74" s="1">
        <f xml:space="preserve"> MIN(   MAX(0,EXP((1/beta.p)*( X44 - X59 - beta.0 - beta.oil*price.oil.2020 - beta.eua*price.eua.2020 - parameters!$D84 ))), price.ceiling   )</f>
        <v>9.3340943982045417</v>
      </c>
      <c r="Y74" s="1">
        <f xml:space="preserve"> MIN(   MAX(0,EXP((1/beta.p)*( Y44 - Y59 - beta.0 - beta.oil*price.oil.2020 - beta.eua*price.eua.2020 - parameters!$D84 ))), price.ceiling   )</f>
        <v>9.7487346464689377</v>
      </c>
      <c r="Z74" s="1">
        <f xml:space="preserve"> MIN(   MAX(0,EXP((1/beta.p)*( Z44 - Z59 - beta.0 - beta.oil*price.oil.2020 - beta.eua*price.eua.2020 - parameters!$D84 ))), price.ceiling   )</f>
        <v>10.181794093012904</v>
      </c>
      <c r="AA74" s="1">
        <f xml:space="preserve"> MIN(   MAX(0,EXP((1/beta.p)*( AA44 - AA59 - beta.0 - beta.oil*price.oil.2020 - beta.eua*price.eua.2020 - parameters!$D84 ))), price.ceiling   )</f>
        <v>10.634090957646704</v>
      </c>
      <c r="AB74" s="1">
        <f xml:space="preserve"> MIN(   MAX(0,EXP((1/beta.p)*( AB44 - AB59 - beta.0 - beta.oil*price.oil.2020 - beta.eua*price.eua.2020 - parameters!$D84 ))), price.ceiling   )</f>
        <v>11.10647980723804</v>
      </c>
      <c r="AC74" s="1">
        <f xml:space="preserve"> MIN(   MAX(0,EXP((1/beta.p)*( AC44 - AC59 - beta.0 - beta.oil*price.oil.2020 - beta.eua*price.eua.2020 - parameters!$D84 ))), price.ceiling   )</f>
        <v>11.59985317032536</v>
      </c>
      <c r="AD74" s="1">
        <f xml:space="preserve"> MIN(   MAX(0,EXP((1/beta.p)*( AD44 - AD59 - beta.0 - beta.oil*price.oil.2020 - beta.eua*price.eua.2020 - parameters!$D84 ))), price.ceiling   )</f>
        <v>12.11514322345568</v>
      </c>
      <c r="AE74" s="1">
        <f xml:space="preserve"> MIN(   MAX(0,EXP((1/beta.p)*( AE44 - AE59 - beta.0 - beta.oil*price.oil.2020 - beta.eua*price.eua.2020 - parameters!$D84 ))), price.ceiling   )</f>
        <v>12.653323552433145</v>
      </c>
      <c r="AF74" s="1">
        <f xml:space="preserve"> MIN(   MAX(0,EXP((1/beta.p)*( AF44 - AF59 - beta.0 - beta.oil*price.oil.2020 - beta.eua*price.eua.2020 - parameters!$D84 ))), price.ceiling   )</f>
        <v>13.215410991805925</v>
      </c>
      <c r="AG74" s="1">
        <f xml:space="preserve"> MIN(   MAX(0,EXP((1/beta.p)*( AG44 - AG59 - beta.0 - beta.oil*price.oil.2020 - beta.eua*price.eua.2020 - parameters!$D84 ))), price.ceiling   )</f>
        <v>13.802467546067092</v>
      </c>
      <c r="AH74" s="1">
        <f xml:space="preserve"> MIN(   MAX(0,EXP((1/beta.p)*( AH44 - AH59 - beta.0 - beta.oil*price.oil.2020 - beta.eua*price.eua.2020 - parameters!$D84 ))), price.ceiling   )</f>
        <v>14.415602396199247</v>
      </c>
      <c r="AI74" s="1">
        <f xml:space="preserve"> MIN(   MAX(0,EXP((1/beta.p)*( AI44 - AI59 - beta.0 - beta.oil*price.oil.2020 - beta.eua*price.eua.2020 - parameters!$D84 ))), price.ceiling   )</f>
        <v>15.05597399535413</v>
      </c>
      <c r="AJ74" s="1">
        <f xml:space="preserve"> MIN(   MAX(0,EXP((1/beta.p)*( AJ44 - AJ59 - beta.0 - beta.oil*price.oil.2020 - beta.eua*price.eua.2020 - parameters!$D84 ))), price.ceiling   )</f>
        <v>15.724792257626767</v>
      </c>
      <c r="AK74" s="1">
        <f xml:space="preserve"> MIN(   MAX(0,EXP((1/beta.p)*( AK44 - AK59 - beta.0 - beta.oil*price.oil.2020 - beta.eua*price.eua.2020 - parameters!$D84 ))), price.ceiling   )</f>
        <v>16.423320844059596</v>
      </c>
      <c r="AL74" s="1">
        <f xml:space="preserve"> MIN(   MAX(0,EXP((1/beta.p)*( AL44 - AL59 - beta.0 - beta.oil*price.oil.2020 - beta.eua*price.eua.2020 - parameters!$D84 ))), price.ceiling   )</f>
        <v>17.152879550195735</v>
      </c>
      <c r="AM74" s="1">
        <f xml:space="preserve"> MIN(   MAX(0,EXP((1/beta.p)*( AM44 - AM59 - beta.0 - beta.oil*price.oil.2020 - beta.eua*price.eua.2020 - parameters!$D84 ))), price.ceiling   )</f>
        <v>17.914846799692441</v>
      </c>
      <c r="AN74" s="1">
        <f xml:space="preserve"> MIN(   MAX(0,EXP((1/beta.p)*( AN44 - AN59 - beta.0 - beta.oil*price.oil.2020 - beta.eua*price.eua.2020 - parameters!$D84 ))), price.ceiling   )</f>
        <v>18.710662248706104</v>
      </c>
      <c r="AO74" s="1">
        <f xml:space="preserve"> MIN(   MAX(0,EXP((1/beta.p)*( AO44 - AO59 - beta.0 - beta.oil*price.oil.2020 - beta.eua*price.eua.2020 - parameters!$D84 ))), price.ceiling   )</f>
        <v>19.541829505969655</v>
      </c>
      <c r="AP74" s="1">
        <f xml:space="preserve"> MIN(   MAX(0,EXP((1/beta.p)*( AP44 - AP59 - beta.0 - beta.oil*price.oil.2020 - beta.eua*price.eua.2020 - parameters!$D84 ))), price.ceiling   )</f>
        <v>20.409918973701455</v>
      </c>
      <c r="AQ74" s="1">
        <f xml:space="preserve"> MIN(   MAX(0,EXP((1/beta.p)*( AQ44 - AQ59 - beta.0 - beta.oil*price.oil.2020 - beta.eua*price.eua.2020 - parameters!$D84 ))), price.ceiling   )</f>
        <v>21.316570814713437</v>
      </c>
      <c r="AR74" s="1">
        <f xml:space="preserve"> MIN(   MAX(0,EXP((1/beta.p)*( AR44 - AR59 - beta.0 - beta.oil*price.oil.2020 - beta.eua*price.eua.2020 - parameters!$D84 ))), price.ceiling   )</f>
        <v>22.263498051324468</v>
      </c>
      <c r="AS74" s="1">
        <f xml:space="preserve"> MIN(   MAX(0,EXP((1/beta.p)*( AS44 - AS59 - beta.0 - beta.oil*price.oil.2020 - beta.eua*price.eua.2020 - parameters!$D84 ))), price.ceiling   )</f>
        <v>23.252489801934015</v>
      </c>
      <c r="AT74" s="1">
        <f xml:space="preserve"> MIN(   MAX(0,EXP((1/beta.p)*( AT44 - AT59 - beta.0 - beta.oil*price.oil.2020 - beta.eua*price.eua.2020 - parameters!$D84 ))), price.ceiling   )</f>
        <v>24.285414661371256</v>
      </c>
      <c r="AU74" s="1">
        <f xml:space="preserve"> MIN(   MAX(0,EXP((1/beta.p)*( AU44 - AU59 - beta.0 - beta.oil*price.oil.2020 - beta.eua*price.eua.2020 - parameters!$D84 ))), price.ceiling   )</f>
        <v>25.364224231406428</v>
      </c>
      <c r="AV74" s="1">
        <f xml:space="preserve"> MIN(   MAX(0,EXP((1/beta.p)*( AV44 - AV59 - beta.0 - beta.oil*price.oil.2020 - beta.eua*price.eua.2020 - parameters!$D84 ))), price.ceiling   )</f>
        <v>26.490956808095085</v>
      </c>
      <c r="AW74" s="1">
        <f xml:space="preserve"> MIN(   MAX(0,EXP((1/beta.p)*( AW44 - AW59 - beta.0 - beta.oil*price.oil.2020 - beta.eua*price.eua.2020 - parameters!$D84 ))), price.ceiling   )</f>
        <v>27.667741232921859</v>
      </c>
      <c r="AX74" s="1">
        <f xml:space="preserve"> MIN(   MAX(0,EXP((1/beta.p)*( AX44 - AX59 - beta.0 - beta.oil*price.oil.2020 - beta.eua*price.eua.2020 - parameters!$D84 ))), price.ceiling   )</f>
        <v>28.89680091502025</v>
      </c>
      <c r="AY74" s="1">
        <f xml:space="preserve"> MIN(   MAX(0,EXP((1/beta.p)*( AY44 - AY59 - beta.0 - beta.oil*price.oil.2020 - beta.eua*price.eua.2020 - parameters!$D84 ))), price.ceiling   )</f>
        <v>30.180458032068003</v>
      </c>
      <c r="AZ74" s="1">
        <f xml:space="preserve"> MIN(   MAX(0,EXP((1/beta.p)*( AZ44 - AZ59 - beta.0 - beta.oil*price.oil.2020 - beta.eua*price.eua.2020 - parameters!$D84 ))), price.ceiling   )</f>
        <v>31.521137917794995</v>
      </c>
      <c r="BA74" s="1">
        <f xml:space="preserve"> MIN(   MAX(0,EXP((1/beta.p)*( BA44 - BA59 - beta.0 - beta.oil*price.oil.2020 - beta.eua*price.eua.2020 - parameters!$D84 ))), price.ceiling   )</f>
        <v>32.921373644393711</v>
      </c>
      <c r="BB74" s="1">
        <f xml:space="preserve"> MIN(   MAX(0,EXP((1/beta.p)*( BB44 - BB59 - beta.0 - beta.oil*price.oil.2020 - beta.eua*price.eua.2020 - parameters!$D84 ))), price.ceiling   )</f>
        <v>34.383810808489891</v>
      </c>
      <c r="BC74" s="1">
        <f xml:space="preserve"> MIN(   MAX(0,EXP((1/beta.p)*( BC44 - BC59 - beta.0 - beta.oil*price.oil.2020 - beta.eua*price.eua.2020 - parameters!$D84 ))), price.ceiling   )</f>
        <v>35.911212529716394</v>
      </c>
      <c r="BD74" s="1">
        <f xml:space="preserve"> MIN(   MAX(0,EXP((1/beta.p)*( BD44 - BD59 - beta.0 - beta.oil*price.oil.2020 - beta.eua*price.eua.2020 - parameters!$D84 ))), price.ceiling   )</f>
        <v>37.506464671334044</v>
      </c>
      <c r="BE74" s="1">
        <f xml:space="preserve"> MIN(   MAX(0,EXP((1/beta.p)*( BE44 - BE59 - beta.0 - beta.oil*price.oil.2020 - beta.eua*price.eua.2020 - parameters!$D84 ))), price.ceiling   )</f>
        <v>39.172581292763667</v>
      </c>
      <c r="BF74" s="1">
        <f xml:space="preserve"> MIN(   MAX(0,EXP((1/beta.p)*( BF44 - BF59 - beta.0 - beta.oil*price.oil.2020 - beta.eua*price.eua.2020 - parameters!$D84 ))), price.ceiling   )</f>
        <v>40.912710344331117</v>
      </c>
      <c r="BG74" s="1">
        <f xml:space="preserve"> MIN(   MAX(0,EXP((1/beta.p)*( BG44 - BG59 - beta.0 - beta.oil*price.oil.2020 - beta.eua*price.eua.2020 - parameters!$D84 ))), price.ceiling   )</f>
        <v>42.730139614984914</v>
      </c>
      <c r="BH74" s="1">
        <f xml:space="preserve"> MIN(   MAX(0,EXP((1/beta.p)*( BH44 - BH59 - beta.0 - beta.oil*price.oil.2020 - beta.eua*price.eua.2020 - parameters!$D84 ))), price.ceiling   )</f>
        <v>44.628302944224195</v>
      </c>
      <c r="BI74" s="1">
        <f xml:space="preserve"> MIN(   MAX(0,EXP((1/beta.p)*( BI44 - BI59 - beta.0 - beta.oil*price.oil.2020 - beta.eua*price.eua.2020 - parameters!$D84 ))), price.ceiling   )</f>
        <v>46.610786709973475</v>
      </c>
      <c r="BJ74" s="1">
        <f xml:space="preserve"> MIN(   MAX(0,EXP((1/beta.p)*( BJ44 - BJ59 - beta.0 - beta.oil*price.oil.2020 - beta.eua*price.eua.2020 - parameters!$D84 ))), price.ceiling   )</f>
        <v>48.681336604662754</v>
      </c>
      <c r="BK74" s="1">
        <f xml:space="preserve"> MIN(   MAX(0,EXP((1/beta.p)*( BK44 - BK59 - beta.0 - beta.oil*price.oil.2020 - beta.eua*price.eua.2020 - parameters!$D84 ))), price.ceiling   )</f>
        <v>50.843864712315344</v>
      </c>
      <c r="BL74" s="1">
        <f xml:space="preserve"> MIN(   MAX(0,EXP((1/beta.p)*( BL44 - BL59 - beta.0 - beta.oil*price.oil.2020 - beta.eua*price.eua.2020 - parameters!$D84 ))), price.ceiling   )</f>
        <v>53.102456900014992</v>
      </c>
      <c r="BM74" s="1">
        <f xml:space="preserve"> MIN(   MAX(0,EXP((1/beta.p)*( BM44 - BM59 - beta.0 - beta.oil*price.oil.2020 - beta.eua*price.eua.2020 - parameters!$D84 ))), price.ceiling   )</f>
        <v>55.461380537717559</v>
      </c>
      <c r="BN74" s="1">
        <f xml:space="preserve"> MIN(   MAX(0,EXP((1/beta.p)*( BN44 - BN59 - beta.0 - beta.oil*price.oil.2020 - beta.eua*price.eua.2020 - parameters!$D84 ))), price.ceiling   )</f>
        <v>57.925092560993065</v>
      </c>
      <c r="BO74" s="1">
        <f xml:space="preserve"> MIN(   MAX(0,EXP((1/beta.p)*( BO44 - BO59 - beta.0 - beta.oil*price.oil.2020 - beta.eua*price.eua.2020 - parameters!$D84 ))), price.ceiling   )</f>
        <v>60.498247891932131</v>
      </c>
      <c r="BP74" s="1">
        <f xml:space="preserve"> MIN(   MAX(0,EXP((1/beta.p)*( BP44 - BP59 - beta.0 - beta.oil*price.oil.2020 - beta.eua*price.eua.2020 - parameters!$D84 ))), price.ceiling   )</f>
        <v>63.185708234126302</v>
      </c>
      <c r="BQ74" s="1">
        <f xml:space="preserve"> MIN(   MAX(0,EXP((1/beta.p)*( BQ44 - BQ59 - beta.0 - beta.oil*price.oil.2020 - beta.eua*price.eua.2020 - parameters!$D84 ))), price.ceiling   )</f>
        <v>65.992551258340796</v>
      </c>
      <c r="BR74" s="1">
        <f xml:space="preserve"> MIN(   MAX(0,EXP((1/beta.p)*( BR44 - BR59 - beta.0 - beta.oil*price.oil.2020 - beta.eua*price.eua.2020 - parameters!$D84 ))), price.ceiling   )</f>
        <v>68.924080196233589</v>
      </c>
      <c r="BS74" s="1">
        <f xml:space="preserve"> MIN(   MAX(0,EXP((1/beta.p)*( BS44 - BS59 - beta.0 - beta.oil*price.oil.2020 - beta.eua*price.eua.2020 - parameters!$D84 ))), price.ceiling   )</f>
        <v>71.985833860248206</v>
      </c>
      <c r="BT74" s="1">
        <f xml:space="preserve"> MIN(   MAX(0,EXP((1/beta.p)*( BT44 - BT59 - beta.0 - beta.oil*price.oil.2020 - beta.eua*price.eua.2020 - parameters!$D84 ))), price.ceiling   )</f>
        <v>75.183597108611607</v>
      </c>
      <c r="BU74" s="1">
        <f xml:space="preserve"> MIN(   MAX(0,EXP((1/beta.p)*( BU44 - BU59 - beta.0 - beta.oil*price.oil.2020 - beta.eua*price.eua.2020 - parameters!$D84 ))), price.ceiling   )</f>
        <v>78.523411775208629</v>
      </c>
      <c r="BV74" s="1">
        <f xml:space="preserve"> MIN(   MAX(0,EXP((1/beta.p)*( BV44 - BV59 - beta.0 - beta.oil*price.oil.2020 - beta.eua*price.eua.2020 - parameters!$D84 ))), price.ceiling   )</f>
        <v>82.011588084985732</v>
      </c>
      <c r="BW74" s="1">
        <f xml:space="preserve"> MIN(   MAX(0,EXP((1/beta.p)*( BW44 - BW59 - beta.0 - beta.oil*price.oil.2020 - beta.eua*price.eua.2020 - parameters!$D84 ))), price.ceiling   )</f>
        <v>85.654716576449943</v>
      </c>
      <c r="BX74" s="1">
        <f xml:space="preserve"> MIN(   MAX(0,EXP((1/beta.p)*( BX44 - BX59 - beta.0 - beta.oil*price.oil.2020 - beta.eua*price.eua.2020 - parameters!$D84 ))), price.ceiling   )</f>
        <v>89.459680553791728</v>
      </c>
      <c r="BY74" s="1">
        <f xml:space="preserve"> MIN(   MAX(0,EXP((1/beta.p)*( BY44 - BY59 - beta.0 - beta.oil*price.oil.2020 - beta.eua*price.eua.2020 - parameters!$D84 ))), price.ceiling   )</f>
        <v>93.433669092156336</v>
      </c>
      <c r="BZ74" s="1">
        <f xml:space="preserve"> MIN(   MAX(0,EXP((1/beta.p)*( BZ44 - BZ59 - beta.0 - beta.oil*price.oil.2020 - beta.eua*price.eua.2020 - parameters!$D84 ))), price.ceiling   )</f>
        <v>97.584190620637642</v>
      </c>
      <c r="CA74" s="1">
        <f xml:space="preserve"> MIN(   MAX(0,EXP((1/beta.p)*( CA44 - CA59 - beta.0 - beta.oil*price.oil.2020 - beta.eua*price.eua.2020 - parameters!$D84 ))), price.ceiling   )</f>
        <v>101.91908710865739</v>
      </c>
      <c r="CB74" s="1">
        <f xml:space="preserve"> MIN(   MAX(0,EXP((1/beta.p)*( CB44 - CB59 - beta.0 - beta.oil*price.oil.2020 - beta.eua*price.eua.2020 - parameters!$D84 ))), price.ceiling   )</f>
        <v>106.44654888253261</v>
      </c>
      <c r="CC74" s="1">
        <f xml:space="preserve"> MIN(   MAX(0,EXP((1/beta.p)*( CC44 - CC59 - beta.0 - beta.oil*price.oil.2020 - beta.eua*price.eua.2020 - parameters!$D84 ))), price.ceiling   )</f>
        <v>111.17513010022758</v>
      </c>
      <c r="CD74" s="1">
        <f xml:space="preserve"> MIN(   MAX(0,EXP((1/beta.p)*( CD44 - CD59 - beta.0 - beta.oil*price.oil.2020 - beta.eua*price.eua.2020 - parameters!$D84 ))), price.ceiling   )</f>
        <v>116.11376491352576</v>
      </c>
      <c r="CE74" s="1">
        <f xml:space="preserve"> MIN(   MAX(0,EXP((1/beta.p)*( CE44 - CE59 - beta.0 - beta.oil*price.oil.2020 - beta.eua*price.eua.2020 - parameters!$D84 ))), price.ceiling   )</f>
        <v>121.27178434816093</v>
      </c>
      <c r="CF74" s="1">
        <f xml:space="preserve"> MIN(   MAX(0,EXP((1/beta.p)*( CF44 - CF59 - beta.0 - beta.oil*price.oil.2020 - beta.eua*price.eua.2020 - parameters!$D84 ))), price.ceiling   )</f>
        <v>126.65893393379825</v>
      </c>
      <c r="CG74" s="1">
        <f xml:space="preserve"> MIN(   MAX(0,EXP((1/beta.p)*( CG44 - CG59 - beta.0 - beta.oil*price.oil.2020 - beta.eua*price.eua.2020 - parameters!$D84 ))), price.ceiling   )</f>
        <v>132.28539211717771</v>
      </c>
      <c r="CH74" s="1">
        <f xml:space="preserve"> MIN(   MAX(0,EXP((1/beta.p)*( CH44 - CH59 - beta.0 - beta.oil*price.oil.2020 - beta.eua*price.eua.2020 - parameters!$D84 ))), price.ceiling   )</f>
        <v>138.16178949320712</v>
      </c>
      <c r="CI74" s="1">
        <f xml:space="preserve"> MIN(   MAX(0,EXP((1/beta.p)*( CI44 - CI59 - beta.0 - beta.oil*price.oil.2020 - beta.eua*price.eua.2020 - parameters!$D84 ))), price.ceiling   )</f>
        <v>144.29922889034196</v>
      </c>
      <c r="CJ74" s="1">
        <f xml:space="preserve"> MIN(   MAX(0,EXP((1/beta.p)*( CJ44 - CJ59 - beta.0 - beta.oil*price.oil.2020 - beta.eua*price.eua.2020 - parameters!$D84 ))), price.ceiling   )</f>
        <v>150.7093063482003</v>
      </c>
      <c r="CK74" s="1">
        <f xml:space="preserve"> MIN(   MAX(0,EXP((1/beta.p)*( CK44 - CK59 - beta.0 - beta.oil*price.oil.2020 - beta.eua*price.eua.2020 - parameters!$D84 ))), price.ceiling   )</f>
        <v>157.40413302704687</v>
      </c>
      <c r="CL74" s="1">
        <f xml:space="preserve"> MIN(   MAX(0,EXP((1/beta.p)*( CL44 - CL59 - beta.0 - beta.oil*price.oil.2020 - beta.eua*price.eua.2020 - parameters!$D84 ))), price.ceiling   )</f>
        <v>164.39635809054437</v>
      </c>
      <c r="CM74" s="1">
        <f xml:space="preserve"> MIN(   MAX(0,EXP((1/beta.p)*( CM44 - CM59 - beta.0 - beta.oil*price.oil.2020 - beta.eua*price.eua.2020 - parameters!$D84 ))), price.ceiling   )</f>
        <v>171.69919260500319</v>
      </c>
      <c r="CN74" s="1">
        <f xml:space="preserve"> MIN(   MAX(0,EXP((1/beta.p)*( CN44 - CN59 - beta.0 - beta.oil*price.oil.2020 - beta.eua*price.eua.2020 - parameters!$D84 ))), price.ceiling   )</f>
        <v>179.32643450028871</v>
      </c>
      <c r="CO74" s="1">
        <f xml:space="preserve"> MIN(   MAX(0,EXP((1/beta.p)*( CO44 - CO59 - beta.0 - beta.oil*price.oil.2020 - beta.eua*price.eua.2020 - parameters!$D84 ))), price.ceiling   )</f>
        <v>187.29249463954253</v>
      </c>
      <c r="CP74" s="1">
        <f xml:space="preserve"> MIN(   MAX(0,EXP((1/beta.p)*( CP44 - CP59 - beta.0 - beta.oil*price.oil.2020 - beta.eua*price.eua.2020 - parameters!$D84 ))), price.ceiling   )</f>
        <v>195.61242404697759</v>
      </c>
      <c r="CQ74" s="1">
        <f xml:space="preserve"> MIN(   MAX(0,EXP((1/beta.p)*( CQ44 - CQ59 - beta.0 - beta.oil*price.oil.2020 - beta.eua*price.eua.2020 - parameters!$D84 ))), price.ceiling   )</f>
        <v>204.30194234518996</v>
      </c>
      <c r="CR74" s="1">
        <f xml:space="preserve"> MIN(   MAX(0,EXP((1/beta.p)*( CR44 - CR59 - beta.0 - beta.oil*price.oil.2020 - beta.eua*price.eua.2020 - parameters!$D84 ))), price.ceiling   )</f>
        <v>213.377467455714</v>
      </c>
      <c r="CS74" s="1">
        <f xml:space="preserve"> MIN(   MAX(0,EXP((1/beta.p)*( CS44 - CS59 - beta.0 - beta.oil*price.oil.2020 - beta.eua*price.eua.2020 - parameters!$D84 ))), price.ceiling   )</f>
        <v>222.85614661894195</v>
      </c>
      <c r="CT74" s="1">
        <f xml:space="preserve"> MIN(   MAX(0,EXP((1/beta.p)*( CT44 - CT59 - beta.0 - beta.oil*price.oil.2020 - beta.eua*price.eua.2020 - parameters!$D84 ))), price.ceiling   )</f>
        <v>232.75588879201234</v>
      </c>
      <c r="CU74" s="1">
        <f xml:space="preserve"> MIN(   MAX(0,EXP((1/beta.p)*( CU44 - CU59 - beta.0 - beta.oil*price.oil.2020 - beta.eua*price.eua.2020 - parameters!$D84 ))), price.ceiling   )</f>
        <v>243.09539848588079</v>
      </c>
      <c r="CV74" s="1">
        <f xml:space="preserve"> MIN(   MAX(0,EXP((1/beta.p)*( CV44 - CV59 - beta.0 - beta.oil*price.oil.2020 - beta.eua*price.eua.2020 - parameters!$D84 ))), price.ceiling   )</f>
        <v>253.89421110550757</v>
      </c>
      <c r="CW74" s="1">
        <f xml:space="preserve"> MIN(   MAX(0,EXP((1/beta.p)*( CW44 - CW59 - beta.0 - beta.oil*price.oil.2020 - beta.eua*price.eua.2020 - parameters!$D84 ))), price.ceiling   )</f>
        <v>265.17272985992764</v>
      </c>
      <c r="CX74" s="1">
        <f xml:space="preserve"> MIN(   MAX(0,EXP((1/beta.p)*( CX44 - CX59 - beta.0 - beta.oil*price.oil.2020 - beta.eua*price.eua.2020 - parameters!$D84 ))), price.ceiling   )</f>
        <v>276.95226431194891</v>
      </c>
      <c r="CY74" s="1">
        <f xml:space="preserve"> MIN(   MAX(0,EXP((1/beta.p)*( CY44 - CY59 - beta.0 - beta.oil*price.oil.2020 - beta.eua*price.eua.2020 - parameters!$D84 ))), price.ceiling   )</f>
        <v>289.2550706403037</v>
      </c>
      <c r="CZ74" s="1">
        <f xml:space="preserve"> MIN(   MAX(0,EXP((1/beta.p)*( CZ44 - CZ59 - beta.0 - beta.oil*price.oil.2020 - beta.eua*price.eua.2020 - parameters!$D84 ))), price.ceiling   )</f>
        <v>302.10439369033628</v>
      </c>
      <c r="DA74" s="1">
        <f xml:space="preserve"> MIN(   MAX(0,EXP((1/beta.p)*( DA44 - DA59 - beta.0 - beta.oil*price.oil.2020 - beta.eua*price.eua.2020 - parameters!$D84 ))), price.ceiling   )</f>
        <v>315.52451089266737</v>
      </c>
    </row>
    <row r="75" spans="1:105" x14ac:dyDescent="0.25">
      <c r="A75" t="s">
        <v>55</v>
      </c>
      <c r="B75" s="3">
        <f t="shared" si="8"/>
        <v>37.483403993594671</v>
      </c>
      <c r="D75" t="s">
        <v>55</v>
      </c>
      <c r="E75" s="1">
        <f xml:space="preserve"> MIN(   MAX(0,EXP((1/beta.p)*( E45 - E60 - beta.0 - beta.oil*price.oil.2020 - beta.eua*price.eua.2020 - parameters!$D85 ))), price.ceiling   )</f>
        <v>3.8101945340995202</v>
      </c>
      <c r="F75" s="1">
        <f xml:space="preserve"> MIN(   MAX(0,EXP((1/beta.p)*( F45 - F60 - beta.0 - beta.oil*price.oil.2020 - beta.eua*price.eua.2020 - parameters!$D85 ))), price.ceiling   )</f>
        <v>3.8101945340995202</v>
      </c>
      <c r="G75" s="1">
        <f xml:space="preserve"> MIN(   MAX(0,EXP((1/beta.p)*( G45 - G60 - beta.0 - beta.oil*price.oil.2020 - beta.eua*price.eua.2020 - parameters!$D85 ))), price.ceiling   )</f>
        <v>3.8101945340995202</v>
      </c>
      <c r="H75" s="1">
        <f xml:space="preserve"> MIN(   MAX(0,EXP((1/beta.p)*( H45 - H60 - beta.0 - beta.oil*price.oil.2020 - beta.eua*price.eua.2020 - parameters!$D85 ))), price.ceiling   )</f>
        <v>3.9059124901938529</v>
      </c>
      <c r="I75" s="1">
        <f xml:space="preserve"> MIN(   MAX(0,EXP((1/beta.p)*( I45 - I60 - beta.0 - beta.oil*price.oil.2020 - beta.eua*price.eua.2020 - parameters!$D85 ))), price.ceiling   )</f>
        <v>4.0892674988863291</v>
      </c>
      <c r="J75" s="1">
        <f xml:space="preserve"> MIN(   MAX(0,EXP((1/beta.p)*( J45 - J60 - beta.0 - beta.oil*price.oil.2020 - beta.eua*price.eua.2020 - parameters!$D85 ))), price.ceiling   )</f>
        <v>4.2812297304228988</v>
      </c>
      <c r="K75" s="1">
        <f xml:space="preserve"> MIN(   MAX(0,EXP((1/beta.p)*( K45 - K60 - beta.0 - beta.oil*price.oil.2020 - beta.eua*price.eua.2020 - parameters!$D85 ))), price.ceiling   )</f>
        <v>4.4822032331337134</v>
      </c>
      <c r="L75" s="1">
        <f xml:space="preserve"> MIN(   MAX(0,EXP((1/beta.p)*( L45 - L60 - beta.0 - beta.oil*price.oil.2020 - beta.eua*price.eua.2020 - parameters!$D85 ))), price.ceiling   )</f>
        <v>4.6926110225647282</v>
      </c>
      <c r="M75" s="1">
        <f xml:space="preserve"> MIN(   MAX(0,EXP((1/beta.p)*( M45 - M60 - beta.0 - beta.oil*price.oil.2020 - beta.eua*price.eua.2020 - parameters!$D85 ))), price.ceiling   )</f>
        <v>4.9128959718545326</v>
      </c>
      <c r="N75" s="1">
        <f xml:space="preserve"> MIN(   MAX(0,EXP((1/beta.p)*( N45 - N60 - beta.0 - beta.oil*price.oil.2020 - beta.eua*price.eua.2020 - parameters!$D85 ))), price.ceiling   )</f>
        <v>5.1435217439080976</v>
      </c>
      <c r="O75" s="1">
        <f xml:space="preserve"> MIN(   MAX(0,EXP((1/beta.p)*( O45 - O60 - beta.0 - beta.oil*price.oil.2020 - beta.eua*price.eua.2020 - parameters!$D85 ))), price.ceiling   )</f>
        <v>5.3849737673294937</v>
      </c>
      <c r="P75" s="1">
        <f xml:space="preserve"> MIN(   MAX(0,EXP((1/beta.p)*( P45 - P60 - beta.0 - beta.oil*price.oil.2020 - beta.eua*price.eua.2020 - parameters!$D85 ))), price.ceiling   )</f>
        <v>5.6377602581677602</v>
      </c>
      <c r="Q75" s="1">
        <f xml:space="preserve"> MIN(   MAX(0,EXP((1/beta.p)*( Q45 - Q60 - beta.0 - beta.oil*price.oil.2020 - beta.eua*price.eua.2020 - parameters!$D85 ))), price.ceiling   )</f>
        <v>5.9024132896265256</v>
      </c>
      <c r="R75" s="1">
        <f xml:space="preserve"> MIN(   MAX(0,EXP((1/beta.p)*( R45 - R60 - beta.0 - beta.oil*price.oil.2020 - beta.eua*price.eua.2020 - parameters!$D85 ))), price.ceiling   )</f>
        <v>6.1794899119889344</v>
      </c>
      <c r="S75" s="1">
        <f xml:space="preserve"> MIN(   MAX(0,EXP((1/beta.p)*( S45 - S60 - beta.0 - beta.oil*price.oil.2020 - beta.eua*price.eua.2020 - parameters!$D85 ))), price.ceiling   )</f>
        <v>6.4695733251151664</v>
      </c>
      <c r="T75" s="1">
        <f xml:space="preserve"> MIN(   MAX(0,EXP((1/beta.p)*( T45 - T60 - beta.0 - beta.oil*price.oil.2020 - beta.eua*price.eua.2020 - parameters!$D85 ))), price.ceiling   )</f>
        <v>6.7732741059803896</v>
      </c>
      <c r="U75" s="1">
        <f xml:space="preserve"> MIN(   MAX(0,EXP((1/beta.p)*( U45 - U60 - beta.0 - beta.oil*price.oil.2020 - beta.eua*price.eua.2020 - parameters!$D85 ))), price.ceiling   )</f>
        <v>7.0912314938370065</v>
      </c>
      <c r="V75" s="1">
        <f xml:space="preserve"> MIN(   MAX(0,EXP((1/beta.p)*( V45 - V60 - beta.0 - beta.oil*price.oil.2020 - beta.eua*price.eua.2020 - parameters!$D85 ))), price.ceiling   )</f>
        <v>7.424114735706139</v>
      </c>
      <c r="W75" s="1">
        <f xml:space="preserve"> MIN(   MAX(0,EXP((1/beta.p)*( W45 - W60 - beta.0 - beta.oil*price.oil.2020 - beta.eua*price.eua.2020 - parameters!$D85 ))), price.ceiling   )</f>
        <v>7.772624495030465</v>
      </c>
      <c r="X75" s="1">
        <f xml:space="preserve"> MIN(   MAX(0,EXP((1/beta.p)*( X45 - X60 - beta.0 - beta.oil*price.oil.2020 - beta.eua*price.eua.2020 - parameters!$D85 ))), price.ceiling   )</f>
        <v>8.1374943264533766</v>
      </c>
      <c r="Y75" s="1">
        <f xml:space="preserve"> MIN(   MAX(0,EXP((1/beta.p)*( Y45 - Y60 - beta.0 - beta.oil*price.oil.2020 - beta.eua*price.eua.2020 - parameters!$D85 ))), price.ceiling   )</f>
        <v>8.5194922198285514</v>
      </c>
      <c r="Z75" s="1">
        <f xml:space="preserve"> MIN(   MAX(0,EXP((1/beta.p)*( Z45 - Z60 - beta.0 - beta.oil*price.oil.2020 - beta.eua*price.eua.2020 - parameters!$D85 ))), price.ceiling   )</f>
        <v>8.9194222167099309</v>
      </c>
      <c r="AA75" s="1">
        <f xml:space="preserve"> MIN(   MAX(0,EXP((1/beta.p)*( AA45 - AA60 - beta.0 - beta.oil*price.oil.2020 - beta.eua*price.eua.2020 - parameters!$D85 ))), price.ceiling   )</f>
        <v>9.3381261027244271</v>
      </c>
      <c r="AB75" s="1">
        <f xml:space="preserve"> MIN(   MAX(0,EXP((1/beta.p)*( AB45 - AB60 - beta.0 - beta.oil*price.oil.2020 - beta.eua*price.eua.2020 - parameters!$D85 ))), price.ceiling   )</f>
        <v>9.7764851793896348</v>
      </c>
      <c r="AC75" s="1">
        <f xml:space="preserve"> MIN(   MAX(0,EXP((1/beta.p)*( AC45 - AC60 - beta.0 - beta.oil*price.oil.2020 - beta.eua*price.eua.2020 - parameters!$D85 ))), price.ceiling   )</f>
        <v>10.23542211910584</v>
      </c>
      <c r="AD75" s="1">
        <f xml:space="preserve"> MIN(   MAX(0,EXP((1/beta.p)*( AD45 - AD60 - beta.0 - beta.oil*price.oil.2020 - beta.eua*price.eua.2020 - parameters!$D85 ))), price.ceiling   )</f>
        <v>10.715902907226793</v>
      </c>
      <c r="AE75" s="1">
        <f xml:space="preserve"> MIN(   MAX(0,EXP((1/beta.p)*( AE45 - AE60 - beta.0 - beta.oil*price.oil.2020 - beta.eua*price.eua.2020 - parameters!$D85 ))), price.ceiling   )</f>
        <v>11.218938875297036</v>
      </c>
      <c r="AF75" s="1">
        <f xml:space="preserve"> MIN(   MAX(0,EXP((1/beta.p)*( AF45 - AF60 - beta.0 - beta.oil*price.oil.2020 - beta.eua*price.eua.2020 - parameters!$D85 ))), price.ceiling   )</f>
        <v>11.745588829735302</v>
      </c>
      <c r="AG75" s="1">
        <f xml:space="preserve"> MIN(   MAX(0,EXP((1/beta.p)*( AG45 - AG60 - beta.0 - beta.oil*price.oil.2020 - beta.eua*price.eua.2020 - parameters!$D85 ))), price.ceiling   )</f>
        <v>12.296961280444638</v>
      </c>
      <c r="AH75" s="1">
        <f xml:space="preserve"> MIN(   MAX(0,EXP((1/beta.p)*( AH45 - AH60 - beta.0 - beta.oil*price.oil.2020 - beta.eua*price.eua.2020 - parameters!$D85 ))), price.ceiling   )</f>
        <v>12.874216774039962</v>
      </c>
      <c r="AI75" s="1">
        <f xml:space="preserve"> MIN(   MAX(0,EXP((1/beta.p)*( AI45 - AI60 - beta.0 - beta.oil*price.oil.2020 - beta.eua*price.eua.2020 - parameters!$D85 ))), price.ceiling   )</f>
        <v>13.478570336604228</v>
      </c>
      <c r="AJ75" s="1">
        <f xml:space="preserve"> MIN(   MAX(0,EXP((1/beta.p)*( AJ45 - AJ60 - beta.0 - beta.oil*price.oil.2020 - beta.eua*price.eua.2020 - parameters!$D85 ))), price.ceiling   )</f>
        <v>14.111294031114749</v>
      </c>
      <c r="AK75" s="1">
        <f xml:space="preserve"> MIN(   MAX(0,EXP((1/beta.p)*( AK45 - AK60 - beta.0 - beta.oil*price.oil.2020 - beta.eua*price.eua.2020 - parameters!$D85 ))), price.ceiling   )</f>
        <v>14.773719634922561</v>
      </c>
      <c r="AL75" s="1">
        <f xml:space="preserve"> MIN(   MAX(0,EXP((1/beta.p)*( AL45 - AL60 - beta.0 - beta.oil*price.oil.2020 - beta.eua*price.eua.2020 - parameters!$D85 ))), price.ceiling   )</f>
        <v>15.467241442920622</v>
      </c>
      <c r="AM75" s="1">
        <f xml:space="preserve"> MIN(   MAX(0,EXP((1/beta.p)*( AM45 - AM60 - beta.0 - beta.oil*price.oil.2020 - beta.eua*price.eua.2020 - parameters!$D85 ))), price.ceiling   )</f>
        <v>16.193319202300895</v>
      </c>
      <c r="AN75" s="1">
        <f xml:space="preserve"> MIN(   MAX(0,EXP((1/beta.p)*( AN45 - AN60 - beta.0 - beta.oil*price.oil.2020 - beta.eua*price.eua.2020 - parameters!$D85 ))), price.ceiling   )</f>
        <v>16.953481185077571</v>
      </c>
      <c r="AO75" s="1">
        <f xml:space="preserve"> MIN(   MAX(0,EXP((1/beta.p)*( AO45 - AO60 - beta.0 - beta.oil*price.oil.2020 - beta.eua*price.eua.2020 - parameters!$D85 ))), price.ceiling   )</f>
        <v>17.749327404843594</v>
      </c>
      <c r="AP75" s="1">
        <f xml:space="preserve"> MIN(   MAX(0,EXP((1/beta.p)*( AP45 - AP60 - beta.0 - beta.oil*price.oil.2020 - beta.eua*price.eua.2020 - parameters!$D85 ))), price.ceiling   )</f>
        <v>18.582532984531117</v>
      </c>
      <c r="AQ75" s="1">
        <f xml:space="preserve"> MIN(   MAX(0,EXP((1/beta.p)*( AQ45 - AQ60 - beta.0 - beta.oil*price.oil.2020 - beta.eua*price.eua.2020 - parameters!$D85 ))), price.ceiling   )</f>
        <v>19.454851682264628</v>
      </c>
      <c r="AR75" s="1">
        <f xml:space="preserve"> MIN(   MAX(0,EXP((1/beta.p)*( AR45 - AR60 - beta.0 - beta.oil*price.oil.2020 - beta.eua*price.eua.2020 - parameters!$D85 ))), price.ceiling   )</f>
        <v>20.368119582727871</v>
      </c>
      <c r="AS75" s="1">
        <f xml:space="preserve"> MIN(   MAX(0,EXP((1/beta.p)*( AS45 - AS60 - beta.0 - beta.oil*price.oil.2020 - beta.eua*price.eua.2020 - parameters!$D85 ))), price.ceiling   )</f>
        <v>21.324258961814451</v>
      </c>
      <c r="AT75" s="1">
        <f xml:space="preserve"> MIN(   MAX(0,EXP((1/beta.p)*( AT45 - AT60 - beta.0 - beta.oil*price.oil.2020 - beta.eua*price.eua.2020 - parameters!$D85 ))), price.ceiling   )</f>
        <v>22.325282332696489</v>
      </c>
      <c r="AU75" s="1">
        <f xml:space="preserve"> MIN(   MAX(0,EXP((1/beta.p)*( AU45 - AU60 - beta.0 - beta.oil*price.oil.2020 - beta.eua*price.eua.2020 - parameters!$D85 ))), price.ceiling   )</f>
        <v>23.3732966818276</v>
      </c>
      <c r="AV75" s="1">
        <f xml:space="preserve"> MIN(   MAX(0,EXP((1/beta.p)*( AV45 - AV60 - beta.0 - beta.oil*price.oil.2020 - beta.eua*price.eua.2020 - parameters!$D85 ))), price.ceiling   )</f>
        <v>24.470507903796278</v>
      </c>
      <c r="AW75" s="1">
        <f xml:space="preserve"> MIN(   MAX(0,EXP((1/beta.p)*( AW45 - AW60 - beta.0 - beta.oil*price.oil.2020 - beta.eua*price.eua.2020 - parameters!$D85 ))), price.ceiling   )</f>
        <v>25.619225444364435</v>
      </c>
      <c r="AX75" s="1">
        <f xml:space="preserve"> MIN(   MAX(0,EXP((1/beta.p)*( AX45 - AX60 - beta.0 - beta.oil*price.oil.2020 - beta.eua*price.eua.2020 - parameters!$D85 ))), price.ceiling   )</f>
        <v>26.821867161463647</v>
      </c>
      <c r="AY75" s="1">
        <f xml:space="preserve"> MIN(   MAX(0,EXP((1/beta.p)*( AY45 - AY60 - beta.0 - beta.oil*price.oil.2020 - beta.eua*price.eua.2020 - parameters!$D85 ))), price.ceiling   )</f>
        <v>28.080964414380986</v>
      </c>
      <c r="AZ75" s="1">
        <f xml:space="preserve"> MIN(   MAX(0,EXP((1/beta.p)*( AZ45 - AZ60 - beta.0 - beta.oil*price.oil.2020 - beta.eua*price.eua.2020 - parameters!$D85 ))), price.ceiling   )</f>
        <v>29.399167391846159</v>
      </c>
      <c r="BA75" s="1">
        <f xml:space="preserve"> MIN(   MAX(0,EXP((1/beta.p)*( BA45 - BA60 - beta.0 - beta.oil*price.oil.2020 - beta.eua*price.eua.2020 - parameters!$D85 ))), price.ceiling   )</f>
        <v>30.779250690234658</v>
      </c>
      <c r="BB75" s="1">
        <f xml:space="preserve"> MIN(   MAX(0,EXP((1/beta.p)*( BB45 - BB60 - beta.0 - beta.oil*price.oil.2020 - beta.eua*price.eua.2020 - parameters!$D85 ))), price.ceiling   )</f>
        <v>32.224119153628159</v>
      </c>
      <c r="BC75" s="1">
        <f xml:space="preserve"> MIN(   MAX(0,EXP((1/beta.p)*( BC45 - BC60 - beta.0 - beta.oil*price.oil.2020 - beta.eua*price.eua.2020 - parameters!$D85 ))), price.ceiling   )</f>
        <v>33.736813988024643</v>
      </c>
      <c r="BD75" s="1">
        <f xml:space="preserve"> MIN(   MAX(0,EXP((1/beta.p)*( BD45 - BD60 - beta.0 - beta.oil*price.oil.2020 - beta.eua*price.eua.2020 - parameters!$D85 ))), price.ceiling   )</f>
        <v>35.320519162567294</v>
      </c>
      <c r="BE75" s="1">
        <f xml:space="preserve"> MIN(   MAX(0,EXP((1/beta.p)*( BE45 - BE60 - beta.0 - beta.oil*price.oil.2020 - beta.eua*price.eua.2020 - parameters!$D85 ))), price.ceiling   )</f>
        <v>36.978568111266057</v>
      </c>
      <c r="BF75" s="1">
        <f xml:space="preserve"> MIN(   MAX(0,EXP((1/beta.p)*( BF45 - BF60 - beta.0 - beta.oil*price.oil.2020 - beta.eua*price.eua.2020 - parameters!$D85 ))), price.ceiling   )</f>
        <v>38.714450749317706</v>
      </c>
      <c r="BG75" s="1">
        <f xml:space="preserve"> MIN(   MAX(0,EXP((1/beta.p)*( BG45 - BG60 - beta.0 - beta.oil*price.oil.2020 - beta.eua*price.eua.2020 - parameters!$D85 ))), price.ceiling   )</f>
        <v>40.53182081879239</v>
      </c>
      <c r="BH75" s="1">
        <f xml:space="preserve"> MIN(   MAX(0,EXP((1/beta.p)*( BH45 - BH60 - beta.0 - beta.oil*price.oil.2020 - beta.eua*price.eua.2020 - parameters!$D85 ))), price.ceiling   )</f>
        <v>42.434503579148512</v>
      </c>
      <c r="BI75" s="1">
        <f xml:space="preserve"> MIN(   MAX(0,EXP((1/beta.p)*( BI45 - BI60 - beta.0 - beta.oil*price.oil.2020 - beta.eua*price.eua.2020 - parameters!$D85 ))), price.ceiling   )</f>
        <v>44.426503858763013</v>
      </c>
      <c r="BJ75" s="1">
        <f xml:space="preserve"> MIN(   MAX(0,EXP((1/beta.p)*( BJ45 - BJ60 - beta.0 - beta.oil*price.oil.2020 - beta.eua*price.eua.2020 - parameters!$D85 ))), price.ceiling   )</f>
        <v>46.512014484423617</v>
      </c>
      <c r="BK75" s="1">
        <f xml:space="preserve"> MIN(   MAX(0,EXP((1/beta.p)*( BK45 - BK60 - beta.0 - beta.oil*price.oil.2020 - beta.eua*price.eua.2020 - parameters!$D85 ))), price.ceiling   )</f>
        <v>48.695425106527118</v>
      </c>
      <c r="BL75" s="1">
        <f xml:space="preserve"> MIN(   MAX(0,EXP((1/beta.p)*( BL45 - BL60 - beta.0 - beta.oil*price.oil.2020 - beta.eua*price.eua.2020 - parameters!$D85 ))), price.ceiling   )</f>
        <v>50.981331438557675</v>
      </c>
      <c r="BM75" s="1">
        <f xml:space="preserve"> MIN(   MAX(0,EXP((1/beta.p)*( BM45 - BM60 - beta.0 - beta.oil*price.oil.2020 - beta.eua*price.eua.2020 - parameters!$D85 ))), price.ceiling   )</f>
        <v>53.374544930293304</v>
      </c>
      <c r="BN75" s="1">
        <f xml:space="preserve"> MIN(   MAX(0,EXP((1/beta.p)*( BN45 - BN60 - beta.0 - beta.oil*price.oil.2020 - beta.eua*price.eua.2020 - parameters!$D85 ))), price.ceiling   )</f>
        <v>55.880102895102006</v>
      </c>
      <c r="BO75" s="1">
        <f xml:space="preserve"> MIN(   MAX(0,EXP((1/beta.p)*( BO45 - BO60 - beta.0 - beta.oil*price.oil.2020 - beta.eua*price.eua.2020 - parameters!$D85 ))), price.ceiling   )</f>
        <v>58.503279112641764</v>
      </c>
      <c r="BP75" s="1">
        <f xml:space="preserve"> MIN(   MAX(0,EXP((1/beta.p)*( BP45 - BP60 - beta.0 - beta.oil*price.oil.2020 - beta.eua*price.eua.2020 - parameters!$D85 ))), price.ceiling   )</f>
        <v>61.249594929283191</v>
      </c>
      <c r="BQ75" s="1">
        <f xml:space="preserve"> MIN(   MAX(0,EXP((1/beta.p)*( BQ45 - BQ60 - beta.0 - beta.oil*price.oil.2020 - beta.eua*price.eua.2020 - parameters!$D85 ))), price.ceiling   )</f>
        <v>64.124830879618656</v>
      </c>
      <c r="BR75" s="1">
        <f xml:space="preserve"> MIN(   MAX(0,EXP((1/beta.p)*( BR45 - BR60 - beta.0 - beta.oil*price.oil.2020 - beta.eua*price.eua.2020 - parameters!$D85 ))), price.ceiling   )</f>
        <v>67.135038853518353</v>
      </c>
      <c r="BS75" s="1">
        <f xml:space="preserve"> MIN(   MAX(0,EXP((1/beta.p)*( BS45 - BS60 - beta.0 - beta.oil*price.oil.2020 - beta.eua*price.eua.2020 - parameters!$D85 ))), price.ceiling   )</f>
        <v>70.286554834345097</v>
      </c>
      <c r="BT75" s="1">
        <f xml:space="preserve"> MIN(   MAX(0,EXP((1/beta.p)*( BT45 - BT60 - beta.0 - beta.oil*price.oil.2020 - beta.eua*price.eua.2020 - parameters!$D85 ))), price.ceiling   )</f>
        <v>73.586012235137005</v>
      </c>
      <c r="BU75" s="1">
        <f xml:space="preserve"> MIN(   MAX(0,EXP((1/beta.p)*( BU45 - BU60 - beta.0 - beta.oil*price.oil.2020 - beta.eua*price.eua.2020 - parameters!$D85 ))), price.ceiling   )</f>
        <v>77.040355860830587</v>
      </c>
      <c r="BV75" s="1">
        <f xml:space="preserve"> MIN(   MAX(0,EXP((1/beta.p)*( BV45 - BV60 - beta.0 - beta.oil*price.oil.2020 - beta.eua*price.eua.2020 - parameters!$D85 ))), price.ceiling   )</f>
        <v>80.656856525911635</v>
      </c>
      <c r="BW75" s="1">
        <f xml:space="preserve"> MIN(   MAX(0,EXP((1/beta.p)*( BW45 - BW60 - beta.0 - beta.oil*price.oil.2020 - beta.eua*price.eua.2020 - parameters!$D85 ))), price.ceiling   )</f>
        <v>84.443126358260656</v>
      </c>
      <c r="BX75" s="1">
        <f xml:space="preserve"> MIN(   MAX(0,EXP((1/beta.p)*( BX45 - BX60 - beta.0 - beta.oil*price.oil.2020 - beta.eua*price.eua.2020 - parameters!$D85 ))), price.ceiling   )</f>
        <v>88.407134821407283</v>
      </c>
      <c r="BY75" s="1">
        <f xml:space="preserve"> MIN(   MAX(0,EXP((1/beta.p)*( BY45 - BY60 - beta.0 - beta.oil*price.oil.2020 - beta.eua*price.eua.2020 - parameters!$D85 ))), price.ceiling   )</f>
        <v>92.557225488915307</v>
      </c>
      <c r="BZ75" s="1">
        <f xml:space="preserve"> MIN(   MAX(0,EXP((1/beta.p)*( BZ45 - BZ60 - beta.0 - beta.oil*price.oil.2020 - beta.eua*price.eua.2020 - parameters!$D85 ))), price.ceiling   )</f>
        <v>96.902133606206348</v>
      </c>
      <c r="CA75" s="1">
        <f xml:space="preserve"> MIN(   MAX(0,EXP((1/beta.p)*( CA45 - CA60 - beta.0 - beta.oil*price.oil.2020 - beta.eua*price.eua.2020 - parameters!$D85 ))), price.ceiling   )</f>
        <v>101.45100447678846</v>
      </c>
      <c r="CB75" s="1">
        <f xml:space="preserve"> MIN(   MAX(0,EXP((1/beta.p)*( CB45 - CB60 - beta.0 - beta.oil*price.oil.2020 - beta.eua*price.eua.2020 - parameters!$D85 ))), price.ceiling   )</f>
        <v>106.21341271158713</v>
      </c>
      <c r="CC75" s="1">
        <f xml:space="preserve"> MIN(   MAX(0,EXP((1/beta.p)*( CC45 - CC60 - beta.0 - beta.oil*price.oil.2020 - beta.eua*price.eua.2020 - parameters!$D85 ))), price.ceiling   )</f>
        <v>111.19938238189684</v>
      </c>
      <c r="CD75" s="1">
        <f xml:space="preserve"> MIN(   MAX(0,EXP((1/beta.p)*( CD45 - CD60 - beta.0 - beta.oil*price.oil.2020 - beta.eua*price.eua.2020 - parameters!$D85 ))), price.ceiling   )</f>
        <v>116.41940811837189</v>
      </c>
      <c r="CE75" s="1">
        <f xml:space="preserve"> MIN(   MAX(0,EXP((1/beta.p)*( CE45 - CE60 - beta.0 - beta.oil*price.oil.2020 - beta.eua*price.eua.2020 - parameters!$D85 ))), price.ceiling   )</f>
        <v>121.88447720046425</v>
      </c>
      <c r="CF75" s="1">
        <f xml:space="preserve"> MIN(   MAX(0,EXP((1/beta.p)*( CF45 - CF60 - beta.0 - beta.oil*price.oil.2020 - beta.eua*price.eua.2020 - parameters!$D85 ))), price.ceiling   )</f>
        <v>127.60609268280704</v>
      </c>
      <c r="CG75" s="1">
        <f xml:space="preserve"> MIN(   MAX(0,EXP((1/beta.p)*( CG45 - CG60 - beta.0 - beta.oil*price.oil.2020 - beta.eua*price.eua.2020 - parameters!$D85 ))), price.ceiling   )</f>
        <v>133.59629760721589</v>
      </c>
      <c r="CH75" s="1">
        <f xml:space="preserve"> MIN(   MAX(0,EXP((1/beta.p)*( CH45 - CH60 - beta.0 - beta.oil*price.oil.2020 - beta.eua*price.eua.2020 - parameters!$D85 ))), price.ceiling   )</f>
        <v>139.86770035127424</v>
      </c>
      <c r="CI75" s="1">
        <f xml:space="preserve"> MIN(   MAX(0,EXP((1/beta.p)*( CI45 - CI60 - beta.0 - beta.oil*price.oil.2020 - beta.eua*price.eua.2020 - parameters!$D85 ))), price.ceiling   )</f>
        <v>146.43350116685588</v>
      </c>
      <c r="CJ75" s="1">
        <f xml:space="preserve"> MIN(   MAX(0,EXP((1/beta.p)*( CJ45 - CJ60 - beta.0 - beta.oil*price.oil.2020 - beta.eua*price.eua.2020 - parameters!$D85 ))), price.ceiling   )</f>
        <v>153.30751996444184</v>
      </c>
      <c r="CK75" s="1">
        <f xml:space="preserve"> MIN(   MAX(0,EXP((1/beta.p)*( CK45 - CK60 - beta.0 - beta.oil*price.oil.2020 - beta.eua*price.eua.2020 - parameters!$D85 ))), price.ceiling   )</f>
        <v>160.504225401718</v>
      </c>
      <c r="CL75" s="1">
        <f xml:space="preserve"> MIN(   MAX(0,EXP((1/beta.p)*( CL45 - CL60 - beta.0 - beta.oil*price.oil.2020 - beta.eua*price.eua.2020 - parameters!$D85 ))), price.ceiling   )</f>
        <v>168.03876533767297</v>
      </c>
      <c r="CM75" s="1">
        <f xml:space="preserve"> MIN(   MAX(0,EXP((1/beta.p)*( CM45 - CM60 - beta.0 - beta.oil*price.oil.2020 - beta.eua*price.eua.2020 - parameters!$D85 ))), price.ceiling   )</f>
        <v>175.92699871630469</v>
      </c>
      <c r="CN75" s="1">
        <f xml:space="preserve"> MIN(   MAX(0,EXP((1/beta.p)*( CN45 - CN60 - beta.0 - beta.oil*price.oil.2020 - beta.eua*price.eua.2020 - parameters!$D85 ))), price.ceiling   )</f>
        <v>184.18552894703942</v>
      </c>
      <c r="CO75" s="1">
        <f xml:space="preserve"> MIN(   MAX(0,EXP((1/beta.p)*( CO45 - CO60 - beta.0 - beta.oil*price.oil.2020 - beta.eua*price.eua.2020 - parameters!$D85 ))), price.ceiling   )</f>
        <v>192.8317388521252</v>
      </c>
      <c r="CP75" s="1">
        <f xml:space="preserve"> MIN(   MAX(0,EXP((1/beta.p)*( CP45 - CP60 - beta.0 - beta.oil*price.oil.2020 - beta.eua*price.eua.2020 - parameters!$D85 ))), price.ceiling   )</f>
        <v>201.88382725456225</v>
      </c>
      <c r="CQ75" s="1">
        <f xml:space="preserve"> MIN(   MAX(0,EXP((1/beta.p)*( CQ45 - CQ60 - beta.0 - beta.oil*price.oil.2020 - beta.eua*price.eua.2020 - parameters!$D85 ))), price.ceiling   )</f>
        <v>211.36084728357295</v>
      </c>
      <c r="CR75" s="1">
        <f xml:space="preserve"> MIN(   MAX(0,EXP((1/beta.p)*( CR45 - CR60 - beta.0 - beta.oil*price.oil.2020 - beta.eua*price.eua.2020 - parameters!$D85 ))), price.ceiling   )</f>
        <v>221.2827464782485</v>
      </c>
      <c r="CS75" s="1">
        <f xml:space="preserve"> MIN(   MAX(0,EXP((1/beta.p)*( CS45 - CS60 - beta.0 - beta.oil*price.oil.2020 - beta.eua*price.eua.2020 - parameters!$D85 ))), price.ceiling   )</f>
        <v>231.67040877377551</v>
      </c>
      <c r="CT75" s="1">
        <f xml:space="preserve"> MIN(   MAX(0,EXP((1/beta.p)*( CT45 - CT60 - beta.0 - beta.oil*price.oil.2020 - beta.eua*price.eua.2020 - parameters!$D85 ))), price.ceiling   )</f>
        <v>242.54569845861872</v>
      </c>
      <c r="CU75" s="1">
        <f xml:space="preserve"> MIN(   MAX(0,EXP((1/beta.p)*( CU45 - CU60 - beta.0 - beta.oil*price.oil.2020 - beta.eua*price.eua.2020 - parameters!$D85 ))), price.ceiling   )</f>
        <v>253.93150619518559</v>
      </c>
      <c r="CV75" s="1">
        <f xml:space="preserve"> MIN(   MAX(0,EXP((1/beta.p)*( CV45 - CV60 - beta.0 - beta.oil*price.oil.2020 - beta.eua*price.eua.2020 - parameters!$D85 ))), price.ceiling   )</f>
        <v>265.85179720083499</v>
      </c>
      <c r="CW75" s="1">
        <f xml:space="preserve"> MIN(   MAX(0,EXP((1/beta.p)*( CW45 - CW60 - beta.0 - beta.oil*price.oil.2020 - beta.eua*price.eua.2020 - parameters!$D85 ))), price.ceiling   )</f>
        <v>278.33166169064356</v>
      </c>
      <c r="CX75" s="1">
        <f xml:space="preserve"> MIN(   MAX(0,EXP((1/beta.p)*( CX45 - CX60 - beta.0 - beta.oil*price.oil.2020 - beta.eua*price.eua.2020 - parameters!$D85 ))), price.ceiling   )</f>
        <v>291.39736768810354</v>
      </c>
      <c r="CY75" s="1">
        <f xml:space="preserve"> MIN(   MAX(0,EXP((1/beta.p)*( CY45 - CY60 - beta.0 - beta.oil*price.oil.2020 - beta.eua*price.eua.2020 - parameters!$D85 ))), price.ceiling   )</f>
        <v>305.07641631491128</v>
      </c>
      <c r="CZ75" s="1">
        <f xml:space="preserve"> MIN(   MAX(0,EXP((1/beta.p)*( CZ45 - CZ60 - beta.0 - beta.oil*price.oil.2020 - beta.eua*price.eua.2020 - parameters!$D85 ))), price.ceiling   )</f>
        <v>319.39759967621961</v>
      </c>
      <c r="DA75" s="1">
        <f xml:space="preserve"> MIN(   MAX(0,EXP((1/beta.p)*( DA45 - DA60 - beta.0 - beta.oil*price.oil.2020 - beta.eua*price.eua.2020 - parameters!$D85 ))), price.ceiling   )</f>
        <v>334.3910614631946</v>
      </c>
    </row>
    <row r="76" spans="1:105" x14ac:dyDescent="0.25">
      <c r="A76" t="s">
        <v>56</v>
      </c>
      <c r="B76" s="3">
        <f t="shared" si="8"/>
        <v>40.510517340681652</v>
      </c>
      <c r="D76" t="s">
        <v>56</v>
      </c>
      <c r="E76" s="1">
        <f xml:space="preserve"> MIN(   MAX(0,EXP((1/beta.p)*( E46 - E61 - beta.0 - beta.oil*price.oil.2020 - beta.eua*price.eua.2020 - parameters!$D86 ))), price.ceiling   )</f>
        <v>5.729332304710586</v>
      </c>
      <c r="F76" s="1">
        <f xml:space="preserve"> MIN(   MAX(0,EXP((1/beta.p)*( F46 - F61 - beta.0 - beta.oil*price.oil.2020 - beta.eua*price.eua.2020 - parameters!$D86 ))), price.ceiling   )</f>
        <v>5.9494336499494747</v>
      </c>
      <c r="G76" s="1">
        <f xml:space="preserve"> MIN(   MAX(0,EXP((1/beta.p)*( G46 - G61 - beta.0 - beta.oil*price.oil.2020 - beta.eua*price.eua.2020 - parameters!$D86 ))), price.ceiling   )</f>
        <v>6.1779905358341995</v>
      </c>
      <c r="H76" s="1">
        <f xml:space="preserve"> MIN(   MAX(0,EXP((1/beta.p)*( H46 - H61 - beta.0 - beta.oil*price.oil.2020 - beta.eua*price.eua.2020 - parameters!$D86 ))), price.ceiling   )</f>
        <v>6.4153277953072179</v>
      </c>
      <c r="I76" s="1">
        <f xml:space="preserve"> MIN(   MAX(0,EXP((1/beta.p)*( I46 - I61 - beta.0 - beta.oil*price.oil.2020 - beta.eua*price.eua.2020 - parameters!$D86 ))), price.ceiling   )</f>
        <v>6.6617827402812777</v>
      </c>
      <c r="J76" s="1">
        <f xml:space="preserve"> MIN(   MAX(0,EXP((1/beta.p)*( J46 - J61 - beta.0 - beta.oil*price.oil.2020 - beta.eua*price.eua.2020 - parameters!$D86 ))), price.ceiling   )</f>
        <v>6.9177056410387685</v>
      </c>
      <c r="K76" s="1">
        <f xml:space="preserve"> MIN(   MAX(0,EXP((1/beta.p)*( K46 - K61 - beta.0 - beta.oil*price.oil.2020 - beta.eua*price.eua.2020 - parameters!$D86 ))), price.ceiling   )</f>
        <v>7.1834602240479333</v>
      </c>
      <c r="L76" s="1">
        <f xml:space="preserve"> MIN(   MAX(0,EXP((1/beta.p)*( L46 - L61 - beta.0 - beta.oil*price.oil.2020 - beta.eua*price.eua.2020 - parameters!$D86 ))), price.ceiling   )</f>
        <v>7.4594241889034985</v>
      </c>
      <c r="M76" s="1">
        <f xml:space="preserve"> MIN(   MAX(0,EXP((1/beta.p)*( M46 - M61 - beta.0 - beta.oil*price.oil.2020 - beta.eua*price.eua.2020 - parameters!$D86 ))), price.ceiling   )</f>
        <v>7.7459897451263888</v>
      </c>
      <c r="N76" s="1">
        <f xml:space="preserve"> MIN(   MAX(0,EXP((1/beta.p)*( N46 - N61 - beta.0 - beta.oil*price.oil.2020 - beta.eua*price.eua.2020 - parameters!$D86 ))), price.ceiling   )</f>
        <v>8.0435641695854532</v>
      </c>
      <c r="O76" s="1">
        <f xml:space="preserve"> MIN(   MAX(0,EXP((1/beta.p)*( O46 - O61 - beta.0 - beta.oil*price.oil.2020 - beta.eua*price.eua.2020 - parameters!$D86 ))), price.ceiling   )</f>
        <v>8.3525703853334026</v>
      </c>
      <c r="P76" s="1">
        <f xml:space="preserve"> MIN(   MAX(0,EXP((1/beta.p)*( P46 - P61 - beta.0 - beta.oil*price.oil.2020 - beta.eua*price.eua.2020 - parameters!$D86 ))), price.ceiling   )</f>
        <v>8.6734475626796854</v>
      </c>
      <c r="Q76" s="1">
        <f xml:space="preserve"> MIN(   MAX(0,EXP((1/beta.p)*( Q46 - Q61 - beta.0 - beta.oil*price.oil.2020 - beta.eua*price.eua.2020 - parameters!$D86 ))), price.ceiling   )</f>
        <v>9.0066517433544888</v>
      </c>
      <c r="R76" s="1">
        <f xml:space="preserve"> MIN(   MAX(0,EXP((1/beta.p)*( R46 - R61 - beta.0 - beta.oil*price.oil.2020 - beta.eua*price.eua.2020 - parameters!$D86 ))), price.ceiling   )</f>
        <v>9.3526564886510126</v>
      </c>
      <c r="S76" s="1">
        <f xml:space="preserve"> MIN(   MAX(0,EXP((1/beta.p)*( S46 - S61 - beta.0 - beta.oil*price.oil.2020 - beta.eua*price.eua.2020 - parameters!$D86 ))), price.ceiling   )</f>
        <v>9.7119535524671328</v>
      </c>
      <c r="T76" s="1">
        <f xml:space="preserve"> MIN(   MAX(0,EXP((1/beta.p)*( T46 - T61 - beta.0 - beta.oil*price.oil.2020 - beta.eua*price.eua.2020 - parameters!$D86 ))), price.ceiling   )</f>
        <v>10.08505358020302</v>
      </c>
      <c r="U76" s="1">
        <f xml:space="preserve"> MIN(   MAX(0,EXP((1/beta.p)*( U46 - U61 - beta.0 - beta.oil*price.oil.2020 - beta.eua*price.eua.2020 - parameters!$D86 ))), price.ceiling   )</f>
        <v>10.472486834508054</v>
      </c>
      <c r="V76" s="1">
        <f xml:space="preserve"> MIN(   MAX(0,EXP((1/beta.p)*( V46 - V61 - beta.0 - beta.oil*price.oil.2020 - beta.eua*price.eua.2020 - parameters!$D86 ))), price.ceiling   )</f>
        <v>10.874803948908392</v>
      </c>
      <c r="W76" s="1">
        <f xml:space="preserve"> MIN(   MAX(0,EXP((1/beta.p)*( W46 - W61 - beta.0 - beta.oil*price.oil.2020 - beta.eua*price.eua.2020 - parameters!$D86 ))), price.ceiling   )</f>
        <v>11.292576710386371</v>
      </c>
      <c r="X76" s="1">
        <f xml:space="preserve"> MIN(   MAX(0,EXP((1/beta.p)*( X46 - X61 - beta.0 - beta.oil*price.oil.2020 - beta.eua*price.eua.2020 - parameters!$D86 ))), price.ceiling   )</f>
        <v>11.726398872023925</v>
      </c>
      <c r="Y76" s="1">
        <f xml:space="preserve"> MIN(   MAX(0,EXP((1/beta.p)*( Y46 - Y61 - beta.0 - beta.oil*price.oil.2020 - beta.eua*price.eua.2020 - parameters!$D86 ))), price.ceiling   )</f>
        <v>12.176886996864972</v>
      </c>
      <c r="Z76" s="1">
        <f xml:space="preserve"> MIN(   MAX(0,EXP((1/beta.p)*( Z46 - Z61 - beta.0 - beta.oil*price.oil.2020 - beta.eua*price.eua.2020 - parameters!$D86 ))), price.ceiling   )</f>
        <v>12.644681334196106</v>
      </c>
      <c r="AA76" s="1">
        <f xml:space="preserve"> MIN(   MAX(0,EXP((1/beta.p)*( AA46 - AA61 - beta.0 - beta.oil*price.oil.2020 - beta.eua*price.eua.2020 - parameters!$D86 ))), price.ceiling   )</f>
        <v>13.13044672949102</v>
      </c>
      <c r="AB76" s="1">
        <f xml:space="preserve"> MIN(   MAX(0,EXP((1/beta.p)*( AB46 - AB61 - beta.0 - beta.oil*price.oil.2020 - beta.eua*price.eua.2020 - parameters!$D86 ))), price.ceiling   )</f>
        <v>13.634873569311852</v>
      </c>
      <c r="AC76" s="1">
        <f xml:space="preserve"> MIN(   MAX(0,EXP((1/beta.p)*( AC46 - AC61 - beta.0 - beta.oil*price.oil.2020 - beta.eua*price.eua.2020 - parameters!$D86 ))), price.ceiling   )</f>
        <v>14.158678762510423</v>
      </c>
      <c r="AD76" s="1">
        <f xml:space="preserve"> MIN(   MAX(0,EXP((1/beta.p)*( AD46 - AD61 - beta.0 - beta.oil*price.oil.2020 - beta.eua*price.eua.2020 - parameters!$D86 ))), price.ceiling   )</f>
        <v>14.702606759123857</v>
      </c>
      <c r="AE76" s="1">
        <f xml:space="preserve"> MIN(   MAX(0,EXP((1/beta.p)*( AE46 - AE61 - beta.0 - beta.oil*price.oil.2020 - beta.eua*price.eua.2020 - parameters!$D86 ))), price.ceiling   )</f>
        <v>15.26743060841271</v>
      </c>
      <c r="AF76" s="1">
        <f xml:space="preserve"> MIN(   MAX(0,EXP((1/beta.p)*( AF46 - AF61 - beta.0 - beta.oil*price.oil.2020 - beta.eua*price.eua.2020 - parameters!$D86 ))), price.ceiling   )</f>
        <v>15.853953057545255</v>
      </c>
      <c r="AG76" s="1">
        <f xml:space="preserve"> MIN(   MAX(0,EXP((1/beta.p)*( AG46 - AG61 - beta.0 - beta.oil*price.oil.2020 - beta.eua*price.eua.2020 - parameters!$D86 ))), price.ceiling   )</f>
        <v>16.463007692489519</v>
      </c>
      <c r="AH76" s="1">
        <f xml:space="preserve"> MIN(   MAX(0,EXP((1/beta.p)*( AH46 - AH61 - beta.0 - beta.oil*price.oil.2020 - beta.eua*price.eua.2020 - parameters!$D86 ))), price.ceiling   )</f>
        <v>17.09546012273448</v>
      </c>
      <c r="AI76" s="1">
        <f xml:space="preserve"> MIN(   MAX(0,EXP((1/beta.p)*( AI46 - AI61 - beta.0 - beta.oil*price.oil.2020 - beta.eua*price.eua.2020 - parameters!$D86 ))), price.ceiling   )</f>
        <v>17.752209211524111</v>
      </c>
      <c r="AJ76" s="1">
        <f xml:space="preserve"> MIN(   MAX(0,EXP((1/beta.p)*( AJ46 - AJ61 - beta.0 - beta.oil*price.oil.2020 - beta.eua*price.eua.2020 - parameters!$D86 ))), price.ceiling   )</f>
        <v>18.434188353352944</v>
      </c>
      <c r="AK76" s="1">
        <f xml:space="preserve"> MIN(   MAX(0,EXP((1/beta.p)*( AK46 - AK61 - beta.0 - beta.oil*price.oil.2020 - beta.eua*price.eua.2020 - parameters!$D86 ))), price.ceiling   )</f>
        <v>19.142366800538515</v>
      </c>
      <c r="AL76" s="1">
        <f xml:space="preserve"> MIN(   MAX(0,EXP((1/beta.p)*( AL46 - AL61 - beta.0 - beta.oil*price.oil.2020 - beta.eua*price.eua.2020 - parameters!$D86 ))), price.ceiling   )</f>
        <v>19.877751040756301</v>
      </c>
      <c r="AM76" s="1">
        <f xml:space="preserve"> MIN(   MAX(0,EXP((1/beta.p)*( AM46 - AM61 - beta.0 - beta.oil*price.oil.2020 - beta.eua*price.eua.2020 - parameters!$D86 ))), price.ceiling   )</f>
        <v>20.641386227494738</v>
      </c>
      <c r="AN76" s="1">
        <f xml:space="preserve"> MIN(   MAX(0,EXP((1/beta.p)*( AN46 - AN61 - beta.0 - beta.oil*price.oil.2020 - beta.eua*price.eua.2020 - parameters!$D86 ))), price.ceiling   )</f>
        <v>21.43435766546348</v>
      </c>
      <c r="AO76" s="1">
        <f xml:space="preserve"> MIN(   MAX(0,EXP((1/beta.p)*( AO46 - AO61 - beta.0 - beta.oil*price.oil.2020 - beta.eua*price.eua.2020 - parameters!$D86 ))), price.ceiling   )</f>
        <v>22.257792353065948</v>
      </c>
      <c r="AP76" s="1">
        <f xml:space="preserve"> MIN(   MAX(0,EXP((1/beta.p)*( AP46 - AP61 - beta.0 - beta.oil*price.oil.2020 - beta.eua*price.eua.2020 - parameters!$D86 ))), price.ceiling   )</f>
        <v>23.112860584128381</v>
      </c>
      <c r="AQ76" s="1">
        <f xml:space="preserve"> MIN(   MAX(0,EXP((1/beta.p)*( AQ46 - AQ61 - beta.0 - beta.oil*price.oil.2020 - beta.eua*price.eua.2020 - parameters!$D86 ))), price.ceiling   )</f>
        <v>24.000777611161876</v>
      </c>
      <c r="AR76" s="1">
        <f xml:space="preserve"> MIN(   MAX(0,EXP((1/beta.p)*( AR46 - AR61 - beta.0 - beta.oil*price.oil.2020 - beta.eua*price.eua.2020 - parameters!$D86 ))), price.ceiling   )</f>
        <v>24.922805372521239</v>
      </c>
      <c r="AS76" s="1">
        <f xml:space="preserve"> MIN(   MAX(0,EXP((1/beta.p)*( AS46 - AS61 - beta.0 - beta.oil*price.oil.2020 - beta.eua*price.eua.2020 - parameters!$D86 ))), price.ceiling   )</f>
        <v>25.88025428591536</v>
      </c>
      <c r="AT76" s="1">
        <f xml:space="preserve"> MIN(   MAX(0,EXP((1/beta.p)*( AT46 - AT61 - beta.0 - beta.oil*price.oil.2020 - beta.eua*price.eua.2020 - parameters!$D86 ))), price.ceiling   )</f>
        <v>26.874485110818139</v>
      </c>
      <c r="AU76" s="1">
        <f xml:space="preserve"> MIN(   MAX(0,EXP((1/beta.p)*( AU46 - AU61 - beta.0 - beta.oil*price.oil.2020 - beta.eua*price.eua.2020 - parameters!$D86 ))), price.ceiling   )</f>
        <v>27.906910882426864</v>
      </c>
      <c r="AV76" s="1">
        <f xml:space="preserve"> MIN(   MAX(0,EXP((1/beta.p)*( AV46 - AV61 - beta.0 - beta.oil*price.oil.2020 - beta.eua*price.eua.2020 - parameters!$D86 ))), price.ceiling   )</f>
        <v>28.978998919916663</v>
      </c>
      <c r="AW76" s="1">
        <f xml:space="preserve"> MIN(   MAX(0,EXP((1/beta.p)*( AW46 - AW61 - beta.0 - beta.oil*price.oil.2020 - beta.eua*price.eua.2020 - parameters!$D86 ))), price.ceiling   )</f>
        <v>30.092272911845143</v>
      </c>
      <c r="AX76" s="1">
        <f xml:space="preserve"> MIN(   MAX(0,EXP((1/beta.p)*( AX46 - AX61 - beta.0 - beta.oil*price.oil.2020 - beta.eua*price.eua.2020 - parameters!$D86 ))), price.ceiling   )</f>
        <v>31.248315081671354</v>
      </c>
      <c r="AY76" s="1">
        <f xml:space="preserve"> MIN(   MAX(0,EXP((1/beta.p)*( AY46 - AY61 - beta.0 - beta.oil*price.oil.2020 - beta.eua*price.eua.2020 - parameters!$D86 ))), price.ceiling   )</f>
        <v>32.448768436466253</v>
      </c>
      <c r="AZ76" s="1">
        <f xml:space="preserve"> MIN(   MAX(0,EXP((1/beta.p)*( AZ46 - AZ61 - beta.0 - beta.oil*price.oil.2020 - beta.eua*price.eua.2020 - parameters!$D86 ))), price.ceiling   )</f>
        <v>33.695339102011239</v>
      </c>
      <c r="BA76" s="1">
        <f xml:space="preserve"> MIN(   MAX(0,EXP((1/beta.p)*( BA46 - BA61 - beta.0 - beta.oil*price.oil.2020 - beta.eua*price.eua.2020 - parameters!$D86 ))), price.ceiling   )</f>
        <v>34.989798747603018</v>
      </c>
      <c r="BB76" s="1">
        <f xml:space="preserve"> MIN(   MAX(0,EXP((1/beta.p)*( BB46 - BB61 - beta.0 - beta.oil*price.oil.2020 - beta.eua*price.eua.2020 - parameters!$D86 ))), price.ceiling   )</f>
        <v>36.333987104011243</v>
      </c>
      <c r="BC76" s="1">
        <f xml:space="preserve"> MIN(   MAX(0,EXP((1/beta.p)*( BC46 - BC61 - beta.0 - beta.oil*price.oil.2020 - beta.eua*price.eua.2020 - parameters!$D86 ))), price.ceiling   )</f>
        <v>37.729814578167392</v>
      </c>
      <c r="BD76" s="1">
        <f xml:space="preserve"> MIN(   MAX(0,EXP((1/beta.p)*( BD46 - BD61 - beta.0 - beta.oil*price.oil.2020 - beta.eua*price.eua.2020 - parameters!$D86 ))), price.ceiling   )</f>
        <v>39.179264968301148</v>
      </c>
      <c r="BE76" s="1">
        <f xml:space="preserve"> MIN(   MAX(0,EXP((1/beta.p)*( BE46 - BE61 - beta.0 - beta.oil*price.oil.2020 - beta.eua*price.eua.2020 - parameters!$D86 ))), price.ceiling   )</f>
        <v>40.684398283382883</v>
      </c>
      <c r="BF76" s="1">
        <f xml:space="preserve"> MIN(   MAX(0,EXP((1/beta.p)*( BF46 - BF61 - beta.0 - beta.oil*price.oil.2020 - beta.eua*price.eua.2020 - parameters!$D86 ))), price.ceiling   )</f>
        <v>42.247353670879754</v>
      </c>
      <c r="BG76" s="1">
        <f xml:space="preserve"> MIN(   MAX(0,EXP((1/beta.p)*( BG46 - BG61 - beta.0 - beta.oil*price.oil.2020 - beta.eua*price.eua.2020 - parameters!$D86 ))), price.ceiling   )</f>
        <v>43.870352456985891</v>
      </c>
      <c r="BH76" s="1">
        <f xml:space="preserve"> MIN(   MAX(0,EXP((1/beta.p)*( BH46 - BH61 - beta.0 - beta.oil*price.oil.2020 - beta.eua*price.eua.2020 - parameters!$D86 ))), price.ceiling   )</f>
        <v>45.555701303647837</v>
      </c>
      <c r="BI76" s="1">
        <f xml:space="preserve"> MIN(   MAX(0,EXP((1/beta.p)*( BI46 - BI61 - beta.0 - beta.oil*price.oil.2020 - beta.eua*price.eua.2020 - parameters!$D86 ))), price.ceiling   )</f>
        <v>47.30579548687227</v>
      </c>
      <c r="BJ76" s="1">
        <f xml:space="preserve"> MIN(   MAX(0,EXP((1/beta.p)*( BJ46 - BJ61 - beta.0 - beta.oil*price.oil.2020 - beta.eua*price.eua.2020 - parameters!$D86 ))), price.ceiling   )</f>
        <v>49.123122300975183</v>
      </c>
      <c r="BK76" s="1">
        <f xml:space="preserve"> MIN(   MAX(0,EXP((1/beta.p)*( BK46 - BK61 - beta.0 - beta.oil*price.oil.2020 - beta.eua*price.eua.2020 - parameters!$D86 ))), price.ceiling   )</f>
        <v>51.010264593610188</v>
      </c>
      <c r="BL76" s="1">
        <f xml:space="preserve"> MIN(   MAX(0,EXP((1/beta.p)*( BL46 - BL61 - beta.0 - beta.oil*price.oil.2020 - beta.eua*price.eua.2020 - parameters!$D86 ))), price.ceiling   )</f>
        <v>52.969904436600999</v>
      </c>
      <c r="BM76" s="1">
        <f xml:space="preserve"> MIN(   MAX(0,EXP((1/beta.p)*( BM46 - BM61 - beta.0 - beta.oil*price.oil.2020 - beta.eua*price.eua.2020 - parameters!$D86 ))), price.ceiling   )</f>
        <v>55.004826937794647</v>
      </c>
      <c r="BN76" s="1">
        <f xml:space="preserve"> MIN(   MAX(0,EXP((1/beta.p)*( BN46 - BN61 - beta.0 - beta.oil*price.oil.2020 - beta.eua*price.eua.2020 - parameters!$D86 ))), price.ceiling   )</f>
        <v>57.117924199352871</v>
      </c>
      <c r="BO76" s="1">
        <f xml:space="preserve"> MIN(   MAX(0,EXP((1/beta.p)*( BO46 - BO61 - beta.0 - beta.oil*price.oil.2020 - beta.eua*price.eua.2020 - parameters!$D86 ))), price.ceiling   )</f>
        <v>59.312199428107633</v>
      </c>
      <c r="BP76" s="1">
        <f xml:space="preserve"> MIN(   MAX(0,EXP((1/beta.p)*( BP46 - BP61 - beta.0 - beta.oil*price.oil.2020 - beta.eua*price.eua.2020 - parameters!$D86 ))), price.ceiling   )</f>
        <v>61.590771203822257</v>
      </c>
      <c r="BQ76" s="1">
        <f xml:space="preserve"> MIN(   MAX(0,EXP((1/beta.p)*( BQ46 - BQ61 - beta.0 - beta.oil*price.oil.2020 - beta.eua*price.eua.2020 - parameters!$D86 ))), price.ceiling   )</f>
        <v>63.956877911425217</v>
      </c>
      <c r="BR76" s="1">
        <f xml:space="preserve"> MIN(   MAX(0,EXP((1/beta.p)*( BR46 - BR61 - beta.0 - beta.oil*price.oil.2020 - beta.eua*price.eua.2020 - parameters!$D86 ))), price.ceiling   )</f>
        <v>66.413882343514203</v>
      </c>
      <c r="BS76" s="1">
        <f xml:space="preserve"> MIN(   MAX(0,EXP((1/beta.p)*( BS46 - BS61 - beta.0 - beta.oil*price.oil.2020 - beta.eua*price.eua.2020 - parameters!$D86 ))), price.ceiling   )</f>
        <v>68.965276479673207</v>
      </c>
      <c r="BT76" s="1">
        <f xml:space="preserve"> MIN(   MAX(0,EXP((1/beta.p)*( BT46 - BT61 - beta.0 - beta.oil*price.oil.2020 - beta.eua*price.eua.2020 - parameters!$D86 ))), price.ceiling   )</f>
        <v>71.614686449394725</v>
      </c>
      <c r="BU76" s="1">
        <f xml:space="preserve"> MIN(   MAX(0,EXP((1/beta.p)*( BU46 - BU61 - beta.0 - beta.oil*price.oil.2020 - beta.eua*price.eua.2020 - parameters!$D86 ))), price.ceiling   )</f>
        <v>74.365877685660379</v>
      </c>
      <c r="BV76" s="1">
        <f xml:space="preserve"> MIN(   MAX(0,EXP((1/beta.p)*( BV46 - BV61 - beta.0 - beta.oil*price.oil.2020 - beta.eua*price.eua.2020 - parameters!$D86 ))), price.ceiling   )</f>
        <v>77.222760276503834</v>
      </c>
      <c r="BW76" s="1">
        <f xml:space="preserve"> MIN(   MAX(0,EXP((1/beta.p)*( BW46 - BW61 - beta.0 - beta.oil*price.oil.2020 - beta.eua*price.eua.2020 - parameters!$D86 ))), price.ceiling   )</f>
        <v>80.189394522163553</v>
      </c>
      <c r="BX76" s="1">
        <f xml:space="preserve"> MIN(   MAX(0,EXP((1/beta.p)*( BX46 - BX61 - beta.0 - beta.oil*price.oil.2020 - beta.eua*price.eua.2020 - parameters!$D86 ))), price.ceiling   )</f>
        <v>83.269996705721397</v>
      </c>
      <c r="BY76" s="1">
        <f xml:space="preserve"> MIN(   MAX(0,EXP((1/beta.p)*( BY46 - BY61 - beta.0 - beta.oil*price.oil.2020 - beta.eua*price.eua.2020 - parameters!$D86 ))), price.ceiling   )</f>
        <v>86.468945085430363</v>
      </c>
      <c r="BZ76" s="1">
        <f xml:space="preserve"> MIN(   MAX(0,EXP((1/beta.p)*( BZ46 - BZ61 - beta.0 - beta.oil*price.oil.2020 - beta.eua*price.eua.2020 - parameters!$D86 ))), price.ceiling   )</f>
        <v>89.790786117245318</v>
      </c>
      <c r="CA76" s="1">
        <f xml:space="preserve"> MIN(   MAX(0,EXP((1/beta.p)*( CA46 - CA61 - beta.0 - beta.oil*price.oil.2020 - beta.eua*price.eua.2020 - parameters!$D86 ))), price.ceiling   )</f>
        <v>93.240240916404773</v>
      </c>
      <c r="CB76" s="1">
        <f xml:space="preserve"> MIN(   MAX(0,EXP((1/beta.p)*( CB46 - CB61 - beta.0 - beta.oil*price.oil.2020 - beta.eua*price.eua.2020 - parameters!$D86 ))), price.ceiling   )</f>
        <v>96.822211967241842</v>
      </c>
      <c r="CC76" s="1">
        <f xml:space="preserve"> MIN(   MAX(0,EXP((1/beta.p)*( CC46 - CC61 - beta.0 - beta.oil*price.oil.2020 - beta.eua*price.eua.2020 - parameters!$D86 ))), price.ceiling   )</f>
        <v>100.54179009076491</v>
      </c>
      <c r="CD76" s="1">
        <f xml:space="preserve"> MIN(   MAX(0,EXP((1/beta.p)*( CD46 - CD61 - beta.0 - beta.oil*price.oil.2020 - beta.eua*price.eua.2020 - parameters!$D86 ))), price.ceiling   )</f>
        <v>104.40426167990778</v>
      </c>
      <c r="CE76" s="1">
        <f xml:space="preserve"> MIN(   MAX(0,EXP((1/beta.p)*( CE46 - CE61 - beta.0 - beta.oil*price.oil.2020 - beta.eua*price.eua.2020 - parameters!$D86 ))), price.ceiling   )</f>
        <v>108.41511621273482</v>
      </c>
      <c r="CF76" s="1">
        <f xml:space="preserve"> MIN(   MAX(0,EXP((1/beta.p)*( CF46 - CF61 - beta.0 - beta.oil*price.oil.2020 - beta.eua*price.eua.2020 - parameters!$D86 ))), price.ceiling   )</f>
        <v>112.58005405427613</v>
      </c>
      <c r="CG76" s="1">
        <f xml:space="preserve"> MIN(   MAX(0,EXP((1/beta.p)*( CG46 - CG61 - beta.0 - beta.oil*price.oil.2020 - beta.eua*price.eua.2020 - parameters!$D86 ))), price.ceiling   )</f>
        <v>116.90499455808312</v>
      </c>
      <c r="CH76" s="1">
        <f xml:space="preserve"> MIN(   MAX(0,EXP((1/beta.p)*( CH46 - CH61 - beta.0 - beta.oil*price.oil.2020 - beta.eua*price.eua.2020 - parameters!$D86 ))), price.ceiling   )</f>
        <v>121.39608447901922</v>
      </c>
      <c r="CI76" s="1">
        <f xml:space="preserve"> MIN(   MAX(0,EXP((1/beta.p)*( CI46 - CI61 - beta.0 - beta.oil*price.oil.2020 - beta.eua*price.eua.2020 - parameters!$D86 ))), price.ceiling   )</f>
        <v>126.05970670923939</v>
      </c>
      <c r="CJ76" s="1">
        <f xml:space="preserve"> MIN(   MAX(0,EXP((1/beta.p)*( CJ46 - CJ61 - beta.0 - beta.oil*price.oil.2020 - beta.eua*price.eua.2020 - parameters!$D86 ))), price.ceiling   )</f>
        <v>130.90248934977697</v>
      </c>
      <c r="CK76" s="1">
        <f xml:space="preserve"> MIN(   MAX(0,EXP((1/beta.p)*( CK46 - CK61 - beta.0 - beta.oil*price.oil.2020 - beta.eua*price.eua.2020 - parameters!$D86 ))), price.ceiling   )</f>
        <v>135.93131513063037</v>
      </c>
      <c r="CL76" s="1">
        <f xml:space="preserve"> MIN(   MAX(0,EXP((1/beta.p)*( CL46 - CL61 - beta.0 - beta.oil*price.oil.2020 - beta.eua*price.eua.2020 - parameters!$D86 ))), price.ceiling   )</f>
        <v>141.15333119273697</v>
      </c>
      <c r="CM76" s="1">
        <f xml:space="preserve"> MIN(   MAX(0,EXP((1/beta.p)*( CM46 - CM61 - beta.0 - beta.oil*price.oil.2020 - beta.eua*price.eua.2020 - parameters!$D86 ))), price.ceiling   )</f>
        <v>146.57595924573496</v>
      </c>
      <c r="CN76" s="1">
        <f xml:space="preserve"> MIN(   MAX(0,EXP((1/beta.p)*( CN46 - CN61 - beta.0 - beta.oil*price.oil.2020 - beta.eua*price.eua.2020 - parameters!$D86 ))), price.ceiling   )</f>
        <v>152.20690611595614</v>
      </c>
      <c r="CO76" s="1">
        <f xml:space="preserve"> MIN(   MAX(0,EXP((1/beta.p)*( CO46 - CO61 - beta.0 - beta.oil*price.oil.2020 - beta.eua*price.eua.2020 - parameters!$D86 ))), price.ceiling   )</f>
        <v>158.05417469963155</v>
      </c>
      <c r="CP76" s="1">
        <f xml:space="preserve"> MIN(   MAX(0,EXP((1/beta.p)*( CP46 - CP61 - beta.0 - beta.oil*price.oil.2020 - beta.eua*price.eua.2020 - parameters!$D86 ))), price.ceiling   )</f>
        <v>164.12607533688572</v>
      </c>
      <c r="CQ76" s="1">
        <f xml:space="preserve"> MIN(   MAX(0,EXP((1/beta.p)*( CQ46 - CQ61 - beta.0 - beta.oil*price.oil.2020 - beta.eua*price.eua.2020 - parameters!$D86 ))), price.ceiling   )</f>
        <v>170.43123762267709</v>
      </c>
      <c r="CR76" s="1">
        <f xml:space="preserve"> MIN(   MAX(0,EXP((1/beta.p)*( CR46 - CR61 - beta.0 - beta.oil*price.oil.2020 - beta.eua*price.eua.2020 - parameters!$D86 ))), price.ceiling   )</f>
        <v>176.97862267147909</v>
      </c>
      <c r="CS76" s="1">
        <f xml:space="preserve"> MIN(   MAX(0,EXP((1/beta.p)*( CS46 - CS61 - beta.0 - beta.oil*price.oil.2020 - beta.eua*price.eua.2020 - parameters!$D86 ))), price.ceiling   )</f>
        <v>183.77753585312345</v>
      </c>
      <c r="CT76" s="1">
        <f xml:space="preserve"> MIN(   MAX(0,EXP((1/beta.p)*( CT46 - CT61 - beta.0 - beta.oil*price.oil.2020 - beta.eua*price.eua.2020 - parameters!$D86 ))), price.ceiling   )</f>
        <v>190.83764001791482</v>
      </c>
      <c r="CU76" s="1">
        <f xml:space="preserve"> MIN(   MAX(0,EXP((1/beta.p)*( CU46 - CU61 - beta.0 - beta.oil*price.oil.2020 - beta.eua*price.eua.2020 - parameters!$D86 ))), price.ceiling   )</f>
        <v>198.16896922980629</v>
      </c>
      <c r="CV76" s="1">
        <f xml:space="preserve"> MIN(   MAX(0,EXP((1/beta.p)*( CV46 - CV61 - beta.0 - beta.oil*price.oil.2020 - beta.eua*price.eua.2020 - parameters!$D86 ))), price.ceiling   )</f>
        <v>205.78194302715843</v>
      </c>
      <c r="CW76" s="1">
        <f xml:space="preserve"> MIN(   MAX(0,EXP((1/beta.p)*( CW46 - CW61 - beta.0 - beta.oil*price.oil.2020 - beta.eua*price.eua.2020 - parameters!$D86 ))), price.ceiling   )</f>
        <v>213.68738123134673</v>
      </c>
      <c r="CX76" s="1">
        <f xml:space="preserve"> MIN(   MAX(0,EXP((1/beta.p)*( CX46 - CX61 - beta.0 - beta.oil*price.oil.2020 - beta.eua*price.eua.2020 - parameters!$D86 ))), price.ceiling   )</f>
        <v>221.89651932426665</v>
      </c>
      <c r="CY76" s="1">
        <f xml:space="preserve"> MIN(   MAX(0,EXP((1/beta.p)*( CY46 - CY61 - beta.0 - beta.oil*price.oil.2020 - beta.eua*price.eua.2020 - parameters!$D86 ))), price.ceiling   )</f>
        <v>230.42102441658642</v>
      </c>
      <c r="CZ76" s="1">
        <f xml:space="preserve"> MIN(   MAX(0,EXP((1/beta.p)*( CZ46 - CZ61 - beta.0 - beta.oil*price.oil.2020 - beta.eua*price.eua.2020 - parameters!$D86 ))), price.ceiling   )</f>
        <v>239.27301182945075</v>
      </c>
      <c r="DA76" s="1">
        <f xml:space="preserve"> MIN(   MAX(0,EXP((1/beta.p)*( DA46 - DA61 - beta.0 - beta.oil*price.oil.2020 - beta.eua*price.eua.2020 - parameters!$D86 ))), price.ceiling   )</f>
        <v>248.46506231319071</v>
      </c>
    </row>
    <row r="77" spans="1:105" x14ac:dyDescent="0.25">
      <c r="A77" t="s">
        <v>57</v>
      </c>
      <c r="B77" s="3">
        <f t="shared" si="8"/>
        <v>41.064142857016989</v>
      </c>
      <c r="D77" t="s">
        <v>57</v>
      </c>
      <c r="E77" s="1">
        <f xml:space="preserve"> MIN(   MAX(0,EXP((1/beta.p)*( E47 - E62 - beta.0 - beta.oil*price.oil.2020 - beta.eua*price.eua.2020 - parameters!$D87 ))), price.ceiling   )</f>
        <v>10.427988805702798</v>
      </c>
      <c r="F77" s="1">
        <f xml:space="preserve"> MIN(   MAX(0,EXP((1/beta.p)*( F47 - F62 - beta.0 - beta.oil*price.oil.2020 - beta.eua*price.eua.2020 - parameters!$D87 ))), price.ceiling   )</f>
        <v>10.710160028870691</v>
      </c>
      <c r="G77" s="1">
        <f xml:space="preserve"> MIN(   MAX(0,EXP((1/beta.p)*( G47 - G62 - beta.0 - beta.oil*price.oil.2020 - beta.eua*price.eua.2020 - parameters!$D87 ))), price.ceiling   )</f>
        <v>10.999966530582473</v>
      </c>
      <c r="H77" s="1">
        <f xml:space="preserve"> MIN(   MAX(0,EXP((1/beta.p)*( H47 - H62 - beta.0 - beta.oil*price.oil.2020 - beta.eua*price.eua.2020 - parameters!$D87 ))), price.ceiling   )</f>
        <v>11.297614914040931</v>
      </c>
      <c r="I77" s="1">
        <f xml:space="preserve"> MIN(   MAX(0,EXP((1/beta.p)*( I47 - I62 - beta.0 - beta.oil*price.oil.2020 - beta.eua*price.eua.2020 - parameters!$D87 ))), price.ceiling   )</f>
        <v>11.603317372930357</v>
      </c>
      <c r="J77" s="1">
        <f xml:space="preserve"> MIN(   MAX(0,EXP((1/beta.p)*( J47 - J62 - beta.0 - beta.oil*price.oil.2020 - beta.eua*price.eua.2020 - parameters!$D87 ))), price.ceiling   )</f>
        <v>11.917291842689524</v>
      </c>
      <c r="K77" s="1">
        <f xml:space="preserve"> MIN(   MAX(0,EXP((1/beta.p)*( K47 - K62 - beta.0 - beta.oil*price.oil.2020 - beta.eua*price.eua.2020 - parameters!$D87 ))), price.ceiling   )</f>
        <v>12.239762155877957</v>
      </c>
      <c r="L77" s="1">
        <f xml:space="preserve"> MIN(   MAX(0,EXP((1/beta.p)*( L47 - L62 - beta.0 - beta.oil*price.oil.2020 - beta.eua*price.eua.2020 - parameters!$D87 ))), price.ceiling   )</f>
        <v>12.570958201746304</v>
      </c>
      <c r="M77" s="1">
        <f xml:space="preserve"> MIN(   MAX(0,EXP((1/beta.p)*( M47 - M62 - beta.0 - beta.oil*price.oil.2020 - beta.eua*price.eua.2020 - parameters!$D87 ))), price.ceiling   )</f>
        <v>12.911116090124487</v>
      </c>
      <c r="N77" s="1">
        <f xml:space="preserve"> MIN(   MAX(0,EXP((1/beta.p)*( N47 - N62 - beta.0 - beta.oil*price.oil.2020 - beta.eua*price.eua.2020 - parameters!$D87 ))), price.ceiling   )</f>
        <v>13.260478319744527</v>
      </c>
      <c r="O77" s="1">
        <f xml:space="preserve"> MIN(   MAX(0,EXP((1/beta.p)*( O47 - O62 - beta.0 - beta.oil*price.oil.2020 - beta.eua*price.eua.2020 - parameters!$D87 ))), price.ceiling   )</f>
        <v>13.619293951117989</v>
      </c>
      <c r="P77" s="1">
        <f xml:space="preserve"> MIN(   MAX(0,EXP((1/beta.p)*( P47 - P62 - beta.0 - beta.oil*price.oil.2020 - beta.eua*price.eua.2020 - parameters!$D87 ))), price.ceiling   )</f>
        <v>13.987818784091388</v>
      </c>
      <c r="Q77" s="1">
        <f xml:space="preserve"> MIN(   MAX(0,EXP((1/beta.p)*( Q47 - Q62 - beta.0 - beta.oil*price.oil.2020 - beta.eua*price.eua.2020 - parameters!$D87 ))), price.ceiling   )</f>
        <v>14.366315540205989</v>
      </c>
      <c r="R77" s="1">
        <f xml:space="preserve"> MIN(   MAX(0,EXP((1/beta.p)*( R47 - R62 - beta.0 - beta.oil*price.oil.2020 - beta.eua*price.eua.2020 - parameters!$D87 ))), price.ceiling   )</f>
        <v>14.755054049992165</v>
      </c>
      <c r="S77" s="1">
        <f xml:space="preserve"> MIN(   MAX(0,EXP((1/beta.p)*( S47 - S62 - beta.0 - beta.oil*price.oil.2020 - beta.eua*price.eua.2020 - parameters!$D87 ))), price.ceiling   )</f>
        <v>15.154311445331706</v>
      </c>
      <c r="T77" s="1">
        <f xml:space="preserve"> MIN(   MAX(0,EXP((1/beta.p)*( T47 - T62 - beta.0 - beta.oil*price.oil.2020 - beta.eua*price.eua.2020 - parameters!$D87 ))), price.ceiling   )</f>
        <v>15.564372357025245</v>
      </c>
      <c r="U77" s="1">
        <f xml:space="preserve"> MIN(   MAX(0,EXP((1/beta.p)*( U47 - U62 - beta.0 - beta.oil*price.oil.2020 - beta.eua*price.eua.2020 - parameters!$D87 ))), price.ceiling   )</f>
        <v>15.985529117705749</v>
      </c>
      <c r="V77" s="1">
        <f xml:space="preserve"> MIN(   MAX(0,EXP((1/beta.p)*( V47 - V62 - beta.0 - beta.oil*price.oil.2020 - beta.eua*price.eua.2020 - parameters!$D87 ))), price.ceiling   )</f>
        <v>16.418081970242589</v>
      </c>
      <c r="W77" s="1">
        <f xml:space="preserve"> MIN(   MAX(0,EXP((1/beta.p)*( W47 - W62 - beta.0 - beta.oil*price.oil.2020 - beta.eua*price.eua.2020 - parameters!$D87 ))), price.ceiling   )</f>
        <v>16.862339281784834</v>
      </c>
      <c r="X77" s="1">
        <f xml:space="preserve"> MIN(   MAX(0,EXP((1/beta.p)*( X47 - X62 - beta.0 - beta.oil*price.oil.2020 - beta.eua*price.eua.2020 - parameters!$D87 ))), price.ceiling   )</f>
        <v>17.318617763596325</v>
      </c>
      <c r="Y77" s="1">
        <f xml:space="preserve"> MIN(   MAX(0,EXP((1/beta.p)*( Y47 - Y62 - beta.0 - beta.oil*price.oil.2020 - beta.eua*price.eua.2020 - parameters!$D87 ))), price.ceiling   )</f>
        <v>17.787242696839318</v>
      </c>
      <c r="Z77" s="1">
        <f xml:space="preserve"> MIN(   MAX(0,EXP((1/beta.p)*( Z47 - Z62 - beta.0 - beta.oil*price.oil.2020 - beta.eua*price.eua.2020 - parameters!$D87 ))), price.ceiling   )</f>
        <v>18.268548164467614</v>
      </c>
      <c r="AA77" s="1">
        <f xml:space="preserve"> MIN(   MAX(0,EXP((1/beta.p)*( AA47 - AA62 - beta.0 - beta.oil*price.oil.2020 - beta.eua*price.eua.2020 - parameters!$D87 ))), price.ceiling   )</f>
        <v>18.7628772893944</v>
      </c>
      <c r="AB77" s="1">
        <f xml:space="preserve"> MIN(   MAX(0,EXP((1/beta.p)*( AB47 - AB62 - beta.0 - beta.oil*price.oil.2020 - beta.eua*price.eua.2020 - parameters!$D87 ))), price.ceiling   )</f>
        <v>19.270582479104828</v>
      </c>
      <c r="AC77" s="1">
        <f xml:space="preserve"> MIN(   MAX(0,EXP((1/beta.p)*( AC47 - AC62 - beta.0 - beta.oil*price.oil.2020 - beta.eua*price.eua.2020 - parameters!$D87 ))), price.ceiling   )</f>
        <v>19.79202567688743</v>
      </c>
      <c r="AD77" s="1">
        <f xml:space="preserve"> MIN(   MAX(0,EXP((1/beta.p)*( AD47 - AD62 - beta.0 - beta.oil*price.oil.2020 - beta.eua*price.eua.2020 - parameters!$D87 ))), price.ceiling   )</f>
        <v>20.327578619863694</v>
      </c>
      <c r="AE77" s="1">
        <f xml:space="preserve"> MIN(   MAX(0,EXP((1/beta.p)*( AE47 - AE62 - beta.0 - beta.oil*price.oil.2020 - beta.eua*price.eua.2020 - parameters!$D87 ))), price.ceiling   )</f>
        <v>20.877623103999671</v>
      </c>
      <c r="AF77" s="1">
        <f xml:space="preserve"> MIN(   MAX(0,EXP((1/beta.p)*( AF47 - AF62 - beta.0 - beta.oil*price.oil.2020 - beta.eua*price.eua.2020 - parameters!$D87 ))), price.ceiling   )</f>
        <v>21.442551256288457</v>
      </c>
      <c r="AG77" s="1">
        <f xml:space="preserve"> MIN(   MAX(0,EXP((1/beta.p)*( AG47 - AG62 - beta.0 - beta.oil*price.oil.2020 - beta.eua*price.eua.2020 - parameters!$D87 ))), price.ceiling   )</f>
        <v>22.022765814297802</v>
      </c>
      <c r="AH77" s="1">
        <f xml:space="preserve"> MIN(   MAX(0,EXP((1/beta.p)*( AH47 - AH62 - beta.0 - beta.oil*price.oil.2020 - beta.eua*price.eua.2020 - parameters!$D87 ))), price.ceiling   )</f>
        <v>22.618680413281851</v>
      </c>
      <c r="AI77" s="1">
        <f xml:space="preserve"> MIN(   MAX(0,EXP((1/beta.p)*( AI47 - AI62 - beta.0 - beta.oil*price.oil.2020 - beta.eua*price.eua.2020 - parameters!$D87 ))), price.ceiling   )</f>
        <v>23.230719881061972</v>
      </c>
      <c r="AJ77" s="1">
        <f xml:space="preserve"> MIN(   MAX(0,EXP((1/beta.p)*( AJ47 - AJ62 - beta.0 - beta.oil*price.oil.2020 - beta.eua*price.eua.2020 - parameters!$D87 ))), price.ceiling   )</f>
        <v>23.859320540886738</v>
      </c>
      <c r="AK77" s="1">
        <f xml:space="preserve"> MIN(   MAX(0,EXP((1/beta.p)*( AK47 - AK62 - beta.0 - beta.oil*price.oil.2020 - beta.eua*price.eua.2020 - parameters!$D87 ))), price.ceiling   )</f>
        <v>24.504930522486934</v>
      </c>
      <c r="AL77" s="1">
        <f xml:space="preserve"> MIN(   MAX(0,EXP((1/beta.p)*( AL47 - AL62 - beta.0 - beta.oil*price.oil.2020 - beta.eua*price.eua.2020 - parameters!$D87 ))), price.ceiling   )</f>
        <v>25.16801008154755</v>
      </c>
      <c r="AM77" s="1">
        <f xml:space="preserve"> MIN(   MAX(0,EXP((1/beta.p)*( AM47 - AM62 - beta.0 - beta.oil*price.oil.2020 - beta.eua*price.eua.2020 - parameters!$D87 ))), price.ceiling   )</f>
        <v>25.849031927824228</v>
      </c>
      <c r="AN77" s="1">
        <f xml:space="preserve"> MIN(   MAX(0,EXP((1/beta.p)*( AN47 - AN62 - beta.0 - beta.oil*price.oil.2020 - beta.eua*price.eua.2020 - parameters!$D87 ))), price.ceiling   )</f>
        <v>26.548481562138299</v>
      </c>
      <c r="AO77" s="1">
        <f xml:space="preserve"> MIN(   MAX(0,EXP((1/beta.p)*( AO47 - AO62 - beta.0 - beta.oil*price.oil.2020 - beta.eua*price.eua.2020 - parameters!$D87 ))), price.ceiling   )</f>
        <v>27.266857622490626</v>
      </c>
      <c r="AP77" s="1">
        <f xml:space="preserve"> MIN(   MAX(0,EXP((1/beta.p)*( AP47 - AP62 - beta.0 - beta.oil*price.oil.2020 - beta.eua*price.eua.2020 - parameters!$D87 ))), price.ceiling   )</f>
        <v>28.004672239540781</v>
      </c>
      <c r="AQ77" s="1">
        <f xml:space="preserve"> MIN(   MAX(0,EXP((1/beta.p)*( AQ47 - AQ62 - beta.0 - beta.oil*price.oil.2020 - beta.eua*price.eua.2020 - parameters!$D87 ))), price.ceiling   )</f>
        <v>28.762451401705381</v>
      </c>
      <c r="AR77" s="1">
        <f xml:space="preserve"> MIN(   MAX(0,EXP((1/beta.p)*( AR47 - AR62 - beta.0 - beta.oil*price.oil.2020 - beta.eua*price.eua.2020 - parameters!$D87 ))), price.ceiling   )</f>
        <v>29.540735330135377</v>
      </c>
      <c r="AS77" s="1">
        <f xml:space="preserve"> MIN(   MAX(0,EXP((1/beta.p)*( AS47 - AS62 - beta.0 - beta.oil*price.oil.2020 - beta.eua*price.eua.2020 - parameters!$D87 ))), price.ceiling   )</f>
        <v>30.340078863840052</v>
      </c>
      <c r="AT77" s="1">
        <f xml:space="preserve"> MIN(   MAX(0,EXP((1/beta.p)*( AT47 - AT62 - beta.0 - beta.oil*price.oil.2020 - beta.eua*price.eua.2020 - parameters!$D87 ))), price.ceiling   )</f>
        <v>31.16105185523206</v>
      </c>
      <c r="AU77" s="1">
        <f xml:space="preserve"> MIN(   MAX(0,EXP((1/beta.p)*( AU47 - AU62 - beta.0 - beta.oil*price.oil.2020 - beta.eua*price.eua.2020 - parameters!$D87 ))), price.ceiling   )</f>
        <v>32.004239576375419</v>
      </c>
      <c r="AV77" s="1">
        <f xml:space="preserve"> MIN(   MAX(0,EXP((1/beta.p)*( AV47 - AV62 - beta.0 - beta.oil*price.oil.2020 - beta.eua*price.eua.2020 - parameters!$D87 ))), price.ceiling   )</f>
        <v>32.870243136226343</v>
      </c>
      <c r="AW77" s="1">
        <f xml:space="preserve"> MIN(   MAX(0,EXP((1/beta.p)*( AW47 - AW62 - beta.0 - beta.oil*price.oil.2020 - beta.eua*price.eua.2020 - parameters!$D87 ))), price.ceiling   )</f>
        <v>33.75967990916407</v>
      </c>
      <c r="AX77" s="1">
        <f xml:space="preserve"> MIN(   MAX(0,EXP((1/beta.p)*( AX47 - AX62 - beta.0 - beta.oil*price.oil.2020 - beta.eua*price.eua.2020 - parameters!$D87 ))), price.ceiling   )</f>
        <v>34.673183975117418</v>
      </c>
      <c r="AY77" s="1">
        <f xml:space="preserve"> MIN(   MAX(0,EXP((1/beta.p)*( AY47 - AY62 - beta.0 - beta.oil*price.oil.2020 - beta.eua*price.eua.2020 - parameters!$D87 ))), price.ceiling   )</f>
        <v>35.611406571600604</v>
      </c>
      <c r="AZ77" s="1">
        <f xml:space="preserve"> MIN(   MAX(0,EXP((1/beta.p)*( AZ47 - AZ62 - beta.0 - beta.oil*price.oil.2020 - beta.eua*price.eua.2020 - parameters!$D87 ))), price.ceiling   )</f>
        <v>36.57501655798098</v>
      </c>
      <c r="BA77" s="1">
        <f xml:space="preserve"> MIN(   MAX(0,EXP((1/beta.p)*( BA47 - BA62 - beta.0 - beta.oil*price.oil.2020 - beta.eua*price.eua.2020 - parameters!$D87 ))), price.ceiling   )</f>
        <v>37.564700892308956</v>
      </c>
      <c r="BB77" s="1">
        <f xml:space="preserve"> MIN(   MAX(0,EXP((1/beta.p)*( BB47 - BB62 - beta.0 - beta.oil*price.oil.2020 - beta.eua*price.eua.2020 - parameters!$D87 ))), price.ceiling   )</f>
        <v>38.581165121050937</v>
      </c>
      <c r="BC77" s="1">
        <f xml:space="preserve"> MIN(   MAX(0,EXP((1/beta.p)*( BC47 - BC62 - beta.0 - beta.oil*price.oil.2020 - beta.eua*price.eua.2020 - parameters!$D87 ))), price.ceiling   )</f>
        <v>39.625133882073769</v>
      </c>
      <c r="BD77" s="1">
        <f xml:space="preserve"> MIN(   MAX(0,EXP((1/beta.p)*( BD47 - BD62 - beta.0 - beta.oil*price.oil.2020 - beta.eua*price.eua.2020 - parameters!$D87 ))), price.ceiling   )</f>
        <v>40.697351421239304</v>
      </c>
      <c r="BE77" s="1">
        <f xml:space="preserve"> MIN(   MAX(0,EXP((1/beta.p)*( BE47 - BE62 - beta.0 - beta.oil*price.oil.2020 - beta.eua*price.eua.2020 - parameters!$D87 ))), price.ceiling   )</f>
        <v>41.798582122977741</v>
      </c>
      <c r="BF77" s="1">
        <f xml:space="preserve"> MIN(   MAX(0,EXP((1/beta.p)*( BF47 - BF62 - beta.0 - beta.oil*price.oil.2020 - beta.eua*price.eua.2020 - parameters!$D87 ))), price.ceiling   )</f>
        <v>42.92961105521772</v>
      </c>
      <c r="BG77" s="1">
        <f xml:space="preserve"> MIN(   MAX(0,EXP((1/beta.p)*( BG47 - BG62 - beta.0 - beta.oil*price.oil.2020 - beta.eua*price.eua.2020 - parameters!$D87 ))), price.ceiling   )</f>
        <v>44.09124452906152</v>
      </c>
      <c r="BH77" s="1">
        <f xml:space="preserve"> MIN(   MAX(0,EXP((1/beta.p)*( BH47 - BH62 - beta.0 - beta.oil*price.oil.2020 - beta.eua*price.eua.2020 - parameters!$D87 ))), price.ceiling   )</f>
        <v>45.284310673604743</v>
      </c>
      <c r="BI77" s="1">
        <f xml:space="preserve"> MIN(   MAX(0,EXP((1/beta.p)*( BI47 - BI62 - beta.0 - beta.oil*price.oil.2020 - beta.eua*price.eua.2020 - parameters!$D87 ))), price.ceiling   )</f>
        <v>46.509660026310073</v>
      </c>
      <c r="BJ77" s="1">
        <f xml:space="preserve"> MIN(   MAX(0,EXP((1/beta.p)*( BJ47 - BJ62 - beta.0 - beta.oil*price.oil.2020 - beta.eua*price.eua.2020 - parameters!$D87 ))), price.ceiling   )</f>
        <v>47.768166139355564</v>
      </c>
      <c r="BK77" s="1">
        <f xml:space="preserve"> MIN(   MAX(0,EXP((1/beta.p)*( BK47 - BK62 - beta.0 - beta.oil*price.oil.2020 - beta.eua*price.eua.2020 - parameters!$D87 ))), price.ceiling   )</f>
        <v>49.060726202390697</v>
      </c>
      <c r="BL77" s="1">
        <f xml:space="preserve"> MIN(   MAX(0,EXP((1/beta.p)*( BL47 - BL62 - beta.0 - beta.oil*price.oil.2020 - beta.eua*price.eua.2020 - parameters!$D87 ))), price.ceiling   )</f>
        <v>50.388261682143337</v>
      </c>
      <c r="BM77" s="1">
        <f xml:space="preserve"> MIN(   MAX(0,EXP((1/beta.p)*( BM47 - BM62 - beta.0 - beta.oil*price.oil.2020 - beta.eua*price.eua.2020 - parameters!$D87 ))), price.ceiling   )</f>
        <v>51.75171897933366</v>
      </c>
      <c r="BN77" s="1">
        <f xml:space="preserve"> MIN(   MAX(0,EXP((1/beta.p)*( BN47 - BN62 - beta.0 - beta.oil*price.oil.2020 - beta.eua*price.eua.2020 - parameters!$D87 ))), price.ceiling   )</f>
        <v>53.152070103363798</v>
      </c>
      <c r="BO77" s="1">
        <f xml:space="preserve"> MIN(   MAX(0,EXP((1/beta.p)*( BO47 - BO62 - beta.0 - beta.oil*price.oil.2020 - beta.eua*price.eua.2020 - parameters!$D87 ))), price.ceiling   )</f>
        <v>54.590313365263924</v>
      </c>
      <c r="BP77" s="1">
        <f xml:space="preserve"> MIN(   MAX(0,EXP((1/beta.p)*( BP47 - BP62 - beta.0 - beta.oil*price.oil.2020 - beta.eua*price.eua.2020 - parameters!$D87 ))), price.ceiling   )</f>
        <v>56.067474089388512</v>
      </c>
      <c r="BQ77" s="1">
        <f xml:space="preserve"> MIN(   MAX(0,EXP((1/beta.p)*( BQ47 - BQ62 - beta.0 - beta.oil*price.oil.2020 - beta.eua*price.eua.2020 - parameters!$D87 ))), price.ceiling   )</f>
        <v>57.584605344370772</v>
      </c>
      <c r="BR77" s="1">
        <f xml:space="preserve"> MIN(   MAX(0,EXP((1/beta.p)*( BR47 - BR62 - beta.0 - beta.oil*price.oil.2020 - beta.eua*price.eua.2020 - parameters!$D87 ))), price.ceiling   )</f>
        <v>59.142788693855771</v>
      </c>
      <c r="BS77" s="1">
        <f xml:space="preserve"> MIN(   MAX(0,EXP((1/beta.p)*( BS47 - BS62 - beta.0 - beta.oil*price.oil.2020 - beta.eua*price.eua.2020 - parameters!$D87 ))), price.ceiling   )</f>
        <v>60.743134967547491</v>
      </c>
      <c r="BT77" s="1">
        <f xml:space="preserve"> MIN(   MAX(0,EXP((1/beta.p)*( BT47 - BT62 - beta.0 - beta.oil*price.oil.2020 - beta.eua*price.eua.2020 - parameters!$D87 ))), price.ceiling   )</f>
        <v>62.386785053120256</v>
      </c>
      <c r="BU77" s="1">
        <f xml:space="preserve"> MIN(   MAX(0,EXP((1/beta.p)*( BU47 - BU62 - beta.0 - beta.oil*price.oil.2020 - beta.eua*price.eua.2020 - parameters!$D87 ))), price.ceiling   )</f>
        <v>64.07491070955794</v>
      </c>
      <c r="BV77" s="1">
        <f xml:space="preserve"> MIN(   MAX(0,EXP((1/beta.p)*( BV47 - BV62 - beta.0 - beta.oil*price.oil.2020 - beta.eua*price.eua.2020 - parameters!$D87 ))), price.ceiling   )</f>
        <v>65.808715402501406</v>
      </c>
      <c r="BW77" s="1">
        <f xml:space="preserve"> MIN(   MAX(0,EXP((1/beta.p)*( BW47 - BW62 - beta.0 - beta.oil*price.oil.2020 - beta.eua*price.eua.2020 - parameters!$D87 ))), price.ceiling   )</f>
        <v>67.58943516220009</v>
      </c>
      <c r="BX77" s="1">
        <f xml:space="preserve"> MIN(   MAX(0,EXP((1/beta.p)*( BX47 - BX62 - beta.0 - beta.oil*price.oil.2020 - beta.eua*price.eua.2020 - parameters!$D87 ))), price.ceiling   )</f>
        <v>69.418339464678397</v>
      </c>
      <c r="BY77" s="1">
        <f xml:space="preserve"> MIN(   MAX(0,EXP((1/beta.p)*( BY47 - BY62 - beta.0 - beta.oil*price.oil.2020 - beta.eua*price.eua.2020 - parameters!$D87 ))), price.ceiling   )</f>
        <v>71.296732136745732</v>
      </c>
      <c r="BZ77" s="1">
        <f xml:space="preserve"> MIN(   MAX(0,EXP((1/beta.p)*( BZ47 - BZ62 - beta.0 - beta.oil*price.oil.2020 - beta.eua*price.eua.2020 - parameters!$D87 ))), price.ceiling   )</f>
        <v>73.225952285495524</v>
      </c>
      <c r="CA77" s="1">
        <f xml:space="preserve"> MIN(   MAX(0,EXP((1/beta.p)*( CA47 - CA62 - beta.0 - beta.oil*price.oil.2020 - beta.eua*price.eua.2020 - parameters!$D87 ))), price.ceiling   )</f>
        <v>75.207375252955273</v>
      </c>
      <c r="CB77" s="1">
        <f xml:space="preserve"> MIN(   MAX(0,EXP((1/beta.p)*( CB47 - CB62 - beta.0 - beta.oil*price.oil.2020 - beta.eua*price.eua.2020 - parameters!$D87 ))), price.ceiling   )</f>
        <v>77.24241359656834</v>
      </c>
      <c r="CC77" s="1">
        <f xml:space="preserve"> MIN(   MAX(0,EXP((1/beta.p)*( CC47 - CC62 - beta.0 - beta.oil*price.oil.2020 - beta.eua*price.eua.2020 - parameters!$D87 ))), price.ceiling   )</f>
        <v>79.33251809620721</v>
      </c>
      <c r="CD77" s="1">
        <f xml:space="preserve"> MIN(   MAX(0,EXP((1/beta.p)*( CD47 - CD62 - beta.0 - beta.oil*price.oil.2020 - beta.eua*price.eua.2020 - parameters!$D87 ))), price.ceiling   )</f>
        <v>81.479178788435348</v>
      </c>
      <c r="CE77" s="1">
        <f xml:space="preserve"> MIN(   MAX(0,EXP((1/beta.p)*( CE47 - CE62 - beta.0 - beta.oil*price.oil.2020 - beta.eua*price.eua.2020 - parameters!$D87 ))), price.ceiling   )</f>
        <v>83.683926028754115</v>
      </c>
      <c r="CF77" s="1">
        <f xml:space="preserve"> MIN(   MAX(0,EXP((1/beta.p)*( CF47 - CF62 - beta.0 - beta.oil*price.oil.2020 - beta.eua*price.eua.2020 - parameters!$D87 ))), price.ceiling   )</f>
        <v>85.948331582595088</v>
      </c>
      <c r="CG77" s="1">
        <f xml:space="preserve"> MIN(   MAX(0,EXP((1/beta.p)*( CG47 - CG62 - beta.0 - beta.oil*price.oil.2020 - beta.eua*price.eua.2020 - parameters!$D87 ))), price.ceiling   )</f>
        <v>88.274009745831933</v>
      </c>
      <c r="CH77" s="1">
        <f xml:space="preserve"> MIN(   MAX(0,EXP((1/beta.p)*( CH47 - CH62 - beta.0 - beta.oil*price.oil.2020 - beta.eua*price.eua.2020 - parameters!$D87 ))), price.ceiling   )</f>
        <v>90.662618495612449</v>
      </c>
      <c r="CI77" s="1">
        <f xml:space="preserve"> MIN(   MAX(0,EXP((1/beta.p)*( CI47 - CI62 - beta.0 - beta.oil*price.oil.2020 - beta.eua*price.eua.2020 - parameters!$D87 ))), price.ceiling   )</f>
        <v>93.115860672332147</v>
      </c>
      <c r="CJ77" s="1">
        <f xml:space="preserve"> MIN(   MAX(0,EXP((1/beta.p)*( CJ47 - CJ62 - beta.0 - beta.oil*price.oil.2020 - beta.eua*price.eua.2020 - parameters!$D87 ))), price.ceiling   )</f>
        <v>95.635485193589389</v>
      </c>
      <c r="CK77" s="1">
        <f xml:space="preserve"> MIN(   MAX(0,EXP((1/beta.p)*( CK47 - CK62 - beta.0 - beta.oil*price.oil.2020 - beta.eua*price.eua.2020 - parameters!$D87 ))), price.ceiling   )</f>
        <v>98.223288300989282</v>
      </c>
      <c r="CL77" s="1">
        <f xml:space="preserve"> MIN(   MAX(0,EXP((1/beta.p)*( CL47 - CL62 - beta.0 - beta.oil*price.oil.2020 - beta.eua*price.eua.2020 - parameters!$D87 ))), price.ceiling   )</f>
        <v>100.88111484068671</v>
      </c>
      <c r="CM77" s="1">
        <f xml:space="preserve"> MIN(   MAX(0,EXP((1/beta.p)*( CM47 - CM62 - beta.0 - beta.oil*price.oil.2020 - beta.eua*price.eua.2020 - parameters!$D87 ))), price.ceiling   )</f>
        <v>103.61085957857605</v>
      </c>
      <c r="CN77" s="1">
        <f xml:space="preserve"> MIN(   MAX(0,EXP((1/beta.p)*( CN47 - CN62 - beta.0 - beta.oil*price.oil.2020 - beta.eua*price.eua.2020 - parameters!$D87 ))), price.ceiling   )</f>
        <v>106.41446855107276</v>
      </c>
      <c r="CO77" s="1">
        <f xml:space="preserve"> MIN(   MAX(0,EXP((1/beta.p)*( CO47 - CO62 - beta.0 - beta.oil*price.oil.2020 - beta.eua*price.eua.2020 - parameters!$D87 ))), price.ceiling   )</f>
        <v>109.2939404524425</v>
      </c>
      <c r="CP77" s="1">
        <f xml:space="preserve"> MIN(   MAX(0,EXP((1/beta.p)*( CP47 - CP62 - beta.0 - beta.oil*price.oil.2020 - beta.eua*price.eua.2020 - parameters!$D87 ))), price.ceiling   )</f>
        <v>112.25132805967104</v>
      </c>
      <c r="CQ77" s="1">
        <f xml:space="preserve"> MIN(   MAX(0,EXP((1/beta.p)*( CQ47 - CQ62 - beta.0 - beta.oil*price.oil.2020 - beta.eua*price.eua.2020 - parameters!$D87 ))), price.ceiling   )</f>
        <v>115.28873969589144</v>
      </c>
      <c r="CR77" s="1">
        <f xml:space="preserve"> MIN(   MAX(0,EXP((1/beta.p)*( CR47 - CR62 - beta.0 - beta.oil*price.oil.2020 - beta.eua*price.eua.2020 - parameters!$D87 ))), price.ceiling   )</f>
        <v>118.40834073340731</v>
      </c>
      <c r="CS77" s="1">
        <f xml:space="preserve"> MIN(   MAX(0,EXP((1/beta.p)*( CS47 - CS62 - beta.0 - beta.oil*price.oil.2020 - beta.eua*price.eua.2020 - parameters!$D87 ))), price.ceiling   )</f>
        <v>121.61235513738859</v>
      </c>
      <c r="CT77" s="1">
        <f xml:space="preserve"> MIN(   MAX(0,EXP((1/beta.p)*( CT47 - CT62 - beta.0 - beta.oil*price.oil.2020 - beta.eua*price.eua.2020 - parameters!$D87 ))), price.ceiling   )</f>
        <v>124.90306705133683</v>
      </c>
      <c r="CU77" s="1">
        <f xml:space="preserve"> MIN(   MAX(0,EXP((1/beta.p)*( CU47 - CU62 - beta.0 - beta.oil*price.oil.2020 - beta.eua*price.eua.2020 - parameters!$D87 ))), price.ceiling   )</f>
        <v>128.28282242545285</v>
      </c>
      <c r="CV77" s="1">
        <f xml:space="preserve"> MIN(   MAX(0,EXP((1/beta.p)*( CV47 - CV62 - beta.0 - beta.oil*price.oil.2020 - beta.eua*price.eua.2020 - parameters!$D87 ))), price.ceiling   )</f>
        <v>131.7540306890661</v>
      </c>
      <c r="CW77" s="1">
        <f xml:space="preserve"> MIN(   MAX(0,EXP((1/beta.p)*( CW47 - CW62 - beta.0 - beta.oil*price.oil.2020 - beta.eua*price.eua.2020 - parameters!$D87 ))), price.ceiling   )</f>
        <v>135.31916646831652</v>
      </c>
      <c r="CX77" s="1">
        <f xml:space="preserve"> MIN(   MAX(0,EXP((1/beta.p)*( CX47 - CX62 - beta.0 - beta.oil*price.oil.2020 - beta.eua*price.eua.2020 - parameters!$D87 ))), price.ceiling   )</f>
        <v>138.98077135031849</v>
      </c>
      <c r="CY77" s="1">
        <f xml:space="preserve"> MIN(   MAX(0,EXP((1/beta.p)*( CY47 - CY62 - beta.0 - beta.oil*price.oil.2020 - beta.eua*price.eua.2020 - parameters!$D87 ))), price.ceiling   )</f>
        <v>142.74145569505905</v>
      </c>
      <c r="CZ77" s="1">
        <f xml:space="preserve"> MIN(   MAX(0,EXP((1/beta.p)*( CZ47 - CZ62 - beta.0 - beta.oil*price.oil.2020 - beta.eua*price.eua.2020 - parameters!$D87 ))), price.ceiling   )</f>
        <v>146.60390049632443</v>
      </c>
      <c r="DA77" s="1">
        <f xml:space="preserve"> MIN(   MAX(0,EXP((1/beta.p)*( DA47 - DA62 - beta.0 - beta.oil*price.oil.2020 - beta.eua*price.eua.2020 - parameters!$D87 ))), price.ceiling   )</f>
        <v>150.57085929298225</v>
      </c>
    </row>
    <row r="78" spans="1:105" x14ac:dyDescent="0.25">
      <c r="A78" t="s">
        <v>58</v>
      </c>
      <c r="B78" s="3">
        <f t="shared" si="8"/>
        <v>47.086768279783136</v>
      </c>
      <c r="D78" t="s">
        <v>58</v>
      </c>
      <c r="E78" s="1">
        <f xml:space="preserve"> MIN(   MAX(0,EXP((1/beta.p)*( E48 - E63 - beta.0 - beta.oil*price.oil.2020 - beta.eua*price.eua.2020 - parameters!$D88 ))), price.ceiling   )</f>
        <v>7.5166119544553363</v>
      </c>
      <c r="F78" s="1">
        <f xml:space="preserve"> MIN(   MAX(0,EXP((1/beta.p)*( F48 - F63 - beta.0 - beta.oil*price.oil.2020 - beta.eua*price.eua.2020 - parameters!$D88 ))), price.ceiling   )</f>
        <v>7.7877811165153332</v>
      </c>
      <c r="G78" s="1">
        <f xml:space="preserve"> MIN(   MAX(0,EXP((1/beta.p)*( G48 - G63 - beta.0 - beta.oil*price.oil.2020 - beta.eua*price.eua.2020 - parameters!$D88 ))), price.ceiling   )</f>
        <v>8.0687329725467496</v>
      </c>
      <c r="H78" s="1">
        <f xml:space="preserve"> MIN(   MAX(0,EXP((1/beta.p)*( H48 - H63 - beta.0 - beta.oil*price.oil.2020 - beta.eua*price.eua.2020 - parameters!$D88 ))), price.ceiling   )</f>
        <v>8.3598204428470435</v>
      </c>
      <c r="I78" s="1">
        <f xml:space="preserve"> MIN(   MAX(0,EXP((1/beta.p)*( I48 - I63 - beta.0 - beta.oil*price.oil.2020 - beta.eua*price.eua.2020 - parameters!$D88 ))), price.ceiling   )</f>
        <v>8.6614091796602057</v>
      </c>
      <c r="J78" s="1">
        <f xml:space="preserve"> MIN(   MAX(0,EXP((1/beta.p)*( J48 - J63 - beta.0 - beta.oil*price.oil.2020 - beta.eua*price.eua.2020 - parameters!$D88 ))), price.ceiling   )</f>
        <v>8.9738780264941944</v>
      </c>
      <c r="K78" s="1">
        <f xml:space="preserve"> MIN(   MAX(0,EXP((1/beta.p)*( K48 - K63 - beta.0 - beta.oil*price.oil.2020 - beta.eua*price.eua.2020 - parameters!$D88 ))), price.ceiling   )</f>
        <v>9.2976194940087762</v>
      </c>
      <c r="L78" s="1">
        <f xml:space="preserve"> MIN(   MAX(0,EXP((1/beta.p)*( L48 - L63 - beta.0 - beta.oil*price.oil.2020 - beta.eua*price.eua.2020 - parameters!$D88 ))), price.ceiling   )</f>
        <v>9.6330402530714654</v>
      </c>
      <c r="M78" s="1">
        <f xml:space="preserve"> MIN(   MAX(0,EXP((1/beta.p)*( M48 - M63 - beta.0 - beta.oil*price.oil.2020 - beta.eua*price.eua.2020 - parameters!$D88 ))), price.ceiling   )</f>
        <v>9.9805616456008881</v>
      </c>
      <c r="N78" s="1">
        <f xml:space="preserve"> MIN(   MAX(0,EXP((1/beta.p)*( N48 - N63 - beta.0 - beta.oil*price.oil.2020 - beta.eua*price.eua.2020 - parameters!$D88 ))), price.ceiling   )</f>
        <v>10.34062021383941</v>
      </c>
      <c r="O78" s="1">
        <f xml:space="preserve"> MIN(   MAX(0,EXP((1/beta.p)*( O48 - O63 - beta.0 - beta.oil*price.oil.2020 - beta.eua*price.eua.2020 - parameters!$D88 ))), price.ceiling   )</f>
        <v>10.713668248719731</v>
      </c>
      <c r="P78" s="1">
        <f xml:space="preserve"> MIN(   MAX(0,EXP((1/beta.p)*( P48 - P63 - beta.0 - beta.oil*price.oil.2020 - beta.eua*price.eua.2020 - parameters!$D88 ))), price.ceiling   )</f>
        <v>11.10017435801438</v>
      </c>
      <c r="Q78" s="1">
        <f xml:space="preserve"> MIN(   MAX(0,EXP((1/beta.p)*( Q48 - Q63 - beta.0 - beta.oil*price.oil.2020 - beta.eua*price.eua.2020 - parameters!$D88 ))), price.ceiling   )</f>
        <v>11.500624054981706</v>
      </c>
      <c r="R78" s="1">
        <f xml:space="preserve"> MIN(   MAX(0,EXP((1/beta.p)*( R48 - R63 - beta.0 - beta.oil*price.oil.2020 - beta.eua*price.eua.2020 - parameters!$D88 ))), price.ceiling   )</f>
        <v>11.915520368247948</v>
      </c>
      <c r="S78" s="1">
        <f xml:space="preserve"> MIN(   MAX(0,EXP((1/beta.p)*( S48 - S63 - beta.0 - beta.oil*price.oil.2020 - beta.eua*price.eua.2020 - parameters!$D88 ))), price.ceiling   )</f>
        <v>12.34538447369129</v>
      </c>
      <c r="T78" s="1">
        <f xml:space="preserve"> MIN(   MAX(0,EXP((1/beta.p)*( T48 - T63 - beta.0 - beta.oil*price.oil.2020 - beta.eua*price.eua.2020 - parameters!$D88 ))), price.ceiling   )</f>
        <v>12.790756349121828</v>
      </c>
      <c r="U78" s="1">
        <f xml:space="preserve"> MIN(   MAX(0,EXP((1/beta.p)*( U48 - U63 - beta.0 - beta.oil*price.oil.2020 - beta.eua*price.eua.2020 - parameters!$D88 ))), price.ceiling   )</f>
        <v>13.252195452579748</v>
      </c>
      <c r="V78" s="1">
        <f xml:space="preserve"> MIN(   MAX(0,EXP((1/beta.p)*( V48 - V63 - beta.0 - beta.oil*price.oil.2020 - beta.eua*price.eua.2020 - parameters!$D88 ))), price.ceiling   )</f>
        <v>13.730281425103763</v>
      </c>
      <c r="W78" s="1">
        <f xml:space="preserve"> MIN(   MAX(0,EXP((1/beta.p)*( W48 - W63 - beta.0 - beta.oil*price.oil.2020 - beta.eua*price.eua.2020 - parameters!$D88 ))), price.ceiling   )</f>
        <v>14.225614818852586</v>
      </c>
      <c r="X78" s="1">
        <f xml:space="preserve"> MIN(   MAX(0,EXP((1/beta.p)*( X48 - X63 - beta.0 - beta.oil*price.oil.2020 - beta.eua*price.eua.2020 - parameters!$D88 ))), price.ceiling   )</f>
        <v>14.738817851494181</v>
      </c>
      <c r="Y78" s="1">
        <f xml:space="preserve"> MIN(   MAX(0,EXP((1/beta.p)*( Y48 - Y63 - beta.0 - beta.oil*price.oil.2020 - beta.eua*price.eua.2020 - parameters!$D88 ))), price.ceiling   )</f>
        <v>15.270535187810269</v>
      </c>
      <c r="Z78" s="1">
        <f xml:space="preserve"> MIN(   MAX(0,EXP((1/beta.p)*( Z48 - Z63 - beta.0 - beta.oil*price.oil.2020 - beta.eua*price.eua.2020 - parameters!$D88 ))), price.ceiling   )</f>
        <v>15.821434749498001</v>
      </c>
      <c r="AA78" s="1">
        <f xml:space="preserve"> MIN(   MAX(0,EXP((1/beta.p)*( AA48 - AA63 - beta.0 - beta.oil*price.oil.2020 - beta.eua*price.eua.2020 - parameters!$D88 ))), price.ceiling   )</f>
        <v>16.39220855418608</v>
      </c>
      <c r="AB78" s="1">
        <f xml:space="preserve"> MIN(   MAX(0,EXP((1/beta.p)*( AB48 - AB63 - beta.0 - beta.oil*price.oil.2020 - beta.eua*price.eua.2020 - parameters!$D88 ))), price.ceiling   )</f>
        <v>16.983573584719103</v>
      </c>
      <c r="AC78" s="1">
        <f xml:space="preserve"> MIN(   MAX(0,EXP((1/beta.p)*( AC48 - AC63 - beta.0 - beta.oil*price.oil.2020 - beta.eua*price.eua.2020 - parameters!$D88 ))), price.ceiling   )</f>
        <v>17.596272689802326</v>
      </c>
      <c r="AD78" s="1">
        <f xml:space="preserve"> MIN(   MAX(0,EXP((1/beta.p)*( AD48 - AD63 - beta.0 - beta.oil*price.oil.2020 - beta.eua*price.eua.2020 - parameters!$D88 ))), price.ceiling   )</f>
        <v>18.231075517137949</v>
      </c>
      <c r="AE78" s="1">
        <f xml:space="preserve"> MIN(   MAX(0,EXP((1/beta.p)*( AE48 - AE63 - beta.0 - beta.oil*price.oil.2020 - beta.eua*price.eua.2020 - parameters!$D88 ))), price.ceiling   )</f>
        <v>18.888779480225271</v>
      </c>
      <c r="AF78" s="1">
        <f xml:space="preserve"> MIN(   MAX(0,EXP((1/beta.p)*( AF48 - AF63 - beta.0 - beta.oil*price.oil.2020 - beta.eua*price.eua.2020 - parameters!$D88 ))), price.ceiling   )</f>
        <v>19.570210760039146</v>
      </c>
      <c r="AG78" s="1">
        <f xml:space="preserve"> MIN(   MAX(0,EXP((1/beta.p)*( AG48 - AG63 - beta.0 - beta.oil*price.oil.2020 - beta.eua*price.eua.2020 - parameters!$D88 ))), price.ceiling   )</f>
        <v>20.276225342844889</v>
      </c>
      <c r="AH78" s="1">
        <f xml:space="preserve"> MIN(   MAX(0,EXP((1/beta.p)*( AH48 - AH63 - beta.0 - beta.oil*price.oil.2020 - beta.eua*price.eua.2020 - parameters!$D88 ))), price.ceiling   )</f>
        <v>21.007710095453398</v>
      </c>
      <c r="AI78" s="1">
        <f xml:space="preserve"> MIN(   MAX(0,EXP((1/beta.p)*( AI48 - AI63 - beta.0 - beta.oil*price.oil.2020 - beta.eua*price.eua.2020 - parameters!$D88 ))), price.ceiling   )</f>
        <v>21.765583879267254</v>
      </c>
      <c r="AJ78" s="1">
        <f xml:space="preserve"> MIN(   MAX(0,EXP((1/beta.p)*( AJ48 - AJ63 - beta.0 - beta.oil*price.oil.2020 - beta.eua*price.eua.2020 - parameters!$D88 ))), price.ceiling   )</f>
        <v>22.550798704516957</v>
      </c>
      <c r="AK78" s="1">
        <f xml:space="preserve"> MIN(   MAX(0,EXP((1/beta.p)*( AK48 - AK63 - beta.0 - beta.oil*price.oil.2020 - beta.eua*price.eua.2020 - parameters!$D88 ))), price.ceiling   )</f>
        <v>23.364340926137558</v>
      </c>
      <c r="AL78" s="1">
        <f xml:space="preserve"> MIN(   MAX(0,EXP((1/beta.p)*( AL48 - AL63 - beta.0 - beta.oil*price.oil.2020 - beta.eua*price.eua.2020 - parameters!$D88 ))), price.ceiling   )</f>
        <v>24.207232482787564</v>
      </c>
      <c r="AM78" s="1">
        <f xml:space="preserve"> MIN(   MAX(0,EXP((1/beta.p)*( AM48 - AM63 - beta.0 - beta.oil*price.oil.2020 - beta.eua*price.eua.2020 - parameters!$D88 ))), price.ceiling   )</f>
        <v>25.080532180566735</v>
      </c>
      <c r="AN78" s="1">
        <f xml:space="preserve"> MIN(   MAX(0,EXP((1/beta.p)*( AN48 - AN63 - beta.0 - beta.oil*price.oil.2020 - beta.eua*price.eua.2020 - parameters!$D88 ))), price.ceiling   )</f>
        <v>25.985337023045251</v>
      </c>
      <c r="AO78" s="1">
        <f xml:space="preserve"> MIN(   MAX(0,EXP((1/beta.p)*( AO48 - AO63 - beta.0 - beta.oil*price.oil.2020 - beta.eua*price.eua.2020 - parameters!$D88 ))), price.ceiling   )</f>
        <v>26.922783589275035</v>
      </c>
      <c r="AP78" s="1">
        <f xml:space="preserve"> MIN(   MAX(0,EXP((1/beta.p)*( AP48 - AP63 - beta.0 - beta.oil*price.oil.2020 - beta.eua*price.eua.2020 - parameters!$D88 ))), price.ceiling   )</f>
        <v>27.894049461514062</v>
      </c>
      <c r="AQ78" s="1">
        <f xml:space="preserve"> MIN(   MAX(0,EXP((1/beta.p)*( AQ48 - AQ63 - beta.0 - beta.oil*price.oil.2020 - beta.eua*price.eua.2020 - parameters!$D88 ))), price.ceiling   )</f>
        <v>28.900354704457389</v>
      </c>
      <c r="AR78" s="1">
        <f xml:space="preserve"> MIN(   MAX(0,EXP((1/beta.p)*( AR48 - AR63 - beta.0 - beta.oil*price.oil.2020 - beta.eua*price.eua.2020 - parameters!$D88 ))), price.ceiling   )</f>
        <v>29.942963397832777</v>
      </c>
      <c r="AS78" s="1">
        <f xml:space="preserve"> MIN(   MAX(0,EXP((1/beta.p)*( AS48 - AS63 - beta.0 - beta.oil*price.oil.2020 - beta.eua*price.eua.2020 - parameters!$D88 ))), price.ceiling   )</f>
        <v>31.023185224286216</v>
      </c>
      <c r="AT78" s="1">
        <f xml:space="preserve"> MIN(   MAX(0,EXP((1/beta.p)*( AT48 - AT63 - beta.0 - beta.oil*price.oil.2020 - beta.eua*price.eua.2020 - parameters!$D88 ))), price.ceiling   )</f>
        <v>32.142377114552069</v>
      </c>
      <c r="AU78" s="1">
        <f xml:space="preserve"> MIN(   MAX(0,EXP((1/beta.p)*( AU48 - AU63 - beta.0 - beta.oil*price.oil.2020 - beta.eua*price.eua.2020 - parameters!$D88 ))), price.ceiling   )</f>
        <v>33.301944951974271</v>
      </c>
      <c r="AV78" s="1">
        <f xml:space="preserve"> MIN(   MAX(0,EXP((1/beta.p)*( AV48 - AV63 - beta.0 - beta.oil*price.oil.2020 - beta.eua*price.eua.2020 - parameters!$D88 ))), price.ceiling   )</f>
        <v>34.503345338519757</v>
      </c>
      <c r="AW78" s="1">
        <f xml:space="preserve"> MIN(   MAX(0,EXP((1/beta.p)*( AW48 - AW63 - beta.0 - beta.oil*price.oil.2020 - beta.eua*price.eua.2020 - parameters!$D88 ))), price.ceiling   )</f>
        <v>35.748087424502742</v>
      </c>
      <c r="AX78" s="1">
        <f xml:space="preserve"> MIN(   MAX(0,EXP((1/beta.p)*( AX48 - AX63 - beta.0 - beta.oil*price.oil.2020 - beta.eua*price.eua.2020 - parameters!$D88 ))), price.ceiling   )</f>
        <v>37.037734804317793</v>
      </c>
      <c r="AY78" s="1">
        <f xml:space="preserve"> MIN(   MAX(0,EXP((1/beta.p)*( AY48 - AY63 - beta.0 - beta.oil*price.oil.2020 - beta.eua*price.eua.2020 - parameters!$D88 ))), price.ceiling   )</f>
        <v>38.373907480563794</v>
      </c>
      <c r="AZ78" s="1">
        <f xml:space="preserve"> MIN(   MAX(0,EXP((1/beta.p)*( AZ48 - AZ63 - beta.0 - beta.oil*price.oil.2020 - beta.eua*price.eua.2020 - parameters!$D88 ))), price.ceiling   )</f>
        <v>39.758283899025123</v>
      </c>
      <c r="BA78" s="1">
        <f xml:space="preserve"> MIN(   MAX(0,EXP((1/beta.p)*( BA48 - BA63 - beta.0 - beta.oil*price.oil.2020 - beta.eua*price.eua.2020 - parameters!$D88 ))), price.ceiling   )</f>
        <v>41.192603057067046</v>
      </c>
      <c r="BB78" s="1">
        <f xml:space="preserve"> MIN(   MAX(0,EXP((1/beta.p)*( BB48 - BB63 - beta.0 - beta.oil*price.oil.2020 - beta.eua*price.eua.2020 - parameters!$D88 ))), price.ceiling   )</f>
        <v>42.678666688093529</v>
      </c>
      <c r="BC78" s="1">
        <f xml:space="preserve"> MIN(   MAX(0,EXP((1/beta.p)*( BC48 - BC63 - beta.0 - beta.oil*price.oil.2020 - beta.eua*price.eua.2020 - parameters!$D88 ))), price.ceiling   )</f>
        <v>44.218341524811471</v>
      </c>
      <c r="BD78" s="1">
        <f xml:space="preserve"> MIN(   MAX(0,EXP((1/beta.p)*( BD48 - BD63 - beta.0 - beta.oil*price.oil.2020 - beta.eua*price.eua.2020 - parameters!$D88 ))), price.ceiling   )</f>
        <v>45.813561644144507</v>
      </c>
      <c r="BE78" s="1">
        <f xml:space="preserve"> MIN(   MAX(0,EXP((1/beta.p)*( BE48 - BE63 - beta.0 - beta.oil*price.oil.2020 - beta.eua*price.eua.2020 - parameters!$D88 ))), price.ceiling   )</f>
        <v>47.466330896741447</v>
      </c>
      <c r="BF78" s="1">
        <f xml:space="preserve"> MIN(   MAX(0,EXP((1/beta.p)*( BF48 - BF63 - beta.0 - beta.oil*price.oil.2020 - beta.eua*price.eua.2020 - parameters!$D88 ))), price.ceiling   )</f>
        <v>49.178725424132587</v>
      </c>
      <c r="BG78" s="1">
        <f xml:space="preserve"> MIN(   MAX(0,EXP((1/beta.p)*( BG48 - BG63 - beta.0 - beta.oil*price.oil.2020 - beta.eua*price.eua.2020 - parameters!$D88 ))), price.ceiling   )</f>
        <v>50.952896266693692</v>
      </c>
      <c r="BH78" s="1">
        <f xml:space="preserve"> MIN(   MAX(0,EXP((1/beta.p)*( BH48 - BH63 - beta.0 - beta.oil*price.oil.2020 - beta.eua*price.eua.2020 - parameters!$D88 ))), price.ceiling   )</f>
        <v>52.791072065695744</v>
      </c>
      <c r="BI78" s="1">
        <f xml:space="preserve"> MIN(   MAX(0,EXP((1/beta.p)*( BI48 - BI63 - beta.0 - beta.oil*price.oil.2020 - beta.eua*price.eua.2020 - parameters!$D88 ))), price.ceiling   )</f>
        <v>54.695561862833472</v>
      </c>
      <c r="BJ78" s="1">
        <f xml:space="preserve"> MIN(   MAX(0,EXP((1/beta.p)*( BJ48 - BJ63 - beta.0 - beta.oil*price.oil.2020 - beta.eua*price.eua.2020 - parameters!$D88 ))), price.ceiling   )</f>
        <v>56.668758000749577</v>
      </c>
      <c r="BK78" s="1">
        <f xml:space="preserve"> MIN(   MAX(0,EXP((1/beta.p)*( BK48 - BK63 - beta.0 - beta.oil*price.oil.2020 - beta.eua*price.eua.2020 - parameters!$D88 ))), price.ceiling   )</f>
        <v>58.713139128198364</v>
      </c>
      <c r="BL78" s="1">
        <f xml:space="preserve"> MIN(   MAX(0,EXP((1/beta.p)*( BL48 - BL63 - beta.0 - beta.oil*price.oil.2020 - beta.eua*price.eua.2020 - parameters!$D88 ))), price.ceiling   )</f>
        <v>60.831273313623306</v>
      </c>
      <c r="BM78" s="1">
        <f xml:space="preserve"> MIN(   MAX(0,EXP((1/beta.p)*( BM48 - BM63 - beta.0 - beta.oil*price.oil.2020 - beta.eua*price.eua.2020 - parameters!$D88 ))), price.ceiling   )</f>
        <v>63.025821271060494</v>
      </c>
      <c r="BN78" s="1">
        <f xml:space="preserve"> MIN(   MAX(0,EXP((1/beta.p)*( BN48 - BN63 - beta.0 - beta.oil*price.oil.2020 - beta.eua*price.eua.2020 - parameters!$D88 ))), price.ceiling   )</f>
        <v>65.299539702419253</v>
      </c>
      <c r="BO78" s="1">
        <f xml:space="preserve"> MIN(   MAX(0,EXP((1/beta.p)*( BO48 - BO63 - beta.0 - beta.oil*price.oil.2020 - beta.eua*price.eua.2020 - parameters!$D88 ))), price.ceiling   )</f>
        <v>67.655284760339043</v>
      </c>
      <c r="BP78" s="1">
        <f xml:space="preserve"> MIN(   MAX(0,EXP((1/beta.p)*( BP48 - BP63 - beta.0 - beta.oil*price.oil.2020 - beta.eua*price.eua.2020 - parameters!$D88 ))), price.ceiling   )</f>
        <v>70.096015635972108</v>
      </c>
      <c r="BQ78" s="1">
        <f xml:space="preserve"> MIN(   MAX(0,EXP((1/beta.p)*( BQ48 - BQ63 - beta.0 - beta.oil*price.oil.2020 - beta.eua*price.eua.2020 - parameters!$D88 ))), price.ceiling   )</f>
        <v>72.624798276199257</v>
      </c>
      <c r="BR78" s="1">
        <f xml:space="preserve"> MIN(   MAX(0,EXP((1/beta.p)*( BR48 - BR63 - beta.0 - beta.oil*price.oil.2020 - beta.eua*price.eua.2020 - parameters!$D88 ))), price.ceiling   )</f>
        <v>75.244809234947866</v>
      </c>
      <c r="BS78" s="1">
        <f xml:space="preserve"> MIN(   MAX(0,EXP((1/beta.p)*( BS48 - BS63 - beta.0 - beta.oil*price.oil.2020 - beta.eua*price.eua.2020 - parameters!$D88 ))), price.ceiling   )</f>
        <v>77.959339663449114</v>
      </c>
      <c r="BT78" s="1">
        <f xml:space="preserve"> MIN(   MAX(0,EXP((1/beta.p)*( BT48 - BT63 - beta.0 - beta.oil*price.oil.2020 - beta.eua*price.eua.2020 - parameters!$D88 ))), price.ceiling   )</f>
        <v>80.771799444449016</v>
      </c>
      <c r="BU78" s="1">
        <f xml:space="preserve"> MIN(   MAX(0,EXP((1/beta.p)*( BU48 - BU63 - beta.0 - beta.oil*price.oil.2020 - beta.eua*price.eua.2020 - parameters!$D88 ))), price.ceiling   )</f>
        <v>83.685721475563895</v>
      </c>
      <c r="BV78" s="1">
        <f xml:space="preserve"> MIN(   MAX(0,EXP((1/beta.p)*( BV48 - BV63 - beta.0 - beta.oil*price.oil.2020 - beta.eua*price.eua.2020 - parameters!$D88 ))), price.ceiling   )</f>
        <v>86.70476610716355</v>
      </c>
      <c r="BW78" s="1">
        <f xml:space="preserve"> MIN(   MAX(0,EXP((1/beta.p)*( BW48 - BW63 - beta.0 - beta.oil*price.oil.2020 - beta.eua*price.eua.2020 - parameters!$D88 ))), price.ceiling   )</f>
        <v>89.832725740353197</v>
      </c>
      <c r="BX78" s="1">
        <f xml:space="preserve"> MIN(   MAX(0,EXP((1/beta.p)*( BX48 - BX63 - beta.0 - beta.oil*price.oil.2020 - beta.eua*price.eua.2020 - parameters!$D88 ))), price.ceiling   )</f>
        <v>93.073529590835179</v>
      </c>
      <c r="BY78" s="1">
        <f xml:space="preserve"> MIN(   MAX(0,EXP((1/beta.p)*( BY48 - BY63 - beta.0 - beta.oil*price.oil.2020 - beta.eua*price.eua.2020 - parameters!$D88 ))), price.ceiling   )</f>
        <v>96.431248624628509</v>
      </c>
      <c r="BZ78" s="1">
        <f xml:space="preserve"> MIN(   MAX(0,EXP((1/beta.p)*( BZ48 - BZ63 - beta.0 - beta.oil*price.oil.2020 - beta.eua*price.eua.2020 - parameters!$D88 ))), price.ceiling   )</f>
        <v>99.910100671851694</v>
      </c>
      <c r="CA78" s="1">
        <f xml:space="preserve"> MIN(   MAX(0,EXP((1/beta.p)*( CA48 - CA63 - beta.0 - beta.oil*price.oil.2020 - beta.eua*price.eua.2020 - parameters!$D88 ))), price.ceiling   )</f>
        <v>103.51445572498945</v>
      </c>
      <c r="CB78" s="1">
        <f xml:space="preserve"> MIN(   MAX(0,EXP((1/beta.p)*( CB48 - CB63 - beta.0 - beta.oil*price.oil.2020 - beta.eua*price.eua.2020 - parameters!$D88 ))), price.ceiling   )</f>
        <v>107.24884142829879</v>
      </c>
      <c r="CC78" s="1">
        <f xml:space="preserve"> MIN(   MAX(0,EXP((1/beta.p)*( CC48 - CC63 - beta.0 - beta.oil*price.oil.2020 - beta.eua*price.eua.2020 - parameters!$D88 ))), price.ceiling   )</f>
        <v>111.11794876525252</v>
      </c>
      <c r="CD78" s="1">
        <f xml:space="preserve"> MIN(   MAX(0,EXP((1/beta.p)*( CD48 - CD63 - beta.0 - beta.oil*price.oil.2020 - beta.eua*price.eua.2020 - parameters!$D88 ))), price.ceiling   )</f>
        <v>115.1266379511615</v>
      </c>
      <c r="CE78" s="1">
        <f xml:space="preserve"> MIN(   MAX(0,EXP((1/beta.p)*( CE48 - CE63 - beta.0 - beta.oil*price.oil.2020 - beta.eua*price.eua.2020 - parameters!$D88 ))), price.ceiling   )</f>
        <v>119.27994453837965</v>
      </c>
      <c r="CF78" s="1">
        <f xml:space="preserve"> MIN(   MAX(0,EXP((1/beta.p)*( CF48 - CF63 - beta.0 - beta.oil*price.oil.2020 - beta.eua*price.eua.2020 - parameters!$D88 ))), price.ceiling   )</f>
        <v>123.58308574175965</v>
      </c>
      <c r="CG78" s="1">
        <f xml:space="preserve"> MIN(   MAX(0,EXP((1/beta.p)*( CG48 - CG63 - beta.0 - beta.oil*price.oil.2020 - beta.eua*price.eua.2020 - parameters!$D88 ))), price.ceiling   )</f>
        <v>128.04146699230674</v>
      </c>
      <c r="CH78" s="1">
        <f xml:space="preserve"> MIN(   MAX(0,EXP((1/beta.p)*( CH48 - CH63 - beta.0 - beta.oil*price.oil.2020 - beta.eua*price.eua.2020 - parameters!$D88 ))), price.ceiling   )</f>
        <v>132.66068872726106</v>
      </c>
      <c r="CI78" s="1">
        <f xml:space="preserve"> MIN(   MAX(0,EXP((1/beta.p)*( CI48 - CI63 - beta.0 - beta.oil*price.oil.2020 - beta.eua*price.eua.2020 - parameters!$D88 ))), price.ceiling   )</f>
        <v>137.44655342513877</v>
      </c>
      <c r="CJ78" s="1">
        <f xml:space="preserve"> MIN(   MAX(0,EXP((1/beta.p)*( CJ48 - CJ63 - beta.0 - beta.oil*price.oil.2020 - beta.eua*price.eua.2020 - parameters!$D88 ))), price.ceiling   )</f>
        <v>142.40507289457031</v>
      </c>
      <c r="CK78" s="1">
        <f xml:space="preserve"> MIN(   MAX(0,EXP((1/beta.p)*( CK48 - CK63 - beta.0 - beta.oil*price.oil.2020 - beta.eua*price.eua.2020 - parameters!$D88 ))), price.ceiling   )</f>
        <v>147.54247582609011</v>
      </c>
      <c r="CL78" s="1">
        <f xml:space="preserve"> MIN(   MAX(0,EXP((1/beta.p)*( CL48 - CL63 - beta.0 - beta.oil*price.oil.2020 - beta.eua*price.eua.2020 - parameters!$D88 ))), price.ceiling   )</f>
        <v>152.8652156163626</v>
      </c>
      <c r="CM78" s="1">
        <f xml:space="preserve"> MIN(   MAX(0,EXP((1/beta.p)*( CM48 - CM63 - beta.0 - beta.oil*price.oil.2020 - beta.eua*price.eua.2020 - parameters!$D88 ))), price.ceiling   )</f>
        <v>158.37997847467935</v>
      </c>
      <c r="CN78" s="1">
        <f xml:space="preserve"> MIN(   MAX(0,EXP((1/beta.p)*( CN48 - CN63 - beta.0 - beta.oil*price.oil.2020 - beta.eua*price.eua.2020 - parameters!$D88 ))), price.ceiling   )</f>
        <v>164.09369182190139</v>
      </c>
      <c r="CO78" s="1">
        <f xml:space="preserve"> MIN(   MAX(0,EXP((1/beta.p)*( CO48 - CO63 - beta.0 - beta.oil*price.oil.2020 - beta.eua*price.eua.2020 - parameters!$D88 ))), price.ceiling   )</f>
        <v>170.01353299240395</v>
      </c>
      <c r="CP78" s="1">
        <f xml:space="preserve"> MIN(   MAX(0,EXP((1/beta.p)*( CP48 - CP63 - beta.0 - beta.oil*price.oil.2020 - beta.eua*price.eua.2020 - parameters!$D88 ))), price.ceiling   )</f>
        <v>176.14693824995268</v>
      </c>
      <c r="CQ78" s="1">
        <f xml:space="preserve"> MIN(   MAX(0,EXP((1/beta.p)*( CQ48 - CQ63 - beta.0 - beta.oil*price.oil.2020 - beta.eua*price.eua.2020 - parameters!$D88 ))), price.ceiling   )</f>
        <v>182.50161212883543</v>
      </c>
      <c r="CR78" s="1">
        <f xml:space="preserve"> MIN(   MAX(0,EXP((1/beta.p)*( CR48 - CR63 - beta.0 - beta.oil*price.oil.2020 - beta.eua*price.eua.2020 - parameters!$D88 ))), price.ceiling   )</f>
        <v>189.08553711198425</v>
      </c>
      <c r="CS78" s="1">
        <f xml:space="preserve"> MIN(   MAX(0,EXP((1/beta.p)*( CS48 - CS63 - beta.0 - beta.oil*price.oil.2020 - beta.eua*price.eua.2020 - parameters!$D88 ))), price.ceiling   )</f>
        <v>195.90698365824764</v>
      </c>
      <c r="CT78" s="1">
        <f xml:space="preserve"> MIN(   MAX(0,EXP((1/beta.p)*( CT48 - CT63 - beta.0 - beta.oil*price.oil.2020 - beta.eua*price.eua.2020 - parameters!$D88 ))), price.ceiling   )</f>
        <v>202.97452059140298</v>
      </c>
      <c r="CU78" s="1">
        <f xml:space="preserve"> MIN(   MAX(0,EXP((1/beta.p)*( CU48 - CU63 - beta.0 - beta.oil*price.oil.2020 - beta.eua*price.eua.2020 - parameters!$D88 ))), price.ceiling   )</f>
        <v>210.29702586396479</v>
      </c>
      <c r="CV78" s="1">
        <f xml:space="preserve"> MIN(   MAX(0,EXP((1/beta.p)*( CV48 - CV63 - beta.0 - beta.oil*price.oil.2020 - beta.eua*price.eua.2020 - parameters!$D88 ))), price.ceiling   )</f>
        <v>217.88369770930842</v>
      </c>
      <c r="CW78" s="1">
        <f xml:space="preserve"> MIN(   MAX(0,EXP((1/beta.p)*( CW48 - CW63 - beta.0 - beta.oil*price.oil.2020 - beta.eua*price.eua.2020 - parameters!$D88 ))), price.ceiling   )</f>
        <v>225.74406619611688</v>
      </c>
      <c r="CX78" s="1">
        <f xml:space="preserve"> MIN(   MAX(0,EXP((1/beta.p)*( CX48 - CX63 - beta.0 - beta.oil*price.oil.2020 - beta.eua*price.eua.2020 - parameters!$D88 ))), price.ceiling   )</f>
        <v>233.88800519966404</v>
      </c>
      <c r="CY78" s="1">
        <f xml:space="preserve"> MIN(   MAX(0,EXP((1/beta.p)*( CY48 - CY63 - beta.0 - beta.oil*price.oil.2020 - beta.eua*price.eua.2020 - parameters!$D88 ))), price.ceiling   )</f>
        <v>242.32574480497686</v>
      </c>
      <c r="CZ78" s="1">
        <f xml:space="preserve"> MIN(   MAX(0,EXP((1/beta.p)*( CZ48 - CZ63 - beta.0 - beta.oil*price.oil.2020 - beta.eua*price.eua.2020 - parameters!$D88 ))), price.ceiling   )</f>
        <v>251.0678841574524</v>
      </c>
      <c r="DA78" s="1">
        <f xml:space="preserve"> MIN(   MAX(0,EXP((1/beta.p)*( DA48 - DA63 - beta.0 - beta.oil*price.oil.2020 - beta.eua*price.eua.2020 - parameters!$D88 ))), price.ceiling   )</f>
        <v>260.12540477707125</v>
      </c>
    </row>
    <row r="79" spans="1:105" x14ac:dyDescent="0.25">
      <c r="A79" t="s">
        <v>59</v>
      </c>
      <c r="B79" s="3">
        <f t="shared" si="8"/>
        <v>54.338541467597501</v>
      </c>
      <c r="D79" t="s">
        <v>59</v>
      </c>
      <c r="E79" s="1">
        <f xml:space="preserve"> MIN(   MAX(0,EXP((1/beta.p)*( E49 - E64 - beta.0 - beta.oil*price.oil.2020 - beta.eua*price.eua.2020 - parameters!$D89 ))), price.ceiling   )</f>
        <v>6.3888885990976414</v>
      </c>
      <c r="F79" s="1">
        <f xml:space="preserve"> MIN(   MAX(0,EXP((1/beta.p)*( F49 - F64 - beta.0 - beta.oil*price.oil.2020 - beta.eua*price.eua.2020 - parameters!$D89 ))), price.ceiling   )</f>
        <v>6.6570834727974706</v>
      </c>
      <c r="G79" s="1">
        <f xml:space="preserve"> MIN(   MAX(0,EXP((1/beta.p)*( G49 - G64 - beta.0 - beta.oil*price.oil.2020 - beta.eua*price.eua.2020 - parameters!$D89 ))), price.ceiling   )</f>
        <v>6.9365367193994372</v>
      </c>
      <c r="H79" s="1">
        <f xml:space="preserve"> MIN(   MAX(0,EXP((1/beta.p)*( H49 - H64 - beta.0 - beta.oil*price.oil.2020 - beta.eua*price.eua.2020 - parameters!$D89 ))), price.ceiling   )</f>
        <v>7.2277209465960617</v>
      </c>
      <c r="I79" s="1">
        <f xml:space="preserve"> MIN(   MAX(0,EXP((1/beta.p)*( I49 - I64 - beta.0 - beta.oil*price.oil.2020 - beta.eua*price.eua.2020 - parameters!$D89 ))), price.ceiling   )</f>
        <v>7.5311286013615097</v>
      </c>
      <c r="J79" s="1">
        <f xml:space="preserve"> MIN(   MAX(0,EXP((1/beta.p)*( J49 - J64 - beta.0 - beta.oil*price.oil.2020 - beta.eua*price.eua.2020 - parameters!$D89 ))), price.ceiling   )</f>
        <v>7.8472728027715304</v>
      </c>
      <c r="K79" s="1">
        <f xml:space="preserve"> MIN(   MAX(0,EXP((1/beta.p)*( K49 - K64 - beta.0 - beta.oil*price.oil.2020 - beta.eua*price.eua.2020 - parameters!$D89 ))), price.ceiling   )</f>
        <v>8.1766882097837374</v>
      </c>
      <c r="L79" s="1">
        <f xml:space="preserve"> MIN(   MAX(0,EXP((1/beta.p)*( L49 - L64 - beta.0 - beta.oil*price.oil.2020 - beta.eua*price.eua.2020 - parameters!$D89 ))), price.ceiling   )</f>
        <v>8.5199319254458867</v>
      </c>
      <c r="M79" s="1">
        <f xml:space="preserve"> MIN(   MAX(0,EXP((1/beta.p)*( M49 - M64 - beta.0 - beta.oil*price.oil.2020 - beta.eua*price.eua.2020 - parameters!$D89 ))), price.ceiling   )</f>
        <v>8.8775844390612981</v>
      </c>
      <c r="N79" s="1">
        <f xml:space="preserve"> MIN(   MAX(0,EXP((1/beta.p)*( N49 - N64 - beta.0 - beta.oil*price.oil.2020 - beta.eua*price.eua.2020 - parameters!$D89 ))), price.ceiling   )</f>
        <v>9.2502506079047961</v>
      </c>
      <c r="O79" s="1">
        <f xml:space="preserve"> MIN(   MAX(0,EXP((1/beta.p)*( O49 - O64 - beta.0 - beta.oil*price.oil.2020 - beta.eua*price.eua.2020 - parameters!$D89 ))), price.ceiling   )</f>
        <v>9.638560680149471</v>
      </c>
      <c r="P79" s="1">
        <f xml:space="preserve"> MIN(   MAX(0,EXP((1/beta.p)*( P49 - P64 - beta.0 - beta.oil*price.oil.2020 - beta.eua*price.eua.2020 - parameters!$D89 ))), price.ceiling   )</f>
        <v>10.043171360734183</v>
      </c>
      <c r="Q79" s="1">
        <f xml:space="preserve"> MIN(   MAX(0,EXP((1/beta.p)*( Q49 - Q64 - beta.0 - beta.oil*price.oil.2020 - beta.eua*price.eua.2020 - parameters!$D89 ))), price.ceiling   )</f>
        <v>10.464766921974411</v>
      </c>
      <c r="R79" s="1">
        <f xml:space="preserve"> MIN(   MAX(0,EXP((1/beta.p)*( R49 - R64 - beta.0 - beta.oil*price.oil.2020 - beta.eua*price.eua.2020 - parameters!$D89 ))), price.ceiling   )</f>
        <v>10.904060360794661</v>
      </c>
      <c r="S79" s="1">
        <f xml:space="preserve"> MIN(   MAX(0,EXP((1/beta.p)*( S49 - S64 - beta.0 - beta.oil*price.oil.2020 - beta.eua*price.eua.2020 - parameters!$D89 ))), price.ceiling   )</f>
        <v>11.361794604539604</v>
      </c>
      <c r="T79" s="1">
        <f xml:space="preserve"> MIN(   MAX(0,EXP((1/beta.p)*( T49 - T64 - beta.0 - beta.oil*price.oil.2020 - beta.eua*price.eua.2020 - parameters!$D89 ))), price.ceiling   )</f>
        <v>11.838743767403125</v>
      </c>
      <c r="U79" s="1">
        <f xml:space="preserve"> MIN(   MAX(0,EXP((1/beta.p)*( U49 - U64 - beta.0 - beta.oil*price.oil.2020 - beta.eua*price.eua.2020 - parameters!$D89 ))), price.ceiling   )</f>
        <v>12.33571445960016</v>
      </c>
      <c r="V79" s="1">
        <f xml:space="preserve"> MIN(   MAX(0,EXP((1/beta.p)*( V49 - V64 - beta.0 - beta.oil*price.oil.2020 - beta.eua*price.eua.2020 - parameters!$D89 ))), price.ceiling   )</f>
        <v>12.853547151495416</v>
      </c>
      <c r="W79" s="1">
        <f xml:space="preserve"> MIN(   MAX(0,EXP((1/beta.p)*( W49 - W64 - beta.0 - beta.oil*price.oil.2020 - beta.eua*price.eua.2020 - parameters!$D89 ))), price.ceiling   )</f>
        <v>13.393117594995873</v>
      </c>
      <c r="X79" s="1">
        <f xml:space="preserve"> MIN(   MAX(0,EXP((1/beta.p)*( X49 - X64 - beta.0 - beta.oil*price.oil.2020 - beta.eua*price.eua.2020 - parameters!$D89 ))), price.ceiling   )</f>
        <v>13.955338304611034</v>
      </c>
      <c r="Y79" s="1">
        <f xml:space="preserve"> MIN(   MAX(0,EXP((1/beta.p)*( Y49 - Y64 - beta.0 - beta.oil*price.oil.2020 - beta.eua*price.eua.2020 - parameters!$D89 ))), price.ceiling   )</f>
        <v>14.541160100685573</v>
      </c>
      <c r="Z79" s="1">
        <f xml:space="preserve"> MIN(   MAX(0,EXP((1/beta.p)*( Z49 - Z64 - beta.0 - beta.oil*price.oil.2020 - beta.eua*price.eua.2020 - parameters!$D89 ))), price.ceiling   )</f>
        <v>15.15157371741434</v>
      </c>
      <c r="AA79" s="1">
        <f xml:space="preserve"> MIN(   MAX(0,EXP((1/beta.p)*( AA49 - AA64 - beta.0 - beta.oil*price.oil.2020 - beta.eua*price.eua.2020 - parameters!$D89 ))), price.ceiling   )</f>
        <v>15.787611478359107</v>
      </c>
      <c r="AB79" s="1">
        <f xml:space="preserve"> MIN(   MAX(0,EXP((1/beta.p)*( AB49 - AB64 - beta.0 - beta.oil*price.oil.2020 - beta.eua*price.eua.2020 - parameters!$D89 ))), price.ceiling   )</f>
        <v>16.450349042300751</v>
      </c>
      <c r="AC79" s="1">
        <f xml:space="preserve"> MIN(   MAX(0,EXP((1/beta.p)*( AC49 - AC64 - beta.0 - beta.oil*price.oil.2020 - beta.eua*price.eua.2020 - parameters!$D89 ))), price.ceiling   )</f>
        <v>17.140907222379372</v>
      </c>
      <c r="AD79" s="1">
        <f xml:space="preserve"> MIN(   MAX(0,EXP((1/beta.p)*( AD49 - AD64 - beta.0 - beta.oil*price.oil.2020 - beta.eua*price.eua.2020 - parameters!$D89 ))), price.ceiling   )</f>
        <v>17.860453881598918</v>
      </c>
      <c r="AE79" s="1">
        <f xml:space="preserve"> MIN(   MAX(0,EXP((1/beta.p)*( AE49 - AE64 - beta.0 - beta.oil*price.oil.2020 - beta.eua*price.eua.2020 - parameters!$D89 ))), price.ceiling   )</f>
        <v>18.610205907901836</v>
      </c>
      <c r="AF79" s="1">
        <f xml:space="preserve"> MIN(   MAX(0,EXP((1/beta.p)*( AF49 - AF64 - beta.0 - beta.oil*price.oil.2020 - beta.eua*price.eua.2020 - parameters!$D89 ))), price.ceiling   )</f>
        <v>19.391431272154161</v>
      </c>
      <c r="AG79" s="1">
        <f xml:space="preserve"> MIN(   MAX(0,EXP((1/beta.p)*( AG49 - AG64 - beta.0 - beta.oil*price.oil.2020 - beta.eua*price.eua.2020 - parameters!$D89 ))), price.ceiling   )</f>
        <v>20.205451172521318</v>
      </c>
      <c r="AH79" s="1">
        <f xml:space="preserve"> MIN(   MAX(0,EXP((1/beta.p)*( AH49 - AH64 - beta.0 - beta.oil*price.oil.2020 - beta.eua*price.eua.2020 - parameters!$D89 ))), price.ceiling   )</f>
        <v>21.05364226886126</v>
      </c>
      <c r="AI79" s="1">
        <f xml:space="preserve"> MIN(   MAX(0,EXP((1/beta.p)*( AI49 - AI64 - beta.0 - beta.oil*price.oil.2020 - beta.eua*price.eua.2020 - parameters!$D89 ))), price.ceiling   )</f>
        <v>21.937439010913728</v>
      </c>
      <c r="AJ79" s="1">
        <f xml:space="preserve"> MIN(   MAX(0,EXP((1/beta.p)*( AJ49 - AJ64 - beta.0 - beta.oil*price.oil.2020 - beta.eua*price.eua.2020 - parameters!$D89 ))), price.ceiling   )</f>
        <v>22.858336064222925</v>
      </c>
      <c r="AK79" s="1">
        <f xml:space="preserve"> MIN(   MAX(0,EXP((1/beta.p)*( AK49 - AK64 - beta.0 - beta.oil*price.oil.2020 - beta.eua*price.eua.2020 - parameters!$D89 ))), price.ceiling   )</f>
        <v>23.817890837896456</v>
      </c>
      <c r="AL79" s="1">
        <f xml:space="preserve"> MIN(   MAX(0,EXP((1/beta.p)*( AL49 - AL64 - beta.0 - beta.oil*price.oil.2020 - beta.eua*price.eua.2020 - parameters!$D89 ))), price.ceiling   )</f>
        <v>24.817726118475324</v>
      </c>
      <c r="AM79" s="1">
        <f xml:space="preserve"> MIN(   MAX(0,EXP((1/beta.p)*( AM49 - AM64 - beta.0 - beta.oil*price.oil.2020 - beta.eua*price.eua.2020 - parameters!$D89 ))), price.ceiling   )</f>
        <v>25.859532814369437</v>
      </c>
      <c r="AN79" s="1">
        <f xml:space="preserve"> MIN(   MAX(0,EXP((1/beta.p)*( AN49 - AN64 - beta.0 - beta.oil*price.oil.2020 - beta.eua*price.eua.2020 - parameters!$D89 ))), price.ceiling   )</f>
        <v>26.945072815499831</v>
      </c>
      <c r="AO79" s="1">
        <f xml:space="preserve"> MIN(   MAX(0,EXP((1/beta.p)*( AO49 - AO64 - beta.0 - beta.oil*price.oil.2020 - beta.eua*price.eua.2020 - parameters!$D89 ))), price.ceiling   )</f>
        <v>28.076181972984028</v>
      </c>
      <c r="AP79" s="1">
        <f xml:space="preserve"> MIN(   MAX(0,EXP((1/beta.p)*( AP49 - AP64 - beta.0 - beta.oil*price.oil.2020 - beta.eua*price.eua.2020 - parameters!$D89 ))), price.ceiling   )</f>
        <v>29.254773203903493</v>
      </c>
      <c r="AQ79" s="1">
        <f xml:space="preserve"> MIN(   MAX(0,EXP((1/beta.p)*( AQ49 - AQ64 - beta.0 - beta.oil*price.oil.2020 - beta.eua*price.eua.2020 - parameters!$D89 ))), price.ceiling   )</f>
        <v>30.482839726404187</v>
      </c>
      <c r="AR79" s="1">
        <f xml:space="preserve"> MIN(   MAX(0,EXP((1/beta.p)*( AR49 - AR64 - beta.0 - beta.oil*price.oil.2020 - beta.eua*price.eua.2020 - parameters!$D89 ))), price.ceiling   )</f>
        <v>31.762458430600976</v>
      </c>
      <c r="AS79" s="1">
        <f xml:space="preserve"> MIN(   MAX(0,EXP((1/beta.p)*( AS49 - AS64 - beta.0 - beta.oil*price.oil.2020 - beta.eua*price.eua.2020 - parameters!$D89 ))), price.ceiling   )</f>
        <v>33.095793390987431</v>
      </c>
      <c r="AT79" s="1">
        <f xml:space="preserve"> MIN(   MAX(0,EXP((1/beta.p)*( AT49 - AT64 - beta.0 - beta.oil*price.oil.2020 - beta.eua*price.eua.2020 - parameters!$D89 ))), price.ceiling   )</f>
        <v>34.485099526290057</v>
      </c>
      <c r="AU79" s="1">
        <f xml:space="preserve"> MIN(   MAX(0,EXP((1/beta.p)*( AU49 - AU64 - beta.0 - beta.oil*price.oil.2020 - beta.eua*price.eua.2020 - parameters!$D89 ))), price.ceiling   )</f>
        <v>35.932726412957926</v>
      </c>
      <c r="AV79" s="1">
        <f xml:space="preserve"> MIN(   MAX(0,EXP((1/beta.p)*( AV49 - AV64 - beta.0 - beta.oil*price.oil.2020 - beta.eua*price.eua.2020 - parameters!$D89 ))), price.ceiling   )</f>
        <v>37.441122258735341</v>
      </c>
      <c r="AW79" s="1">
        <f xml:space="preserve"> MIN(   MAX(0,EXP((1/beta.p)*( AW49 - AW64 - beta.0 - beta.oil*price.oil.2020 - beta.eua*price.eua.2020 - parameters!$D89 ))), price.ceiling   )</f>
        <v>39.012838043039345</v>
      </c>
      <c r="AX79" s="1">
        <f xml:space="preserve"> MIN(   MAX(0,EXP((1/beta.p)*( AX49 - AX64 - beta.0 - beta.oil*price.oil.2020 - beta.eua*price.eua.2020 - parameters!$D89 ))), price.ceiling   )</f>
        <v>40.650531831142402</v>
      </c>
      <c r="AY79" s="1">
        <f xml:space="preserve"> MIN(   MAX(0,EXP((1/beta.p)*( AY49 - AY64 - beta.0 - beta.oil*price.oil.2020 - beta.eua*price.eua.2020 - parameters!$D89 ))), price.ceiling   )</f>
        <v>42.356973269458273</v>
      </c>
      <c r="AZ79" s="1">
        <f xml:space="preserve"> MIN(   MAX(0,EXP((1/beta.p)*( AZ49 - AZ64 - beta.0 - beta.oil*price.oil.2020 - beta.eua*price.eua.2020 - parameters!$D89 ))), price.ceiling   )</f>
        <v>44.135048269531673</v>
      </c>
      <c r="BA79" s="1">
        <f xml:space="preserve"> MIN(   MAX(0,EXP((1/beta.p)*( BA49 - BA64 - beta.0 - beta.oil*price.oil.2020 - beta.eua*price.eua.2020 - parameters!$D89 ))), price.ceiling   )</f>
        <v>45.987763888654342</v>
      </c>
      <c r="BB79" s="1">
        <f xml:space="preserve"> MIN(   MAX(0,EXP((1/beta.p)*( BB49 - BB64 - beta.0 - beta.oil*price.oil.2020 - beta.eua*price.eua.2020 - parameters!$D89 ))), price.ceiling   )</f>
        <v>47.918253415361264</v>
      </c>
      <c r="BC79" s="1">
        <f xml:space="preserve"> MIN(   MAX(0,EXP((1/beta.p)*( BC49 - BC64 - beta.0 - beta.oil*price.oil.2020 - beta.eua*price.eua.2020 - parameters!$D89 ))), price.ceiling   )</f>
        <v>49.929781668407408</v>
      </c>
      <c r="BD79" s="1">
        <f xml:space="preserve"> MIN(   MAX(0,EXP((1/beta.p)*( BD49 - BD64 - beta.0 - beta.oil*price.oil.2020 - beta.eua*price.eua.2020 - parameters!$D89 ))), price.ceiling   )</f>
        <v>52.025750518186662</v>
      </c>
      <c r="BE79" s="1">
        <f xml:space="preserve"> MIN(   MAX(0,EXP((1/beta.p)*( BE49 - BE64 - beta.0 - beta.oil*price.oil.2020 - beta.eua*price.eua.2020 - parameters!$D89 ))), price.ceiling   )</f>
        <v>54.209704639930834</v>
      </c>
      <c r="BF79" s="1">
        <f xml:space="preserve"> MIN(   MAX(0,EXP((1/beta.p)*( BF49 - BF64 - beta.0 - beta.oil*price.oil.2020 - beta.eua*price.eua.2020 - parameters!$D89 ))), price.ceiling   )</f>
        <v>56.48533750841834</v>
      </c>
      <c r="BG79" s="1">
        <f xml:space="preserve"> MIN(   MAX(0,EXP((1/beta.p)*( BG49 - BG64 - beta.0 - beta.oil*price.oil.2020 - beta.eua*price.eua.2020 - parameters!$D89 ))), price.ceiling   )</f>
        <v>58.856497644330197</v>
      </c>
      <c r="BH79" s="1">
        <f xml:space="preserve"> MIN(   MAX(0,EXP((1/beta.p)*( BH49 - BH64 - beta.0 - beta.oil*price.oil.2020 - beta.eua*price.eua.2020 - parameters!$D89 ))), price.ceiling   )</f>
        <v>61.327195122818935</v>
      </c>
      <c r="BI79" s="1">
        <f xml:space="preserve"> MIN(   MAX(0,EXP((1/beta.p)*( BI49 - BI64 - beta.0 - beta.oil*price.oil.2020 - beta.eua*price.eua.2020 - parameters!$D89 ))), price.ceiling   )</f>
        <v>63.901608355294421</v>
      </c>
      <c r="BJ79" s="1">
        <f xml:space="preserve"> MIN(   MAX(0,EXP((1/beta.p)*( BJ49 - BJ64 - beta.0 - beta.oil*price.oil.2020 - beta.eua*price.eua.2020 - parameters!$D89 ))), price.ceiling   )</f>
        <v>66.584091155899984</v>
      </c>
      <c r="BK79" s="1">
        <f xml:space="preserve"> MIN(   MAX(0,EXP((1/beta.p)*( BK49 - BK64 - beta.0 - beta.oil*price.oil.2020 - beta.eua*price.eua.2020 - parameters!$D89 ))), price.ceiling   )</f>
        <v>69.379180104625206</v>
      </c>
      <c r="BL79" s="1">
        <f xml:space="preserve"> MIN(   MAX(0,EXP((1/beta.p)*( BL49 - BL64 - beta.0 - beta.oil*price.oil.2020 - beta.eua*price.eua.2020 - parameters!$D89 ))), price.ceiling   )</f>
        <v>72.291602219511674</v>
      </c>
      <c r="BM79" s="1">
        <f xml:space="preserve"> MIN(   MAX(0,EXP((1/beta.p)*( BM49 - BM64 - beta.0 - beta.oil*price.oil.2020 - beta.eua*price.eua.2020 - parameters!$D89 ))), price.ceiling   )</f>
        <v>75.326282950923783</v>
      </c>
      <c r="BN79" s="1">
        <f xml:space="preserve"> MIN(   MAX(0,EXP((1/beta.p)*( BN49 - BN64 - beta.0 - beta.oil*price.oil.2020 - beta.eua*price.eua.2020 - parameters!$D89 ))), price.ceiling   )</f>
        <v>78.488354511406811</v>
      </c>
      <c r="BO79" s="1">
        <f xml:space="preserve"> MIN(   MAX(0,EXP((1/beta.p)*( BO49 - BO64 - beta.0 - beta.oil*price.oil.2020 - beta.eua*price.eua.2020 - parameters!$D89 ))), price.ceiling   )</f>
        <v>81.783164555217425</v>
      </c>
      <c r="BP79" s="1">
        <f xml:space="preserve"> MIN(   MAX(0,EXP((1/beta.p)*( BP49 - BP64 - beta.0 - beta.oil*price.oil.2020 - beta.eua*price.eua.2020 - parameters!$D89 ))), price.ceiling   )</f>
        <v>85.216285222207475</v>
      </c>
      <c r="BQ79" s="1">
        <f xml:space="preserve"> MIN(   MAX(0,EXP((1/beta.p)*( BQ49 - BQ64 - beta.0 - beta.oil*price.oil.2020 - beta.eua*price.eua.2020 - parameters!$D89 ))), price.ceiling   )</f>
        <v>88.79352256135374</v>
      </c>
      <c r="BR79" s="1">
        <f xml:space="preserve"> MIN(   MAX(0,EXP((1/beta.p)*( BR49 - BR64 - beta.0 - beta.oil*price.oil.2020 - beta.eua*price.eua.2020 - parameters!$D89 ))), price.ceiling   )</f>
        <v>92.520926349873235</v>
      </c>
      <c r="BS79" s="1">
        <f xml:space="preserve"> MIN(   MAX(0,EXP((1/beta.p)*( BS49 - BS64 - beta.0 - beta.oil*price.oil.2020 - beta.eua*price.eua.2020 - parameters!$D89 ))), price.ceiling   )</f>
        <v>96.404800324526647</v>
      </c>
      <c r="BT79" s="1">
        <f xml:space="preserve"> MIN(   MAX(0,EXP((1/beta.p)*( BT49 - BT64 - beta.0 - beta.oil*price.oil.2020 - beta.eua*price.eua.2020 - parameters!$D89 ))), price.ceiling   )</f>
        <v>100.45171284241674</v>
      </c>
      <c r="BU79" s="1">
        <f xml:space="preserve"> MIN(   MAX(0,EXP((1/beta.p)*( BU49 - BU64 - beta.0 - beta.oil*price.oil.2020 - beta.eua*price.eua.2020 - parameters!$D89 ))), price.ceiling   )</f>
        <v>104.66850798930801</v>
      </c>
      <c r="BV79" s="1">
        <f xml:space="preserve"> MIN(   MAX(0,EXP((1/beta.p)*( BV49 - BV64 - beta.0 - beta.oil*price.oil.2020 - beta.eua*price.eua.2020 - parameters!$D89 ))), price.ceiling   )</f>
        <v>109.0623171542552</v>
      </c>
      <c r="BW79" s="1">
        <f xml:space="preserve"> MIN(   MAX(0,EXP((1/beta.p)*( BW49 - BW64 - beta.0 - beta.oil*price.oil.2020 - beta.eua*price.eua.2020 - parameters!$D89 ))), price.ceiling   )</f>
        <v>113.64057109011627</v>
      </c>
      <c r="BX79" s="1">
        <f xml:space="preserve"> MIN(   MAX(0,EXP((1/beta.p)*( BX49 - BX64 - beta.0 - beta.oil*price.oil.2020 - beta.eua*price.eua.2020 - parameters!$D89 ))), price.ceiling   )</f>
        <v>118.41101248034408</v>
      </c>
      <c r="BY79" s="1">
        <f xml:space="preserve"> MIN(   MAX(0,EXP((1/beta.p)*( BY49 - BY64 - beta.0 - beta.oil*price.oil.2020 - beta.eua*price.eua.2020 - parameters!$D89 ))), price.ceiling   )</f>
        <v>123.3817090333126</v>
      </c>
      <c r="BZ79" s="1">
        <f xml:space="preserve"> MIN(   MAX(0,EXP((1/beta.p)*( BZ49 - BZ64 - beta.0 - beta.oil*price.oil.2020 - beta.eua*price.eua.2020 - parameters!$D89 ))), price.ceiling   )</f>
        <v>128.56106712631998</v>
      </c>
      <c r="CA79" s="1">
        <f xml:space="preserve"> MIN(   MAX(0,EXP((1/beta.p)*( CA49 - CA64 - beta.0 - beta.oil*price.oil.2020 - beta.eua*price.eua.2020 - parameters!$D89 ))), price.ceiling   )</f>
        <v>133.95784602234397</v>
      </c>
      <c r="CB79" s="1">
        <f xml:space="preserve"> MIN(   MAX(0,EXP((1/beta.p)*( CB49 - CB64 - beta.0 - beta.oil*price.oil.2020 - beta.eua*price.eua.2020 - parameters!$D89 ))), price.ceiling   )</f>
        <v>139.58117268359433</v>
      </c>
      <c r="CC79" s="1">
        <f xml:space="preserve"> MIN(   MAX(0,EXP((1/beta.p)*( CC49 - CC64 - beta.0 - beta.oil*price.oil.2020 - beta.eua*price.eua.2020 - parameters!$D89 ))), price.ceiling   )</f>
        <v>145.44055720691154</v>
      </c>
      <c r="CD79" s="1">
        <f xml:space="preserve"> MIN(   MAX(0,EXP((1/beta.p)*( CD49 - CD64 - beta.0 - beta.oil*price.oil.2020 - beta.eua*price.eua.2020 - parameters!$D89 ))), price.ceiling   )</f>
        <v>151.5459089071195</v>
      </c>
      <c r="CE79" s="1">
        <f xml:space="preserve"> MIN(   MAX(0,EXP((1/beta.p)*( CE49 - CE64 - beta.0 - beta.oil*price.oil.2020 - beta.eua*price.eua.2020 - parameters!$D89 ))), price.ceiling   )</f>
        <v>157.90755307552962</v>
      </c>
      <c r="CF79" s="1">
        <f xml:space="preserve"> MIN(   MAX(0,EXP((1/beta.p)*( CF49 - CF64 - beta.0 - beta.oil*price.oil.2020 - beta.eua*price.eua.2020 - parameters!$D89 ))), price.ceiling   )</f>
        <v>164.5362484419384</v>
      </c>
      <c r="CG79" s="1">
        <f xml:space="preserve"> MIN(   MAX(0,EXP((1/beta.p)*( CG49 - CG64 - beta.0 - beta.oil*price.oil.2020 - beta.eua*price.eua.2020 - parameters!$D89 ))), price.ceiling   )</f>
        <v>171.44320536965219</v>
      </c>
      <c r="CH79" s="1">
        <f xml:space="preserve"> MIN(   MAX(0,EXP((1/beta.p)*( CH49 - CH64 - beta.0 - beta.oil*price.oil.2020 - beta.eua*price.eua.2020 - parameters!$D89 ))), price.ceiling   )</f>
        <v>178.64010481430719</v>
      </c>
      <c r="CI79" s="1">
        <f xml:space="preserve"> MIN(   MAX(0,EXP((1/beta.p)*( CI49 - CI64 - beta.0 - beta.oil*price.oil.2020 - beta.eua*price.eua.2020 - parameters!$D89 ))), price.ceiling   )</f>
        <v>186.1391180785491</v>
      </c>
      <c r="CJ79" s="1">
        <f xml:space="preserve"> MIN(   MAX(0,EXP((1/beta.p)*( CJ49 - CJ64 - beta.0 - beta.oil*price.oil.2020 - beta.eua*price.eua.2020 - parameters!$D89 ))), price.ceiling   )</f>
        <v>193.95292739598275</v>
      </c>
      <c r="CK79" s="1">
        <f xml:space="preserve"> MIN(   MAX(0,EXP((1/beta.p)*( CK49 - CK64 - beta.0 - beta.oil*price.oil.2020 - beta.eua*price.eua.2020 - parameters!$D89 ))), price.ceiling   )</f>
        <v>202.09474737919928</v>
      </c>
      <c r="CL79" s="1">
        <f xml:space="preserve"> MIN(   MAX(0,EXP((1/beta.p)*( CL49 - CL64 - beta.0 - beta.oil*price.oil.2020 - beta.eua*price.eua.2020 - parameters!$D89 ))), price.ceiling   )</f>
        <v>210.57834736815795</v>
      </c>
      <c r="CM79" s="1">
        <f xml:space="preserve"> MIN(   MAX(0,EXP((1/beta.p)*( CM49 - CM64 - beta.0 - beta.oil*price.oil.2020 - beta.eua*price.eua.2020 - parameters!$D89 ))), price.ceiling   )</f>
        <v>219.41807471671422</v>
      </c>
      <c r="CN79" s="1">
        <f xml:space="preserve"> MIN(   MAX(0,EXP((1/beta.p)*( CN49 - CN64 - beta.0 - beta.oil*price.oil.2020 - beta.eua*price.eua.2020 - parameters!$D89 ))), price.ceiling   )</f>
        <v>228.62887905667716</v>
      </c>
      <c r="CO79" s="1">
        <f xml:space="preserve"> MIN(   MAX(0,EXP((1/beta.p)*( CO49 - CO64 - beta.0 - beta.oil*price.oil.2020 - beta.eua*price.eua.2020 - parameters!$D89 ))), price.ceiling   )</f>
        <v>238.22633758043361</v>
      </c>
      <c r="CP79" s="1">
        <f xml:space="preserve"> MIN(   MAX(0,EXP((1/beta.p)*( CP49 - CP64 - beta.0 - beta.oil*price.oil.2020 - beta.eua*price.eua.2020 - parameters!$D89 ))), price.ceiling   )</f>
        <v>248.22668138489138</v>
      </c>
      <c r="CQ79" s="1">
        <f xml:space="preserve"> MIN(   MAX(0,EXP((1/beta.p)*( CQ49 - CQ64 - beta.0 - beta.oil*price.oil.2020 - beta.eua*price.eua.2020 - parameters!$D89 ))), price.ceiling   )</f>
        <v>258.64682292130033</v>
      </c>
      <c r="CR79" s="1">
        <f xml:space="preserve"> MIN(   MAX(0,EXP((1/beta.p)*( CR49 - CR64 - beta.0 - beta.oil*price.oil.2020 - beta.eua*price.eua.2020 - parameters!$D89 ))), price.ceiling   )</f>
        <v>269.50438459737001</v>
      </c>
      <c r="CS79" s="1">
        <f xml:space="preserve"> MIN(   MAX(0,EXP((1/beta.p)*( CS49 - CS64 - beta.0 - beta.oil*price.oil.2020 - beta.eua*price.eua.2020 - parameters!$D89 ))), price.ceiling   )</f>
        <v>280.81772858005428</v>
      </c>
      <c r="CT79" s="1">
        <f xml:space="preserve"> MIN(   MAX(0,EXP((1/beta.p)*( CT49 - CT64 - beta.0 - beta.oil*price.oil.2020 - beta.eua*price.eua.2020 - parameters!$D89 ))), price.ceiling   )</f>
        <v>292.60598784941124</v>
      </c>
      <c r="CU79" s="1">
        <f xml:space="preserve"> MIN(   MAX(0,EXP((1/beta.p)*( CU49 - CU64 - beta.0 - beta.oil*price.oil.2020 - beta.eua*price.eua.2020 - parameters!$D89 ))), price.ceiling   )</f>
        <v>304.88909855604805</v>
      </c>
      <c r="CV79" s="1">
        <f xml:space="preserve"> MIN(   MAX(0,EXP((1/beta.p)*( CV49 - CV64 - beta.0 - beta.oil*price.oil.2020 - beta.eua*price.eua.2020 - parameters!$D89 ))), price.ceiling   )</f>
        <v>317.68783373688069</v>
      </c>
      <c r="CW79" s="1">
        <f xml:space="preserve"> MIN(   MAX(0,EXP((1/beta.p)*( CW49 - CW64 - beta.0 - beta.oil*price.oil.2020 - beta.eua*price.eua.2020 - parameters!$D89 ))), price.ceiling   )</f>
        <v>331.02383844622409</v>
      </c>
      <c r="CX79" s="1">
        <f xml:space="preserve"> MIN(   MAX(0,EXP((1/beta.p)*( CX49 - CX64 - beta.0 - beta.oil*price.oil.2020 - beta.eua*price.eua.2020 - parameters!$D89 ))), price.ceiling   )</f>
        <v>344.9196663616234</v>
      </c>
      <c r="CY79" s="1">
        <f xml:space="preserve"> MIN(   MAX(0,EXP((1/beta.p)*( CY49 - CY64 - beta.0 - beta.oil*price.oil.2020 - beta.eua*price.eua.2020 - parameters!$D89 ))), price.ceiling   )</f>
        <v>359.3988179263427</v>
      </c>
      <c r="CZ79" s="1">
        <f xml:space="preserve"> MIN(   MAX(0,EXP((1/beta.p)*( CZ49 - CZ64 - beta.0 - beta.oil*price.oil.2020 - beta.eua*price.eua.2020 - parameters!$D89 ))), price.ceiling   )</f>
        <v>374.48578009300792</v>
      </c>
      <c r="DA79" s="1">
        <f xml:space="preserve"> MIN(   MAX(0,EXP((1/beta.p)*( DA49 - DA64 - beta.0 - beta.oil*price.oil.2020 - beta.eua*price.eua.2020 - parameters!$D89 ))), price.ceiling   )</f>
        <v>390.20606773562093</v>
      </c>
    </row>
    <row r="80" spans="1:105" x14ac:dyDescent="0.25">
      <c r="A80" t="s">
        <v>60</v>
      </c>
      <c r="B80" s="3">
        <f t="shared" si="8"/>
        <v>55.8122287180583</v>
      </c>
      <c r="D80" t="s">
        <v>60</v>
      </c>
      <c r="E80" s="1">
        <f xml:space="preserve"> MIN(   MAX(0,EXP((1/beta.p)*( E50 - E65 - beta.0 - beta.oil*price.oil.2020 - beta.eua*price.eua.2020 - parameters!$D90 ))), price.ceiling   )</f>
        <v>6.4856071347133639</v>
      </c>
      <c r="F80" s="1">
        <f xml:space="preserve"> MIN(   MAX(0,EXP((1/beta.p)*( F50 - F65 - beta.0 - beta.oil*price.oil.2020 - beta.eua*price.eua.2020 - parameters!$D90 ))), price.ceiling   )</f>
        <v>6.7593272972092606</v>
      </c>
      <c r="G80" s="1">
        <f xml:space="preserve"> MIN(   MAX(0,EXP((1/beta.p)*( G50 - G65 - beta.0 - beta.oil*price.oil.2020 - beta.eua*price.eua.2020 - parameters!$D90 ))), price.ceiling   )</f>
        <v>7.0445996129269863</v>
      </c>
      <c r="H80" s="1">
        <f xml:space="preserve"> MIN(   MAX(0,EXP((1/beta.p)*( H50 - H65 - beta.0 - beta.oil*price.oil.2020 - beta.eua*price.eua.2020 - parameters!$D90 ))), price.ceiling   )</f>
        <v>7.3419116317892188</v>
      </c>
      <c r="I80" s="1">
        <f xml:space="preserve"> MIN(   MAX(0,EXP((1/beta.p)*( I50 - I65 - beta.0 - beta.oil*price.oil.2020 - beta.eua*price.eua.2020 - parameters!$D90 ))), price.ceiling   )</f>
        <v>7.6517714803957704</v>
      </c>
      <c r="J80" s="1">
        <f xml:space="preserve"> MIN(   MAX(0,EXP((1/beta.p)*( J50 - J65 - beta.0 - beta.oil*price.oil.2020 - beta.eua*price.eua.2020 - parameters!$D90 ))), price.ceiling   )</f>
        <v>7.9747087304467597</v>
      </c>
      <c r="K80" s="1">
        <f xml:space="preserve"> MIN(   MAX(0,EXP((1/beta.p)*( K50 - K65 - beta.0 - beta.oil*price.oil.2020 - beta.eua*price.eua.2020 - parameters!$D90 ))), price.ceiling   )</f>
        <v>8.3112753038168936</v>
      </c>
      <c r="L80" s="1">
        <f xml:space="preserve"> MIN(   MAX(0,EXP((1/beta.p)*( L50 - L65 - beta.0 - beta.oil*price.oil.2020 - beta.eua*price.eua.2020 - parameters!$D90 ))), price.ceiling   )</f>
        <v>8.6620464158277422</v>
      </c>
      <c r="M80" s="1">
        <f xml:space="preserve"> MIN(   MAX(0,EXP((1/beta.p)*( M50 - M65 - beta.0 - beta.oil*price.oil.2020 - beta.eua*price.eua.2020 - parameters!$D90 ))), price.ceiling   )</f>
        <v>9.0276215583301411</v>
      </c>
      <c r="N80" s="1">
        <f xml:space="preserve"> MIN(   MAX(0,EXP((1/beta.p)*( N50 - N65 - beta.0 - beta.oil*price.oil.2020 - beta.eua*price.eua.2020 - parameters!$D90 ))), price.ceiling   )</f>
        <v>9.4086255242767738</v>
      </c>
      <c r="O80" s="1">
        <f xml:space="preserve"> MIN(   MAX(0,EXP((1/beta.p)*( O50 - O65 - beta.0 - beta.oil*price.oil.2020 - beta.eua*price.eua.2020 - parameters!$D90 ))), price.ceiling   )</f>
        <v>9.8057094755361707</v>
      </c>
      <c r="P80" s="1">
        <f xml:space="preserve"> MIN(   MAX(0,EXP((1/beta.p)*( P50 - P65 - beta.0 - beta.oil*price.oil.2020 - beta.eua*price.eua.2020 - parameters!$D90 ))), price.ceiling   )</f>
        <v>10.219552055772871</v>
      </c>
      <c r="Q80" s="1">
        <f xml:space="preserve"> MIN(   MAX(0,EXP((1/beta.p)*( Q50 - Q65 - beta.0 - beta.oil*price.oil.2020 - beta.eua*price.eua.2020 - parameters!$D90 ))), price.ceiling   )</f>
        <v>10.650860550295967</v>
      </c>
      <c r="R80" s="1">
        <f xml:space="preserve"> MIN(   MAX(0,EXP((1/beta.p)*( R50 - R65 - beta.0 - beta.oil*price.oil.2020 - beta.eua*price.eua.2020 - parameters!$D90 ))), price.ceiling   )</f>
        <v>11.100372094858098</v>
      </c>
      <c r="S80" s="1">
        <f xml:space="preserve"> MIN(   MAX(0,EXP((1/beta.p)*( S50 - S65 - beta.0 - beta.oil*price.oil.2020 - beta.eua*price.eua.2020 - parameters!$D90 ))), price.ceiling   )</f>
        <v>11.56885493547095</v>
      </c>
      <c r="T80" s="1">
        <f xml:space="preserve"> MIN(   MAX(0,EXP((1/beta.p)*( T50 - T65 - beta.0 - beta.oil*price.oil.2020 - beta.eua*price.eua.2020 - parameters!$D90 ))), price.ceiling   )</f>
        <v>12.057109741390299</v>
      </c>
      <c r="U80" s="1">
        <f xml:space="preserve"> MIN(   MAX(0,EXP((1/beta.p)*( U50 - U65 - beta.0 - beta.oil*price.oil.2020 - beta.eua*price.eua.2020 - parameters!$D90 ))), price.ceiling   )</f>
        <v>12.565970973514572</v>
      </c>
      <c r="V80" s="1">
        <f xml:space="preserve"> MIN(   MAX(0,EXP((1/beta.p)*( V50 - V65 - beta.0 - beta.oil*price.oil.2020 - beta.eua*price.eua.2020 - parameters!$D90 ))), price.ceiling   )</f>
        <v>13.096308310535711</v>
      </c>
      <c r="W80" s="1">
        <f xml:space="preserve"> MIN(   MAX(0,EXP((1/beta.p)*( W50 - W65 - beta.0 - beta.oil*price.oil.2020 - beta.eua*price.eua.2020 - parameters!$D90 ))), price.ceiling   )</f>
        <v>13.649028135279558</v>
      </c>
      <c r="X80" s="1">
        <f xml:space="preserve"> MIN(   MAX(0,EXP((1/beta.p)*( X50 - X65 - beta.0 - beta.oil*price.oil.2020 - beta.eua*price.eua.2020 - parameters!$D90 ))), price.ceiling   )</f>
        <v>14.225075083776225</v>
      </c>
      <c r="Y80" s="1">
        <f xml:space="preserve"> MIN(   MAX(0,EXP((1/beta.p)*( Y50 - Y65 - beta.0 - beta.oil*price.oil.2020 - beta.eua*price.eua.2020 - parameters!$D90 ))), price.ceiling   )</f>
        <v>14.825433659707707</v>
      </c>
      <c r="Z80" s="1">
        <f xml:space="preserve"> MIN(   MAX(0,EXP((1/beta.p)*( Z50 - Z65 - beta.0 - beta.oil*price.oil.2020 - beta.eua*price.eua.2020 - parameters!$D90 ))), price.ceiling   )</f>
        <v>15.451129916992151</v>
      </c>
      <c r="AA80" s="1">
        <f xml:space="preserve"> MIN(   MAX(0,EXP((1/beta.p)*( AA50 - AA65 - beta.0 - beta.oil*price.oil.2020 - beta.eua*price.eua.2020 - parameters!$D90 ))), price.ceiling   )</f>
        <v>16.103233213380182</v>
      </c>
      <c r="AB80" s="1">
        <f xml:space="preserve"> MIN(   MAX(0,EXP((1/beta.p)*( AB50 - AB65 - beta.0 - beta.oil*price.oil.2020 - beta.eua*price.eua.2020 - parameters!$D90 ))), price.ceiling   )</f>
        <v>16.78285803806062</v>
      </c>
      <c r="AC80" s="1">
        <f xml:space="preserve"> MIN(   MAX(0,EXP((1/beta.p)*( AC50 - AC65 - beta.0 - beta.oil*price.oil.2020 - beta.eua*price.eua.2020 - parameters!$D90 ))), price.ceiling   )</f>
        <v>17.491165916398778</v>
      </c>
      <c r="AD80" s="1">
        <f xml:space="preserve"> MIN(   MAX(0,EXP((1/beta.p)*( AD50 - AD65 - beta.0 - beta.oil*price.oil.2020 - beta.eua*price.eua.2020 - parameters!$D90 ))), price.ceiling   )</f>
        <v>18.229367395062809</v>
      </c>
      <c r="AE80" s="1">
        <f xml:space="preserve"> MIN(   MAX(0,EXP((1/beta.p)*( AE50 - AE65 - beta.0 - beta.oil*price.oil.2020 - beta.eua*price.eua.2020 - parameters!$D90 ))), price.ceiling   )</f>
        <v>18.998724110930951</v>
      </c>
      <c r="AF80" s="1">
        <f xml:space="preserve"> MIN(   MAX(0,EXP((1/beta.p)*( AF50 - AF65 - beta.0 - beta.oil*price.oil.2020 - beta.eua*price.eua.2020 - parameters!$D90 ))), price.ceiling   )</f>
        <v>19.800550947315266</v>
      </c>
      <c r="AG80" s="1">
        <f xml:space="preserve"> MIN(   MAX(0,EXP((1/beta.p)*( AG50 - AG65 - beta.0 - beta.oil*price.oil.2020 - beta.eua*price.eua.2020 - parameters!$D90 ))), price.ceiling   )</f>
        <v>20.636218281187322</v>
      </c>
      <c r="AH80" s="1">
        <f xml:space="preserve"> MIN(   MAX(0,EXP((1/beta.p)*( AH50 - AH65 - beta.0 - beta.oil*price.oil.2020 - beta.eua*price.eua.2020 - parameters!$D90 ))), price.ceiling   )</f>
        <v>21.507154325246219</v>
      </c>
      <c r="AI80" s="1">
        <f xml:space="preserve"> MIN(   MAX(0,EXP((1/beta.p)*( AI50 - AI65 - beta.0 - beta.oil*price.oil.2020 - beta.eua*price.eua.2020 - parameters!$D90 ))), price.ceiling   )</f>
        <v>22.414847568831952</v>
      </c>
      <c r="AJ80" s="1">
        <f xml:space="preserve"> MIN(   MAX(0,EXP((1/beta.p)*( AJ50 - AJ65 - beta.0 - beta.oil*price.oil.2020 - beta.eua*price.eua.2020 - parameters!$D90 ))), price.ceiling   )</f>
        <v>23.360849321855603</v>
      </c>
      <c r="AK80" s="1">
        <f xml:space="preserve"> MIN(   MAX(0,EXP((1/beta.p)*( AK50 - AK65 - beta.0 - beta.oil*price.oil.2020 - beta.eua*price.eua.2020 - parameters!$D90 ))), price.ceiling   )</f>
        <v>24.346776366094179</v>
      </c>
      <c r="AL80" s="1">
        <f xml:space="preserve"> MIN(   MAX(0,EXP((1/beta.p)*( AL50 - AL65 - beta.0 - beta.oil*price.oil.2020 - beta.eua*price.eua.2020 - parameters!$D90 ))), price.ceiling   )</f>
        <v>25.37431371838143</v>
      </c>
      <c r="AM80" s="1">
        <f xml:space="preserve"> MIN(   MAX(0,EXP((1/beta.p)*( AM50 - AM65 - beta.0 - beta.oil*price.oil.2020 - beta.eua*price.eua.2020 - parameters!$D90 ))), price.ceiling   )</f>
        <v>26.445217510416963</v>
      </c>
      <c r="AN80" s="1">
        <f xml:space="preserve"> MIN(   MAX(0,EXP((1/beta.p)*( AN50 - AN65 - beta.0 - beta.oil*price.oil.2020 - beta.eua*price.eua.2020 - parameters!$D90 ))), price.ceiling   )</f>
        <v>27.561317990115647</v>
      </c>
      <c r="AO80" s="1">
        <f xml:space="preserve"> MIN(   MAX(0,EXP((1/beta.p)*( AO50 - AO65 - beta.0 - beta.oil*price.oil.2020 - beta.eua*price.eua.2020 - parameters!$D90 ))), price.ceiling   )</f>
        <v>28.724522649626522</v>
      </c>
      <c r="AP80" s="1">
        <f xml:space="preserve"> MIN(   MAX(0,EXP((1/beta.p)*( AP50 - AP65 - beta.0 - beta.oil*price.oil.2020 - beta.eua*price.eua.2020 - parameters!$D90 ))), price.ceiling   )</f>
        <v>29.936819485367643</v>
      </c>
      <c r="AQ80" s="1">
        <f xml:space="preserve"> MIN(   MAX(0,EXP((1/beta.p)*( AQ50 - AQ65 - beta.0 - beta.oil*price.oil.2020 - beta.eua*price.eua.2020 - parameters!$D90 ))), price.ceiling   )</f>
        <v>31.200280395647905</v>
      </c>
      <c r="AR80" s="1">
        <f xml:space="preserve"> MIN(   MAX(0,EXP((1/beta.p)*( AR50 - AR65 - beta.0 - beta.oil*price.oil.2020 - beta.eua*price.eua.2020 - parameters!$D90 ))), price.ceiling   )</f>
        <v>32.517064721683397</v>
      </c>
      <c r="AS80" s="1">
        <f xml:space="preserve"> MIN(   MAX(0,EXP((1/beta.p)*( AS50 - AS65 - beta.0 - beta.oil*price.oil.2020 - beta.eua*price.eua.2020 - parameters!$D90 ))), price.ceiling   )</f>
        <v>33.889422938059091</v>
      </c>
      <c r="AT80" s="1">
        <f xml:space="preserve"> MIN(   MAX(0,EXP((1/beta.p)*( AT50 - AT65 - beta.0 - beta.oil*price.oil.2020 - beta.eua*price.eua.2020 - parameters!$D90 ))), price.ceiling   )</f>
        <v>35.319700498944364</v>
      </c>
      <c r="AU80" s="1">
        <f xml:space="preserve"> MIN(   MAX(0,EXP((1/beta.p)*( AU50 - AU65 - beta.0 - beta.oil*price.oil.2020 - beta.eua*price.eua.2020 - parameters!$D90 ))), price.ceiling   )</f>
        <v>36.810341846634422</v>
      </c>
      <c r="AV80" s="1">
        <f xml:space="preserve"> MIN(   MAX(0,EXP((1/beta.p)*( AV50 - AV65 - beta.0 - beta.oil*price.oil.2020 - beta.eua*price.eua.2020 - parameters!$D90 ))), price.ceiling   )</f>
        <v>38.363894589269961</v>
      </c>
      <c r="AW80" s="1">
        <f xml:space="preserve"> MIN(   MAX(0,EXP((1/beta.p)*( AW50 - AW65 - beta.0 - beta.oil*price.oil.2020 - beta.eua*price.eua.2020 - parameters!$D90 ))), price.ceiling   )</f>
        <v>39.983013854873526</v>
      </c>
      <c r="AX80" s="1">
        <f xml:space="preserve"> MIN(   MAX(0,EXP((1/beta.p)*( AX50 - AX65 - beta.0 - beta.oil*price.oil.2020 - beta.eua*price.eua.2020 - parameters!$D90 ))), price.ceiling   )</f>
        <v>41.670466829145553</v>
      </c>
      <c r="AY80" s="1">
        <f xml:space="preserve"> MIN(   MAX(0,EXP((1/beta.p)*( AY50 - AY65 - beta.0 - beta.oil*price.oil.2020 - beta.eua*price.eua.2020 - parameters!$D90 ))), price.ceiling   )</f>
        <v>43.429137484773811</v>
      </c>
      <c r="AZ80" s="1">
        <f xml:space="preserve"> MIN(   MAX(0,EXP((1/beta.p)*( AZ50 - AZ65 - beta.0 - beta.oil*price.oil.2020 - beta.eua*price.eua.2020 - parameters!$D90 ))), price.ceiling   )</f>
        <v>45.262031510340549</v>
      </c>
      <c r="BA80" s="1">
        <f xml:space="preserve"> MIN(   MAX(0,EXP((1/beta.p)*( BA50 - BA65 - beta.0 - beta.oil*price.oil.2020 - beta.eua*price.eua.2020 - parameters!$D90 ))), price.ceiling   )</f>
        <v>47.172281447249873</v>
      </c>
      <c r="BB80" s="1">
        <f xml:space="preserve"> MIN(   MAX(0,EXP((1/beta.p)*( BB50 - BB65 - beta.0 - beta.oil*price.oil.2020 - beta.eua*price.eua.2020 - parameters!$D90 ))), price.ceiling   )</f>
        <v>49.16315204345571</v>
      </c>
      <c r="BC80" s="1">
        <f xml:space="preserve"> MIN(   MAX(0,EXP((1/beta.p)*( BC50 - BC65 - beta.0 - beta.oil*price.oil.2020 - beta.eua*price.eua.2020 - parameters!$D90 ))), price.ceiling   )</f>
        <v>51.238045833139388</v>
      </c>
      <c r="BD80" s="1">
        <f xml:space="preserve"> MIN(   MAX(0,EXP((1/beta.p)*( BD50 - BD65 - beta.0 - beta.oil*price.oil.2020 - beta.eua*price.eua.2020 - parameters!$D90 ))), price.ceiling   )</f>
        <v>53.400508951873988</v>
      </c>
      <c r="BE80" s="1">
        <f xml:space="preserve"> MIN(   MAX(0,EXP((1/beta.p)*( BE50 - BE65 - beta.0 - beta.oil*price.oil.2020 - beta.eua*price.eua.2020 - parameters!$D90 ))), price.ceiling   )</f>
        <v>55.654237197212261</v>
      </c>
      <c r="BF80" s="1">
        <f xml:space="preserve"> MIN(   MAX(0,EXP((1/beta.p)*( BF50 - BF65 - beta.0 - beta.oil*price.oil.2020 - beta.eua*price.eua.2020 - parameters!$D90 ))), price.ceiling   )</f>
        <v>58.003082345058132</v>
      </c>
      <c r="BG80" s="1">
        <f xml:space="preserve"> MIN(   MAX(0,EXP((1/beta.p)*( BG50 - BG65 - beta.0 - beta.oil*price.oil.2020 - beta.eua*price.eua.2020 - parameters!$D90 ))), price.ceiling   )</f>
        <v>60.451058732615579</v>
      </c>
      <c r="BH80" s="1">
        <f xml:space="preserve"> MIN(   MAX(0,EXP((1/beta.p)*( BH50 - BH65 - beta.0 - beta.oil*price.oil.2020 - beta.eua*price.eua.2020 - parameters!$D90 ))), price.ceiling   )</f>
        <v>63.002350119165428</v>
      </c>
      <c r="BI80" s="1">
        <f xml:space="preserve"> MIN(   MAX(0,EXP((1/beta.p)*( BI50 - BI65 - beta.0 - beta.oil*price.oil.2020 - beta.eua*price.eua.2020 - parameters!$D90 ))), price.ceiling   )</f>
        <v>65.661316836396921</v>
      </c>
      <c r="BJ80" s="1">
        <f xml:space="preserve"> MIN(   MAX(0,EXP((1/beta.p)*( BJ50 - BJ65 - beta.0 - beta.oil*price.oil.2020 - beta.eua*price.eua.2020 - parameters!$D90 ))), price.ceiling   )</f>
        <v>68.43250324051256</v>
      </c>
      <c r="BK80" s="1">
        <f xml:space="preserve"> MIN(   MAX(0,EXP((1/beta.p)*( BK50 - BK65 - beta.0 - beta.oil*price.oil.2020 - beta.eua*price.eua.2020 - parameters!$D90 ))), price.ceiling   )</f>
        <v>71.320645478844753</v>
      </c>
      <c r="BL80" s="1">
        <f xml:space="preserve"> MIN(   MAX(0,EXP((1/beta.p)*( BL50 - BL65 - beta.0 - beta.oil*price.oil.2020 - beta.eua*price.eua.2020 - parameters!$D90 ))), price.ceiling   )</f>
        <v>74.33067958425535</v>
      </c>
      <c r="BM80" s="1">
        <f xml:space="preserve"> MIN(   MAX(0,EXP((1/beta.p)*( BM50 - BM65 - beta.0 - beta.oil*price.oil.2020 - beta.eua*price.eua.2020 - parameters!$D90 ))), price.ceiling   )</f>
        <v>77.467749911154328</v>
      </c>
      <c r="BN80" s="1">
        <f xml:space="preserve"> MIN(   MAX(0,EXP((1/beta.p)*( BN50 - BN65 - beta.0 - beta.oil*price.oil.2020 - beta.eua*price.eua.2020 - parameters!$D90 ))), price.ceiling   )</f>
        <v>80.737217927553019</v>
      </c>
      <c r="BO80" s="1">
        <f xml:space="preserve"> MIN(   MAX(0,EXP((1/beta.p)*( BO50 - BO65 - beta.0 - beta.oil*price.oil.2020 - beta.eua*price.eua.2020 - parameters!$D90 ))), price.ceiling   )</f>
        <v>84.144671378180973</v>
      </c>
      <c r="BP80" s="1">
        <f xml:space="preserve"> MIN(   MAX(0,EXP((1/beta.p)*( BP50 - BP65 - beta.0 - beta.oil*price.oil.2020 - beta.eua*price.eua.2020 - parameters!$D90 ))), price.ceiling   )</f>
        <v>87.695933834323839</v>
      </c>
      <c r="BQ80" s="1">
        <f xml:space="preserve"> MIN(   MAX(0,EXP((1/beta.p)*( BQ50 - BQ65 - beta.0 - beta.oil*price.oil.2020 - beta.eua*price.eua.2020 - parameters!$D90 ))), price.ceiling   )</f>
        <v>91.397074646705434</v>
      </c>
      <c r="BR80" s="1">
        <f xml:space="preserve"> MIN(   MAX(0,EXP((1/beta.p)*( BR50 - BR65 - beta.0 - beta.oil*price.oil.2020 - beta.eua*price.eua.2020 - parameters!$D90 ))), price.ceiling   )</f>
        <v>95.254419318423871</v>
      </c>
      <c r="BS80" s="1">
        <f xml:space="preserve"> MIN(   MAX(0,EXP((1/beta.p)*( BS50 - BS65 - beta.0 - beta.oil*price.oil.2020 - beta.eua*price.eua.2020 - parameters!$D90 ))), price.ceiling   )</f>
        <v>99.27456031566976</v>
      </c>
      <c r="BT80" s="1">
        <f xml:space="preserve"> MIN(   MAX(0,EXP((1/beta.p)*( BT50 - BT65 - beta.0 - beta.oil*price.oil.2020 - beta.eua*price.eua.2020 - parameters!$D90 ))), price.ceiling   )</f>
        <v>103.46436833470202</v>
      </c>
      <c r="BU80" s="1">
        <f xml:space="preserve"> MIN(   MAX(0,EXP((1/beta.p)*( BU50 - BU65 - beta.0 - beta.oil*price.oil.2020 - beta.eua*price.eua.2020 - parameters!$D90 ))), price.ceiling   )</f>
        <v>107.83100404433807</v>
      </c>
      <c r="BV80" s="1">
        <f xml:space="preserve"> MIN(   MAX(0,EXP((1/beta.p)*( BV50 - BV65 - beta.0 - beta.oil*price.oil.2020 - beta.eua*price.eua.2020 - parameters!$D90 ))), price.ceiling   )</f>
        <v>112.38193032402813</v>
      </c>
      <c r="BW80" s="1">
        <f xml:space="preserve"> MIN(   MAX(0,EXP((1/beta.p)*( BW50 - BW65 - beta.0 - beta.oil*price.oil.2020 - beta.eua*price.eua.2020 - parameters!$D90 ))), price.ceiling   )</f>
        <v>117.12492501842624</v>
      </c>
      <c r="BX80" s="1">
        <f xml:space="preserve"> MIN(   MAX(0,EXP((1/beta.p)*( BX50 - BX65 - beta.0 - beta.oil*price.oil.2020 - beta.eua*price.eua.2020 - parameters!$D90 ))), price.ceiling   )</f>
        <v>122.0680942302599</v>
      </c>
      <c r="BY80" s="1">
        <f xml:space="preserve"> MIN(   MAX(0,EXP((1/beta.p)*( BY50 - BY65 - beta.0 - beta.oil*price.oil.2020 - beta.eua*price.eua.2020 - parameters!$D90 ))), price.ceiling   )</f>
        <v>127.21988617421454</v>
      </c>
      <c r="BZ80" s="1">
        <f xml:space="preserve"> MIN(   MAX(0,EXP((1/beta.p)*( BZ50 - BZ65 - beta.0 - beta.oil*price.oil.2020 - beta.eua*price.eua.2020 - parameters!$D90 ))), price.ceiling   )</f>
        <v>132.5891056155113</v>
      </c>
      <c r="CA80" s="1">
        <f xml:space="preserve"> MIN(   MAX(0,EXP((1/beta.p)*( CA50 - CA65 - beta.0 - beta.oil*price.oil.2020 - beta.eua*price.eua.2020 - parameters!$D90 ))), price.ceiling   )</f>
        <v>138.1849289178532</v>
      </c>
      <c r="CB80" s="1">
        <f xml:space="preserve"> MIN(   MAX(0,EXP((1/beta.p)*( CB50 - CB65 - beta.0 - beta.oil*price.oil.2020 - beta.eua*price.eua.2020 - parameters!$D90 ))), price.ceiling   )</f>
        <v>144.01691972645943</v>
      </c>
      <c r="CC80" s="1">
        <f xml:space="preserve"> MIN(   MAX(0,EXP((1/beta.p)*( CC50 - CC65 - beta.0 - beta.oil*price.oil.2020 - beta.eua*price.eua.2020 - parameters!$D90 ))), price.ceiling   )</f>
        <v>150.09504531298973</v>
      </c>
      <c r="CD80" s="1">
        <f xml:space="preserve"> MIN(   MAX(0,EXP((1/beta.p)*( CD50 - CD65 - beta.0 - beta.oil*price.oil.2020 - beta.eua*price.eua.2020 - parameters!$D90 ))), price.ceiling   )</f>
        <v>156.42969361029472</v>
      </c>
      <c r="CE80" s="1">
        <f xml:space="preserve"> MIN(   MAX(0,EXP((1/beta.p)*( CE50 - CE65 - beta.0 - beta.oil*price.oil.2020 - beta.eua*price.eua.2020 - parameters!$D90 ))), price.ceiling   )</f>
        <v>163.03169096610375</v>
      </c>
      <c r="CF80" s="1">
        <f xml:space="preserve"> MIN(   MAX(0,EXP((1/beta.p)*( CF50 - CF65 - beta.0 - beta.oil*price.oil.2020 - beta.eua*price.eua.2020 - parameters!$D90 ))), price.ceiling   )</f>
        <v>169.9123206459949</v>
      </c>
      <c r="CG80" s="1">
        <f xml:space="preserve"> MIN(   MAX(0,EXP((1/beta.p)*( CG50 - CG65 - beta.0 - beta.oil*price.oil.2020 - beta.eua*price.eua.2020 - parameters!$D90 ))), price.ceiling   )</f>
        <v>177.08334211726904</v>
      </c>
      <c r="CH80" s="1">
        <f xml:space="preserve"> MIN(   MAX(0,EXP((1/beta.p)*( CH50 - CH65 - beta.0 - beta.oil*price.oil.2020 - beta.eua*price.eua.2020 - parameters!$D90 ))), price.ceiling   )</f>
        <v>184.55701114668341</v>
      </c>
      <c r="CI80" s="1">
        <f xml:space="preserve"> MIN(   MAX(0,EXP((1/beta.p)*( CI50 - CI65 - beta.0 - beta.oil*price.oil.2020 - beta.eua*price.eua.2020 - parameters!$D90 ))), price.ceiling   )</f>
        <v>192.34610074639761</v>
      </c>
      <c r="CJ80" s="1">
        <f xml:space="preserve"> MIN(   MAX(0,EXP((1/beta.p)*( CJ50 - CJ65 - beta.0 - beta.oil*price.oil.2020 - beta.eua*price.eua.2020 - parameters!$D90 ))), price.ceiling   )</f>
        <v>200.46392300392517</v>
      </c>
      <c r="CK80" s="1">
        <f xml:space="preserve"> MIN(   MAX(0,EXP((1/beta.p)*( CK50 - CK65 - beta.0 - beta.oil*price.oil.2020 - beta.eua*price.eua.2020 - parameters!$D90 ))), price.ceiling   )</f>
        <v>208.92435183340365</v>
      </c>
      <c r="CL80" s="1">
        <f xml:space="preserve"> MIN(   MAX(0,EXP((1/beta.p)*( CL50 - CL65 - beta.0 - beta.oil*price.oil.2020 - beta.eua*price.eua.2020 - parameters!$D90 ))), price.ceiling   )</f>
        <v>217.74184668706278</v>
      </c>
      <c r="CM80" s="1">
        <f xml:space="preserve"> MIN(   MAX(0,EXP((1/beta.p)*( CM50 - CM65 - beta.0 - beta.oil*price.oil.2020 - beta.eua*price.eua.2020 - parameters!$D90 ))), price.ceiling   )</f>
        <v>226.9314772674191</v>
      </c>
      <c r="CN80" s="1">
        <f xml:space="preserve"> MIN(   MAX(0,EXP((1/beta.p)*( CN50 - CN65 - beta.0 - beta.oil*price.oil.2020 - beta.eua*price.eua.2020 - parameters!$D90 ))), price.ceiling   )</f>
        <v>236.50894928243008</v>
      </c>
      <c r="CO80" s="1">
        <f xml:space="preserve"> MIN(   MAX(0,EXP((1/beta.p)*( CO50 - CO65 - beta.0 - beta.oil*price.oil.2020 - beta.eua*price.eua.2020 - parameters!$D90 ))), price.ceiling   )</f>
        <v>246.49063128762336</v>
      </c>
      <c r="CP80" s="1">
        <f xml:space="preserve"> MIN(   MAX(0,EXP((1/beta.p)*( CP50 - CP65 - beta.0 - beta.oil*price.oil.2020 - beta.eua*price.eua.2020 - parameters!$D90 ))), price.ceiling   )</f>
        <v>256.89358266107985</v>
      </c>
      <c r="CQ80" s="1">
        <f xml:space="preserve"> MIN(   MAX(0,EXP((1/beta.p)*( CQ50 - CQ65 - beta.0 - beta.oil*price.oil.2020 - beta.eua*price.eua.2020 - parameters!$D90 ))), price.ceiling   )</f>
        <v>267.73558275907857</v>
      </c>
      <c r="CR80" s="1">
        <f xml:space="preserve"> MIN(   MAX(0,EXP((1/beta.p)*( CR50 - CR65 - beta.0 - beta.oil*price.oil.2020 - beta.eua*price.eua.2020 - parameters!$D90 ))), price.ceiling   )</f>
        <v>279.03516130223505</v>
      </c>
      <c r="CS80" s="1">
        <f xml:space="preserve"> MIN(   MAX(0,EXP((1/beta.p)*( CS50 - CS65 - beta.0 - beta.oil*price.oil.2020 - beta.eua*price.eua.2020 - parameters!$D90 ))), price.ceiling   )</f>
        <v>290.81163004406136</v>
      </c>
      <c r="CT80" s="1">
        <f xml:space="preserve"> MIN(   MAX(0,EXP((1/beta.p)*( CT50 - CT65 - beta.0 - beta.oil*price.oil.2020 - beta.eua*price.eua.2020 - parameters!$D90 ))), price.ceiling   )</f>
        <v>303.08511577607624</v>
      </c>
      <c r="CU80" s="1">
        <f xml:space="preserve"> MIN(   MAX(0,EXP((1/beta.p)*( CU50 - CU65 - beta.0 - beta.oil*price.oil.2020 - beta.eua*price.eua.2020 - parameters!$D90 ))), price.ceiling   )</f>
        <v>315.87659472586944</v>
      </c>
      <c r="CV80" s="1">
        <f xml:space="preserve"> MIN(   MAX(0,EXP((1/beta.p)*( CV50 - CV65 - beta.0 - beta.oil*price.oil.2020 - beta.eua*price.eua.2020 - parameters!$D90 ))), price.ceiling   )</f>
        <v>329.20792840691212</v>
      </c>
      <c r="CW80" s="1">
        <f xml:space="preserve"> MIN(   MAX(0,EXP((1/beta.p)*( CW50 - CW65 - beta.0 - beta.oil*price.oil.2020 - beta.eua*price.eua.2020 - parameters!$D90 ))), price.ceiling   )</f>
        <v>343.10190098138003</v>
      </c>
      <c r="CX80" s="1">
        <f xml:space="preserve"> MIN(   MAX(0,EXP((1/beta.p)*( CX50 - CX65 - beta.0 - beta.oil*price.oil.2020 - beta.eua*price.eua.2020 - parameters!$D90 ))), price.ceiling   )</f>
        <v>357.58225819984489</v>
      </c>
      <c r="CY80" s="1">
        <f xml:space="preserve"> MIN(   MAX(0,EXP((1/beta.p)*( CY50 - CY65 - beta.0 - beta.oil*price.oil.2020 - beta.eua*price.eua.2020 - parameters!$D90 ))), price.ceiling   )</f>
        <v>372.6737479843917</v>
      </c>
      <c r="CZ80" s="1">
        <f xml:space="preserve"> MIN(   MAX(0,EXP((1/beta.p)*( CZ50 - CZ65 - beta.0 - beta.oil*price.oil.2020 - beta.eua*price.eua.2020 - parameters!$D90 ))), price.ceiling   )</f>
        <v>388.40216272451033</v>
      </c>
      <c r="DA80" s="1">
        <f xml:space="preserve"> MIN(   MAX(0,EXP((1/beta.p)*( DA50 - DA65 - beta.0 - beta.oil*price.oil.2020 - beta.eua*price.eua.2020 - parameters!$D90 ))), price.ceiling   )</f>
        <v>404.79438335805492</v>
      </c>
    </row>
    <row r="82" spans="1:105" x14ac:dyDescent="0.25">
      <c r="A82" s="4" t="s">
        <v>18</v>
      </c>
      <c r="D82" s="4" t="s">
        <v>13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5">
      <c r="A83" t="s">
        <v>48</v>
      </c>
      <c r="B83" s="1">
        <f>SUMPRODUCT(E83:DA83,E$5:DA$5)  /  10^6</f>
        <v>793.51947668642617</v>
      </c>
      <c r="D83" t="s">
        <v>48</v>
      </c>
      <c r="E83" s="1">
        <f t="array" ref="E83:E95" xml:space="preserve">   IF(E53:E65&lt;E38:E50,     E68:E80   *   4   *   (E38:E50-E53:E65),   0  )</f>
        <v>42541539.754071802</v>
      </c>
      <c r="F83" s="1">
        <f t="array" ref="F83:F95" xml:space="preserve">   IF(F53:F65&lt;F38:F50,     F68:F80   *   4   *   (F38:F50-F53:F65),   0  )</f>
        <v>45511596.734035701</v>
      </c>
      <c r="G83" s="1">
        <f t="array" ref="G83:G95" xml:space="preserve">   IF(G53:G65&lt;G38:G50,     G68:G80   *   4   *   (G38:G50-G53:G65),   0  )</f>
        <v>48647444.598263405</v>
      </c>
      <c r="H83" s="1">
        <f t="array" ref="H83:H95" xml:space="preserve">   IF(H53:H65&lt;H38:H50,     H68:H80   *   4   *   (H38:H50-H53:H65),   0  )</f>
        <v>51957452.808414452</v>
      </c>
      <c r="I83" s="1">
        <f t="array" ref="I83:I95" xml:space="preserve">   IF(I53:I65&lt;I38:I50,     I68:I80   *   4   *   (I38:I50-I53:I65),   0  )</f>
        <v>55450389.759996861</v>
      </c>
      <c r="J83" s="1">
        <f t="array" ref="J83:J95" xml:space="preserve">   IF(J53:J65&lt;J38:J50,     J68:J80   *   4   *   (J38:J50-J53:J65),   0  )</f>
        <v>59135441.103468657</v>
      </c>
      <c r="K83" s="1">
        <f t="array" ref="K83:K95" xml:space="preserve">   IF(K53:K65&lt;K38:K50,     K68:K80   *   4   *   (K38:K50-K53:K65),   0  )</f>
        <v>63022228.885085881</v>
      </c>
      <c r="L83" s="1">
        <f t="array" ref="L83:L95" xml:space="preserve">   IF(L53:L65&lt;L38:L50,     L68:L80   *   4   *   (L38:L50-L53:L65),   0  )</f>
        <v>67120831.543473259</v>
      </c>
      <c r="M83" s="1">
        <f t="array" ref="M83:M95" xml:space="preserve">   IF(M53:M65&lt;M38:M50,     M68:M80   *   4   *   (M38:M50-M53:M65),   0  )</f>
        <v>71441804.79945071</v>
      </c>
      <c r="N83" s="1">
        <f t="array" ref="N83:N95" xml:space="preserve">   IF(N53:N65&lt;N38:N50,     N68:N80   *   4   *   (N38:N50-N53:N65),   0  )</f>
        <v>75996203.478270516</v>
      </c>
      <c r="O83" s="1">
        <f t="array" ref="O83:O95" xml:space="preserve">   IF(O53:O65&lt;O38:O50,     O68:O80   *   4   *   (O38:O50-O53:O65),   0  )</f>
        <v>80795604.305112079</v>
      </c>
      <c r="P83" s="1">
        <f t="array" ref="P83:P95" xml:space="preserve">   IF(P53:P65&lt;P38:P50,     P68:P80   *   4   *   (P38:P50-P53:P65),   0  )</f>
        <v>85852129.716443598</v>
      </c>
      <c r="Q83" s="1">
        <f t="array" ref="Q83:Q95" xml:space="preserve">   IF(Q53:Q65&lt;Q38:Q50,     Q68:Q80   *   4   *   (Q38:Q50-Q53:Q65),   0  )</f>
        <v>91178472.731699556</v>
      </c>
      <c r="R83" s="1">
        <f t="array" ref="R83:R95" xml:space="preserve">   IF(R53:R65&lt;R38:R50,     R68:R80   *   4   *   (R38:R50-R53:R65),   0  )</f>
        <v>96787922.931642562</v>
      </c>
      <c r="S83" s="1">
        <f t="array" ref="S83:S95" xml:space="preserve">   IF(S53:S65&lt;S38:S50,     S68:S80   *   4   *   (S38:S50-S53:S65),   0  )</f>
        <v>102694393.59177136</v>
      </c>
      <c r="T83" s="1">
        <f t="array" ref="T83:T95" xml:space="preserve">   IF(T53:T65&lt;T38:T50,     T68:T80   *   4   *   (T38:T50-T53:T65),   0  )</f>
        <v>108912450.02122992</v>
      </c>
      <c r="U83" s="1">
        <f t="array" ref="U83:U95" xml:space="preserve">   IF(U53:U65&lt;U38:U50,     U68:U80   *   4   *   (U38:U50-U53:U65),   0  )</f>
        <v>115457339.15983579</v>
      </c>
      <c r="V83" s="1">
        <f t="array" ref="V83:V95" xml:space="preserve">   IF(V53:V65&lt;V38:V50,     V68:V80   *   4   *   (V38:V50-V53:V65),   0  )</f>
        <v>122345020.48812209</v>
      </c>
      <c r="W83" s="1">
        <f t="array" ref="W83:W95" xml:space="preserve">   IF(W53:W65&lt;W38:W50,     W68:W80   *   4   *   (W38:W50-W53:W65),   0  )</f>
        <v>129592198.30764034</v>
      </c>
      <c r="X83" s="1">
        <f t="array" ref="X83:X95" xml:space="preserve">   IF(X53:X65&lt;X38:X50,     X68:X80   *   4   *   (X38:X50-X53:X65),   0  )</f>
        <v>137216355.45124191</v>
      </c>
      <c r="Y83" s="1">
        <f t="array" ref="Y83:Y95" xml:space="preserve">   IF(Y53:Y65&lt;Y38:Y50,     Y68:Y80   *   4   *   (Y38:Y50-Y53:Y65),   0  )</f>
        <v>145235788.48561788</v>
      </c>
      <c r="Z83" s="1">
        <f t="array" ref="Z83:Z95" xml:space="preserve">   IF(Z53:Z65&lt;Z38:Z50,     Z68:Z80   *   4   *   (Z38:Z50-Z53:Z65),   0  )</f>
        <v>153669644.47105896</v>
      </c>
      <c r="AA83" s="1">
        <f t="array" ref="AA83:AA95" xml:space="preserve">   IF(AA53:AA65&lt;AA38:AA50,     AA68:AA80   *   4   *   (AA38:AA50-AA53:AA65),   0  )</f>
        <v>162537959.34618315</v>
      </c>
      <c r="AB83" s="1">
        <f t="array" ref="AB83:AB95" xml:space="preserve">   IF(AB53:AB65&lt;AB38:AB50,     AB68:AB80   *   4   *   (AB38:AB50-AB53:AB65),   0  )</f>
        <v>171861698.00829282</v>
      </c>
      <c r="AC83" s="1">
        <f t="array" ref="AC83:AC95" xml:space="preserve">   IF(AC53:AC65&lt;AC38:AC50,     AC68:AC80   *   4   *   (AC38:AC50-AC53:AC65),   0  )</f>
        <v>181662796.16305205</v>
      </c>
      <c r="AD83" s="1">
        <f t="array" ref="AD83:AD95" xml:space="preserve">   IF(AD53:AD65&lt;AD38:AD50,     AD68:AD80   *   4   *   (AD38:AD50-AD53:AD65),   0  )</f>
        <v>191964204.02034053</v>
      </c>
      <c r="AE83" s="1">
        <f t="array" ref="AE83:AE95" xml:space="preserve">   IF(AE53:AE65&lt;AE38:AE50,     AE68:AE80   *   4   *   (AE38:AE50-AE53:AE65),   0  )</f>
        <v>202789931.91643316</v>
      </c>
      <c r="AF83" s="1">
        <f t="array" ref="AF83:AF95" xml:space="preserve">   IF(AF53:AF65&lt;AF38:AF50,     AF68:AF80   *   4   *   (AF38:AF50-AF53:AF65),   0  )</f>
        <v>214165097.94609416</v>
      </c>
      <c r="AG83" s="1">
        <f t="array" ref="AG83:AG95" xml:space="preserve">   IF(AG53:AG65&lt;AG38:AG50,     AG68:AG80   *   4   *   (AG38:AG50-AG53:AG65),   0  )</f>
        <v>226115977.69175255</v>
      </c>
      <c r="AH83" s="1">
        <f t="array" ref="AH83:AH95" xml:space="preserve">   IF(AH53:AH65&lt;AH38:AH50,     AH68:AH80   *   4   *   (AH38:AH50-AH53:AH65),   0  )</f>
        <v>238670056.14066449</v>
      </c>
      <c r="AI83" s="1">
        <f t="array" ref="AI83:AI95" xml:space="preserve">   IF(AI53:AI65&lt;AI38:AI50,     AI68:AI80   *   4   *   (AI38:AI50-AI53:AI65),   0  )</f>
        <v>251856081.88485473</v>
      </c>
      <c r="AJ83" s="1">
        <f t="array" ref="AJ83:AJ95" xml:space="preserve">   IF(AJ53:AJ65&lt;AJ38:AJ50,     AJ68:AJ80   *   4   *   (AJ38:AJ50-AJ53:AJ65),   0  )</f>
        <v>265704123.70269287</v>
      </c>
      <c r="AK83" s="1">
        <f t="array" ref="AK83:AK95" xml:space="preserve">   IF(AK53:AK65&lt;AK38:AK50,     AK68:AK80   *   4   *   (AK38:AK50-AK53:AK65),   0  )</f>
        <v>280245629.62518293</v>
      </c>
      <c r="AL83" s="1">
        <f t="array" ref="AL83:AL95" xml:space="preserve">   IF(AL53:AL65&lt;AL38:AL50,     AL68:AL80   *   4   *   (AL38:AL50-AL53:AL65),   0  )</f>
        <v>295513488.59445983</v>
      </c>
      <c r="AM83" s="1">
        <f t="array" ref="AM83:AM95" xml:space="preserve">   IF(AM53:AM65&lt;AM38:AM50,     AM68:AM80   *   4   *   (AM38:AM50-AM53:AM65),   0  )</f>
        <v>311542094.8265754</v>
      </c>
      <c r="AN83" s="1">
        <f t="array" ref="AN83:AN95" xml:space="preserve">   IF(AN53:AN65&lt;AN38:AN50,     AN68:AN80   *   4   *   (AN38:AN50-AN53:AN65),   0  )</f>
        <v>328367414.99544775</v>
      </c>
      <c r="AO83" s="1">
        <f t="array" ref="AO83:AO95" xml:space="preserve">   IF(AO53:AO65&lt;AO38:AO50,     AO68:AO80   *   4   *   (AO38:AO50-AO53:AO65),   0  )</f>
        <v>346027058.35985005</v>
      </c>
      <c r="AP83" s="1">
        <f t="array" ref="AP83:AP95" xml:space="preserve">   IF(AP53:AP65&lt;AP38:AP50,     AP68:AP80   *   4   *   (AP38:AP50-AP53:AP65),   0  )</f>
        <v>364560349.96049494</v>
      </c>
      <c r="AQ83" s="1">
        <f t="array" ref="AQ83:AQ95" xml:space="preserve">   IF(AQ53:AQ65&lt;AQ38:AQ50,     AQ68:AQ80   *   4   *   (AQ38:AQ50-AQ53:AQ65),   0  )</f>
        <v>384008407.01972467</v>
      </c>
      <c r="AR83" s="1">
        <f t="array" ref="AR83:AR95" xml:space="preserve">   IF(AR53:AR65&lt;AR38:AR50,     AR68:AR80   *   4   *   (AR38:AR50-AR53:AR65),   0  )</f>
        <v>404414218.68194181</v>
      </c>
      <c r="AS83" s="1">
        <f t="array" ref="AS83:AS95" xml:space="preserve">   IF(AS53:AS65&lt;AS38:AS50,     AS68:AS80   *   4   *   (AS38:AS50-AS53:AS65),   0  )</f>
        <v>425822729.2388339</v>
      </c>
      <c r="AT83" s="1">
        <f t="array" ref="AT83:AT95" xml:space="preserve">   IF(AT53:AT65&lt;AT38:AT50,     AT68:AT80   *   4   *   (AT38:AT50-AT53:AT65),   0  )</f>
        <v>448280924.9895584</v>
      </c>
      <c r="AU83" s="1">
        <f t="array" ref="AU83:AU95" xml:space="preserve">   IF(AU53:AU65&lt;AU38:AU50,     AU68:AU80   *   4   *   (AU38:AU50-AU53:AU65),   0  )</f>
        <v>471837924.89248079</v>
      </c>
      <c r="AV83" s="1">
        <f t="array" ref="AV83:AV95" xml:space="preserve">   IF(AV53:AV65&lt;AV38:AV50,     AV68:AV80   *   4   *   (AV38:AV50-AV53:AV65),   0  )</f>
        <v>496545075.17171121</v>
      </c>
      <c r="AW83" s="1">
        <f t="array" ref="AW83:AW95" xml:space="preserve">   IF(AW53:AW65&lt;AW38:AW50,     AW68:AW80   *   4   *   (AW38:AW50-AW53:AW65),   0  )</f>
        <v>522456048.04865116</v>
      </c>
      <c r="AX83" s="1">
        <f t="array" ref="AX83:AX95" xml:space="preserve">   IF(AX53:AX65&lt;AX38:AX50,     AX68:AX80   *   4   *   (AX38:AX50-AX53:AX65),   0  )</f>
        <v>549626944.77598929</v>
      </c>
      <c r="AY83" s="1">
        <f t="array" ref="AY83:AY95" xml:space="preserve">   IF(AY53:AY65&lt;AY38:AY50,     AY68:AY80   *   4   *   (AY38:AY50-AY53:AY65),   0  )</f>
        <v>578116403.15916073</v>
      </c>
      <c r="AZ83" s="1">
        <f t="array" ref="AZ83:AZ95" xml:space="preserve">   IF(AZ53:AZ65&lt;AZ38:AZ50,     AZ68:AZ80   *   4   *   (AZ38:AZ50-AZ53:AZ65),   0  )</f>
        <v>607985709.75813222</v>
      </c>
      <c r="BA83" s="1">
        <f t="array" ref="BA83:BA95" xml:space="preserve">   IF(BA53:BA65&lt;BA38:BA50,     BA68:BA80   *   4   *   (BA38:BA50-BA53:BA65),   0  )</f>
        <v>639298916.97059274</v>
      </c>
      <c r="BB83" s="1">
        <f t="array" ref="BB83:BB95" xml:space="preserve">   IF(BB53:BB65&lt;BB38:BB50,     BB68:BB80   *   4   *   (BB38:BB50-BB53:BB65),   0  )</f>
        <v>672122965.20616829</v>
      </c>
      <c r="BC83" s="1">
        <f t="array" ref="BC83:BC95" xml:space="preserve">   IF(BC53:BC65&lt;BC38:BC50,     BC68:BC80   *   4   *   (BC38:BC50-BC53:BC65),   0  )</f>
        <v>706527810.37019157</v>
      </c>
      <c r="BD83" s="1">
        <f t="array" ref="BD83:BD95" xml:space="preserve">   IF(BD53:BD65&lt;BD38:BD50,     BD68:BD80   *   4   *   (BD38:BD50-BD53:BD65),   0  )</f>
        <v>742586556.88483214</v>
      </c>
      <c r="BE83" s="1">
        <f t="array" ref="BE83:BE95" xml:space="preserve">   IF(BE53:BE65&lt;BE38:BE50,     BE68:BE80   *   4   *   (BE38:BE50-BE53:BE65),   0  )</f>
        <v>780375596.48509324</v>
      </c>
      <c r="BF83" s="1">
        <f t="array" ref="BF83:BF95" xml:space="preserve">   IF(BF53:BF65&lt;BF38:BF50,     BF68:BF80   *   4   *   (BF38:BF50-BF53:BF65),   0  )</f>
        <v>819974753.03721571</v>
      </c>
      <c r="BG83" s="1">
        <f t="array" ref="BG83:BG95" xml:space="preserve">   IF(BG53:BG65&lt;BG38:BG50,     BG68:BG80   *   4   *   (BG38:BG50-BG53:BG65),   0  )</f>
        <v>861467433.63758373</v>
      </c>
      <c r="BH83" s="1">
        <f t="array" ref="BH83:BH95" xml:space="preserve">   IF(BH53:BH65&lt;BH38:BH50,     BH68:BH80   *   4   *   (BH38:BH50-BH53:BH65),   0  )</f>
        <v>904940786.2611506</v>
      </c>
      <c r="BI83" s="1">
        <f t="array" ref="BI83:BI95" xml:space="preserve">   IF(BI53:BI65&lt;BI38:BI50,     BI68:BI80   *   4   *   (BI38:BI50-BI53:BI65),   0  )</f>
        <v>950485864.23980319</v>
      </c>
      <c r="BJ83" s="1">
        <f t="array" ref="BJ83:BJ95" xml:space="preserve">   IF(BJ53:BJ65&lt;BJ38:BJ50,     BJ68:BJ80   *   4   *   (BJ38:BJ50-BJ53:BJ65),   0  )</f>
        <v>998197797.86300635</v>
      </c>
      <c r="BK83" s="1">
        <f t="array" ref="BK83:BK95" xml:space="preserve">   IF(BK53:BK65&lt;BK38:BK50,     BK68:BK80   *   4   *   (BK38:BK50-BK53:BK65),   0  )</f>
        <v>1048175973.4054089</v>
      </c>
      <c r="BL83" s="1">
        <f t="array" ref="BL83:BL95" xml:space="preserve">   IF(BL53:BL65&lt;BL38:BL50,     BL68:BL80   *   4   *   (BL38:BL50-BL53:BL65),   0  )</f>
        <v>1100524219.8990476</v>
      </c>
      <c r="BM83" s="1">
        <f t="array" ref="BM83:BM95" xml:space="preserve">   IF(BM53:BM65&lt;BM38:BM50,     BM68:BM80   *   4   *   (BM38:BM50-BM53:BM65),   0  )</f>
        <v>1155351003.9812016</v>
      </c>
      <c r="BN83" s="1">
        <f t="array" ref="BN83:BN95" xml:space="preserve">   IF(BN53:BN65&lt;BN38:BN50,     BN68:BN80   *   4   *   (BN38:BN50-BN53:BN65),   0  )</f>
        <v>1212769633.1629987</v>
      </c>
      <c r="BO83" s="1">
        <f t="array" ref="BO83:BO95" xml:space="preserve">   IF(BO53:BO65&lt;BO38:BO50,     BO68:BO80   *   4   *   (BO38:BO50-BO53:BO65),   0  )</f>
        <v>1272898467.8784423</v>
      </c>
      <c r="BP83" s="1">
        <f t="array" ref="BP83:BP95" xml:space="preserve">   IF(BP53:BP65&lt;BP38:BP50,     BP68:BP80   *   4   *   (BP38:BP50-BP53:BP65),   0  )</f>
        <v>1335861142.6887834</v>
      </c>
      <c r="BQ83" s="1">
        <f t="array" ref="BQ83:BQ95" xml:space="preserve">   IF(BQ53:BQ65&lt;BQ38:BQ50,     BQ68:BQ80   *   4   *   (BQ38:BQ50-BQ53:BQ65),   0  )</f>
        <v>1401786797.032994</v>
      </c>
      <c r="BR83" s="1">
        <f t="array" ref="BR83:BR95" xml:space="preserve">   IF(BR53:BR65&lt;BR38:BR50,     BR68:BR80   *   4   *   (BR38:BR50-BR53:BR65),   0  )</f>
        <v>1470810315.9316361</v>
      </c>
      <c r="BS83" s="1">
        <f t="array" ref="BS83:BS95" xml:space="preserve">   IF(BS53:BS65&lt;BS38:BS50,     BS68:BS80   *   4   *   (BS38:BS50-BS53:BS65),   0  )</f>
        <v>1543072581.0686162</v>
      </c>
      <c r="BT83" s="1">
        <f t="array" ref="BT83:BT95" xml:space="preserve">   IF(BT53:BT65&lt;BT38:BT50,     BT68:BT80   *   4   *   (BT38:BT50-BT53:BT65),   0  )</f>
        <v>1618720732.6932976</v>
      </c>
      <c r="BU83" s="1">
        <f t="array" ref="BU83:BU95" xml:space="preserve">   IF(BU53:BU65&lt;BU38:BU50,     BU68:BU80   *   4   *   (BU38:BU50-BU53:BU65),   0  )</f>
        <v>1697908442.8040628</v>
      </c>
      <c r="BV83" s="1">
        <f t="array" ref="BV83:BV95" xml:space="preserve">   IF(BV53:BV65&lt;BV38:BV50,     BV68:BV80   *   4   *   (BV38:BV50-BV53:BV65),   0  )</f>
        <v>1780796200.0939682</v>
      </c>
      <c r="BW83" s="1">
        <f t="array" ref="BW83:BW95" xml:space="preserve">   IF(BW53:BW65&lt;BW38:BW50,     BW68:BW80   *   4   *   (BW38:BW50-BW53:BW65),   0  )</f>
        <v>1867551607.1593571</v>
      </c>
      <c r="BX83" s="1">
        <f t="array" ref="BX83:BX95" xml:space="preserve">   IF(BX53:BX65&lt;BX38:BX50,     BX68:BX80   *   4   *   (BX38:BX50-BX53:BX65),   0  )</f>
        <v>1958349690.4935036</v>
      </c>
      <c r="BY83" s="1">
        <f t="array" ref="BY83:BY95" xml:space="preserve">   IF(BY53:BY65&lt;BY38:BY50,     BY68:BY80   *   4   *   (BY38:BY50-BY53:BY65),   0  )</f>
        <v>2053373223.809309</v>
      </c>
      <c r="BZ83" s="1">
        <f t="array" ref="BZ83:BZ95" xml:space="preserve">   IF(BZ53:BZ65&lt;BZ38:BZ50,     BZ68:BZ80   *   4   *   (BZ38:BZ50-BZ53:BZ65),   0  )</f>
        <v>2152813065.2580934</v>
      </c>
      <c r="CA83" s="1">
        <f t="array" ref="CA83:CA95" xml:space="preserve">   IF(CA53:CA65&lt;CA38:CA50,     CA68:CA80   *   4   *   (CA38:CA50-CA53:CA65),   0  )</f>
        <v>2256868509.1353779</v>
      </c>
      <c r="CB83" s="1">
        <f t="array" ref="CB83:CB95" xml:space="preserve">   IF(CB53:CB65&lt;CB38:CB50,     CB68:CB80   *   4   *   (CB38:CB50-CB53:CB65),   0  )</f>
        <v>2365747652.689517</v>
      </c>
      <c r="CC83" s="1">
        <f t="array" ref="CC83:CC95" xml:space="preserve">   IF(CC53:CC65&lt;CC38:CC50,     CC68:CC80   *   4   *   (CC38:CC50-CC53:CC65),   0  )</f>
        <v>2479667778.6749244</v>
      </c>
      <c r="CD83" s="1">
        <f t="array" ref="CD83:CD95" xml:space="preserve">   IF(CD53:CD65&lt;CD38:CD50,     CD68:CD80   *   4   *   (CD38:CD50-CD53:CD65),   0  )</f>
        <v>2598855754.3187451</v>
      </c>
      <c r="CE83" s="1">
        <f t="array" ref="CE83:CE95" xml:space="preserve">   IF(CE53:CE65&lt;CE38:CE50,     CE68:CE80   *   4   *   (CE38:CE50-CE53:CE65),   0  )</f>
        <v>2723548447.3979321</v>
      </c>
      <c r="CF83" s="1">
        <f t="array" ref="CF83:CF95" xml:space="preserve">   IF(CF53:CF65&lt;CF38:CF50,     CF68:CF80   *   4   *   (CF38:CF50-CF53:CF65),   0  )</f>
        <v>2853993160.1530976</v>
      </c>
      <c r="CG83" s="1">
        <f t="array" ref="CG83:CG95" xml:space="preserve">   IF(CG53:CG65&lt;CG38:CG50,     CG68:CG80   *   4   *   (CG38:CG50-CG53:CG65),   0  )</f>
        <v>2990448081.7960153</v>
      </c>
      <c r="CH83" s="1">
        <f t="array" ref="CH83:CH95" xml:space="preserve">   IF(CH53:CH65&lt;CH38:CH50,     CH68:CH80   *   4   *   (CH38:CH50-CH53:CH65),   0  )</f>
        <v>3133182760.3995485</v>
      </c>
      <c r="CI83" s="1">
        <f t="array" ref="CI83:CI95" xml:space="preserve">   IF(CI53:CI65&lt;CI38:CI50,     CI68:CI80   *   4   *   (CI38:CI50-CI53:CI65),   0  )</f>
        <v>3282478594.9919324</v>
      </c>
      <c r="CJ83" s="1">
        <f t="array" ref="CJ83:CJ95" xml:space="preserve">   IF(CJ53:CJ65&lt;CJ38:CJ50,     CJ68:CJ80   *   4   *   (CJ38:CJ50-CJ53:CJ65),   0  )</f>
        <v>3438629348.7119622</v>
      </c>
      <c r="CK83" s="1">
        <f t="array" ref="CK83:CK95" xml:space="preserve">   IF(CK53:CK65&lt;CK38:CK50,     CK68:CK80   *   4   *   (CK38:CK50-CK53:CK65),   0  )</f>
        <v>3601941683.9175501</v>
      </c>
      <c r="CL83" s="1">
        <f t="array" ref="CL83:CL95" xml:space="preserve">   IF(CL53:CL65&lt;CL38:CL50,     CL68:CL80   *   4   *   (CL38:CL50-CL53:CL65),   0  )</f>
        <v>3772735720.1777396</v>
      </c>
      <c r="CM83" s="1">
        <f t="array" ref="CM83:CM95" xml:space="preserve">   IF(CM53:CM65&lt;CM38:CM50,     CM68:CM80   *   4   *   (CM38:CM50-CM53:CM65),   0  )</f>
        <v>3951345616.1172647</v>
      </c>
      <c r="CN83" s="1">
        <f t="array" ref="CN83:CN95" xml:space="preserve">   IF(CN53:CN65&lt;CN38:CN50,     CN68:CN80   *   4   *   (CN38:CN50-CN53:CN65),   0  )</f>
        <v>4138120176.1235275</v>
      </c>
      <c r="CO83" s="1">
        <f t="array" ref="CO83:CO95" xml:space="preserve">   IF(CO53:CO65&lt;CO38:CO50,     CO68:CO80   *   4   *   (CO38:CO50-CO53:CO65),   0  )</f>
        <v>4333423482.9682045</v>
      </c>
      <c r="CP83" s="1">
        <f t="array" ref="CP83:CP95" xml:space="preserve">   IF(CP53:CP65&lt;CP38:CP50,     CP68:CP80   *   4   *   (CP38:CP50-CP53:CP65),   0  )</f>
        <v>4537635557.4399338</v>
      </c>
      <c r="CQ83" s="1">
        <f t="array" ref="CQ83:CQ95" xml:space="preserve">   IF(CQ53:CQ65&lt;CQ38:CQ50,     CQ68:CQ80   *   4   *   (CQ38:CQ50-CQ53:CQ65),   0  )</f>
        <v>4751153046.1305056</v>
      </c>
      <c r="CR83" s="1">
        <f t="array" ref="CR83:CR95" xml:space="preserve">   IF(CR53:CR65&lt;CR38:CR50,     CR68:CR80   *   4   *   (CR38:CR50-CR53:CR65),   0  )</f>
        <v>4974389938.5650234</v>
      </c>
      <c r="CS83" s="1">
        <f t="array" ref="CS83:CS95" xml:space="preserve">   IF(CS53:CS65&lt;CS38:CS50,     CS68:CS80   *   4   *   (CS38:CS50-CS53:CS65),   0  )</f>
        <v>5207778314.9162912</v>
      </c>
      <c r="CT83" s="1">
        <f t="array" ref="CT83:CT95" xml:space="preserve">   IF(CT53:CT65&lt;CT38:CT50,     CT68:CT80   *   4   *   (CT38:CT50-CT53:CT65),   0  )</f>
        <v>5451769125.5958376</v>
      </c>
      <c r="CU83" s="1">
        <f t="array" ref="CU83:CU95" xml:space="preserve">   IF(CU53:CU65&lt;CU38:CU50,     CU68:CU80   *   4   *   (CU38:CU50-CU53:CU65),   0  )</f>
        <v>5706833004.0681324</v>
      </c>
      <c r="CV83" s="1">
        <f t="array" ref="CV83:CV95" xml:space="preserve">   IF(CV53:CV65&lt;CV38:CV50,     CV68:CV80   *   4   *   (CV38:CV50-CV53:CV65),   0  )</f>
        <v>5973461114.2909546</v>
      </c>
      <c r="CW83" s="1">
        <f t="array" ref="CW83:CW95" xml:space="preserve">   IF(CW53:CW65&lt;CW38:CW50,     CW68:CW80   *   4   *   (CW38:CW50-CW53:CW65),   0  )</f>
        <v>6252166034.2438297</v>
      </c>
      <c r="CX83" s="1">
        <f t="array" ref="CX83:CX95" xml:space="preserve">   IF(CX53:CX65&lt;CX38:CX50,     CX68:CX80   *   4   *   (CX38:CX50-CX53:CX65),   0  )</f>
        <v>6543482677.0674181</v>
      </c>
      <c r="CY83" s="1">
        <f t="array" ref="CY83:CY95" xml:space="preserve">   IF(CY53:CY65&lt;CY38:CY50,     CY68:CY80   *   4   *   (CY38:CY50-CY53:CY65),   0  )</f>
        <v>6847969251.4008369</v>
      </c>
      <c r="CZ83" s="1">
        <f t="array" ref="CZ83:CZ95" xml:space="preserve">   IF(CZ53:CZ65&lt;CZ38:CZ50,     CZ68:CZ80   *   4   *   (CZ38:CZ50-CZ53:CZ65),   0  )</f>
        <v>7166208262.5702305</v>
      </c>
      <c r="DA83" s="1">
        <f t="array" ref="DA83:DA95" xml:space="preserve">   IF(DA53:DA65&lt;DA38:DA50,     DA68:DA80   *   4   *   (DA38:DA50-DA53:DA65),   0  )</f>
        <v>7498807556.3510036</v>
      </c>
    </row>
    <row r="84" spans="1:105" x14ac:dyDescent="0.25">
      <c r="A84" t="s">
        <v>49</v>
      </c>
      <c r="B84" s="1">
        <f t="shared" ref="B84:B95" si="9">SUMPRODUCT(E84:DA84,E$5:DA$5)  /  10^6</f>
        <v>686.38093604828362</v>
      </c>
      <c r="D84" t="s">
        <v>49</v>
      </c>
      <c r="E84" s="1">
        <v>65650362.267937414</v>
      </c>
      <c r="F84" s="1">
        <v>69108983.086285397</v>
      </c>
      <c r="G84" s="1">
        <v>72721454.202099189</v>
      </c>
      <c r="H84" s="1">
        <v>76494071.633697346</v>
      </c>
      <c r="I84" s="1">
        <v>80433376.522463605</v>
      </c>
      <c r="J84" s="1">
        <v>84546164.364701852</v>
      </c>
      <c r="K84" s="1">
        <v>88839494.583040416</v>
      </c>
      <c r="L84" s="1">
        <v>93320700.449654594</v>
      </c>
      <c r="M84" s="1">
        <v>97997399.37401247</v>
      </c>
      <c r="N84" s="1">
        <v>102877503.56830433</v>
      </c>
      <c r="O84" s="1">
        <v>107969231.1041805</v>
      </c>
      <c r="P84" s="1">
        <v>113281117.37491168</v>
      </c>
      <c r="Q84" s="1">
        <v>118822026.97758515</v>
      </c>
      <c r="R84" s="1">
        <v>124601166.03047141</v>
      </c>
      <c r="S84" s="1">
        <v>130628094.9412331</v>
      </c>
      <c r="T84" s="1">
        <v>136912741.64220613</v>
      </c>
      <c r="U84" s="1">
        <v>143465415.30955866</v>
      </c>
      <c r="V84" s="1">
        <v>150296820.58373073</v>
      </c>
      <c r="W84" s="1">
        <v>157418072.3091754</v>
      </c>
      <c r="X84" s="1">
        <v>164840710.81206253</v>
      </c>
      <c r="Y84" s="1">
        <v>172576717.73526666</v>
      </c>
      <c r="Z84" s="1">
        <v>180638532.45064685</v>
      </c>
      <c r="AA84" s="1">
        <v>189039069.06933743</v>
      </c>
      <c r="AB84" s="1">
        <v>197791734.07149869</v>
      </c>
      <c r="AC84" s="1">
        <v>206910444.57774067</v>
      </c>
      <c r="AD84" s="1">
        <v>216409647.28521869</v>
      </c>
      <c r="AE84" s="1">
        <v>226304338.09221184</v>
      </c>
      <c r="AF84" s="1">
        <v>236610082.43584102</v>
      </c>
      <c r="AG84" s="1">
        <v>247343036.3684541</v>
      </c>
      <c r="AH84" s="1">
        <v>258519968.39910942</v>
      </c>
      <c r="AI84" s="1">
        <v>270158282.1275214</v>
      </c>
      <c r="AJ84" s="1">
        <v>282276039.69880593</v>
      </c>
      <c r="AK84" s="1">
        <v>294891986.10835069</v>
      </c>
      <c r="AL84" s="1">
        <v>308025574.38719314</v>
      </c>
      <c r="AM84" s="1">
        <v>321696991.69933397</v>
      </c>
      <c r="AN84" s="1">
        <v>335927186.38355529</v>
      </c>
      <c r="AO84" s="1">
        <v>350737895.9734298</v>
      </c>
      <c r="AP84" s="1">
        <v>366151676.23042285</v>
      </c>
      <c r="AQ84" s="1">
        <v>382191931.22620392</v>
      </c>
      <c r="AR84" s="1">
        <v>398882944.51156229</v>
      </c>
      <c r="AS84" s="1">
        <v>416249911.41064143</v>
      </c>
      <c r="AT84" s="1">
        <v>434318972.48056883</v>
      </c>
      <c r="AU84" s="1">
        <v>453117248.17796975</v>
      </c>
      <c r="AV84" s="1">
        <v>472672874.77531588</v>
      </c>
      <c r="AW84" s="1">
        <v>493015041.57156903</v>
      </c>
      <c r="AX84" s="1">
        <v>514174029.44315034</v>
      </c>
      <c r="AY84" s="1">
        <v>536181250.78287715</v>
      </c>
      <c r="AZ84" s="1">
        <v>559069290.87619317</v>
      </c>
      <c r="BA84" s="1">
        <v>582871950.76574647</v>
      </c>
      <c r="BB84" s="1">
        <v>607624291.65716469</v>
      </c>
      <c r="BC84" s="1">
        <v>633362680.92074811</v>
      </c>
      <c r="BD84" s="1">
        <v>660124839.74568737</v>
      </c>
      <c r="BE84" s="1">
        <v>687949892.50545549</v>
      </c>
      <c r="BF84" s="1">
        <v>716878417.89502358</v>
      </c>
      <c r="BG84" s="1">
        <v>746952501.90273583</v>
      </c>
      <c r="BH84" s="1">
        <v>778215792.68182492</v>
      </c>
      <c r="BI84" s="1">
        <v>810713557.38889813</v>
      </c>
      <c r="BJ84" s="1">
        <v>844492741.05900431</v>
      </c>
      <c r="BK84" s="1">
        <v>879602027.58942211</v>
      </c>
      <c r="BL84" s="1">
        <v>916091902.90674841</v>
      </c>
      <c r="BM84" s="1">
        <v>954014720.39456737</v>
      </c>
      <c r="BN84" s="1">
        <v>993424768.66159785</v>
      </c>
      <c r="BO84" s="1">
        <v>1034378341.7331136</v>
      </c>
      <c r="BP84" s="1">
        <v>1076933811.7512233</v>
      </c>
      <c r="BQ84" s="1">
        <v>1121151704.2727025</v>
      </c>
      <c r="BR84" s="1">
        <v>1167094776.256073</v>
      </c>
      <c r="BS84" s="1">
        <v>1214828096.8329086</v>
      </c>
      <c r="BT84" s="1">
        <v>1264419130.9616323</v>
      </c>
      <c r="BU84" s="1">
        <v>1315937826.0655019</v>
      </c>
      <c r="BV84" s="1">
        <v>1369456701.7600732</v>
      </c>
      <c r="BW84" s="1">
        <v>1425050942.7790537</v>
      </c>
      <c r="BX84" s="1">
        <v>1482798495.2113209</v>
      </c>
      <c r="BY84" s="1">
        <v>1542780166.1657798</v>
      </c>
      <c r="BZ84" s="1">
        <v>1605079726.9848323</v>
      </c>
      <c r="CA84" s="1">
        <v>1669784020.1314306</v>
      </c>
      <c r="CB84" s="1">
        <v>1736983069.8790653</v>
      </c>
      <c r="CC84" s="1">
        <v>1806770196.9385393</v>
      </c>
      <c r="CD84" s="1">
        <v>1879242137.1600575</v>
      </c>
      <c r="CE84" s="1">
        <v>1954499164.453989</v>
      </c>
      <c r="CF84" s="1">
        <v>2032645218.0786636</v>
      </c>
      <c r="CG84" s="1">
        <v>2113788034.4487169</v>
      </c>
      <c r="CH84" s="1">
        <v>2198039283.6229138</v>
      </c>
      <c r="CI84" s="1">
        <v>2285514710.635777</v>
      </c>
      <c r="CJ84" s="1">
        <v>2376334281.8432722</v>
      </c>
      <c r="CK84" s="1">
        <v>2470622336.4585505</v>
      </c>
      <c r="CL84" s="1">
        <v>2568507743.4599714</v>
      </c>
      <c r="CM84" s="1">
        <v>2670124064.0599561</v>
      </c>
      <c r="CN84" s="1">
        <v>2775609719.9297795</v>
      </c>
      <c r="CO84" s="1">
        <v>2885108167.3821883</v>
      </c>
      <c r="CP84" s="1">
        <v>2998768077.7207808</v>
      </c>
      <c r="CQ84" s="1">
        <v>3116743523.9723234</v>
      </c>
      <c r="CR84" s="1">
        <v>3239194174.2257175</v>
      </c>
      <c r="CS84" s="1">
        <v>3366285491.8090878</v>
      </c>
      <c r="CT84" s="1">
        <v>3498188942.5445471</v>
      </c>
      <c r="CU84" s="1">
        <v>3635082209.3284197</v>
      </c>
      <c r="CV84" s="1">
        <v>3777149414.2935004</v>
      </c>
      <c r="CW84" s="1">
        <v>3924581348.8185902</v>
      </c>
      <c r="CX84" s="1">
        <v>4077575711.6599832</v>
      </c>
      <c r="CY84" s="1">
        <v>4236337355.4889827</v>
      </c>
      <c r="CZ84" s="1">
        <v>4401078542.1294279</v>
      </c>
      <c r="DA84" s="1">
        <v>4572019206.7994232</v>
      </c>
    </row>
    <row r="85" spans="1:105" x14ac:dyDescent="0.25">
      <c r="A85" t="s">
        <v>50</v>
      </c>
      <c r="B85" s="1">
        <f t="shared" si="9"/>
        <v>671.6627543878941</v>
      </c>
      <c r="D85" t="s">
        <v>50</v>
      </c>
      <c r="E85" s="1">
        <v>40038618.494886383</v>
      </c>
      <c r="F85" s="1">
        <v>42719338.568096519</v>
      </c>
      <c r="G85" s="1">
        <v>45543728.501794957</v>
      </c>
      <c r="H85" s="1">
        <v>48518754.016792253</v>
      </c>
      <c r="I85" s="1">
        <v>51651699.763583623</v>
      </c>
      <c r="J85" s="1">
        <v>54950183.392648153</v>
      </c>
      <c r="K85" s="1">
        <v>58422170.229542173</v>
      </c>
      <c r="L85" s="1">
        <v>62075988.580287233</v>
      </c>
      <c r="M85" s="1">
        <v>65920345.693610981</v>
      </c>
      <c r="N85" s="1">
        <v>69964344.40770492</v>
      </c>
      <c r="O85" s="1">
        <v>74217500.510308504</v>
      </c>
      <c r="P85" s="1">
        <v>78689760.842125088</v>
      </c>
      <c r="Q85" s="1">
        <v>83391522.174819663</v>
      </c>
      <c r="R85" s="1">
        <v>88333650.896144465</v>
      </c>
      <c r="S85" s="1">
        <v>93527503.536083639</v>
      </c>
      <c r="T85" s="1">
        <v>98984948.169315904</v>
      </c>
      <c r="U85" s="1">
        <v>104718386.73075137</v>
      </c>
      <c r="V85" s="1">
        <v>110740778.28242241</v>
      </c>
      <c r="W85" s="1">
        <v>117065663.27158903</v>
      </c>
      <c r="X85" s="1">
        <v>123707188.82156907</v>
      </c>
      <c r="Y85" s="1">
        <v>130680135.09851746</v>
      </c>
      <c r="Z85" s="1">
        <v>137999942.79916388</v>
      </c>
      <c r="AA85" s="1">
        <v>145682741.80637789</v>
      </c>
      <c r="AB85" s="1">
        <v>153745381.06136253</v>
      </c>
      <c r="AC85" s="1">
        <v>162205459.70329326</v>
      </c>
      <c r="AD85" s="1">
        <v>171081359.52931052</v>
      </c>
      <c r="AE85" s="1">
        <v>180392278.82996002</v>
      </c>
      <c r="AF85" s="1">
        <v>190158267.65743998</v>
      </c>
      <c r="AG85" s="1">
        <v>200400264.58637923</v>
      </c>
      <c r="AH85" s="1">
        <v>211140135.02932915</v>
      </c>
      <c r="AI85" s="1">
        <v>222400711.17170867</v>
      </c>
      <c r="AJ85" s="1">
        <v>234205833.59360924</v>
      </c>
      <c r="AK85" s="1">
        <v>246580394.64863133</v>
      </c>
      <c r="AL85" s="1">
        <v>259550383.67281625</v>
      </c>
      <c r="AM85" s="1">
        <v>273142934.09973454</v>
      </c>
      <c r="AN85" s="1">
        <v>287386372.56091052</v>
      </c>
      <c r="AO85" s="1">
        <v>302310270.05403328</v>
      </c>
      <c r="AP85" s="1">
        <v>317945495.2647571</v>
      </c>
      <c r="AQ85" s="1">
        <v>334324270.13144618</v>
      </c>
      <c r="AR85" s="1">
        <v>351480227.7458576</v>
      </c>
      <c r="AS85" s="1">
        <v>369448472.68659014</v>
      </c>
      <c r="AT85" s="1">
        <v>388265643.88607299</v>
      </c>
      <c r="AU85" s="1">
        <v>407969980.13601309</v>
      </c>
      <c r="AV85" s="1">
        <v>428601388.34051156</v>
      </c>
      <c r="AW85" s="1">
        <v>450201514.6305269</v>
      </c>
      <c r="AX85" s="1">
        <v>472813818.45801437</v>
      </c>
      <c r="AY85" s="1">
        <v>496483649.79292125</v>
      </c>
      <c r="AZ85" s="1">
        <v>521258329.55123562</v>
      </c>
      <c r="BA85" s="1">
        <v>547187233.38755119</v>
      </c>
      <c r="BB85" s="1">
        <v>574321878.99104202</v>
      </c>
      <c r="BC85" s="1">
        <v>602716017.02942789</v>
      </c>
      <c r="BD85" s="1">
        <v>632425725.89140677</v>
      </c>
      <c r="BE85" s="1">
        <v>663509510.38419294</v>
      </c>
      <c r="BF85" s="1">
        <v>696028404.54915309</v>
      </c>
      <c r="BG85" s="1">
        <v>730046078.76522648</v>
      </c>
      <c r="BH85" s="1">
        <v>765628951.31670535</v>
      </c>
      <c r="BI85" s="1">
        <v>802846304.60915315</v>
      </c>
      <c r="BJ85" s="1">
        <v>841770406.22475576</v>
      </c>
      <c r="BK85" s="1">
        <v>882476635.01614046</v>
      </c>
      <c r="BL85" s="1">
        <v>925043612.44586837</v>
      </c>
      <c r="BM85" s="1">
        <v>969553339.38717759</v>
      </c>
      <c r="BN85" s="1">
        <v>1016091338.610402</v>
      </c>
      <c r="BO85" s="1">
        <v>1064746803.1885363</v>
      </c>
      <c r="BP85" s="1">
        <v>1115612751.0649924</v>
      </c>
      <c r="BQ85" s="1">
        <v>1168786186.036428</v>
      </c>
      <c r="BR85" s="1">
        <v>1224368265.4138296</v>
      </c>
      <c r="BS85" s="1">
        <v>1282464474.6357086</v>
      </c>
      <c r="BT85" s="1">
        <v>1343184809.1184332</v>
      </c>
      <c r="BU85" s="1">
        <v>1406643963.640233</v>
      </c>
      <c r="BV85" s="1">
        <v>1472961529.5675197</v>
      </c>
      <c r="BW85" s="1">
        <v>1542262200.2446413</v>
      </c>
      <c r="BX85" s="1">
        <v>1614675984.881268</v>
      </c>
      <c r="BY85" s="1">
        <v>1690338431.2850926</v>
      </c>
      <c r="BZ85" s="1">
        <v>1769390857.8017352</v>
      </c>
      <c r="CA85" s="1">
        <v>1851980594.838269</v>
      </c>
      <c r="CB85" s="1">
        <v>1938261236.3622174</v>
      </c>
      <c r="CC85" s="1">
        <v>2028392901.7835603</v>
      </c>
      <c r="CD85" s="1">
        <v>2122542508.6439695</v>
      </c>
      <c r="CE85" s="1">
        <v>2220884056.554534</v>
      </c>
      <c r="CF85" s="1">
        <v>2323598922.8411808</v>
      </c>
      <c r="CG85" s="1">
        <v>2430876170.3755794</v>
      </c>
      <c r="CH85" s="1">
        <v>2542912868.0885873</v>
      </c>
      <c r="CI85" s="1">
        <v>2659914424.6834636</v>
      </c>
      <c r="CJ85" s="1">
        <v>2782094936.0869946</v>
      </c>
      <c r="CK85" s="1">
        <v>2909677547.1983638</v>
      </c>
      <c r="CL85" s="1">
        <v>3042894828.5183101</v>
      </c>
      <c r="CM85" s="1">
        <v>3181989168.2645774</v>
      </c>
      <c r="CN85" s="1">
        <v>3327213180.6042366</v>
      </c>
      <c r="CO85" s="1">
        <v>3478830130.6588011</v>
      </c>
      <c r="CP85" s="1">
        <v>3637114376.9646478</v>
      </c>
      <c r="CQ85" s="1">
        <v>3802351832.0987368</v>
      </c>
      <c r="CR85" s="1">
        <v>3974840442.2083206</v>
      </c>
      <c r="CS85" s="1">
        <v>4154890686.2131157</v>
      </c>
      <c r="CT85" s="1">
        <v>4342826095.4793282</v>
      </c>
      <c r="CU85" s="1">
        <v>4538983794.7973242</v>
      </c>
      <c r="CV85" s="1">
        <v>4743715065.5280857</v>
      </c>
      <c r="CW85" s="1">
        <v>4957385931.8186245</v>
      </c>
      <c r="CX85" s="1">
        <v>5180377770.822607</v>
      </c>
      <c r="CY85" s="1">
        <v>5413087947.9003458</v>
      </c>
      <c r="CZ85" s="1">
        <v>5655930477.8114185</v>
      </c>
      <c r="DA85" s="1">
        <v>5909336712.9540033</v>
      </c>
    </row>
    <row r="86" spans="1:105" x14ac:dyDescent="0.25">
      <c r="A86" t="s">
        <v>51</v>
      </c>
      <c r="B86" s="1">
        <f t="shared" si="9"/>
        <v>646.69363038089273</v>
      </c>
      <c r="D86" t="s">
        <v>51</v>
      </c>
      <c r="E86" s="1">
        <v>11286057.00673677</v>
      </c>
      <c r="F86" s="1">
        <v>12786578.687523086</v>
      </c>
      <c r="G86" s="1">
        <v>14400728.250303404</v>
      </c>
      <c r="H86" s="1">
        <v>16135759.792452246</v>
      </c>
      <c r="I86" s="1">
        <v>17999353.231879842</v>
      </c>
      <c r="J86" s="1">
        <v>19999638.081801083</v>
      </c>
      <c r="K86" s="1">
        <v>22145218.509419527</v>
      </c>
      <c r="L86" s="1">
        <v>24445199.746233582</v>
      </c>
      <c r="M86" s="1">
        <v>26909215.921178475</v>
      </c>
      <c r="N86" s="1">
        <v>29547459.391505159</v>
      </c>
      <c r="O86" s="1">
        <v>32370711.650171608</v>
      </c>
      <c r="P86" s="1">
        <v>35390375.892594412</v>
      </c>
      <c r="Q86" s="1">
        <v>38618511.329889685</v>
      </c>
      <c r="R86" s="1">
        <v>42067869.34023013</v>
      </c>
      <c r="S86" s="1">
        <v>45751931.554673195</v>
      </c>
      <c r="T86" s="1">
        <v>49684949.978783928</v>
      </c>
      <c r="U86" s="1">
        <v>53881989.256597556</v>
      </c>
      <c r="V86" s="1">
        <v>58358971.188953921</v>
      </c>
      <c r="W86" s="1">
        <v>63132721.624002181</v>
      </c>
      <c r="X86" s="1">
        <v>68221019.843733817</v>
      </c>
      <c r="Y86" s="1">
        <v>73642650.576768503</v>
      </c>
      <c r="Z86" s="1">
        <v>79417458.774308145</v>
      </c>
      <c r="AA86" s="1">
        <v>85566407.293204725</v>
      </c>
      <c r="AB86" s="1">
        <v>92111637.63747403</v>
      </c>
      <c r="AC86" s="1">
        <v>99076533.917347893</v>
      </c>
      <c r="AD86" s="1">
        <v>106485790.19311406</v>
      </c>
      <c r="AE86" s="1">
        <v>114365481.37955756</v>
      </c>
      <c r="AF86" s="1">
        <v>122743137.89582266</v>
      </c>
      <c r="AG86" s="1">
        <v>131647824.25496764</v>
      </c>
      <c r="AH86" s="1">
        <v>141110221.79742408</v>
      </c>
      <c r="AI86" s="1">
        <v>151162715.78300637</v>
      </c>
      <c r="AJ86" s="1">
        <v>161839487.06708819</v>
      </c>
      <c r="AK86" s="1">
        <v>173176608.59807509</v>
      </c>
      <c r="AL86" s="1">
        <v>185212146.98541099</v>
      </c>
      <c r="AM86" s="1">
        <v>197986269.40006337</v>
      </c>
      <c r="AN86" s="1">
        <v>211541356.08278951</v>
      </c>
      <c r="AO86" s="1">
        <v>225922118.74950925</v>
      </c>
      <c r="AP86" s="1">
        <v>241175725.19784972</v>
      </c>
      <c r="AQ86" s="1">
        <v>257351930.43439832</v>
      </c>
      <c r="AR86" s="1">
        <v>274503214.65846223</v>
      </c>
      <c r="AS86" s="1">
        <v>292684928.45520496</v>
      </c>
      <c r="AT86" s="1">
        <v>311955445.5689649</v>
      </c>
      <c r="AU86" s="1">
        <v>332376323.64640272</v>
      </c>
      <c r="AV86" s="1">
        <v>354012473.35890043</v>
      </c>
      <c r="AW86" s="1">
        <v>376932336.33442223</v>
      </c>
      <c r="AX86" s="1">
        <v>401208072.35086644</v>
      </c>
      <c r="AY86" s="1">
        <v>426915756.26585811</v>
      </c>
      <c r="AZ86" s="1">
        <v>454135585.18200225</v>
      </c>
      <c r="BA86" s="1">
        <v>482952096.37189853</v>
      </c>
      <c r="BB86" s="1">
        <v>513454396.51376152</v>
      </c>
      <c r="BC86" s="1">
        <v>545736402.81637323</v>
      </c>
      <c r="BD86" s="1">
        <v>579897096.64136922</v>
      </c>
      <c r="BE86" s="1">
        <v>616040790.26160192</v>
      </c>
      <c r="BF86" s="1">
        <v>654277407.42661703</v>
      </c>
      <c r="BG86" s="1">
        <v>694722778.440166</v>
      </c>
      <c r="BH86" s="1">
        <v>737498950.4902904</v>
      </c>
      <c r="BI86" s="1">
        <v>782734514.00988662</v>
      </c>
      <c r="BJ86" s="1">
        <v>830564945.8849051</v>
      </c>
      <c r="BK86" s="1">
        <v>881132970.36857557</v>
      </c>
      <c r="BL86" s="1">
        <v>934588938.60327256</v>
      </c>
      <c r="BM86" s="1">
        <v>991091227.69715071</v>
      </c>
      <c r="BN86" s="1">
        <v>1050806660.3502853</v>
      </c>
      <c r="BO86" s="1">
        <v>1113910946.0752587</v>
      </c>
      <c r="BP86" s="1">
        <v>1180589145.1095958</v>
      </c>
      <c r="BQ86" s="1">
        <v>1251036156.172802</v>
      </c>
      <c r="BR86" s="1">
        <v>1325457229.2785895</v>
      </c>
      <c r="BS86" s="1">
        <v>1404068504.8738661</v>
      </c>
      <c r="BT86" s="1">
        <v>1487097580.6398458</v>
      </c>
      <c r="BU86" s="1">
        <v>1574784107.3578207</v>
      </c>
      <c r="BV86" s="1">
        <v>1667380415.312454</v>
      </c>
      <c r="BW86" s="1">
        <v>1765152172.7794816</v>
      </c>
      <c r="BX86" s="1">
        <v>1868379078.2222557</v>
      </c>
      <c r="BY86" s="1">
        <v>1977355587.9030626</v>
      </c>
      <c r="BZ86" s="1">
        <v>2092391680.7006788</v>
      </c>
      <c r="CA86" s="1">
        <v>2213813662.0154147</v>
      </c>
      <c r="CB86" s="1">
        <v>2341965008.7371216</v>
      </c>
      <c r="CC86" s="1">
        <v>2477207257.3506341</v>
      </c>
      <c r="CD86" s="1">
        <v>2619920937.3568883</v>
      </c>
      <c r="CE86" s="1">
        <v>2770506552.2970314</v>
      </c>
      <c r="CF86" s="1">
        <v>2929385610.7813001</v>
      </c>
      <c r="CG86" s="1">
        <v>3097001710.0443912</v>
      </c>
      <c r="CH86" s="1">
        <v>3273821674.6753831</v>
      </c>
      <c r="CI86" s="1">
        <v>3460336753.30234</v>
      </c>
      <c r="CJ86" s="1">
        <v>3657063876.1507936</v>
      </c>
      <c r="CK86" s="1">
        <v>3864546976.541019</v>
      </c>
      <c r="CL86" s="1">
        <v>4083358379.5420437</v>
      </c>
      <c r="CM86" s="1">
        <v>4314100261.1609402</v>
      </c>
      <c r="CN86" s="1">
        <v>4557406181.6144705</v>
      </c>
      <c r="CO86" s="1">
        <v>4813942696.4071579</v>
      </c>
      <c r="CP86" s="1">
        <v>5084411049.1253872</v>
      </c>
      <c r="CQ86" s="1">
        <v>5369548950.0521317</v>
      </c>
      <c r="CR86" s="1">
        <v>5670132444.911356</v>
      </c>
      <c r="CS86" s="1">
        <v>5986977878.2657614</v>
      </c>
      <c r="CT86" s="1">
        <v>6320943956.3168793</v>
      </c>
      <c r="CU86" s="1">
        <v>6672933914.0926924</v>
      </c>
      <c r="CV86" s="1">
        <v>7043897792.2564783</v>
      </c>
      <c r="CW86" s="1">
        <v>7434834829.0302706</v>
      </c>
      <c r="CX86" s="1">
        <v>7846795973.0002537</v>
      </c>
      <c r="CY86" s="1">
        <v>8280886522.8575888</v>
      </c>
      <c r="CZ86" s="1">
        <v>8738268900.4291725</v>
      </c>
      <c r="DA86" s="1">
        <v>9220165563.6688938</v>
      </c>
    </row>
    <row r="87" spans="1:105" x14ac:dyDescent="0.25">
      <c r="A87" t="s">
        <v>52</v>
      </c>
      <c r="B87" s="1">
        <f t="shared" si="9"/>
        <v>471.28693241841256</v>
      </c>
      <c r="D87" t="s">
        <v>52</v>
      </c>
      <c r="E87" s="1">
        <v>0</v>
      </c>
      <c r="F87" s="1">
        <v>0</v>
      </c>
      <c r="G87" s="1">
        <v>651859.24123755016</v>
      </c>
      <c r="H87" s="1">
        <v>1619722.7184596304</v>
      </c>
      <c r="I87" s="1">
        <v>2676369.341083698</v>
      </c>
      <c r="J87" s="1">
        <v>3827971.6367274392</v>
      </c>
      <c r="K87" s="1">
        <v>5081084.6012396077</v>
      </c>
      <c r="L87" s="1">
        <v>6442667.9400999397</v>
      </c>
      <c r="M87" s="1">
        <v>7920109.5521357534</v>
      </c>
      <c r="N87" s="1">
        <v>9521250.3230391964</v>
      </c>
      <c r="O87" s="1">
        <v>11254410.299760856</v>
      </c>
      <c r="P87" s="1">
        <v>13128416.320635285</v>
      </c>
      <c r="Q87" s="1">
        <v>15152631.180071907</v>
      </c>
      <c r="R87" s="1">
        <v>17336984.410830539</v>
      </c>
      <c r="S87" s="1">
        <v>19692004.771306083</v>
      </c>
      <c r="T87" s="1">
        <v>22228854.529881645</v>
      </c>
      <c r="U87" s="1">
        <v>24959365.643287029</v>
      </c>
      <c r="V87" s="1">
        <v>27896077.931031484</v>
      </c>
      <c r="W87" s="1">
        <v>31052279.353379127</v>
      </c>
      <c r="X87" s="1">
        <v>34442048.506017186</v>
      </c>
      <c r="Y87" s="1">
        <v>38080299.450544424</v>
      </c>
      <c r="Z87" s="1">
        <v>41982829.006196223</v>
      </c>
      <c r="AA87" s="1">
        <v>46166366.634838939</v>
      </c>
      <c r="AB87" s="1">
        <v>50648627.058226861</v>
      </c>
      <c r="AC87" s="1">
        <v>55448365.753837973</v>
      </c>
      <c r="AD87" s="1">
        <v>60585437.483306929</v>
      </c>
      <c r="AE87" s="1">
        <v>66080858.015579097</v>
      </c>
      <c r="AF87" s="1">
        <v>71956869.215431079</v>
      </c>
      <c r="AG87" s="1">
        <v>78237007.676972687</v>
      </c>
      <c r="AH87" s="1">
        <v>84946177.091174051</v>
      </c>
      <c r="AI87" s="1">
        <v>92110724.546385095</v>
      </c>
      <c r="AJ87" s="1">
        <v>99758520.97124736</v>
      </c>
      <c r="AK87" s="1">
        <v>107919045.94037409</v>
      </c>
      <c r="AL87" s="1">
        <v>116623477.0747184</v>
      </c>
      <c r="AM87" s="1">
        <v>125904784.2806896</v>
      </c>
      <c r="AN87" s="1">
        <v>135797829.08484492</v>
      </c>
      <c r="AO87" s="1">
        <v>146339469.33441645</v>
      </c>
      <c r="AP87" s="1">
        <v>157568669.5480499</v>
      </c>
      <c r="AQ87" s="1">
        <v>169526617.21598926</v>
      </c>
      <c r="AR87" s="1">
        <v>182256845.36455452</v>
      </c>
      <c r="AS87" s="1">
        <v>195805361.71618789</v>
      </c>
      <c r="AT87" s="1">
        <v>210220784.79361433</v>
      </c>
      <c r="AU87" s="1">
        <v>225554487.33481896</v>
      </c>
      <c r="AV87" s="1">
        <v>241860747.40465078</v>
      </c>
      <c r="AW87" s="1">
        <v>259196907.6089308</v>
      </c>
      <c r="AX87" s="1">
        <v>277623542.83806962</v>
      </c>
      <c r="AY87" s="1">
        <v>297204636.98938853</v>
      </c>
      <c r="AZ87" s="1">
        <v>318007769.14069009</v>
      </c>
      <c r="BA87" s="1">
        <v>340104309.67216253</v>
      </c>
      <c r="BB87" s="1">
        <v>363569626.85950691</v>
      </c>
      <c r="BC87" s="1">
        <v>388483304.48830545</v>
      </c>
      <c r="BD87" s="1">
        <v>414929371.06817305</v>
      </c>
      <c r="BE87" s="1">
        <v>442996541.2552197</v>
      </c>
      <c r="BF87" s="1">
        <v>472778470.12287158</v>
      </c>
      <c r="BG87" s="1">
        <v>504374020.95425653</v>
      </c>
      <c r="BH87" s="1">
        <v>537887547.26416671</v>
      </c>
      <c r="BI87" s="1">
        <v>573429189.79528081</v>
      </c>
      <c r="BJ87" s="1">
        <v>611115189.27179015</v>
      </c>
      <c r="BK87" s="1">
        <v>651068215.7340647</v>
      </c>
      <c r="BL87" s="1">
        <v>693417715.3205409</v>
      </c>
      <c r="BM87" s="1">
        <v>738300275.40772319</v>
      </c>
      <c r="BN87" s="1">
        <v>785860009.06620002</v>
      </c>
      <c r="BO87" s="1">
        <v>836248959.8400048</v>
      </c>
      <c r="BP87" s="1">
        <v>889627527.90854347</v>
      </c>
      <c r="BQ87" s="1">
        <v>946164918.74495816</v>
      </c>
      <c r="BR87" s="1">
        <v>1006039615.4421146</v>
      </c>
      <c r="BS87" s="1">
        <v>1069439875.9377403</v>
      </c>
      <c r="BT87" s="1">
        <v>1136564256.4336157</v>
      </c>
      <c r="BU87" s="1">
        <v>1207622162.3703175</v>
      </c>
      <c r="BV87" s="1">
        <v>1282834428.3890421</v>
      </c>
      <c r="BW87" s="1">
        <v>1362433928.7856145</v>
      </c>
      <c r="BX87" s="1">
        <v>1446666220.0390911</v>
      </c>
      <c r="BY87" s="1">
        <v>1535790217.0786653</v>
      </c>
      <c r="BZ87" s="1">
        <v>1630078905.037976</v>
      </c>
      <c r="CA87" s="1">
        <v>1729820088.3356233</v>
      </c>
      <c r="CB87" s="1">
        <v>1835317179.015106</v>
      </c>
      <c r="CC87" s="1">
        <v>1946890026.3764322</v>
      </c>
      <c r="CD87" s="1">
        <v>2064875790.0357976</v>
      </c>
      <c r="CE87" s="1">
        <v>2189629858.6592584</v>
      </c>
      <c r="CF87" s="1">
        <v>2321526816.7312579</v>
      </c>
      <c r="CG87" s="1">
        <v>2460961461.8397036</v>
      </c>
      <c r="CH87" s="1">
        <v>2608349875.0863442</v>
      </c>
      <c r="CI87" s="1">
        <v>2764130547.3646011</v>
      </c>
      <c r="CJ87" s="1">
        <v>2928765564.3871493</v>
      </c>
      <c r="CK87" s="1">
        <v>3102741853.4929514</v>
      </c>
      <c r="CL87" s="1">
        <v>3286572495.4181585</v>
      </c>
      <c r="CM87" s="1">
        <v>3480798104.3779812</v>
      </c>
      <c r="CN87" s="1">
        <v>3685988279.9774246</v>
      </c>
      <c r="CO87" s="1">
        <v>3902743134.6484323</v>
      </c>
      <c r="CP87" s="1">
        <v>4131694900.4994364</v>
      </c>
      <c r="CQ87" s="1">
        <v>4373509619.6616936</v>
      </c>
      <c r="CR87" s="1">
        <v>4628888922.4247761</v>
      </c>
      <c r="CS87" s="1">
        <v>4898571897.672473</v>
      </c>
      <c r="CT87" s="1">
        <v>5183337060.3601046</v>
      </c>
      <c r="CU87" s="1">
        <v>5484004421.0156679</v>
      </c>
      <c r="CV87" s="1">
        <v>5801437662.5008831</v>
      </c>
      <c r="CW87" s="1">
        <v>6136546429.5346355</v>
      </c>
      <c r="CX87" s="1">
        <v>6490288736.7612352</v>
      </c>
      <c r="CY87" s="1">
        <v>6863673501.4399595</v>
      </c>
      <c r="CZ87" s="1">
        <v>7257763207.1411953</v>
      </c>
      <c r="DA87" s="1">
        <v>7673676705.1591167</v>
      </c>
    </row>
    <row r="88" spans="1:105" x14ac:dyDescent="0.25">
      <c r="A88" t="s">
        <v>53</v>
      </c>
      <c r="B88" s="1">
        <f t="shared" si="9"/>
        <v>385.84712856034736</v>
      </c>
      <c r="D88" t="s">
        <v>53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283041.22879558348</v>
      </c>
      <c r="M88" s="1">
        <v>1485228.9672485725</v>
      </c>
      <c r="N88" s="1">
        <v>2793614.309050743</v>
      </c>
      <c r="O88" s="1">
        <v>4215257.7146504298</v>
      </c>
      <c r="P88" s="1">
        <v>5757637.2622557301</v>
      </c>
      <c r="Q88" s="1">
        <v>7428671.8136967476</v>
      </c>
      <c r="R88" s="1">
        <v>9236745.4141466524</v>
      </c>
      <c r="S88" s="1">
        <v>11190732.989599934</v>
      </c>
      <c r="T88" s="1">
        <v>13300027.409248568</v>
      </c>
      <c r="U88" s="1">
        <v>15574567.983300041</v>
      </c>
      <c r="V88" s="1">
        <v>18024870.470355295</v>
      </c>
      <c r="W88" s="1">
        <v>20662058.672216043</v>
      </c>
      <c r="X88" s="1">
        <v>23497897.697930418</v>
      </c>
      <c r="Y88" s="1">
        <v>26544828.9830206</v>
      </c>
      <c r="Z88" s="1">
        <v>29816007.154177681</v>
      </c>
      <c r="AA88" s="1">
        <v>33325338.83426597</v>
      </c>
      <c r="AB88" s="1">
        <v>37087523.487262949</v>
      </c>
      <c r="AC88" s="1">
        <v>41118096.407783046</v>
      </c>
      <c r="AD88" s="1">
        <v>45433473.965104133</v>
      </c>
      <c r="AE88" s="1">
        <v>50051001.21714998</v>
      </c>
      <c r="AF88" s="1">
        <v>54989002.015687682</v>
      </c>
      <c r="AG88" s="1">
        <v>60266831.73009719</v>
      </c>
      <c r="AH88" s="1">
        <v>65904932.723466583</v>
      </c>
      <c r="AI88" s="1">
        <v>71924892.721482694</v>
      </c>
      <c r="AJ88" s="1">
        <v>78349506.221634477</v>
      </c>
      <c r="AK88" s="1">
        <v>85202839.097643062</v>
      </c>
      <c r="AL88" s="1">
        <v>92510296.561795726</v>
      </c>
      <c r="AM88" s="1">
        <v>100298694.65600784</v>
      </c>
      <c r="AN88" s="1">
        <v>108596335.45098525</v>
      </c>
      <c r="AO88" s="1">
        <v>117433086.14183374</v>
      </c>
      <c r="AP88" s="1">
        <v>126840462.23787457</v>
      </c>
      <c r="AQ88" s="1">
        <v>136851715.05430767</v>
      </c>
      <c r="AR88" s="1">
        <v>147501923.72372907</v>
      </c>
      <c r="AS88" s="1">
        <v>158828091.95638952</v>
      </c>
      <c r="AT88" s="1">
        <v>170869249.78949571</v>
      </c>
      <c r="AU88" s="1">
        <v>183666560.57783002</v>
      </c>
      <c r="AV88" s="1">
        <v>197263433.49053854</v>
      </c>
      <c r="AW88" s="1">
        <v>211705641.79211503</v>
      </c>
      <c r="AX88" s="1">
        <v>227041447.19944823</v>
      </c>
      <c r="AY88" s="1">
        <v>243321730.62131354</v>
      </c>
      <c r="AZ88" s="1">
        <v>260600129.60191855</v>
      </c>
      <c r="BA88" s="1">
        <v>278933182.80608761</v>
      </c>
      <c r="BB88" s="1">
        <v>298380481.90043557</v>
      </c>
      <c r="BC88" s="1">
        <v>319004831.202461</v>
      </c>
      <c r="BD88" s="1">
        <v>340872415.48794013</v>
      </c>
      <c r="BE88" s="1">
        <v>364052976.36635303</v>
      </c>
      <c r="BF88" s="1">
        <v>388619997.65437788</v>
      </c>
      <c r="BG88" s="1">
        <v>414650900.19878066</v>
      </c>
      <c r="BH88" s="1">
        <v>442227246.6223706</v>
      </c>
      <c r="BI88" s="1">
        <v>471434956.49012935</v>
      </c>
      <c r="BJ88" s="1">
        <v>502364532.41718972</v>
      </c>
      <c r="BK88" s="1">
        <v>535111297.66614145</v>
      </c>
      <c r="BL88" s="1">
        <v>569775645.80817461</v>
      </c>
      <c r="BM88" s="1">
        <v>606463303.05093396</v>
      </c>
      <c r="BN88" s="1">
        <v>645285603.86573267</v>
      </c>
      <c r="BO88" s="1">
        <v>686359780.57794988</v>
      </c>
      <c r="BP88" s="1">
        <v>729809267.61720085</v>
      </c>
      <c r="BQ88" s="1">
        <v>775764021.15817177</v>
      </c>
      <c r="BR88" s="1">
        <v>824360854.91903186</v>
      </c>
      <c r="BS88" s="1">
        <v>875743792.92208421</v>
      </c>
      <c r="BT88" s="1">
        <v>930064440.06093025</v>
      </c>
      <c r="BU88" s="1">
        <v>987482371.35994959</v>
      </c>
      <c r="BV88" s="1">
        <v>1048165540.8554519</v>
      </c>
      <c r="BW88" s="1">
        <v>1112290711.0735424</v>
      </c>
      <c r="BX88" s="1">
        <v>1180043904.1276293</v>
      </c>
      <c r="BY88" s="1">
        <v>1251620875.5087531</v>
      </c>
      <c r="BZ88" s="1">
        <v>1327227611.6945968</v>
      </c>
      <c r="CA88" s="1">
        <v>1407080852.7582331</v>
      </c>
      <c r="CB88" s="1">
        <v>1491408641.2156768</v>
      </c>
      <c r="CC88" s="1">
        <v>1580450898.4119442</v>
      </c>
      <c r="CD88" s="1">
        <v>1674460029.8091063</v>
      </c>
      <c r="CE88" s="1">
        <v>1773701560.606554</v>
      </c>
      <c r="CF88" s="1">
        <v>1878454803.193737</v>
      </c>
      <c r="CG88" s="1">
        <v>1989013558.0090976</v>
      </c>
      <c r="CH88" s="1">
        <v>2105686849.4558313</v>
      </c>
      <c r="CI88" s="1">
        <v>2228799698.6059251</v>
      </c>
      <c r="CJ88" s="1">
        <v>2358693934.5085001</v>
      </c>
      <c r="CK88" s="1">
        <v>2495729046.0072479</v>
      </c>
      <c r="CL88" s="1">
        <v>2640283076.0648236</v>
      </c>
      <c r="CM88" s="1">
        <v>2792753560.6895185</v>
      </c>
      <c r="CN88" s="1">
        <v>2953558514.6619191</v>
      </c>
      <c r="CO88" s="1">
        <v>3123137466.3664179</v>
      </c>
      <c r="CP88" s="1">
        <v>3301952544.1448407</v>
      </c>
      <c r="CQ88" s="1">
        <v>3490489616.7074175</v>
      </c>
      <c r="CR88" s="1">
        <v>3689259490.259686</v>
      </c>
      <c r="CS88" s="1">
        <v>3898799165.1336441</v>
      </c>
      <c r="CT88" s="1">
        <v>4119673154.847126</v>
      </c>
      <c r="CU88" s="1">
        <v>4352474870.6577511</v>
      </c>
      <c r="CV88" s="1">
        <v>4597828074.8270836</v>
      </c>
      <c r="CW88" s="1">
        <v>4856388405.9669676</v>
      </c>
      <c r="CX88" s="1">
        <v>5128844980.0040302</v>
      </c>
      <c r="CY88" s="1">
        <v>5415922070.4703493</v>
      </c>
      <c r="CZ88" s="1">
        <v>5718380872.0082159</v>
      </c>
      <c r="DA88" s="1">
        <v>6037021351.16611</v>
      </c>
    </row>
    <row r="89" spans="1:105" x14ac:dyDescent="0.25">
      <c r="A89" t="s">
        <v>54</v>
      </c>
      <c r="B89" s="1">
        <f t="shared" si="9"/>
        <v>361.56793557201036</v>
      </c>
      <c r="D89" t="s">
        <v>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127752.45614054444</v>
      </c>
      <c r="P89" s="1">
        <v>1492102.7610279147</v>
      </c>
      <c r="Q89" s="1">
        <v>2977415.6309256661</v>
      </c>
      <c r="R89" s="1">
        <v>4591745.5866022157</v>
      </c>
      <c r="S89" s="1">
        <v>6343624.0481718481</v>
      </c>
      <c r="T89" s="1">
        <v>8242085.8106691819</v>
      </c>
      <c r="U89" s="1">
        <v>10296696.930748623</v>
      </c>
      <c r="V89" s="1">
        <v>12517584.097634239</v>
      </c>
      <c r="W89" s="1">
        <v>14915465.56515763</v>
      </c>
      <c r="X89" s="1">
        <v>17501683.725619085</v>
      </c>
      <c r="Y89" s="1">
        <v>20288239.41029951</v>
      </c>
      <c r="Z89" s="1">
        <v>23287828.00574746</v>
      </c>
      <c r="AA89" s="1">
        <v>26513877.479476232</v>
      </c>
      <c r="AB89" s="1">
        <v>29980588.41344199</v>
      </c>
      <c r="AC89" s="1">
        <v>33702976.148645729</v>
      </c>
      <c r="AD89" s="1">
        <v>37696915.149421044</v>
      </c>
      <c r="AE89" s="1">
        <v>41979185.701449253</v>
      </c>
      <c r="AF89" s="1">
        <v>46567523.063294664</v>
      </c>
      <c r="AG89" s="1">
        <v>51480669.197291128</v>
      </c>
      <c r="AH89" s="1">
        <v>56738427.211948082</v>
      </c>
      <c r="AI89" s="1">
        <v>62361718.654697359</v>
      </c>
      <c r="AJ89" s="1">
        <v>68372643.800784513</v>
      </c>
      <c r="AK89" s="1">
        <v>74794545.091437638</v>
      </c>
      <c r="AL89" s="1">
        <v>81652073.882139266</v>
      </c>
      <c r="AM89" s="1">
        <v>88971260.669900924</v>
      </c>
      <c r="AN89" s="1">
        <v>96779588.976913393</v>
      </c>
      <c r="AO89" s="1">
        <v>105106073.07683998</v>
      </c>
      <c r="AP89" s="1">
        <v>113981339.75935224</v>
      </c>
      <c r="AQ89" s="1">
        <v>123437714.33830415</v>
      </c>
      <c r="AR89" s="1">
        <v>133509311.11921938</v>
      </c>
      <c r="AS89" s="1">
        <v>144232128.55255377</v>
      </c>
      <c r="AT89" s="1">
        <v>155644149.31051576</v>
      </c>
      <c r="AU89" s="1">
        <v>167785445.53710529</v>
      </c>
      <c r="AV89" s="1">
        <v>180698289.53349984</v>
      </c>
      <c r="AW89" s="1">
        <v>194427270.15399152</v>
      </c>
      <c r="AX89" s="1">
        <v>209019415.20140898</v>
      </c>
      <c r="AY89" s="1">
        <v>224524320.12535617</v>
      </c>
      <c r="AZ89" s="1">
        <v>240994283.34170938</v>
      </c>
      <c r="BA89" s="1">
        <v>258484448.50767288</v>
      </c>
      <c r="BB89" s="1">
        <v>277052954.10332191</v>
      </c>
      <c r="BC89" s="1">
        <v>296761090.68802071</v>
      </c>
      <c r="BD89" s="1">
        <v>317673466.21840751</v>
      </c>
      <c r="BE89" s="1">
        <v>339858179.83385545</v>
      </c>
      <c r="BF89" s="1">
        <v>363387004.53546786</v>
      </c>
      <c r="BG89" s="1">
        <v>388335579.20581257</v>
      </c>
      <c r="BH89" s="1">
        <v>414783610.43878287</v>
      </c>
      <c r="BI89" s="1">
        <v>442815084.67223597</v>
      </c>
      <c r="BJ89" s="1">
        <v>472518491.14048254</v>
      </c>
      <c r="BK89" s="1">
        <v>503987056.1892969</v>
      </c>
      <c r="BL89" s="1">
        <v>537318989.52298701</v>
      </c>
      <c r="BM89" s="1">
        <v>572617742.98123813</v>
      </c>
      <c r="BN89" s="1">
        <v>609992282.47300375</v>
      </c>
      <c r="BO89" s="1">
        <v>649557373.72572351</v>
      </c>
      <c r="BP89" s="1">
        <v>691433882.54065788</v>
      </c>
      <c r="BQ89" s="1">
        <v>735749090.27926219</v>
      </c>
      <c r="BR89" s="1">
        <v>782637025.34127319</v>
      </c>
      <c r="BS89" s="1">
        <v>832238811.43273509</v>
      </c>
      <c r="BT89" s="1">
        <v>884703033.46153808</v>
      </c>
      <c r="BU89" s="1">
        <v>940186121.93931556</v>
      </c>
      <c r="BV89" s="1">
        <v>998852756.81187367</v>
      </c>
      <c r="BW89" s="1">
        <v>1060876291.68569</v>
      </c>
      <c r="BX89" s="1">
        <v>1126439199.4656966</v>
      </c>
      <c r="BY89" s="1">
        <v>1195733540.4694467</v>
      </c>
      <c r="BZ89" s="1">
        <v>1268961454.1352046</v>
      </c>
      <c r="CA89" s="1">
        <v>1346335675.4963849</v>
      </c>
      <c r="CB89" s="1">
        <v>1428080077.6523852</v>
      </c>
      <c r="CC89" s="1">
        <v>1514430241.5262904</v>
      </c>
      <c r="CD89" s="1">
        <v>1605634054.2632296</v>
      </c>
      <c r="CE89" s="1">
        <v>1701952337.689661</v>
      </c>
      <c r="CF89" s="1">
        <v>1803659508.3234501</v>
      </c>
      <c r="CG89" s="1">
        <v>1911044270.4977372</v>
      </c>
      <c r="CH89" s="1">
        <v>2024410344.2381058</v>
      </c>
      <c r="CI89" s="1">
        <v>2144077229.6129587</v>
      </c>
      <c r="CJ89" s="1">
        <v>2270381009.361186</v>
      </c>
      <c r="CK89" s="1">
        <v>2403675191.6895132</v>
      </c>
      <c r="CL89" s="1">
        <v>2544331595.2245679</v>
      </c>
      <c r="CM89" s="1">
        <v>2692741278.2017059</v>
      </c>
      <c r="CN89" s="1">
        <v>2849315514.0745411</v>
      </c>
      <c r="CO89" s="1">
        <v>3014486815.8357282</v>
      </c>
      <c r="CP89" s="1">
        <v>3188710011.4515829</v>
      </c>
      <c r="CQ89" s="1">
        <v>3372463372.9303689</v>
      </c>
      <c r="CR89" s="1">
        <v>3566249801.6670747</v>
      </c>
      <c r="CS89" s="1">
        <v>3770598072.8365803</v>
      </c>
      <c r="CT89" s="1">
        <v>3986064141.7421856</v>
      </c>
      <c r="CU89" s="1">
        <v>4213232515.1683002</v>
      </c>
      <c r="CV89" s="1">
        <v>4452717690.934742</v>
      </c>
      <c r="CW89" s="1">
        <v>4705165669.0057392</v>
      </c>
      <c r="CX89" s="1">
        <v>4971255537.6702909</v>
      </c>
      <c r="CY89" s="1">
        <v>5251701138.4814444</v>
      </c>
      <c r="CZ89" s="1">
        <v>5547252813.8219442</v>
      </c>
      <c r="DA89" s="1">
        <v>5858699241.1514673</v>
      </c>
    </row>
    <row r="90" spans="1:105" x14ac:dyDescent="0.25">
      <c r="A90" t="s">
        <v>55</v>
      </c>
      <c r="B90" s="1">
        <f t="shared" si="9"/>
        <v>335.7544019257125</v>
      </c>
      <c r="D90" t="s">
        <v>55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828684.62679173565</v>
      </c>
      <c r="T90" s="1">
        <v>2340895.8954408546</v>
      </c>
      <c r="U90" s="1">
        <v>3993256.3222547108</v>
      </c>
      <c r="V90" s="1">
        <v>5795591.5653725425</v>
      </c>
      <c r="W90" s="1">
        <v>7758340.9352459172</v>
      </c>
      <c r="X90" s="1">
        <v>9892593.3557160143</v>
      </c>
      <c r="Y90" s="1">
        <v>12210125.349059703</v>
      </c>
      <c r="Z90" s="1">
        <v>14723441.155781327</v>
      </c>
      <c r="AA90" s="1">
        <v>17445815.105867196</v>
      </c>
      <c r="AB90" s="1">
        <v>20391336.364473883</v>
      </c>
      <c r="AC90" s="1">
        <v>23574956.181605179</v>
      </c>
      <c r="AD90" s="1">
        <v>27012537.782263324</v>
      </c>
      <c r="AE90" s="1">
        <v>30720909.040856771</v>
      </c>
      <c r="AF90" s="1">
        <v>34717918.091326676</v>
      </c>
      <c r="AG90" s="1">
        <v>39022492.032539539</v>
      </c>
      <c r="AH90" s="1">
        <v>43654698.897002682</v>
      </c>
      <c r="AI90" s="1">
        <v>48635813.059917472</v>
      </c>
      <c r="AJ90" s="1">
        <v>53988384.275012337</v>
      </c>
      <c r="AK90" s="1">
        <v>59736310.533521064</v>
      </c>
      <c r="AL90" s="1">
        <v>65904914.953115836</v>
      </c>
      <c r="AM90" s="1">
        <v>72521026.914595649</v>
      </c>
      <c r="AN90" s="1">
        <v>79613067.675698996</v>
      </c>
      <c r="AO90" s="1">
        <v>87211140.703583851</v>
      </c>
      <c r="AP90" s="1">
        <v>95347126.980328172</v>
      </c>
      <c r="AQ90" s="1">
        <v>104054785.54928891</v>
      </c>
      <c r="AR90" s="1">
        <v>113369859.58434077</v>
      </c>
      <c r="AS90" s="1">
        <v>123330188.27894947</v>
      </c>
      <c r="AT90" s="1">
        <v>133975824.8677402</v>
      </c>
      <c r="AU90" s="1">
        <v>145349161.1097528</v>
      </c>
      <c r="AV90" s="1">
        <v>157495058.57996783</v>
      </c>
      <c r="AW90" s="1">
        <v>170460987.13398898</v>
      </c>
      <c r="AX90" s="1">
        <v>184297170.93001825</v>
      </c>
      <c r="AY90" s="1">
        <v>199056742.41252321</v>
      </c>
      <c r="AZ90" s="1">
        <v>214795904.68330613</v>
      </c>
      <c r="BA90" s="1">
        <v>231574102.70810798</v>
      </c>
      <c r="BB90" s="1">
        <v>249454203.83047295</v>
      </c>
      <c r="BC90" s="1">
        <v>268502688.08941776</v>
      </c>
      <c r="BD90" s="1">
        <v>288789848.86355239</v>
      </c>
      <c r="BE90" s="1">
        <v>310390004.39177495</v>
      </c>
      <c r="BF90" s="1">
        <v>333381720.74954462</v>
      </c>
      <c r="BG90" s="1">
        <v>357848046.89013696</v>
      </c>
      <c r="BH90" s="1">
        <v>383876762.3922534</v>
      </c>
      <c r="BI90" s="1">
        <v>411560638.58898783</v>
      </c>
      <c r="BJ90" s="1">
        <v>440997713.78851551</v>
      </c>
      <c r="BK90" s="1">
        <v>472291583.33410114</v>
      </c>
      <c r="BL90" s="1">
        <v>505551705.29012263</v>
      </c>
      <c r="BM90" s="1">
        <v>540893722.58199322</v>
      </c>
      <c r="BN90" s="1">
        <v>578439802.4611578</v>
      </c>
      <c r="BO90" s="1">
        <v>618318994.21184289</v>
      </c>
      <c r="BP90" s="1">
        <v>660667606.06416368</v>
      </c>
      <c r="BQ90" s="1">
        <v>705629602.32852888</v>
      </c>
      <c r="BR90" s="1">
        <v>753357021.81925011</v>
      </c>
      <c r="BS90" s="1">
        <v>804010418.69099236</v>
      </c>
      <c r="BT90" s="1">
        <v>857759326.8702302</v>
      </c>
      <c r="BU90" s="1">
        <v>914782749.32552886</v>
      </c>
      <c r="BV90" s="1">
        <v>975269673.4852134</v>
      </c>
      <c r="BW90" s="1">
        <v>1039419614.1791133</v>
      </c>
      <c r="BX90" s="1">
        <v>1107443185.5527368</v>
      </c>
      <c r="BY90" s="1">
        <v>1179562703.477499</v>
      </c>
      <c r="BZ90" s="1">
        <v>1256012820.0598664</v>
      </c>
      <c r="CA90" s="1">
        <v>1337041191.9355838</v>
      </c>
      <c r="CB90" s="1">
        <v>1422909184.1226587</v>
      </c>
      <c r="CC90" s="1">
        <v>1513892611.2989128</v>
      </c>
      <c r="CD90" s="1">
        <v>1610282518.4666994</v>
      </c>
      <c r="CE90" s="1">
        <v>1712386003.0691509</v>
      </c>
      <c r="CF90" s="1">
        <v>1820527080.729423</v>
      </c>
      <c r="CG90" s="1">
        <v>1935047596.896795</v>
      </c>
      <c r="CH90" s="1">
        <v>2056308186.8019223</v>
      </c>
      <c r="CI90" s="1">
        <v>2184689286.2478147</v>
      </c>
      <c r="CJ90" s="1">
        <v>2320592195.8938875</v>
      </c>
      <c r="CK90" s="1">
        <v>2464440201.8279777</v>
      </c>
      <c r="CL90" s="1">
        <v>2616679755.365562</v>
      </c>
      <c r="CM90" s="1">
        <v>2777781715.1675682</v>
      </c>
      <c r="CN90" s="1">
        <v>2948242654.9276466</v>
      </c>
      <c r="CO90" s="1">
        <v>3128586240.0478234</v>
      </c>
      <c r="CP90" s="1">
        <v>3319364676.8979392</v>
      </c>
      <c r="CQ90" s="1">
        <v>3521160238.4396443</v>
      </c>
      <c r="CR90" s="1">
        <v>3734586870.1910233</v>
      </c>
      <c r="CS90" s="1">
        <v>3960291880.7126365</v>
      </c>
      <c r="CT90" s="1">
        <v>4198957721.0114126</v>
      </c>
      <c r="CU90" s="1">
        <v>4451303857.4853725</v>
      </c>
      <c r="CV90" s="1">
        <v>4718088743.2701073</v>
      </c>
      <c r="CW90" s="1">
        <v>5000111893.0982552</v>
      </c>
      <c r="CX90" s="1">
        <v>5298216067.0462742</v>
      </c>
      <c r="CY90" s="1">
        <v>5613289568.8192558</v>
      </c>
      <c r="CZ90" s="1">
        <v>5946268664.5150614</v>
      </c>
      <c r="DA90" s="1">
        <v>6298140128.1145153</v>
      </c>
    </row>
    <row r="91" spans="1:105" x14ac:dyDescent="0.25">
      <c r="A91" t="s">
        <v>56</v>
      </c>
      <c r="B91" s="1">
        <f t="shared" si="9"/>
        <v>401.46353179261121</v>
      </c>
      <c r="D91" t="s">
        <v>56</v>
      </c>
      <c r="E91" s="1">
        <v>1710390.2206225295</v>
      </c>
      <c r="F91" s="1">
        <v>2839524.6108334879</v>
      </c>
      <c r="G91" s="1">
        <v>4052889.7101018419</v>
      </c>
      <c r="H91" s="1">
        <v>5355290.8153719092</v>
      </c>
      <c r="I91" s="1">
        <v>6751778.1192206517</v>
      </c>
      <c r="J91" s="1">
        <v>8247658.4341440871</v>
      </c>
      <c r="K91" s="1">
        <v>9848507.4562323727</v>
      </c>
      <c r="L91" s="1">
        <v>11560182.592373619</v>
      </c>
      <c r="M91" s="1">
        <v>13388836.376184721</v>
      </c>
      <c r="N91" s="1">
        <v>15340930.498972418</v>
      </c>
      <c r="O91" s="1">
        <v>17423250.483179297</v>
      </c>
      <c r="P91" s="1">
        <v>19642921.026971918</v>
      </c>
      <c r="Q91" s="1">
        <v>22007422.049881</v>
      </c>
      <c r="R91" s="1">
        <v>24524605.470712159</v>
      </c>
      <c r="S91" s="1">
        <v>27202712.750308707</v>
      </c>
      <c r="T91" s="1">
        <v>30050393.233171362</v>
      </c>
      <c r="U91" s="1">
        <v>33076723.323423438</v>
      </c>
      <c r="V91" s="1">
        <v>36291226.532157414</v>
      </c>
      <c r="W91" s="1">
        <v>39703894.434813648</v>
      </c>
      <c r="X91" s="1">
        <v>43325208.578925252</v>
      </c>
      <c r="Y91" s="1">
        <v>47166163.384319007</v>
      </c>
      <c r="Z91" s="1">
        <v>51238290.079693809</v>
      </c>
      <c r="AA91" s="1">
        <v>55553681.721408054</v>
      </c>
      <c r="AB91" s="1">
        <v>60125019.342298679</v>
      </c>
      <c r="AC91" s="1">
        <v>64965599.280432627</v>
      </c>
      <c r="AD91" s="1">
        <v>70089361.739857048</v>
      </c>
      <c r="AE91" s="1">
        <v>75510920.637674242</v>
      </c>
      <c r="AF91" s="1">
        <v>81245594.79412213</v>
      </c>
      <c r="AG91" s="1">
        <v>87309440.524799466</v>
      </c>
      <c r="AH91" s="1">
        <v>93719285.696734592</v>
      </c>
      <c r="AI91" s="1">
        <v>100492765.3126688</v>
      </c>
      <c r="AJ91" s="1">
        <v>107648358.69071169</v>
      </c>
      <c r="AK91" s="1">
        <v>115205428.30942826</v>
      </c>
      <c r="AL91" s="1">
        <v>123184260.39144857</v>
      </c>
      <c r="AM91" s="1">
        <v>131606107.30184561</v>
      </c>
      <c r="AN91" s="1">
        <v>140493231.84082258</v>
      </c>
      <c r="AO91" s="1">
        <v>149868953.51368141</v>
      </c>
      <c r="AP91" s="1">
        <v>159757696.86462507</v>
      </c>
      <c r="AQ91" s="1">
        <v>170185041.96467811</v>
      </c>
      <c r="AR91" s="1">
        <v>181177777.1478996</v>
      </c>
      <c r="AS91" s="1">
        <v>192763954.0941208</v>
      </c>
      <c r="AT91" s="1">
        <v>204972945.36066842</v>
      </c>
      <c r="AU91" s="1">
        <v>217835504.46994364</v>
      </c>
      <c r="AV91" s="1">
        <v>231383828.66432482</v>
      </c>
      <c r="AW91" s="1">
        <v>245651624.44465142</v>
      </c>
      <c r="AX91" s="1">
        <v>260674176.01354942</v>
      </c>
      <c r="AY91" s="1">
        <v>276488416.75005478</v>
      </c>
      <c r="AZ91" s="1">
        <v>293133003.84743708</v>
      </c>
      <c r="BA91" s="1">
        <v>310648396.25177014</v>
      </c>
      <c r="BB91" s="1">
        <v>329076936.04470783</v>
      </c>
      <c r="BC91" s="1">
        <v>348462933.42006719</v>
      </c>
      <c r="BD91" s="1">
        <v>368852755.41023695</v>
      </c>
      <c r="BE91" s="1">
        <v>390294918.52510917</v>
      </c>
      <c r="BF91" s="1">
        <v>412840185.47320384</v>
      </c>
      <c r="BG91" s="1">
        <v>436541666.14190876</v>
      </c>
      <c r="BH91" s="1">
        <v>461454923.0213356</v>
      </c>
      <c r="BI91" s="1">
        <v>487638081.26417965</v>
      </c>
      <c r="BJ91" s="1">
        <v>515151943.58219367</v>
      </c>
      <c r="BK91" s="1">
        <v>544060110.18845272</v>
      </c>
      <c r="BL91" s="1">
        <v>574429104.00353539</v>
      </c>
      <c r="BM91" s="1">
        <v>606328501.35304344</v>
      </c>
      <c r="BN91" s="1">
        <v>639831068.39359403</v>
      </c>
      <c r="BO91" s="1">
        <v>675012903.51453471</v>
      </c>
      <c r="BP91" s="1">
        <v>711953585.97316992</v>
      </c>
      <c r="BQ91" s="1">
        <v>750736331.03228879</v>
      </c>
      <c r="BR91" s="1">
        <v>791448151.88020647</v>
      </c>
      <c r="BS91" s="1">
        <v>834180028.62549889</v>
      </c>
      <c r="BT91" s="1">
        <v>879027084.67103565</v>
      </c>
      <c r="BU91" s="1">
        <v>926088770.78486907</v>
      </c>
      <c r="BV91" s="1">
        <v>975469057.19905162</v>
      </c>
      <c r="BW91" s="1">
        <v>1027276634.0815549</v>
      </c>
      <c r="BX91" s="1">
        <v>1081625120.7410901</v>
      </c>
      <c r="BY91" s="1">
        <v>1138633283.9399705</v>
      </c>
      <c r="BZ91" s="1">
        <v>1198425265.7060213</v>
      </c>
      <c r="CA91" s="1">
        <v>1261130821.0512557</v>
      </c>
      <c r="CB91" s="1">
        <v>1326885566.0221887</v>
      </c>
      <c r="CC91" s="1">
        <v>1395831236.5248365</v>
      </c>
      <c r="CD91" s="1">
        <v>1468115958.3861299</v>
      </c>
      <c r="CE91" s="1">
        <v>1543894529.1331244</v>
      </c>
      <c r="CF91" s="1">
        <v>1623328711.9917164</v>
      </c>
      <c r="CG91" s="1">
        <v>1706587542.6278958</v>
      </c>
      <c r="CH91" s="1">
        <v>1793847649.1767063</v>
      </c>
      <c r="CI91" s="1">
        <v>1885293586.1270964</v>
      </c>
      <c r="CJ91" s="1">
        <v>1981118182.6549971</v>
      </c>
      <c r="CK91" s="1">
        <v>2081522906.0219572</v>
      </c>
      <c r="CL91" s="1">
        <v>2186718240.6827745</v>
      </c>
      <c r="CM91" s="1">
        <v>2296924083.7727604</v>
      </c>
      <c r="CN91" s="1">
        <v>2412370157.6737323</v>
      </c>
      <c r="CO91" s="1">
        <v>2533296440.3871236</v>
      </c>
      <c r="CP91" s="1">
        <v>2659953614.4736595</v>
      </c>
      <c r="CQ91" s="1">
        <v>2792603535.3508282</v>
      </c>
      <c r="CR91" s="1">
        <v>2931519719.773066</v>
      </c>
      <c r="CS91" s="1">
        <v>3076987855.354053</v>
      </c>
      <c r="CT91" s="1">
        <v>3229306332.0270848</v>
      </c>
      <c r="CU91" s="1">
        <v>3388786796.3770285</v>
      </c>
      <c r="CV91" s="1">
        <v>3555754729.8168545</v>
      </c>
      <c r="CW91" s="1">
        <v>3730550051.6226869</v>
      </c>
      <c r="CX91" s="1">
        <v>3913527747.8840508</v>
      </c>
      <c r="CY91" s="1">
        <v>4105058527.4704185</v>
      </c>
      <c r="CZ91" s="1">
        <v>4305529506.1617184</v>
      </c>
      <c r="DA91" s="1">
        <v>4515344920.1384373</v>
      </c>
    </row>
    <row r="92" spans="1:105" x14ac:dyDescent="0.25">
      <c r="A92" t="s">
        <v>57</v>
      </c>
      <c r="B92" s="1">
        <f t="shared" si="9"/>
        <v>450.84445923156517</v>
      </c>
      <c r="D92" t="s">
        <v>57</v>
      </c>
      <c r="E92" s="1">
        <v>44953495.673770905</v>
      </c>
      <c r="F92" s="1">
        <v>47525777.186977841</v>
      </c>
      <c r="G92" s="1">
        <v>50204351.025722273</v>
      </c>
      <c r="H92" s="1">
        <v>52993086.122540019</v>
      </c>
      <c r="I92" s="1">
        <v>55895982.962787442</v>
      </c>
      <c r="J92" s="1">
        <v>58917177.871226646</v>
      </c>
      <c r="K92" s="1">
        <v>62060947.434270516</v>
      </c>
      <c r="L92" s="1">
        <v>65331713.062090896</v>
      </c>
      <c r="M92" s="1">
        <v>68734045.694920585</v>
      </c>
      <c r="N92" s="1">
        <v>72272670.658012852</v>
      </c>
      <c r="O92" s="1">
        <v>75952472.66985704</v>
      </c>
      <c r="P92" s="1">
        <v>79778501.008390188</v>
      </c>
      <c r="Q92" s="1">
        <v>83755974.840087101</v>
      </c>
      <c r="R92" s="1">
        <v>87890288.716962188</v>
      </c>
      <c r="S92" s="1">
        <v>92187018.246666864</v>
      </c>
      <c r="T92" s="1">
        <v>96651925.941025957</v>
      </c>
      <c r="U92" s="1">
        <v>101290967.24851865</v>
      </c>
      <c r="V92" s="1">
        <v>106110296.77637577</v>
      </c>
      <c r="W92" s="1">
        <v>111116274.7081383</v>
      </c>
      <c r="X92" s="1">
        <v>116315473.42269929</v>
      </c>
      <c r="Y92" s="1">
        <v>121714684.32103482</v>
      </c>
      <c r="Z92" s="1">
        <v>127320924.86701667</v>
      </c>
      <c r="AA92" s="1">
        <v>133141445.8488934</v>
      </c>
      <c r="AB92" s="1">
        <v>139183738.86822879</v>
      </c>
      <c r="AC92" s="1">
        <v>145455544.06328773</v>
      </c>
      <c r="AD92" s="1">
        <v>151964858.07407609</v>
      </c>
      <c r="AE92" s="1">
        <v>158719942.25645685</v>
      </c>
      <c r="AF92" s="1">
        <v>165729331.15298918</v>
      </c>
      <c r="AG92" s="1">
        <v>173001841.22837156</v>
      </c>
      <c r="AH92" s="1">
        <v>180546579.87760368</v>
      </c>
      <c r="AI92" s="1">
        <v>188372954.71523306</v>
      </c>
      <c r="AJ92" s="1">
        <v>196490683.1543006</v>
      </c>
      <c r="AK92" s="1">
        <v>204909802.28386134</v>
      </c>
      <c r="AL92" s="1">
        <v>213640679.05422717</v>
      </c>
      <c r="AM92" s="1">
        <v>222694020.77934983</v>
      </c>
      <c r="AN92" s="1">
        <v>232080885.96605137</v>
      </c>
      <c r="AO92" s="1">
        <v>241812695.48010144</v>
      </c>
      <c r="AP92" s="1">
        <v>251901244.05943835</v>
      </c>
      <c r="AQ92" s="1">
        <v>262358712.18515027</v>
      </c>
      <c r="AR92" s="1">
        <v>273197678.3211422</v>
      </c>
      <c r="AS92" s="1">
        <v>284431131.53375393</v>
      </c>
      <c r="AT92" s="1">
        <v>296072484.50292808</v>
      </c>
      <c r="AU92" s="1">
        <v>308135586.93687552</v>
      </c>
      <c r="AV92" s="1">
        <v>320634739.40255356</v>
      </c>
      <c r="AW92" s="1">
        <v>333584707.58463198</v>
      </c>
      <c r="AX92" s="1">
        <v>347000736.98601317</v>
      </c>
      <c r="AY92" s="1">
        <v>360898568.08335966</v>
      </c>
      <c r="AZ92" s="1">
        <v>375294451.95149368</v>
      </c>
      <c r="BA92" s="1">
        <v>390205166.37093836</v>
      </c>
      <c r="BB92" s="1">
        <v>405648032.4333173</v>
      </c>
      <c r="BC92" s="1">
        <v>421640931.65975565</v>
      </c>
      <c r="BD92" s="1">
        <v>438202323.64788562</v>
      </c>
      <c r="BE92" s="1">
        <v>455351264.26353502</v>
      </c>
      <c r="BF92" s="1">
        <v>473107424.39365238</v>
      </c>
      <c r="BG92" s="1">
        <v>491491109.27751881</v>
      </c>
      <c r="BH92" s="1">
        <v>510523278.43381739</v>
      </c>
      <c r="BI92" s="1">
        <v>530225566.20165026</v>
      </c>
      <c r="BJ92" s="1">
        <v>550620302.91413283</v>
      </c>
      <c r="BK92" s="1">
        <v>571730536.7237711</v>
      </c>
      <c r="BL92" s="1">
        <v>593580056.09938264</v>
      </c>
      <c r="BM92" s="1">
        <v>616193413.01492405</v>
      </c>
      <c r="BN92" s="1">
        <v>639595946.85120237</v>
      </c>
      <c r="BO92" s="1">
        <v>663813809.03206992</v>
      </c>
      <c r="BP92" s="1">
        <v>688873988.41734576</v>
      </c>
      <c r="BQ92" s="1">
        <v>714804337.4753871</v>
      </c>
      <c r="BR92" s="1">
        <v>741633599.25890386</v>
      </c>
      <c r="BS92" s="1">
        <v>769391435.20832181</v>
      </c>
      <c r="BT92" s="1">
        <v>798108453.80774081</v>
      </c>
      <c r="BU92" s="1">
        <v>827816240.11925483</v>
      </c>
      <c r="BV92" s="1">
        <v>858547386.22219515</v>
      </c>
      <c r="BW92" s="1">
        <v>890335522.58465195</v>
      </c>
      <c r="BX92" s="1">
        <v>923215350.3954246</v>
      </c>
      <c r="BY92" s="1">
        <v>957222674.88541734</v>
      </c>
      <c r="BZ92" s="1">
        <v>992394439.66835666</v>
      </c>
      <c r="CA92" s="1">
        <v>1028768762.131587</v>
      </c>
      <c r="CB92" s="1">
        <v>1066384969.9086318</v>
      </c>
      <c r="CC92" s="1">
        <v>1105283638.4661605</v>
      </c>
      <c r="CD92" s="1">
        <v>1145506629.8389552</v>
      </c>
      <c r="CE92" s="1">
        <v>1187097132.5474691</v>
      </c>
      <c r="CF92" s="1">
        <v>1230099702.7336655</v>
      </c>
      <c r="CG92" s="1">
        <v>1274560306.5517788</v>
      </c>
      <c r="CH92" s="1">
        <v>1320526363.8518281</v>
      </c>
      <c r="CI92" s="1">
        <v>1368046793.1948128</v>
      </c>
      <c r="CJ92" s="1">
        <v>1417172058.2396417</v>
      </c>
      <c r="CK92" s="1">
        <v>1467954215.5430899</v>
      </c>
      <c r="CL92" s="1">
        <v>1520446963.8153212</v>
      </c>
      <c r="CM92" s="1">
        <v>1574705694.6746626</v>
      </c>
      <c r="CN92" s="1">
        <v>1630787544.9468215</v>
      </c>
      <c r="CO92" s="1">
        <v>1688751450.5548511</v>
      </c>
      <c r="CP92" s="1">
        <v>1748658202.0477278</v>
      </c>
      <c r="CQ92" s="1">
        <v>1810570501.8167713</v>
      </c>
      <c r="CR92" s="1">
        <v>1874553023.0505176</v>
      </c>
      <c r="CS92" s="1">
        <v>1940672470.4803205</v>
      </c>
      <c r="CT92" s="1">
        <v>2008997642.9703605</v>
      </c>
      <c r="CU92" s="1">
        <v>2079599498.0074487</v>
      </c>
      <c r="CV92" s="1">
        <v>2152551218.1475801</v>
      </c>
      <c r="CW92" s="1">
        <v>2227928279.4778938</v>
      </c>
      <c r="CX92" s="1">
        <v>2305808522.1545391</v>
      </c>
      <c r="CY92" s="1">
        <v>2386272223.0785732</v>
      </c>
      <c r="CZ92" s="1">
        <v>2469402170.7739868</v>
      </c>
      <c r="DA92" s="1">
        <v>2555283742.5338378</v>
      </c>
    </row>
    <row r="93" spans="1:105" x14ac:dyDescent="0.25">
      <c r="A93" t="s">
        <v>58</v>
      </c>
      <c r="B93" s="1">
        <f t="shared" si="9"/>
        <v>623.56011209385701</v>
      </c>
      <c r="D93" t="s">
        <v>58</v>
      </c>
      <c r="E93" s="1">
        <v>31904371.043839075</v>
      </c>
      <c r="F93" s="1">
        <v>34364047.111414947</v>
      </c>
      <c r="G93" s="1">
        <v>36959670.851198286</v>
      </c>
      <c r="H93" s="1">
        <v>39697849.944252774</v>
      </c>
      <c r="I93" s="1">
        <v>42585491.896113023</v>
      </c>
      <c r="J93" s="1">
        <v>45629817.06996724</v>
      </c>
      <c r="K93" s="1">
        <v>48838372.269995764</v>
      </c>
      <c r="L93" s="1">
        <v>52219044.897597015</v>
      </c>
      <c r="M93" s="1">
        <v>55780077.704157405</v>
      </c>
      <c r="N93" s="1">
        <v>59530084.164983876</v>
      </c>
      <c r="O93" s="1">
        <v>63478064.500015728</v>
      </c>
      <c r="P93" s="1">
        <v>67633422.367974207</v>
      </c>
      <c r="Q93" s="1">
        <v>72005982.261688173</v>
      </c>
      <c r="R93" s="1">
        <v>76606007.633461401</v>
      </c>
      <c r="S93" s="1">
        <v>81444219.780514196</v>
      </c>
      <c r="T93" s="1">
        <v>86531817.521751925</v>
      </c>
      <c r="U93" s="1">
        <v>91880497.698376313</v>
      </c>
      <c r="V93" s="1">
        <v>97502476.532173187</v>
      </c>
      <c r="W93" s="1">
        <v>103410511.87667766</v>
      </c>
      <c r="X93" s="1">
        <v>109617926.39784388</v>
      </c>
      <c r="Y93" s="1">
        <v>116138631.7223241</v>
      </c>
      <c r="Z93" s="1">
        <v>122987153.59300327</v>
      </c>
      <c r="AA93" s="1">
        <v>130178658.07303709</v>
      </c>
      <c r="AB93" s="1">
        <v>137728978.84130406</v>
      </c>
      <c r="AC93" s="1">
        <v>145654645.62391734</v>
      </c>
      <c r="AD93" s="1">
        <v>153972913.80823886</v>
      </c>
      <c r="AE93" s="1">
        <v>162701795.28771412</v>
      </c>
      <c r="AF93" s="1">
        <v>171860090.58779171</v>
      </c>
      <c r="AG93" s="1">
        <v>181467422.32521534</v>
      </c>
      <c r="AH93" s="1">
        <v>191544270.05508369</v>
      </c>
      <c r="AI93" s="1">
        <v>202112006.56226268</v>
      </c>
      <c r="AJ93" s="1">
        <v>213192935.65600726</v>
      </c>
      <c r="AK93" s="1">
        <v>224810331.52902424</v>
      </c>
      <c r="AL93" s="1">
        <v>236988479.7446605</v>
      </c>
      <c r="AM93" s="1">
        <v>249752719.91846693</v>
      </c>
      <c r="AN93" s="1">
        <v>263129490.16304606</v>
      </c>
      <c r="AO93" s="1">
        <v>277146373.36785871</v>
      </c>
      <c r="AP93" s="1">
        <v>291832145.38854045</v>
      </c>
      <c r="AQ93" s="1">
        <v>307216825.22327334</v>
      </c>
      <c r="AR93" s="1">
        <v>323331727.256863</v>
      </c>
      <c r="AS93" s="1">
        <v>340209515.65640718</v>
      </c>
      <c r="AT93" s="1">
        <v>357884261.00580508</v>
      </c>
      <c r="AU93" s="1">
        <v>376391499.26984692</v>
      </c>
      <c r="AV93" s="1">
        <v>395768293.18225884</v>
      </c>
      <c r="AW93" s="1">
        <v>416053296.15586001</v>
      </c>
      <c r="AX93" s="1">
        <v>437286818.81690478</v>
      </c>
      <c r="AY93" s="1">
        <v>459510898.2697835</v>
      </c>
      <c r="AZ93" s="1">
        <v>482769370.20247579</v>
      </c>
      <c r="BA93" s="1">
        <v>507107943.94758803</v>
      </c>
      <c r="BB93" s="1">
        <v>532574280.61837643</v>
      </c>
      <c r="BC93" s="1">
        <v>559218074.44393408</v>
      </c>
      <c r="BD93" s="1">
        <v>587091137.43267441</v>
      </c>
      <c r="BE93" s="1">
        <v>616247487.49839449</v>
      </c>
      <c r="BF93" s="1">
        <v>646743440.18857932</v>
      </c>
      <c r="BG93" s="1">
        <v>678637704.16013312</v>
      </c>
      <c r="BH93" s="1">
        <v>711991480.55356765</v>
      </c>
      <c r="BI93" s="1">
        <v>746868566.42265475</v>
      </c>
      <c r="BJ93" s="1">
        <v>783335462.38282096</v>
      </c>
      <c r="BK93" s="1">
        <v>821461484.64806759</v>
      </c>
      <c r="BL93" s="1">
        <v>861318881.63294792</v>
      </c>
      <c r="BM93" s="1">
        <v>902982955.30317962</v>
      </c>
      <c r="BN93" s="1">
        <v>946532187.46574402</v>
      </c>
      <c r="BO93" s="1">
        <v>992048371.19694209</v>
      </c>
      <c r="BP93" s="1">
        <v>1039616747.6147527</v>
      </c>
      <c r="BQ93" s="1">
        <v>1089326148.2100501</v>
      </c>
      <c r="BR93" s="1">
        <v>1141269142.9597528</v>
      </c>
      <c r="BS93" s="1">
        <v>1195542194.4538298</v>
      </c>
      <c r="BT93" s="1">
        <v>1252245818.2773399</v>
      </c>
      <c r="BU93" s="1">
        <v>1311484749.8981891</v>
      </c>
      <c r="BV93" s="1">
        <v>1373368118.3213081</v>
      </c>
      <c r="BW93" s="1">
        <v>1438009626.780211</v>
      </c>
      <c r="BX93" s="1">
        <v>1505527740.7477641</v>
      </c>
      <c r="BY93" s="1">
        <v>1576045883.5590019</v>
      </c>
      <c r="BZ93" s="1">
        <v>1649692639.9506102</v>
      </c>
      <c r="CA93" s="1">
        <v>1726601967.8336225</v>
      </c>
      <c r="CB93" s="1">
        <v>1806913418.6284823</v>
      </c>
      <c r="CC93" s="1">
        <v>1890772366.504679</v>
      </c>
      <c r="CD93" s="1">
        <v>1978330246.8806272</v>
      </c>
      <c r="CE93" s="1">
        <v>2069744804.5536251</v>
      </c>
      <c r="CF93" s="1">
        <v>2165180351.8442907</v>
      </c>
      <c r="CG93" s="1">
        <v>2264808037.1551371</v>
      </c>
      <c r="CH93" s="1">
        <v>2368806124.3586831</v>
      </c>
      <c r="CI93" s="1">
        <v>2477360283.4469628</v>
      </c>
      <c r="CJ93" s="1">
        <v>2590663892.8913693</v>
      </c>
      <c r="CK93" s="1">
        <v>2708918354.1794624</v>
      </c>
      <c r="CL93" s="1">
        <v>2832333419.0137696</v>
      </c>
      <c r="CM93" s="1">
        <v>2961127529.6769581</v>
      </c>
      <c r="CN93" s="1">
        <v>3095528173.0873127</v>
      </c>
      <c r="CO93" s="1">
        <v>3235772249.0894752</v>
      </c>
      <c r="CP93" s="1">
        <v>3382106453.5467095</v>
      </c>
      <c r="CQ93" s="1">
        <v>3534787676.8233037</v>
      </c>
      <c r="CR93" s="1">
        <v>3694083418.2689633</v>
      </c>
      <c r="CS93" s="1">
        <v>3860272217.3412213</v>
      </c>
      <c r="CT93" s="1">
        <v>4033644102.0267487</v>
      </c>
      <c r="CU93" s="1">
        <v>4214501055.2487583</v>
      </c>
      <c r="CV93" s="1">
        <v>4403157499.9745636</v>
      </c>
      <c r="CW93" s="1">
        <v>4599940803.7655334</v>
      </c>
      <c r="CX93" s="1">
        <v>4805191803.5408411</v>
      </c>
      <c r="CY93" s="1">
        <v>5019265351.3569431</v>
      </c>
      <c r="CZ93" s="1">
        <v>5242530882.0360327</v>
      </c>
      <c r="DA93" s="1">
        <v>5475373003.5095825</v>
      </c>
    </row>
    <row r="94" spans="1:105" x14ac:dyDescent="0.25">
      <c r="A94" t="s">
        <v>59</v>
      </c>
      <c r="B94" s="1">
        <f t="shared" si="9"/>
        <v>809.65387009741403</v>
      </c>
      <c r="D94" t="s">
        <v>59</v>
      </c>
      <c r="E94" s="1">
        <v>27783636.09068552</v>
      </c>
      <c r="F94" s="1">
        <v>30247945.058616225</v>
      </c>
      <c r="G94" s="1">
        <v>32870189.403488576</v>
      </c>
      <c r="H94" s="1">
        <v>35659286.29559797</v>
      </c>
      <c r="I94" s="1">
        <v>38624623.250481673</v>
      </c>
      <c r="J94" s="1">
        <v>41776081.903873794</v>
      </c>
      <c r="K94" s="1">
        <v>45124062.953892469</v>
      </c>
      <c r="L94" s="1">
        <v>48679512.326561429</v>
      </c>
      <c r="M94" s="1">
        <v>52453948.62341959</v>
      </c>
      <c r="N94" s="1">
        <v>56459491.912750542</v>
      </c>
      <c r="O94" s="1">
        <v>60708893.928870104</v>
      </c>
      <c r="P94" s="1">
        <v>65215569.746952526</v>
      </c>
      <c r="Q94" s="1">
        <v>69993631.004059643</v>
      </c>
      <c r="R94" s="1">
        <v>75057920.740370691</v>
      </c>
      <c r="S94" s="1">
        <v>80424049.938098013</v>
      </c>
      <c r="T94" s="1">
        <v>86108435.839223742</v>
      </c>
      <c r="U94" s="1">
        <v>92128342.127013624</v>
      </c>
      <c r="V94" s="1">
        <v>98501921.060261562</v>
      </c>
      <c r="W94" s="1">
        <v>105248257.65340219</v>
      </c>
      <c r="X94" s="1">
        <v>112387416.00000848</v>
      </c>
      <c r="Y94" s="1">
        <v>119940487.84177151</v>
      </c>
      <c r="Z94" s="1">
        <v>127929643.48985614</v>
      </c>
      <c r="AA94" s="1">
        <v>136378185.21054187</v>
      </c>
      <c r="AB94" s="1">
        <v>145310603.19231069</v>
      </c>
      <c r="AC94" s="1">
        <v>154752634.21703523</v>
      </c>
      <c r="AD94" s="1">
        <v>164731323.1636717</v>
      </c>
      <c r="AE94" s="1">
        <v>175275087.47887418</v>
      </c>
      <c r="AF94" s="1">
        <v>186413784.75524464</v>
      </c>
      <c r="AG94" s="1">
        <v>198178783.56451499</v>
      </c>
      <c r="AH94" s="1">
        <v>210603037.69984978</v>
      </c>
      <c r="AI94" s="1">
        <v>223721163.98866779</v>
      </c>
      <c r="AJ94" s="1">
        <v>237569523.84492141</v>
      </c>
      <c r="AK94" s="1">
        <v>252186308.73766786</v>
      </c>
      <c r="AL94" s="1">
        <v>267611629.76101997</v>
      </c>
      <c r="AM94" s="1">
        <v>283887611.49920446</v>
      </c>
      <c r="AN94" s="1">
        <v>301058490.38949054</v>
      </c>
      <c r="AO94" s="1">
        <v>319170717.79521096</v>
      </c>
      <c r="AP94" s="1">
        <v>338273068.01098186</v>
      </c>
      <c r="AQ94" s="1">
        <v>358416751.43258405</v>
      </c>
      <c r="AR94" s="1">
        <v>379655533.13478208</v>
      </c>
      <c r="AS94" s="1">
        <v>402045857.11169761</v>
      </c>
      <c r="AT94" s="1">
        <v>425646976.44617665</v>
      </c>
      <c r="AU94" s="1">
        <v>450521089.68701357</v>
      </c>
      <c r="AV94" s="1">
        <v>476733483.72582006</v>
      </c>
      <c r="AW94" s="1">
        <v>504352683.47892827</v>
      </c>
      <c r="AX94" s="1">
        <v>533450608.69385731</v>
      </c>
      <c r="AY94" s="1">
        <v>564102738.21475816</v>
      </c>
      <c r="AZ94" s="1">
        <v>596388282.05672014</v>
      </c>
      <c r="BA94" s="1">
        <v>630390361.65509844</v>
      </c>
      <c r="BB94" s="1">
        <v>666196198.67297578</v>
      </c>
      <c r="BC94" s="1">
        <v>703897312.76764178</v>
      </c>
      <c r="BD94" s="1">
        <v>743589728.73554289</v>
      </c>
      <c r="BE94" s="1">
        <v>785374193.47459292</v>
      </c>
      <c r="BF94" s="1">
        <v>829356403.22304833</v>
      </c>
      <c r="BG94" s="1">
        <v>875647241.55539703</v>
      </c>
      <c r="BH94" s="1">
        <v>924363028.63797867</v>
      </c>
      <c r="BI94" s="1">
        <v>975625782.2702235</v>
      </c>
      <c r="BJ94" s="1">
        <v>1029563491.2618212</v>
      </c>
      <c r="BK94" s="1">
        <v>1086310401.7214346</v>
      </c>
      <c r="BL94" s="1">
        <v>1146007316.8592885</v>
      </c>
      <c r="BM94" s="1">
        <v>1208801910.9336743</v>
      </c>
      <c r="BN94" s="1">
        <v>1274849058.0005763</v>
      </c>
      <c r="BO94" s="1">
        <v>1344311176.1559784</v>
      </c>
      <c r="BP94" s="1">
        <v>1417358587.9922807</v>
      </c>
      <c r="BQ94" s="1">
        <v>1494169898.0234542</v>
      </c>
      <c r="BR94" s="1">
        <v>1574932387.8684335</v>
      </c>
      <c r="BS94" s="1">
        <v>1659842430.0185118</v>
      </c>
      <c r="BT94" s="1">
        <v>1749105921.0526767</v>
      </c>
      <c r="BU94" s="1">
        <v>1842938735.2044837</v>
      </c>
      <c r="BV94" s="1">
        <v>1941567199.2257299</v>
      </c>
      <c r="BW94" s="1">
        <v>2045228589.5356891</v>
      </c>
      <c r="BX94" s="1">
        <v>2154171652.6900868</v>
      </c>
      <c r="BY94" s="1">
        <v>2268657150.2516556</v>
      </c>
      <c r="BZ94" s="1">
        <v>2388958429.1937351</v>
      </c>
      <c r="CA94" s="1">
        <v>2515362019.020442</v>
      </c>
      <c r="CB94" s="1">
        <v>2648168256.84132</v>
      </c>
      <c r="CC94" s="1">
        <v>2787691941.6951423</v>
      </c>
      <c r="CD94" s="1">
        <v>2934263019.4770927</v>
      </c>
      <c r="CE94" s="1">
        <v>3088227299.8856087</v>
      </c>
      <c r="CF94" s="1">
        <v>3249947206.8701839</v>
      </c>
      <c r="CG94" s="1">
        <v>3419802564.1294155</v>
      </c>
      <c r="CH94" s="1">
        <v>3598191417.2795076</v>
      </c>
      <c r="CI94" s="1">
        <v>3785530894.3878088</v>
      </c>
      <c r="CJ94" s="1">
        <v>3982258106.6435947</v>
      </c>
      <c r="CK94" s="1">
        <v>4188831091.0194016</v>
      </c>
      <c r="CL94" s="1">
        <v>4405729796.8612375</v>
      </c>
      <c r="CM94" s="1">
        <v>4633457118.4345856</v>
      </c>
      <c r="CN94" s="1">
        <v>4872539975.5459642</v>
      </c>
      <c r="CO94" s="1">
        <v>5123530444.4568233</v>
      </c>
      <c r="CP94" s="1">
        <v>5387006941.4077997</v>
      </c>
      <c r="CQ94" s="1">
        <v>5663575461.1775637</v>
      </c>
      <c r="CR94" s="1">
        <v>5953870873.2111368</v>
      </c>
      <c r="CS94" s="1">
        <v>6258558277.9683857</v>
      </c>
      <c r="CT94" s="1">
        <v>6578334426.2647629</v>
      </c>
      <c r="CU94" s="1">
        <v>6913929204.5025396</v>
      </c>
      <c r="CV94" s="1">
        <v>7266107188.8235531</v>
      </c>
      <c r="CW94" s="1">
        <v>7635669271.3525362</v>
      </c>
      <c r="CX94" s="1">
        <v>8023454361.844739</v>
      </c>
      <c r="CY94" s="1">
        <v>8430341168.2030458</v>
      </c>
      <c r="CZ94" s="1">
        <v>8857250059.4873562</v>
      </c>
      <c r="DA94" s="1">
        <v>9305145015.2044792</v>
      </c>
    </row>
    <row r="95" spans="1:105" x14ac:dyDescent="0.25">
      <c r="A95" t="s">
        <v>60</v>
      </c>
      <c r="B95" s="1">
        <f t="shared" si="9"/>
        <v>854.57785915401973</v>
      </c>
      <c r="D95" t="s">
        <v>60</v>
      </c>
      <c r="E95" s="1">
        <v>30484599.482911661</v>
      </c>
      <c r="F95" s="1">
        <v>33096061.038425166</v>
      </c>
      <c r="G95" s="1">
        <v>35873653.007967994</v>
      </c>
      <c r="H95" s="1">
        <v>38826746.678231187</v>
      </c>
      <c r="I95" s="1">
        <v>41965208.440861613</v>
      </c>
      <c r="J95" s="1">
        <v>45299424.891404241</v>
      </c>
      <c r="K95" s="1">
        <v>48840329.164927796</v>
      </c>
      <c r="L95" s="1">
        <v>52599428.568014778</v>
      </c>
      <c r="M95" s="1">
        <v>56588833.569630891</v>
      </c>
      <c r="N95" s="1">
        <v>60821288.21635621</v>
      </c>
      <c r="O95" s="1">
        <v>65310202.040569089</v>
      </c>
      <c r="P95" s="1">
        <v>70069683.53342329</v>
      </c>
      <c r="Q95" s="1">
        <v>75114575.257867381</v>
      </c>
      <c r="R95" s="1">
        <v>80460490.680516317</v>
      </c>
      <c r="S95" s="1">
        <v>86123852.804918498</v>
      </c>
      <c r="T95" s="1">
        <v>92121934.692666382</v>
      </c>
      <c r="U95" s="1">
        <v>98472901.962886706</v>
      </c>
      <c r="V95" s="1">
        <v>105195857.36492716</v>
      </c>
      <c r="W95" s="1">
        <v>112310887.52353351</v>
      </c>
      <c r="X95" s="1">
        <v>119839111.96050277</v>
      </c>
      <c r="Y95" s="1">
        <v>127802734.50170192</v>
      </c>
      <c r="Z95" s="1">
        <v>136225097.18348208</v>
      </c>
      <c r="AA95" s="1">
        <v>145130736.77788979</v>
      </c>
      <c r="AB95" s="1">
        <v>154545444.06170923</v>
      </c>
      <c r="AC95" s="1">
        <v>164496325.96025214</v>
      </c>
      <c r="AD95" s="1">
        <v>175011870.70298046</v>
      </c>
      <c r="AE95" s="1">
        <v>186122016.13449612</v>
      </c>
      <c r="AF95" s="1">
        <v>197858221.33118054</v>
      </c>
      <c r="AG95" s="1">
        <v>210253541.68083543</v>
      </c>
      <c r="AH95" s="1">
        <v>223342707.59006643</v>
      </c>
      <c r="AI95" s="1">
        <v>237162206.9918921</v>
      </c>
      <c r="AJ95" s="1">
        <v>251750371.83415419</v>
      </c>
      <c r="AK95" s="1">
        <v>267147468.73778096</v>
      </c>
      <c r="AL95" s="1">
        <v>283395794.02282208</v>
      </c>
      <c r="AM95" s="1">
        <v>300539773.30945104</v>
      </c>
      <c r="AN95" s="1">
        <v>318626065.91084158</v>
      </c>
      <c r="AO95" s="1">
        <v>337703674.24498206</v>
      </c>
      <c r="AP95" s="1">
        <v>357824058.50312853</v>
      </c>
      <c r="AQ95" s="1">
        <v>379041256.82371032</v>
      </c>
      <c r="AR95" s="1">
        <v>401412011.23215783</v>
      </c>
      <c r="AS95" s="1">
        <v>424995899.61927873</v>
      </c>
      <c r="AT95" s="1">
        <v>449855474.04357892</v>
      </c>
      <c r="AU95" s="1">
        <v>476056405.6562261</v>
      </c>
      <c r="AV95" s="1">
        <v>503667636.56133813</v>
      </c>
      <c r="AW95" s="1">
        <v>532761538.9388358</v>
      </c>
      <c r="AX95" s="1">
        <v>563414081.77241111</v>
      </c>
      <c r="AY95" s="1">
        <v>595705005.54109478</v>
      </c>
      <c r="AZ95" s="1">
        <v>629718005.24966478</v>
      </c>
      <c r="BA95" s="1">
        <v>665540922.19058692</v>
      </c>
      <c r="BB95" s="1">
        <v>703265944.84850192</v>
      </c>
      <c r="BC95" s="1">
        <v>742989819.37739074</v>
      </c>
      <c r="BD95" s="1">
        <v>784814070.10059869</v>
      </c>
      <c r="BE95" s="1">
        <v>828845230.5048039</v>
      </c>
      <c r="BF95" s="1">
        <v>875195085.22098792</v>
      </c>
      <c r="BG95" s="1">
        <v>923980923.50833547</v>
      </c>
      <c r="BH95" s="1">
        <v>975325804.78099167</v>
      </c>
      <c r="BI95" s="1">
        <v>1029358836.7427099</v>
      </c>
      <c r="BJ95" s="1">
        <v>1086215466.7206194</v>
      </c>
      <c r="BK95" s="1">
        <v>1146037786.8168538</v>
      </c>
      <c r="BL95" s="1">
        <v>1208974853.5254204</v>
      </c>
      <c r="BM95" s="1">
        <v>1275183022.4918036</v>
      </c>
      <c r="BN95" s="1">
        <v>1344826299.1241362</v>
      </c>
      <c r="BO95" s="1">
        <v>1418076705.7977235</v>
      </c>
      <c r="BP95" s="1">
        <v>1495114666.4289777</v>
      </c>
      <c r="BQ95" s="1">
        <v>1576129409.2308557</v>
      </c>
      <c r="BR95" s="1">
        <v>1661319388.4994717</v>
      </c>
      <c r="BS95" s="1">
        <v>1750892726.3208807</v>
      </c>
      <c r="BT95" s="1">
        <v>1845067675.1281745</v>
      </c>
      <c r="BU95" s="1">
        <v>1944073102.0820713</v>
      </c>
      <c r="BV95" s="1">
        <v>2048148996.2932079</v>
      </c>
      <c r="BW95" s="1">
        <v>2157546999.9513264</v>
      </c>
      <c r="BX95" s="1">
        <v>2272530964.4759054</v>
      </c>
      <c r="BY95" s="1">
        <v>2393377532.854166</v>
      </c>
      <c r="BZ95" s="1">
        <v>2520376749.3863063</v>
      </c>
      <c r="CA95" s="1">
        <v>2653832698.1140671</v>
      </c>
      <c r="CB95" s="1">
        <v>2794064171.2677174</v>
      </c>
      <c r="CC95" s="1">
        <v>2941405369.1280622</v>
      </c>
      <c r="CD95" s="1">
        <v>3096206632.7645626</v>
      </c>
      <c r="CE95" s="1">
        <v>3258835211.1779518</v>
      </c>
      <c r="CF95" s="1">
        <v>3429676064.4462814</v>
      </c>
      <c r="CG95" s="1">
        <v>3609132704.5469398</v>
      </c>
      <c r="CH95" s="1">
        <v>3797628075.6042018</v>
      </c>
      <c r="CI95" s="1">
        <v>3995605475.3925986</v>
      </c>
      <c r="CJ95" s="1">
        <v>4203529520.0104356</v>
      </c>
      <c r="CK95" s="1">
        <v>4421887153.7260971</v>
      </c>
      <c r="CL95" s="1">
        <v>4651188706.0917501</v>
      </c>
      <c r="CM95" s="1">
        <v>4891968998.5155554</v>
      </c>
      <c r="CN95" s="1">
        <v>5144788502.5841455</v>
      </c>
      <c r="CO95" s="1">
        <v>5410234552.5324554</v>
      </c>
      <c r="CP95" s="1">
        <v>5688922614.3682995</v>
      </c>
      <c r="CQ95" s="1">
        <v>5981497614.2741013</v>
      </c>
      <c r="CR95" s="1">
        <v>6288635329.0287743</v>
      </c>
      <c r="CS95" s="1">
        <v>6611043841.3185549</v>
      </c>
      <c r="CT95" s="1">
        <v>6949465062.9374361</v>
      </c>
      <c r="CU95" s="1">
        <v>7304676329.0154018</v>
      </c>
      <c r="CV95" s="1">
        <v>7677492066.556735</v>
      </c>
      <c r="CW95" s="1">
        <v>8068765540.7211256</v>
      </c>
      <c r="CX95" s="1">
        <v>8479390682.4376755</v>
      </c>
      <c r="CY95" s="1">
        <v>8910304001.1067638</v>
      </c>
      <c r="CZ95" s="1">
        <v>9362486586.3162174</v>
      </c>
      <c r="DA95" s="1">
        <v>9836966202.6786747</v>
      </c>
    </row>
    <row r="97" spans="1:105" x14ac:dyDescent="0.25">
      <c r="A97" s="4" t="s">
        <v>10</v>
      </c>
      <c r="D97" s="4" t="s">
        <v>27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5">
      <c r="A98" t="s">
        <v>48</v>
      </c>
      <c r="B98" s="3">
        <f>SUMPRODUCT(E98:DA98,E$5:DA$5)</f>
        <v>50.837374937216694</v>
      </c>
      <c r="D98" t="s">
        <v>48</v>
      </c>
      <c r="E98" s="1">
        <f t="shared" ref="E98:AJ98" si="10">IF( E53&lt;E38,  MAX(price.feed.2020,E68), price.feed.2020)</f>
        <v>7.1374750528117028</v>
      </c>
      <c r="F98" s="1">
        <f t="shared" si="10"/>
        <v>7.4126799402718149</v>
      </c>
      <c r="G98" s="1">
        <f t="shared" si="10"/>
        <v>7.6984961054627128</v>
      </c>
      <c r="H98" s="1">
        <f t="shared" si="10"/>
        <v>7.9953326952426398</v>
      </c>
      <c r="I98" s="1">
        <f t="shared" si="10"/>
        <v>8.3036146322469051</v>
      </c>
      <c r="J98" s="1">
        <f t="shared" si="10"/>
        <v>8.6237832231661002</v>
      </c>
      <c r="K98" s="1">
        <f t="shared" si="10"/>
        <v>8.9562967904782376</v>
      </c>
      <c r="L98" s="1">
        <f t="shared" si="10"/>
        <v>9.3016313285389955</v>
      </c>
      <c r="M98" s="1">
        <f t="shared" si="10"/>
        <v>9.6602811849693335</v>
      </c>
      <c r="N98" s="1">
        <f t="shared" si="10"/>
        <v>10.032759768315863</v>
      </c>
      <c r="O98" s="1">
        <f t="shared" si="10"/>
        <v>10.419600282997028</v>
      </c>
      <c r="P98" s="1">
        <f t="shared" si="10"/>
        <v>10.821356492587137</v>
      </c>
      <c r="Q98" s="1">
        <f t="shared" si="10"/>
        <v>11.23860351253083</v>
      </c>
      <c r="R98" s="1">
        <f t="shared" si="10"/>
        <v>11.671938633422988</v>
      </c>
      <c r="S98" s="1">
        <f t="shared" si="10"/>
        <v>12.121982176032226</v>
      </c>
      <c r="T98" s="1">
        <f t="shared" si="10"/>
        <v>12.589378379292413</v>
      </c>
      <c r="U98" s="1">
        <f t="shared" si="10"/>
        <v>13.074796322532865</v>
      </c>
      <c r="V98" s="1">
        <f t="shared" si="10"/>
        <v>13.57893088326791</v>
      </c>
      <c r="W98" s="1">
        <f t="shared" si="10"/>
        <v>14.102503731916427</v>
      </c>
      <c r="X98" s="1">
        <f t="shared" si="10"/>
        <v>14.646264364875696</v>
      </c>
      <c r="Y98" s="1">
        <f t="shared" si="10"/>
        <v>15.210991177428097</v>
      </c>
      <c r="Z98" s="1">
        <f t="shared" si="10"/>
        <v>15.797492578016783</v>
      </c>
      <c r="AA98" s="1">
        <f t="shared" si="10"/>
        <v>16.406608145485194</v>
      </c>
      <c r="AB98" s="1">
        <f t="shared" si="10"/>
        <v>17.039209830937214</v>
      </c>
      <c r="AC98" s="1">
        <f t="shared" si="10"/>
        <v>17.696203205938225</v>
      </c>
      <c r="AD98" s="1">
        <f t="shared" si="10"/>
        <v>18.378528758844084</v>
      </c>
      <c r="AE98" s="1">
        <f t="shared" si="10"/>
        <v>19.087163241113497</v>
      </c>
      <c r="AF98" s="1">
        <f t="shared" si="10"/>
        <v>19.823121065531275</v>
      </c>
      <c r="AG98" s="1">
        <f t="shared" si="10"/>
        <v>20.587455758343765</v>
      </c>
      <c r="AH98" s="1">
        <f t="shared" si="10"/>
        <v>21.381261467385524</v>
      </c>
      <c r="AI98" s="1">
        <f t="shared" si="10"/>
        <v>22.205674528355736</v>
      </c>
      <c r="AJ98" s="1">
        <f t="shared" si="10"/>
        <v>23.061875091486904</v>
      </c>
      <c r="AK98" s="1">
        <f t="shared" ref="AK98:BP98" si="11">IF( AK53&lt;AK38,  MAX(price.feed.2020,AK68), price.feed.2020)</f>
        <v>23.951088810934028</v>
      </c>
      <c r="AL98" s="1">
        <f t="shared" si="11"/>
        <v>24.874588599302967</v>
      </c>
      <c r="AM98" s="1">
        <f t="shared" si="11"/>
        <v>25.833696449829358</v>
      </c>
      <c r="AN98" s="1">
        <f t="shared" si="11"/>
        <v>26.829785328816488</v>
      </c>
      <c r="AO98" s="1">
        <f t="shared" si="11"/>
        <v>27.864281141041733</v>
      </c>
      <c r="AP98" s="1">
        <f t="shared" si="11"/>
        <v>28.938664770944076</v>
      </c>
      <c r="AQ98" s="1">
        <f t="shared" si="11"/>
        <v>30.054474202515603</v>
      </c>
      <c r="AR98" s="1">
        <f t="shared" si="11"/>
        <v>31.213306720930877</v>
      </c>
      <c r="AS98" s="1">
        <f t="shared" si="11"/>
        <v>32.416821199066639</v>
      </c>
      <c r="AT98" s="1">
        <f t="shared" si="11"/>
        <v>33.666740472184003</v>
      </c>
      <c r="AU98" s="1">
        <f t="shared" si="11"/>
        <v>34.964853804173366</v>
      </c>
      <c r="AV98" s="1">
        <f t="shared" si="11"/>
        <v>36.313019448891936</v>
      </c>
      <c r="AW98" s="1">
        <f t="shared" si="11"/>
        <v>37.713167310260964</v>
      </c>
      <c r="AX98" s="1">
        <f t="shared" si="11"/>
        <v>39.167301704929855</v>
      </c>
      <c r="AY98" s="1">
        <f t="shared" si="11"/>
        <v>40.67750423146272</v>
      </c>
      <c r="AZ98" s="1">
        <f t="shared" si="11"/>
        <v>42.245936750154044</v>
      </c>
      <c r="BA98" s="1">
        <f t="shared" si="11"/>
        <v>43.874844477739451</v>
      </c>
      <c r="BB98" s="1">
        <f t="shared" si="11"/>
        <v>45.566559201431481</v>
      </c>
      <c r="BC98" s="1">
        <f t="shared" si="11"/>
        <v>47.323502616881299</v>
      </c>
      <c r="BD98" s="1">
        <f t="shared" si="11"/>
        <v>49.148189794844377</v>
      </c>
      <c r="BE98" s="1">
        <f t="shared" si="11"/>
        <v>51.043232781513723</v>
      </c>
      <c r="BF98" s="1">
        <f t="shared" si="11"/>
        <v>53.011344337672924</v>
      </c>
      <c r="BG98" s="1">
        <f t="shared" si="11"/>
        <v>55.055341822022974</v>
      </c>
      <c r="BH98" s="1">
        <f t="shared" si="11"/>
        <v>57.178151224241397</v>
      </c>
      <c r="BI98" s="1">
        <f t="shared" si="11"/>
        <v>59.382811353546593</v>
      </c>
      <c r="BJ98" s="1">
        <f t="shared" si="11"/>
        <v>61.672478188764444</v>
      </c>
      <c r="BK98" s="1">
        <f t="shared" si="11"/>
        <v>64.050429396122979</v>
      </c>
      <c r="BL98" s="1">
        <f t="shared" si="11"/>
        <v>66.520069021243387</v>
      </c>
      <c r="BM98" s="1">
        <f t="shared" si="11"/>
        <v>69.084932362043205</v>
      </c>
      <c r="BN98" s="1">
        <f t="shared" si="11"/>
        <v>71.748691029528246</v>
      </c>
      <c r="BO98" s="1">
        <f t="shared" si="11"/>
        <v>74.515158203716553</v>
      </c>
      <c r="BP98" s="1">
        <f t="shared" si="11"/>
        <v>77.388294092219255</v>
      </c>
      <c r="BQ98" s="1">
        <f t="shared" ref="BQ98:DA98" si="12">IF( BQ53&lt;BQ38,  MAX(price.feed.2020,BQ68), price.feed.2020)</f>
        <v>80.372211599291902</v>
      </c>
      <c r="BR98" s="1">
        <f t="shared" si="12"/>
        <v>83.47118221347155</v>
      </c>
      <c r="BS98" s="1">
        <f t="shared" si="12"/>
        <v>86.689642122227568</v>
      </c>
      <c r="BT98" s="1">
        <f t="shared" si="12"/>
        <v>90.032198562380259</v>
      </c>
      <c r="BU98" s="1">
        <f t="shared" si="12"/>
        <v>93.503636415376391</v>
      </c>
      <c r="BV98" s="1">
        <f t="shared" si="12"/>
        <v>97.108925056864294</v>
      </c>
      <c r="BW98" s="1">
        <f t="shared" si="12"/>
        <v>100.85322547037238</v>
      </c>
      <c r="BX98" s="1">
        <f t="shared" si="12"/>
        <v>104.741897635276</v>
      </c>
      <c r="BY98" s="1">
        <f t="shared" si="12"/>
        <v>108.78050819962665</v>
      </c>
      <c r="BZ98" s="1">
        <f t="shared" si="12"/>
        <v>112.97483844882861</v>
      </c>
      <c r="CA98" s="1">
        <f t="shared" si="12"/>
        <v>117.3308925815693</v>
      </c>
      <c r="CB98" s="1">
        <f t="shared" si="12"/>
        <v>121.85490630485157</v>
      </c>
      <c r="CC98" s="1">
        <f t="shared" si="12"/>
        <v>126.55335576043016</v>
      </c>
      <c r="CD98" s="1">
        <f t="shared" si="12"/>
        <v>131.43296679543184</v>
      </c>
      <c r="CE98" s="1">
        <f t="shared" si="12"/>
        <v>136.50072459042914</v>
      </c>
      <c r="CF98" s="1">
        <f t="shared" si="12"/>
        <v>141.76388365875178</v>
      </c>
      <c r="CG98" s="1">
        <f t="shared" si="12"/>
        <v>147.22997823134799</v>
      </c>
      <c r="CH98" s="1">
        <f t="shared" si="12"/>
        <v>152.90683304206314</v>
      </c>
      <c r="CI98" s="1">
        <f t="shared" si="12"/>
        <v>158.80257452877356</v>
      </c>
      <c r="CJ98" s="1">
        <f t="shared" si="12"/>
        <v>164.9256424664122</v>
      </c>
      <c r="CK98" s="1">
        <f t="shared" si="12"/>
        <v>171.28480204853574</v>
      </c>
      <c r="CL98" s="1">
        <f t="shared" si="12"/>
        <v>177.88915643473089</v>
      </c>
      <c r="CM98" s="1">
        <f t="shared" si="12"/>
        <v>184.74815978181911</v>
      </c>
      <c r="CN98" s="1">
        <f t="shared" si="12"/>
        <v>191.87163077751651</v>
      </c>
      <c r="CO98" s="1">
        <f t="shared" si="12"/>
        <v>199.26976669591986</v>
      </c>
      <c r="CP98" s="1">
        <f t="shared" si="12"/>
        <v>206.95315799494105</v>
      </c>
      <c r="CQ98" s="1">
        <f t="shared" si="12"/>
        <v>214.93280347658455</v>
      </c>
      <c r="CR98" s="1">
        <f t="shared" si="12"/>
        <v>223.22012603177274</v>
      </c>
      <c r="CS98" s="1">
        <f t="shared" si="12"/>
        <v>231.8269889922542</v>
      </c>
      <c r="CT98" s="1">
        <f t="shared" si="12"/>
        <v>240.7657131130056</v>
      </c>
      <c r="CU98" s="1">
        <f t="shared" si="12"/>
        <v>250.0490942094365</v>
      </c>
      <c r="CV98" s="1">
        <f t="shared" si="12"/>
        <v>259.69042147464359</v>
      </c>
      <c r="CW98" s="1">
        <f t="shared" si="12"/>
        <v>269.70349650294003</v>
      </c>
      <c r="CX98" s="1">
        <f t="shared" si="12"/>
        <v>280.10265304688511</v>
      </c>
      <c r="CY98" s="1">
        <f t="shared" si="12"/>
        <v>290.90277753610201</v>
      </c>
      <c r="CZ98" s="1">
        <f t="shared" si="12"/>
        <v>302.11933038725607</v>
      </c>
      <c r="DA98" s="1">
        <f t="shared" si="12"/>
        <v>313.76836813569525</v>
      </c>
    </row>
    <row r="99" spans="1:105" x14ac:dyDescent="0.25">
      <c r="A99" t="s">
        <v>49</v>
      </c>
      <c r="B99" s="3">
        <f t="shared" ref="B99:B110" si="13">SUMPRODUCT(E99:DA99,E$5:DA$5)</f>
        <v>44.847876056653512</v>
      </c>
      <c r="D99" t="s">
        <v>49</v>
      </c>
      <c r="E99" s="1">
        <f t="shared" ref="E99:AJ99" si="14">IF( E54&lt;E39,  MAX(price.feed.2020,E69), price.feed.2020)</f>
        <v>8.8809260468090923</v>
      </c>
      <c r="F99" s="1">
        <f t="shared" si="14"/>
        <v>9.1642170249534889</v>
      </c>
      <c r="G99" s="1">
        <f t="shared" si="14"/>
        <v>9.4565446483615681</v>
      </c>
      <c r="H99" s="1">
        <f t="shared" si="14"/>
        <v>9.7581971752692827</v>
      </c>
      <c r="I99" s="1">
        <f t="shared" si="14"/>
        <v>10.069472059007468</v>
      </c>
      <c r="J99" s="1">
        <f t="shared" si="14"/>
        <v>10.390676241314427</v>
      </c>
      <c r="K99" s="1">
        <f t="shared" si="14"/>
        <v>10.722126455004846</v>
      </c>
      <c r="L99" s="1">
        <f t="shared" si="14"/>
        <v>11.064149536293495</v>
      </c>
      <c r="M99" s="1">
        <f t="shared" si="14"/>
        <v>11.417082747081642</v>
      </c>
      <c r="N99" s="1">
        <f t="shared" si="14"/>
        <v>11.7812741075241</v>
      </c>
      <c r="O99" s="1">
        <f t="shared" si="14"/>
        <v>12.157082739204681</v>
      </c>
      <c r="P99" s="1">
        <f t="shared" si="14"/>
        <v>12.544879219258592</v>
      </c>
      <c r="Q99" s="1">
        <f t="shared" si="14"/>
        <v>12.945045945790897</v>
      </c>
      <c r="R99" s="1">
        <f t="shared" si="14"/>
        <v>13.357977514951404</v>
      </c>
      <c r="S99" s="1">
        <f t="shared" si="14"/>
        <v>13.784081110037764</v>
      </c>
      <c r="T99" s="1">
        <f t="shared" si="14"/>
        <v>14.223776903010538</v>
      </c>
      <c r="U99" s="1">
        <f t="shared" si="14"/>
        <v>14.67749846881609</v>
      </c>
      <c r="V99" s="1">
        <f t="shared" si="14"/>
        <v>15.145693212925892</v>
      </c>
      <c r="W99" s="1">
        <f t="shared" si="14"/>
        <v>15.628822812513803</v>
      </c>
      <c r="X99" s="1">
        <f t="shared" si="14"/>
        <v>16.127363671706441</v>
      </c>
      <c r="Y99" s="1">
        <f t="shared" si="14"/>
        <v>16.641807391355446</v>
      </c>
      <c r="Z99" s="1">
        <f t="shared" si="14"/>
        <v>17.172661253794896</v>
      </c>
      <c r="AA99" s="1">
        <f t="shared" si="14"/>
        <v>17.72044872306201</v>
      </c>
      <c r="AB99" s="1">
        <f t="shared" si="14"/>
        <v>18.28570996107419</v>
      </c>
      <c r="AC99" s="1">
        <f t="shared" si="14"/>
        <v>18.869002360271534</v>
      </c>
      <c r="AD99" s="1">
        <f t="shared" si="14"/>
        <v>19.470901093250042</v>
      </c>
      <c r="AE99" s="1">
        <f t="shared" si="14"/>
        <v>20.09199967992744</v>
      </c>
      <c r="AF99" s="1">
        <f t="shared" si="14"/>
        <v>20.732910572800897</v>
      </c>
      <c r="AG99" s="1">
        <f t="shared" si="14"/>
        <v>21.394265760873811</v>
      </c>
      <c r="AH99" s="1">
        <f t="shared" si="14"/>
        <v>22.076717392847137</v>
      </c>
      <c r="AI99" s="1">
        <f t="shared" si="14"/>
        <v>22.780938420189663</v>
      </c>
      <c r="AJ99" s="1">
        <f t="shared" si="14"/>
        <v>23.507623260721779</v>
      </c>
      <c r="AK99" s="1">
        <f t="shared" ref="AK99:BP99" si="15">IF( AK54&lt;AK39,  MAX(price.feed.2020,AK69), price.feed.2020)</f>
        <v>24.257488483366256</v>
      </c>
      <c r="AL99" s="1">
        <f t="shared" si="15"/>
        <v>25.031273514742409</v>
      </c>
      <c r="AM99" s="1">
        <f t="shared" si="15"/>
        <v>25.829741368299082</v>
      </c>
      <c r="AN99" s="1">
        <f t="shared" si="15"/>
        <v>26.653679396706764</v>
      </c>
      <c r="AO99" s="1">
        <f t="shared" si="15"/>
        <v>27.503900068249603</v>
      </c>
      <c r="AP99" s="1">
        <f t="shared" si="15"/>
        <v>28.381241767983685</v>
      </c>
      <c r="AQ99" s="1">
        <f t="shared" si="15"/>
        <v>29.286569624451257</v>
      </c>
      <c r="AR99" s="1">
        <f t="shared" si="15"/>
        <v>30.220776362766092</v>
      </c>
      <c r="AS99" s="1">
        <f t="shared" si="15"/>
        <v>31.1847831849113</v>
      </c>
      <c r="AT99" s="1">
        <f t="shared" si="15"/>
        <v>32.179540678117611</v>
      </c>
      <c r="AU99" s="1">
        <f t="shared" si="15"/>
        <v>33.206029752217802</v>
      </c>
      <c r="AV99" s="1">
        <f t="shared" si="15"/>
        <v>34.265262606901665</v>
      </c>
      <c r="AW99" s="1">
        <f t="shared" si="15"/>
        <v>35.35828372982516</v>
      </c>
      <c r="AX99" s="1">
        <f t="shared" si="15"/>
        <v>36.486170926558238</v>
      </c>
      <c r="AY99" s="1">
        <f t="shared" si="15"/>
        <v>37.650036383386592</v>
      </c>
      <c r="AZ99" s="1">
        <f t="shared" si="15"/>
        <v>38.85102776401564</v>
      </c>
      <c r="BA99" s="1">
        <f t="shared" si="15"/>
        <v>40.09032934125802</v>
      </c>
      <c r="BB99" s="1">
        <f t="shared" si="15"/>
        <v>41.369163164820407</v>
      </c>
      <c r="BC99" s="1">
        <f t="shared" si="15"/>
        <v>42.688790266341897</v>
      </c>
      <c r="BD99" s="1">
        <f t="shared" si="15"/>
        <v>44.050511902870781</v>
      </c>
      <c r="BE99" s="1">
        <f t="shared" si="15"/>
        <v>45.455670840007713</v>
      </c>
      <c r="BF99" s="1">
        <f t="shared" si="15"/>
        <v>46.905652675978743</v>
      </c>
      <c r="BG99" s="1">
        <f t="shared" si="15"/>
        <v>48.401887207945606</v>
      </c>
      <c r="BH99" s="1">
        <f t="shared" si="15"/>
        <v>49.945849841898614</v>
      </c>
      <c r="BI99" s="1">
        <f t="shared" si="15"/>
        <v>51.539063047524714</v>
      </c>
      <c r="BJ99" s="1">
        <f t="shared" si="15"/>
        <v>53.183097859482722</v>
      </c>
      <c r="BK99" s="1">
        <f t="shared" si="15"/>
        <v>54.879575426568842</v>
      </c>
      <c r="BL99" s="1">
        <f t="shared" si="15"/>
        <v>56.630168610297403</v>
      </c>
      <c r="BM99" s="1">
        <f t="shared" si="15"/>
        <v>58.436603634475752</v>
      </c>
      <c r="BN99" s="1">
        <f t="shared" si="15"/>
        <v>60.300661787397161</v>
      </c>
      <c r="BO99" s="1">
        <f t="shared" si="15"/>
        <v>62.224181178333247</v>
      </c>
      <c r="BP99" s="1">
        <f t="shared" si="15"/>
        <v>64.209058550054777</v>
      </c>
      <c r="BQ99" s="1">
        <f t="shared" ref="BQ99:DA99" si="16">IF( BQ54&lt;BQ39,  MAX(price.feed.2020,BQ69), price.feed.2020)</f>
        <v>66.257251149171324</v>
      </c>
      <c r="BR99" s="1">
        <f t="shared" si="16"/>
        <v>68.370778656131236</v>
      </c>
      <c r="BS99" s="1">
        <f t="shared" si="16"/>
        <v>70.551725176787002</v>
      </c>
      <c r="BT99" s="1">
        <f t="shared" si="16"/>
        <v>72.802241297489118</v>
      </c>
      <c r="BU99" s="1">
        <f t="shared" si="16"/>
        <v>75.124546205734617</v>
      </c>
      <c r="BV99" s="1">
        <f t="shared" si="16"/>
        <v>77.520929878462439</v>
      </c>
      <c r="BW99" s="1">
        <f t="shared" si="16"/>
        <v>79.993755340152134</v>
      </c>
      <c r="BX99" s="1">
        <f t="shared" si="16"/>
        <v>82.545460992953679</v>
      </c>
      <c r="BY99" s="1">
        <f t="shared" si="16"/>
        <v>85.178563021145436</v>
      </c>
      <c r="BZ99" s="1">
        <f t="shared" si="16"/>
        <v>87.895657872291551</v>
      </c>
      <c r="CA99" s="1">
        <f t="shared" si="16"/>
        <v>90.699424817545335</v>
      </c>
      <c r="CB99" s="1">
        <f t="shared" si="16"/>
        <v>93.592628593623232</v>
      </c>
      <c r="CC99" s="1">
        <f t="shared" si="16"/>
        <v>96.578122129054606</v>
      </c>
      <c r="CD99" s="1">
        <f t="shared" si="16"/>
        <v>99.658849357395752</v>
      </c>
      <c r="CE99" s="1">
        <f t="shared" si="16"/>
        <v>102.83784812018195</v>
      </c>
      <c r="CF99" s="1">
        <f t="shared" si="16"/>
        <v>106.11825316248039</v>
      </c>
      <c r="CG99" s="1">
        <f t="shared" si="16"/>
        <v>109.50329922399716</v>
      </c>
      <c r="CH99" s="1">
        <f t="shared" si="16"/>
        <v>112.99632422878835</v>
      </c>
      <c r="CI99" s="1">
        <f t="shared" si="16"/>
        <v>116.60077257671681</v>
      </c>
      <c r="CJ99" s="1">
        <f t="shared" si="16"/>
        <v>120.32019853990437</v>
      </c>
      <c r="CK99" s="1">
        <f t="shared" si="16"/>
        <v>124.15826976752645</v>
      </c>
      <c r="CL99" s="1">
        <f t="shared" si="16"/>
        <v>128.11877090240483</v>
      </c>
      <c r="CM99" s="1">
        <f t="shared" si="16"/>
        <v>132.20560731296595</v>
      </c>
      <c r="CN99" s="1">
        <f t="shared" si="16"/>
        <v>136.42280894424414</v>
      </c>
      <c r="CO99" s="1">
        <f t="shared" si="16"/>
        <v>140.77453429172712</v>
      </c>
      <c r="CP99" s="1">
        <f t="shared" si="16"/>
        <v>145.26507450196277</v>
      </c>
      <c r="CQ99" s="1">
        <f t="shared" si="16"/>
        <v>149.89885760396999</v>
      </c>
      <c r="CR99" s="1">
        <f t="shared" si="16"/>
        <v>154.6804528756268</v>
      </c>
      <c r="CS99" s="1">
        <f t="shared" si="16"/>
        <v>159.61457534934087</v>
      </c>
      <c r="CT99" s="1">
        <f t="shared" si="16"/>
        <v>164.70609046144622</v>
      </c>
      <c r="CU99" s="1">
        <f t="shared" si="16"/>
        <v>169.96001884990829</v>
      </c>
      <c r="CV99" s="1">
        <f t="shared" si="16"/>
        <v>175.38154130507277</v>
      </c>
      <c r="CW99" s="1">
        <f t="shared" si="16"/>
        <v>180.97600387833532</v>
      </c>
      <c r="CX99" s="1">
        <f t="shared" si="16"/>
        <v>186.74892315377264</v>
      </c>
      <c r="CY99" s="1">
        <f t="shared" si="16"/>
        <v>192.70599168793225</v>
      </c>
      <c r="CZ99" s="1">
        <f t="shared" si="16"/>
        <v>198.85308362314493</v>
      </c>
      <c r="DA99" s="1">
        <f t="shared" si="16"/>
        <v>205.19626047989522</v>
      </c>
    </row>
    <row r="100" spans="1:105" x14ac:dyDescent="0.25">
      <c r="A100" t="s">
        <v>50</v>
      </c>
      <c r="B100" s="3">
        <f t="shared" si="13"/>
        <v>44.093568109274734</v>
      </c>
      <c r="D100" t="s">
        <v>50</v>
      </c>
      <c r="E100" s="1">
        <f t="shared" ref="E100:AJ100" si="17">IF( E55&lt;E40,  MAX(price.feed.2020,E70), price.feed.2020)</f>
        <v>6.6946022368535711</v>
      </c>
      <c r="F100" s="1">
        <f t="shared" si="17"/>
        <v>6.942608217497809</v>
      </c>
      <c r="G100" s="1">
        <f t="shared" si="17"/>
        <v>7.1998017442066544</v>
      </c>
      <c r="H100" s="1">
        <f t="shared" si="17"/>
        <v>7.4665231757185104</v>
      </c>
      <c r="I100" s="1">
        <f t="shared" si="17"/>
        <v>7.7431254795870226</v>
      </c>
      <c r="J100" s="1">
        <f t="shared" si="17"/>
        <v>8.0299746992829988</v>
      </c>
      <c r="K100" s="1">
        <f t="shared" si="17"/>
        <v>8.3274504386004171</v>
      </c>
      <c r="L100" s="1">
        <f t="shared" si="17"/>
        <v>8.6359463640076406</v>
      </c>
      <c r="M100" s="1">
        <f t="shared" si="17"/>
        <v>8.955870725608456</v>
      </c>
      <c r="N100" s="1">
        <f t="shared" si="17"/>
        <v>9.2876468974025581</v>
      </c>
      <c r="O100" s="1">
        <f t="shared" si="17"/>
        <v>9.6317139375603187</v>
      </c>
      <c r="P100" s="1">
        <f t="shared" si="17"/>
        <v>9.9885271694532651</v>
      </c>
      <c r="Q100" s="1">
        <f t="shared" si="17"/>
        <v>10.358558784209235</v>
      </c>
      <c r="R100" s="1">
        <f t="shared" si="17"/>
        <v>10.742298465589652</v>
      </c>
      <c r="S100" s="1">
        <f t="shared" si="17"/>
        <v>11.140254038015682</v>
      </c>
      <c r="T100" s="1">
        <f t="shared" si="17"/>
        <v>11.552952138601052</v>
      </c>
      <c r="U100" s="1">
        <f t="shared" si="17"/>
        <v>11.980938914080683</v>
      </c>
      <c r="V100" s="1">
        <f t="shared" si="17"/>
        <v>12.424780743557596</v>
      </c>
      <c r="W100" s="1">
        <f t="shared" si="17"/>
        <v>12.885064988024363</v>
      </c>
      <c r="X100" s="1">
        <f t="shared" si="17"/>
        <v>13.362400767651145</v>
      </c>
      <c r="Y100" s="1">
        <f t="shared" si="17"/>
        <v>13.85741976786888</v>
      </c>
      <c r="Z100" s="1">
        <f t="shared" si="17"/>
        <v>14.370777075314288</v>
      </c>
      <c r="AA100" s="1">
        <f t="shared" si="17"/>
        <v>14.903152044743116</v>
      </c>
      <c r="AB100" s="1">
        <f t="shared" si="17"/>
        <v>15.455249198058652</v>
      </c>
      <c r="AC100" s="1">
        <f t="shared" si="17"/>
        <v>16.027799156645457</v>
      </c>
      <c r="AD100" s="1">
        <f t="shared" si="17"/>
        <v>16.621559608241906</v>
      </c>
      <c r="AE100" s="1">
        <f t="shared" si="17"/>
        <v>17.23731630963125</v>
      </c>
      <c r="AF100" s="1">
        <f t="shared" si="17"/>
        <v>17.875884126478013</v>
      </c>
      <c r="AG100" s="1">
        <f t="shared" si="17"/>
        <v>18.538108111685769</v>
      </c>
      <c r="AH100" s="1">
        <f t="shared" si="17"/>
        <v>19.224864623703489</v>
      </c>
      <c r="AI100" s="1">
        <f t="shared" si="17"/>
        <v>19.937062486260167</v>
      </c>
      <c r="AJ100" s="1">
        <f t="shared" si="17"/>
        <v>20.675644191062744</v>
      </c>
      <c r="AK100" s="1">
        <f t="shared" ref="AK100:BP100" si="18">IF( AK55&lt;AK40,  MAX(price.feed.2020,AK70), price.feed.2020)</f>
        <v>21.441587145048594</v>
      </c>
      <c r="AL100" s="1">
        <f t="shared" si="18"/>
        <v>22.235904963843431</v>
      </c>
      <c r="AM100" s="1">
        <f t="shared" si="18"/>
        <v>23.059648813136288</v>
      </c>
      <c r="AN100" s="1">
        <f t="shared" si="18"/>
        <v>23.913908799746242</v>
      </c>
      <c r="AO100" s="1">
        <f t="shared" si="18"/>
        <v>24.799815414222767</v>
      </c>
      <c r="AP100" s="1">
        <f t="shared" si="18"/>
        <v>25.718541026887557</v>
      </c>
      <c r="AQ100" s="1">
        <f t="shared" si="18"/>
        <v>26.671301439298606</v>
      </c>
      <c r="AR100" s="1">
        <f t="shared" si="18"/>
        <v>27.659357493188992</v>
      </c>
      <c r="AS100" s="1">
        <f t="shared" si="18"/>
        <v>28.684016739010264</v>
      </c>
      <c r="AT100" s="1">
        <f t="shared" si="18"/>
        <v>29.746635166287817</v>
      </c>
      <c r="AU100" s="1">
        <f t="shared" si="18"/>
        <v>30.84861899807839</v>
      </c>
      <c r="AV100" s="1">
        <f t="shared" si="18"/>
        <v>31.991426551904713</v>
      </c>
      <c r="AW100" s="1">
        <f t="shared" si="18"/>
        <v>33.176570169629521</v>
      </c>
      <c r="AX100" s="1">
        <f t="shared" si="18"/>
        <v>34.405618218823001</v>
      </c>
      <c r="AY100" s="1">
        <f t="shared" si="18"/>
        <v>35.680197168272429</v>
      </c>
      <c r="AZ100" s="1">
        <f t="shared" si="18"/>
        <v>37.00199374038008</v>
      </c>
      <c r="BA100" s="1">
        <f t="shared" si="18"/>
        <v>38.372757143298529</v>
      </c>
      <c r="BB100" s="1">
        <f t="shared" si="18"/>
        <v>39.794301385756718</v>
      </c>
      <c r="BC100" s="1">
        <f t="shared" si="18"/>
        <v>41.268507677640279</v>
      </c>
      <c r="BD100" s="1">
        <f t="shared" si="18"/>
        <v>42.797326919502744</v>
      </c>
      <c r="BE100" s="1">
        <f t="shared" si="18"/>
        <v>44.382782284302998</v>
      </c>
      <c r="BF100" s="1">
        <f t="shared" si="18"/>
        <v>46.026971894784111</v>
      </c>
      <c r="BG100" s="1">
        <f t="shared" si="18"/>
        <v>47.732071600037941</v>
      </c>
      <c r="BH100" s="1">
        <f t="shared" si="18"/>
        <v>49.500337854929363</v>
      </c>
      <c r="BI100" s="1">
        <f t="shared" si="18"/>
        <v>51.334110706190273</v>
      </c>
      <c r="BJ100" s="1">
        <f t="shared" si="18"/>
        <v>53.235816889136267</v>
      </c>
      <c r="BK100" s="1">
        <f t="shared" si="18"/>
        <v>55.207973039102299</v>
      </c>
      <c r="BL100" s="1">
        <f t="shared" si="18"/>
        <v>57.253189021848868</v>
      </c>
      <c r="BM100" s="1">
        <f t="shared" si="18"/>
        <v>59.374171387344418</v>
      </c>
      <c r="BN100" s="1">
        <f t="shared" si="18"/>
        <v>61.57372695149666</v>
      </c>
      <c r="BO100" s="1">
        <f t="shared" si="18"/>
        <v>63.854766510570379</v>
      </c>
      <c r="BP100" s="1">
        <f t="shared" si="18"/>
        <v>66.220308693208821</v>
      </c>
      <c r="BQ100" s="1">
        <f t="shared" ref="BQ100:DA100" si="19">IF( BQ55&lt;BQ40,  MAX(price.feed.2020,BQ70), price.feed.2020)</f>
        <v>68.673483955155689</v>
      </c>
      <c r="BR100" s="1">
        <f t="shared" si="19"/>
        <v>71.217538721964331</v>
      </c>
      <c r="BS100" s="1">
        <f t="shared" si="19"/>
        <v>73.85583968517598</v>
      </c>
      <c r="BT100" s="1">
        <f t="shared" si="19"/>
        <v>76.591878257653491</v>
      </c>
      <c r="BU100" s="1">
        <f t="shared" si="19"/>
        <v>79.42927519396514</v>
      </c>
      <c r="BV100" s="1">
        <f t="shared" si="19"/>
        <v>82.371785381934004</v>
      </c>
      <c r="BW100" s="1">
        <f t="shared" si="19"/>
        <v>85.423302811693134</v>
      </c>
      <c r="BX100" s="1">
        <f t="shared" si="19"/>
        <v>88.587865728823388</v>
      </c>
      <c r="BY100" s="1">
        <f t="shared" si="19"/>
        <v>91.869661978391491</v>
      </c>
      <c r="BZ100" s="1">
        <f t="shared" si="19"/>
        <v>95.273034546963189</v>
      </c>
      <c r="CA100" s="1">
        <f t="shared" si="19"/>
        <v>98.802487309921815</v>
      </c>
      <c r="CB100" s="1">
        <f t="shared" si="19"/>
        <v>102.46269099170233</v>
      </c>
      <c r="CC100" s="1">
        <f t="shared" si="19"/>
        <v>106.25848934682429</v>
      </c>
      <c r="CD100" s="1">
        <f t="shared" si="19"/>
        <v>110.19490556990672</v>
      </c>
      <c r="CE100" s="1">
        <f t="shared" si="19"/>
        <v>114.27714894314543</v>
      </c>
      <c r="CF100" s="1">
        <f t="shared" si="19"/>
        <v>118.51062173005033</v>
      </c>
      <c r="CG100" s="1">
        <f t="shared" si="19"/>
        <v>122.90092632456694</v>
      </c>
      <c r="CH100" s="1">
        <f t="shared" si="19"/>
        <v>127.45387266504072</v>
      </c>
      <c r="CI100" s="1">
        <f t="shared" si="19"/>
        <v>132.1754859228368</v>
      </c>
      <c r="CJ100" s="1">
        <f t="shared" si="19"/>
        <v>137.07201447579058</v>
      </c>
      <c r="CK100" s="1">
        <f t="shared" si="19"/>
        <v>142.14993817703899</v>
      </c>
      <c r="CL100" s="1">
        <f t="shared" si="19"/>
        <v>147.41597693017698</v>
      </c>
      <c r="CM100" s="1">
        <f t="shared" si="19"/>
        <v>152.87709958208524</v>
      </c>
      <c r="CN100" s="1">
        <f t="shared" si="19"/>
        <v>158.5405331452003</v>
      </c>
      <c r="CO100" s="1">
        <f t="shared" si="19"/>
        <v>164.41377236142822</v>
      </c>
      <c r="CP100" s="1">
        <f t="shared" si="19"/>
        <v>170.50458962036066</v>
      </c>
      <c r="CQ100" s="1">
        <f t="shared" si="19"/>
        <v>176.82104524491709</v>
      </c>
      <c r="CR100" s="1">
        <f t="shared" si="19"/>
        <v>183.3714981580261</v>
      </c>
      <c r="CS100" s="1">
        <f t="shared" si="19"/>
        <v>190.16461694446173</v>
      </c>
      <c r="CT100" s="1">
        <f t="shared" si="19"/>
        <v>197.20939132247062</v>
      </c>
      <c r="CU100" s="1">
        <f t="shared" si="19"/>
        <v>204.51514404037528</v>
      </c>
      <c r="CV100" s="1">
        <f t="shared" si="19"/>
        <v>212.09154321389349</v>
      </c>
      <c r="CW100" s="1">
        <f t="shared" si="19"/>
        <v>219.94861512050358</v>
      </c>
      <c r="CX100" s="1">
        <f t="shared" si="19"/>
        <v>228.09675746778362</v>
      </c>
      <c r="CY100" s="1">
        <f t="shared" si="19"/>
        <v>236.54675315328618</v>
      </c>
      <c r="CZ100" s="1">
        <f t="shared" si="19"/>
        <v>245.30978453415628</v>
      </c>
      <c r="DA100" s="1">
        <f t="shared" si="19"/>
        <v>254.3974482253771</v>
      </c>
    </row>
    <row r="101" spans="1:105" x14ac:dyDescent="0.25">
      <c r="A101" t="s">
        <v>51</v>
      </c>
      <c r="B101" s="3">
        <f t="shared" si="13"/>
        <v>45.896023292102058</v>
      </c>
      <c r="D101" t="s">
        <v>51</v>
      </c>
      <c r="E101" s="1">
        <f t="shared" ref="E101:AJ101" si="20">IF( E56&lt;E41,  MAX(price.feed.2020,E71), price.feed.2020)</f>
        <v>4.4405474266644482</v>
      </c>
      <c r="F101" s="1">
        <f t="shared" si="20"/>
        <v>4.6435954884032089</v>
      </c>
      <c r="G101" s="1">
        <f t="shared" si="20"/>
        <v>4.8559281070703131</v>
      </c>
      <c r="H101" s="1">
        <f t="shared" si="20"/>
        <v>5.077969827458837</v>
      </c>
      <c r="I101" s="1">
        <f t="shared" si="20"/>
        <v>5.3101646070578745</v>
      </c>
      <c r="J101" s="1">
        <f t="shared" si="20"/>
        <v>5.5529767037156939</v>
      </c>
      <c r="K101" s="1">
        <f t="shared" si="20"/>
        <v>5.806891603892069</v>
      </c>
      <c r="L101" s="1">
        <f t="shared" si="20"/>
        <v>6.0724169933558301</v>
      </c>
      <c r="M101" s="1">
        <f t="shared" si="20"/>
        <v>6.3500837722684009</v>
      </c>
      <c r="N101" s="1">
        <f t="shared" si="20"/>
        <v>6.6404471166829833</v>
      </c>
      <c r="O101" s="1">
        <f t="shared" si="20"/>
        <v>6.9440875885817466</v>
      </c>
      <c r="P101" s="1">
        <f t="shared" si="20"/>
        <v>7.2616122966704619</v>
      </c>
      <c r="Q101" s="1">
        <f t="shared" si="20"/>
        <v>7.5936561102515396</v>
      </c>
      <c r="R101" s="1">
        <f t="shared" si="20"/>
        <v>7.9408829286025098</v>
      </c>
      <c r="S101" s="1">
        <f t="shared" si="20"/>
        <v>8.3039870083979856</v>
      </c>
      <c r="T101" s="1">
        <f t="shared" si="20"/>
        <v>8.6836943518291996</v>
      </c>
      <c r="U101" s="1">
        <f t="shared" si="20"/>
        <v>9.0807641581965655</v>
      </c>
      <c r="V101" s="1">
        <f t="shared" si="20"/>
        <v>9.495990341877631</v>
      </c>
      <c r="W101" s="1">
        <f t="shared" si="20"/>
        <v>9.9302031197054799</v>
      </c>
      <c r="X101" s="1">
        <f t="shared" si="20"/>
        <v>10.384270670931471</v>
      </c>
      <c r="Y101" s="1">
        <f t="shared" si="20"/>
        <v>10.859100873091283</v>
      </c>
      <c r="Z101" s="1">
        <f t="shared" si="20"/>
        <v>11.355643117244979</v>
      </c>
      <c r="AA101" s="1">
        <f t="shared" si="20"/>
        <v>11.8748902062206</v>
      </c>
      <c r="AB101" s="1">
        <f t="shared" si="20"/>
        <v>12.417880339656671</v>
      </c>
      <c r="AC101" s="1">
        <f t="shared" si="20"/>
        <v>12.98569918981253</v>
      </c>
      <c r="AD101" s="1">
        <f t="shared" si="20"/>
        <v>13.57948207229706</v>
      </c>
      <c r="AE101" s="1">
        <f t="shared" si="20"/>
        <v>14.200416216055849</v>
      </c>
      <c r="AF101" s="1">
        <f t="shared" si="20"/>
        <v>14.849743137155686</v>
      </c>
      <c r="AG101" s="1">
        <f t="shared" si="20"/>
        <v>15.528761121112417</v>
      </c>
      <c r="AH101" s="1">
        <f t="shared" si="20"/>
        <v>16.238827818725564</v>
      </c>
      <c r="AI101" s="1">
        <f t="shared" si="20"/>
        <v>16.981362960609744</v>
      </c>
      <c r="AJ101" s="1">
        <f t="shared" si="20"/>
        <v>17.757851195850648</v>
      </c>
      <c r="AK101" s="1">
        <f t="shared" ref="AK101:BP101" si="21">IF( AK56&lt;AK41,  MAX(price.feed.2020,AK71), price.feed.2020)</f>
        <v>18.569845060461002</v>
      </c>
      <c r="AL101" s="1">
        <f t="shared" si="21"/>
        <v>19.418968081571947</v>
      </c>
      <c r="AM101" s="1">
        <f t="shared" si="21"/>
        <v>20.306918023566343</v>
      </c>
      <c r="AN101" s="1">
        <f t="shared" si="21"/>
        <v>21.235470282644535</v>
      </c>
      <c r="AO101" s="1">
        <f t="shared" si="21"/>
        <v>22.2064814366096</v>
      </c>
      <c r="AP101" s="1">
        <f t="shared" si="21"/>
        <v>23.221892956969906</v>
      </c>
      <c r="AQ101" s="1">
        <f t="shared" si="21"/>
        <v>24.283735090780777</v>
      </c>
      <c r="AR101" s="1">
        <f t="shared" si="21"/>
        <v>25.394130919986992</v>
      </c>
      <c r="AS101" s="1">
        <f t="shared" si="21"/>
        <v>26.555300606382385</v>
      </c>
      <c r="AT101" s="1">
        <f t="shared" si="21"/>
        <v>27.769565830673969</v>
      </c>
      <c r="AU101" s="1">
        <f t="shared" si="21"/>
        <v>29.039354434526523</v>
      </c>
      <c r="AV101" s="1">
        <f t="shared" si="21"/>
        <v>30.367205274868667</v>
      </c>
      <c r="AW101" s="1">
        <f t="shared" si="21"/>
        <v>31.755773300166585</v>
      </c>
      <c r="AX101" s="1">
        <f t="shared" si="21"/>
        <v>33.207834858814948</v>
      </c>
      <c r="AY101" s="1">
        <f t="shared" si="21"/>
        <v>34.72629325025887</v>
      </c>
      <c r="AZ101" s="1">
        <f t="shared" si="21"/>
        <v>36.314184529945848</v>
      </c>
      <c r="BA101" s="1">
        <f t="shared" si="21"/>
        <v>37.974683579714565</v>
      </c>
      <c r="BB101" s="1">
        <f t="shared" si="21"/>
        <v>39.711110455757584</v>
      </c>
      <c r="BC101" s="1">
        <f t="shared" si="21"/>
        <v>41.526937026850476</v>
      </c>
      <c r="BD101" s="1">
        <f t="shared" si="21"/>
        <v>43.425793916119972</v>
      </c>
      <c r="BE101" s="1">
        <f t="shared" si="21"/>
        <v>45.411477760230703</v>
      </c>
      <c r="BF101" s="1">
        <f t="shared" si="21"/>
        <v>47.487958800505048</v>
      </c>
      <c r="BG101" s="1">
        <f t="shared" si="21"/>
        <v>49.65938882115357</v>
      </c>
      <c r="BH101" s="1">
        <f t="shared" si="21"/>
        <v>51.93010945048843</v>
      </c>
      <c r="BI101" s="1">
        <f t="shared" si="21"/>
        <v>54.304660841717258</v>
      </c>
      <c r="BJ101" s="1">
        <f t="shared" si="21"/>
        <v>56.787790750674013</v>
      </c>
      <c r="BK101" s="1">
        <f t="shared" si="21"/>
        <v>59.384464028637922</v>
      </c>
      <c r="BL101" s="1">
        <f t="shared" si="21"/>
        <v>62.099872549219207</v>
      </c>
      <c r="BM101" s="1">
        <f t="shared" si="21"/>
        <v>64.93944558916192</v>
      </c>
      <c r="BN101" s="1">
        <f t="shared" si="21"/>
        <v>67.908860683816926</v>
      </c>
      <c r="BO101" s="1">
        <f t="shared" si="21"/>
        <v>71.014054978992931</v>
      </c>
      <c r="BP101" s="1">
        <f t="shared" si="21"/>
        <v>74.26123710187936</v>
      </c>
      <c r="BQ101" s="1">
        <f t="shared" ref="BQ101:DA101" si="22">IF( BQ56&lt;BQ41,  MAX(price.feed.2020,BQ71), price.feed.2020)</f>
        <v>77.656899574779899</v>
      </c>
      <c r="BR101" s="1">
        <f t="shared" si="22"/>
        <v>81.207831796473357</v>
      </c>
      <c r="BS101" s="1">
        <f t="shared" si="22"/>
        <v>84.92113361716072</v>
      </c>
      <c r="BT101" s="1">
        <f t="shared" si="22"/>
        <v>88.804229534137519</v>
      </c>
      <c r="BU101" s="1">
        <f t="shared" si="22"/>
        <v>92.864883536577779</v>
      </c>
      <c r="BV101" s="1">
        <f t="shared" si="22"/>
        <v>97.111214629107479</v>
      </c>
      <c r="BW101" s="1">
        <f t="shared" si="22"/>
        <v>101.55171306520879</v>
      </c>
      <c r="BX101" s="1">
        <f t="shared" si="22"/>
        <v>106.19525732291089</v>
      </c>
      <c r="BY101" s="1">
        <f t="shared" si="22"/>
        <v>111.0511318567098</v>
      </c>
      <c r="BZ101" s="1">
        <f t="shared" si="22"/>
        <v>116.12904566121075</v>
      </c>
      <c r="CA101" s="1">
        <f t="shared" si="22"/>
        <v>121.43915168361026</v>
      </c>
      <c r="CB101" s="1">
        <f t="shared" si="22"/>
        <v>126.99206712383081</v>
      </c>
      <c r="CC101" s="1">
        <f t="shared" si="22"/>
        <v>132.79889466289879</v>
      </c>
      <c r="CD101" s="1">
        <f t="shared" si="22"/>
        <v>138.87124466200845</v>
      </c>
      <c r="CE101" s="1">
        <f t="shared" si="22"/>
        <v>145.22125837665769</v>
      </c>
      <c r="CF101" s="1">
        <f t="shared" si="22"/>
        <v>151.86163223227354</v>
      </c>
      <c r="CG101" s="1">
        <f t="shared" si="22"/>
        <v>158.80564320985926</v>
      </c>
      <c r="CH101" s="1">
        <f t="shared" si="22"/>
        <v>166.06717539242632</v>
      </c>
      <c r="CI101" s="1">
        <f t="shared" si="22"/>
        <v>173.66074772528438</v>
      </c>
      <c r="CJ101" s="1">
        <f t="shared" si="22"/>
        <v>181.60154304569605</v>
      </c>
      <c r="CK101" s="1">
        <f t="shared" si="22"/>
        <v>189.90543843993916</v>
      </c>
      <c r="CL101" s="1">
        <f t="shared" si="22"/>
        <v>198.58903698847308</v>
      </c>
      <c r="CM101" s="1">
        <f t="shared" si="22"/>
        <v>207.6697009626819</v>
      </c>
      <c r="CN101" s="1">
        <f t="shared" si="22"/>
        <v>217.16558653956784</v>
      </c>
      <c r="CO101" s="1">
        <f t="shared" si="22"/>
        <v>227.0956801038073</v>
      </c>
      <c r="CP101" s="1">
        <f t="shared" si="22"/>
        <v>237.47983620974961</v>
      </c>
      <c r="CQ101" s="1">
        <f t="shared" si="22"/>
        <v>248.33881727926359</v>
      </c>
      <c r="CR101" s="1">
        <f t="shared" si="22"/>
        <v>259.69433511480395</v>
      </c>
      <c r="CS101" s="1">
        <f t="shared" si="22"/>
        <v>271.56909431070005</v>
      </c>
      <c r="CT101" s="1">
        <f t="shared" si="22"/>
        <v>283.98683764946674</v>
      </c>
      <c r="CU101" s="1">
        <f t="shared" si="22"/>
        <v>296.97239357389867</v>
      </c>
      <c r="CV101" s="1">
        <f t="shared" si="22"/>
        <v>310.55172582987609</v>
      </c>
      <c r="CW101" s="1">
        <f t="shared" si="22"/>
        <v>324.75198537912485</v>
      </c>
      <c r="CX101" s="1">
        <f t="shared" si="22"/>
        <v>339.60156468574121</v>
      </c>
      <c r="CY101" s="1">
        <f t="shared" si="22"/>
        <v>355.13015448501471</v>
      </c>
      <c r="CZ101" s="1">
        <f t="shared" si="22"/>
        <v>371.36880314805421</v>
      </c>
      <c r="DA101" s="1">
        <f t="shared" si="22"/>
        <v>388.34997876092177</v>
      </c>
    </row>
    <row r="102" spans="1:105" x14ac:dyDescent="0.25">
      <c r="A102" t="s">
        <v>52</v>
      </c>
      <c r="B102" s="3">
        <f t="shared" si="13"/>
        <v>40.956338903259045</v>
      </c>
      <c r="D102" t="s">
        <v>52</v>
      </c>
      <c r="E102" s="1">
        <f t="shared" ref="E102:AJ102" si="23">IF( E57&lt;E42,  MAX(price.feed.2020,E72), price.feed.2020)</f>
        <v>0</v>
      </c>
      <c r="F102" s="1">
        <f t="shared" si="23"/>
        <v>0</v>
      </c>
      <c r="G102" s="1">
        <f t="shared" si="23"/>
        <v>4.1479537955201247</v>
      </c>
      <c r="H102" s="1">
        <f t="shared" si="23"/>
        <v>4.3412347722822249</v>
      </c>
      <c r="I102" s="1">
        <f t="shared" si="23"/>
        <v>4.5435220055794083</v>
      </c>
      <c r="J102" s="1">
        <f t="shared" si="23"/>
        <v>4.7552351572849396</v>
      </c>
      <c r="K102" s="1">
        <f t="shared" si="23"/>
        <v>4.9768134441323388</v>
      </c>
      <c r="L102" s="1">
        <f t="shared" si="23"/>
        <v>5.2087165489074092</v>
      </c>
      <c r="M102" s="1">
        <f t="shared" si="23"/>
        <v>5.4514255740988302</v>
      </c>
      <c r="N102" s="1">
        <f t="shared" si="23"/>
        <v>5.7054440399857178</v>
      </c>
      <c r="O102" s="1">
        <f t="shared" si="23"/>
        <v>5.971298929232784</v>
      </c>
      <c r="P102" s="1">
        <f t="shared" si="23"/>
        <v>6.2495417801601718</v>
      </c>
      <c r="Q102" s="1">
        <f t="shared" si="23"/>
        <v>6.5407498309560852</v>
      </c>
      <c r="R102" s="1">
        <f t="shared" si="23"/>
        <v>6.8455272172059294</v>
      </c>
      <c r="S102" s="1">
        <f t="shared" si="23"/>
        <v>7.1645062252223894</v>
      </c>
      <c r="T102" s="1">
        <f t="shared" si="23"/>
        <v>7.4983486037765381</v>
      </c>
      <c r="U102" s="1">
        <f t="shared" si="23"/>
        <v>7.8477469369513013</v>
      </c>
      <c r="V102" s="1">
        <f t="shared" si="23"/>
        <v>8.2134260809653785</v>
      </c>
      <c r="W102" s="1">
        <f t="shared" si="23"/>
        <v>8.5961446679483959</v>
      </c>
      <c r="X102" s="1">
        <f t="shared" si="23"/>
        <v>8.9966966797870587</v>
      </c>
      <c r="Y102" s="1">
        <f t="shared" si="23"/>
        <v>9.4159130953073191</v>
      </c>
      <c r="Z102" s="1">
        <f t="shared" si="23"/>
        <v>9.8546636142098247</v>
      </c>
      <c r="AA102" s="1">
        <f t="shared" si="23"/>
        <v>10.313858461335066</v>
      </c>
      <c r="AB102" s="1">
        <f t="shared" si="23"/>
        <v>10.794450275001333</v>
      </c>
      <c r="AC102" s="1">
        <f t="shared" si="23"/>
        <v>11.297436083333027</v>
      </c>
      <c r="AD102" s="1">
        <f t="shared" si="23"/>
        <v>11.823859372679287</v>
      </c>
      <c r="AE102" s="1">
        <f t="shared" si="23"/>
        <v>12.374812252414204</v>
      </c>
      <c r="AF102" s="1">
        <f t="shared" si="23"/>
        <v>12.951437720609496</v>
      </c>
      <c r="AG102" s="1">
        <f t="shared" si="23"/>
        <v>13.554932035280146</v>
      </c>
      <c r="AH102" s="1">
        <f t="shared" si="23"/>
        <v>14.186547196122202</v>
      </c>
      <c r="AI102" s="1">
        <f t="shared" si="23"/>
        <v>14.847593541891428</v>
      </c>
      <c r="AJ102" s="1">
        <f t="shared" si="23"/>
        <v>15.539442468811217</v>
      </c>
      <c r="AK102" s="1">
        <f t="shared" ref="AK102:BP102" si="24">IF( AK57&lt;AK42,  MAX(price.feed.2020,AK72), price.feed.2020)</f>
        <v>16.263529275649361</v>
      </c>
      <c r="AL102" s="1">
        <f t="shared" si="24"/>
        <v>17.021356141366017</v>
      </c>
      <c r="AM102" s="1">
        <f t="shared" si="24"/>
        <v>17.814495241510286</v>
      </c>
      <c r="AN102" s="1">
        <f t="shared" si="24"/>
        <v>18.644592009830522</v>
      </c>
      <c r="AO102" s="1">
        <f t="shared" si="24"/>
        <v>19.513368551865039</v>
      </c>
      <c r="AP102" s="1">
        <f t="shared" si="24"/>
        <v>20.422627217594801</v>
      </c>
      <c r="AQ102" s="1">
        <f t="shared" si="24"/>
        <v>21.374254340570037</v>
      </c>
      <c r="AR102" s="1">
        <f t="shared" si="24"/>
        <v>22.370224151267749</v>
      </c>
      <c r="AS102" s="1">
        <f t="shared" si="24"/>
        <v>23.412602872798804</v>
      </c>
      <c r="AT102" s="1">
        <f t="shared" si="24"/>
        <v>24.503553007461608</v>
      </c>
      <c r="AU102" s="1">
        <f t="shared" si="24"/>
        <v>25.645337823034804</v>
      </c>
      <c r="AV102" s="1">
        <f t="shared" si="24"/>
        <v>26.84032604811669</v>
      </c>
      <c r="AW102" s="1">
        <f t="shared" si="24"/>
        <v>28.09099678625174</v>
      </c>
      <c r="AX102" s="1">
        <f t="shared" si="24"/>
        <v>29.399944659039448</v>
      </c>
      <c r="AY102" s="1">
        <f t="shared" si="24"/>
        <v>30.769885188894932</v>
      </c>
      <c r="AZ102" s="1">
        <f t="shared" si="24"/>
        <v>32.203660432628482</v>
      </c>
      <c r="BA102" s="1">
        <f t="shared" si="24"/>
        <v>33.704244877531394</v>
      </c>
      <c r="BB102" s="1">
        <f t="shared" si="24"/>
        <v>35.27475161219995</v>
      </c>
      <c r="BC102" s="1">
        <f t="shared" si="24"/>
        <v>36.918438784899422</v>
      </c>
      <c r="BD102" s="1">
        <f t="shared" si="24"/>
        <v>38.63871636286661</v>
      </c>
      <c r="BE102" s="1">
        <f t="shared" si="24"/>
        <v>40.439153206573621</v>
      </c>
      <c r="BF102" s="1">
        <f t="shared" si="24"/>
        <v>42.32348447362876</v>
      </c>
      <c r="BG102" s="1">
        <f t="shared" si="24"/>
        <v>44.295619367675471</v>
      </c>
      <c r="BH102" s="1">
        <f t="shared" si="24"/>
        <v>46.359649248363446</v>
      </c>
      <c r="BI102" s="1">
        <f t="shared" si="24"/>
        <v>48.519856119218545</v>
      </c>
      <c r="BJ102" s="1">
        <f t="shared" si="24"/>
        <v>50.780721511019131</v>
      </c>
      <c r="BK102" s="1">
        <f t="shared" si="24"/>
        <v>53.146935779108219</v>
      </c>
      <c r="BL102" s="1">
        <f t="shared" si="24"/>
        <v>55.623407833930273</v>
      </c>
      <c r="BM102" s="1">
        <f t="shared" si="24"/>
        <v>58.215275324978549</v>
      </c>
      <c r="BN102" s="1">
        <f t="shared" si="24"/>
        <v>60.927915299280713</v>
      </c>
      <c r="BO102" s="1">
        <f t="shared" si="24"/>
        <v>63.766955356535512</v>
      </c>
      <c r="BP102" s="1">
        <f t="shared" si="24"/>
        <v>66.738285324040845</v>
      </c>
      <c r="BQ102" s="1">
        <f t="shared" ref="BQ102:DA102" si="25">IF( BQ57&lt;BQ42,  MAX(price.feed.2020,BQ72), price.feed.2020)</f>
        <v>69.848069475636223</v>
      </c>
      <c r="BR102" s="1">
        <f t="shared" si="25"/>
        <v>73.102759320006939</v>
      </c>
      <c r="BS102" s="1">
        <f t="shared" si="25"/>
        <v>76.509106984881058</v>
      </c>
      <c r="BT102" s="1">
        <f t="shared" si="25"/>
        <v>80.074179224886464</v>
      </c>
      <c r="BU102" s="1">
        <f t="shared" si="25"/>
        <v>83.805372082127334</v>
      </c>
      <c r="BV102" s="1">
        <f t="shared" si="25"/>
        <v>87.710426229895091</v>
      </c>
      <c r="BW102" s="1">
        <f t="shared" si="25"/>
        <v>91.797443031346432</v>
      </c>
      <c r="BX102" s="1">
        <f t="shared" si="25"/>
        <v>96.0749013464619</v>
      </c>
      <c r="BY102" s="1">
        <f t="shared" si="25"/>
        <v>100.55167512215381</v>
      </c>
      <c r="BZ102" s="1">
        <f t="shared" si="25"/>
        <v>105.23705180201597</v>
      </c>
      <c r="CA102" s="1">
        <f t="shared" si="25"/>
        <v>110.14075159390511</v>
      </c>
      <c r="CB102" s="1">
        <f t="shared" si="25"/>
        <v>115.27294763532993</v>
      </c>
      <c r="CC102" s="1">
        <f t="shared" si="25"/>
        <v>120.64428709848076</v>
      </c>
      <c r="CD102" s="1">
        <f t="shared" si="25"/>
        <v>126.26591327868226</v>
      </c>
      <c r="CE102" s="1">
        <f t="shared" si="25"/>
        <v>132.14948871209705</v>
      </c>
      <c r="CF102" s="1">
        <f t="shared" si="25"/>
        <v>138.30721937063819</v>
      </c>
      <c r="CG102" s="1">
        <f t="shared" si="25"/>
        <v>144.75187998428314</v>
      </c>
      <c r="CH102" s="1">
        <f t="shared" si="25"/>
        <v>151.49684054332533</v>
      </c>
      <c r="CI102" s="1">
        <f t="shared" si="25"/>
        <v>158.55609403554377</v>
      </c>
      <c r="CJ102" s="1">
        <f t="shared" si="25"/>
        <v>165.94428547583212</v>
      </c>
      <c r="CK102" s="1">
        <f t="shared" si="25"/>
        <v>173.67674228851376</v>
      </c>
      <c r="CL102" s="1">
        <f t="shared" si="25"/>
        <v>181.76950610537165</v>
      </c>
      <c r="CM102" s="1">
        <f t="shared" si="25"/>
        <v>190.23936604536314</v>
      </c>
      <c r="CN102" s="1">
        <f t="shared" si="25"/>
        <v>199.1038935450577</v>
      </c>
      <c r="CO102" s="1">
        <f t="shared" si="25"/>
        <v>208.38147881206072</v>
      </c>
      <c r="CP102" s="1">
        <f t="shared" si="25"/>
        <v>218.09136897704406</v>
      </c>
      <c r="CQ102" s="1">
        <f t="shared" si="25"/>
        <v>228.25370802353794</v>
      </c>
      <c r="CR102" s="1">
        <f t="shared" si="25"/>
        <v>238.88957857831804</v>
      </c>
      <c r="CS102" s="1">
        <f t="shared" si="25"/>
        <v>250.02104564908711</v>
      </c>
      <c r="CT102" s="1">
        <f t="shared" si="25"/>
        <v>261.67120240018897</v>
      </c>
      <c r="CU102" s="1">
        <f t="shared" si="25"/>
        <v>273.86421806131926</v>
      </c>
      <c r="CV102" s="1">
        <f t="shared" si="25"/>
        <v>286.62538806862483</v>
      </c>
      <c r="CW102" s="1">
        <f t="shared" si="25"/>
        <v>299.98118654221253</v>
      </c>
      <c r="CX102" s="1">
        <f t="shared" si="25"/>
        <v>313.95932120893735</v>
      </c>
      <c r="CY102" s="1">
        <f t="shared" si="25"/>
        <v>328.58879088441182</v>
      </c>
      <c r="CZ102" s="1">
        <f t="shared" si="25"/>
        <v>343.89994563348563</v>
      </c>
      <c r="DA102" s="1">
        <f t="shared" si="25"/>
        <v>359.92454973400902</v>
      </c>
    </row>
    <row r="103" spans="1:105" x14ac:dyDescent="0.25">
      <c r="A103" t="s">
        <v>53</v>
      </c>
      <c r="B103" s="3">
        <f t="shared" si="13"/>
        <v>39.354636821791132</v>
      </c>
      <c r="D103" t="s">
        <v>53</v>
      </c>
      <c r="E103" s="1">
        <f t="shared" ref="E103:AJ103" si="26">IF( E58&lt;E43,  MAX(price.feed.2020,E73), price.feed.2020)</f>
        <v>0</v>
      </c>
      <c r="F103" s="1">
        <f t="shared" si="26"/>
        <v>0</v>
      </c>
      <c r="G103" s="1">
        <f t="shared" si="26"/>
        <v>0</v>
      </c>
      <c r="H103" s="1">
        <f t="shared" si="26"/>
        <v>0</v>
      </c>
      <c r="I103" s="1">
        <f t="shared" si="26"/>
        <v>0</v>
      </c>
      <c r="J103" s="1">
        <f t="shared" si="26"/>
        <v>0</v>
      </c>
      <c r="K103" s="1">
        <f t="shared" si="26"/>
        <v>0</v>
      </c>
      <c r="L103" s="1">
        <f t="shared" si="26"/>
        <v>5.5296265405075058</v>
      </c>
      <c r="M103" s="1">
        <f t="shared" si="26"/>
        <v>5.7751449996165256</v>
      </c>
      <c r="N103" s="1">
        <f t="shared" si="26"/>
        <v>6.0315646133192011</v>
      </c>
      <c r="O103" s="1">
        <f t="shared" si="26"/>
        <v>6.2993693988739778</v>
      </c>
      <c r="P103" s="1">
        <f t="shared" si="26"/>
        <v>6.5790648641717313</v>
      </c>
      <c r="Q103" s="1">
        <f t="shared" si="26"/>
        <v>6.8711789619316637</v>
      </c>
      <c r="R103" s="1">
        <f t="shared" si="26"/>
        <v>7.1762630862640355</v>
      </c>
      <c r="S103" s="1">
        <f t="shared" si="26"/>
        <v>7.4948931134808072</v>
      </c>
      <c r="T103" s="1">
        <f t="shared" si="26"/>
        <v>7.8276704891188595</v>
      </c>
      <c r="U103" s="1">
        <f t="shared" si="26"/>
        <v>8.1752233632276461</v>
      </c>
      <c r="V103" s="1">
        <f t="shared" si="26"/>
        <v>8.5382077760642296</v>
      </c>
      <c r="W103" s="1">
        <f t="shared" si="26"/>
        <v>8.9173088964338412</v>
      </c>
      <c r="X103" s="1">
        <f t="shared" si="26"/>
        <v>9.3132423150134382</v>
      </c>
      <c r="Y103" s="1">
        <f t="shared" si="26"/>
        <v>9.7267553950995218</v>
      </c>
      <c r="Z103" s="1">
        <f t="shared" si="26"/>
        <v>10.158628683329942</v>
      </c>
      <c r="AA103" s="1">
        <f t="shared" si="26"/>
        <v>10.609677383042481</v>
      </c>
      <c r="AB103" s="1">
        <f t="shared" si="26"/>
        <v>11.080752893051395</v>
      </c>
      <c r="AC103" s="1">
        <f t="shared" si="26"/>
        <v>11.572744414746481</v>
      </c>
      <c r="AD103" s="1">
        <f t="shared" si="26"/>
        <v>12.086580630548182</v>
      </c>
      <c r="AE103" s="1">
        <f t="shared" si="26"/>
        <v>12.623231456887126</v>
      </c>
      <c r="AF103" s="1">
        <f t="shared" si="26"/>
        <v>13.183709875016792</v>
      </c>
      <c r="AG103" s="1">
        <f t="shared" si="26"/>
        <v>13.769073843115335</v>
      </c>
      <c r="AH103" s="1">
        <f t="shared" si="26"/>
        <v>14.380428293285799</v>
      </c>
      <c r="AI103" s="1">
        <f t="shared" si="26"/>
        <v>15.018927217224203</v>
      </c>
      <c r="AJ103" s="1">
        <f t="shared" si="26"/>
        <v>15.685775844492433</v>
      </c>
      <c r="AK103" s="1">
        <f t="shared" ref="AK103:BP103" si="27">IF( AK58&lt;AK43,  MAX(price.feed.2020,AK73), price.feed.2020)</f>
        <v>16.382232917507682</v>
      </c>
      <c r="AL103" s="1">
        <f t="shared" si="27"/>
        <v>17.109613067542622</v>
      </c>
      <c r="AM103" s="1">
        <f t="shared" si="27"/>
        <v>17.869289296221364</v>
      </c>
      <c r="AN103" s="1">
        <f t="shared" si="27"/>
        <v>18.662695567195119</v>
      </c>
      <c r="AO103" s="1">
        <f t="shared" si="27"/>
        <v>19.491329512889745</v>
      </c>
      <c r="AP103" s="1">
        <f t="shared" si="27"/>
        <v>20.356755261434355</v>
      </c>
      <c r="AQ103" s="1">
        <f t="shared" si="27"/>
        <v>21.260606389107096</v>
      </c>
      <c r="AR103" s="1">
        <f t="shared" si="27"/>
        <v>22.204589003871146</v>
      </c>
      <c r="AS103" s="1">
        <f t="shared" si="27"/>
        <v>23.190484965821426</v>
      </c>
      <c r="AT103" s="1">
        <f t="shared" si="27"/>
        <v>24.220155250620959</v>
      </c>
      <c r="AU103" s="1">
        <f t="shared" si="27"/>
        <v>25.295543462275468</v>
      </c>
      <c r="AV103" s="1">
        <f t="shared" si="27"/>
        <v>26.41867950187736</v>
      </c>
      <c r="AW103" s="1">
        <f t="shared" si="27"/>
        <v>27.591683399243756</v>
      </c>
      <c r="AX103" s="1">
        <f t="shared" si="27"/>
        <v>28.816769314681455</v>
      </c>
      <c r="AY103" s="1">
        <f t="shared" si="27"/>
        <v>30.096249718432432</v>
      </c>
      <c r="AZ103" s="1">
        <f t="shared" si="27"/>
        <v>31.432539755689021</v>
      </c>
      <c r="BA103" s="1">
        <f t="shared" si="27"/>
        <v>32.828161805418162</v>
      </c>
      <c r="BB103" s="1">
        <f t="shared" si="27"/>
        <v>34.285750241599985</v>
      </c>
      <c r="BC103" s="1">
        <f t="shared" si="27"/>
        <v>35.808056405867951</v>
      </c>
      <c r="BD103" s="1">
        <f t="shared" si="27"/>
        <v>37.397953800937017</v>
      </c>
      <c r="BE103" s="1">
        <f t="shared" si="27"/>
        <v>39.058443514622752</v>
      </c>
      <c r="BF103" s="1">
        <f t="shared" si="27"/>
        <v>40.792659884690053</v>
      </c>
      <c r="BG103" s="1">
        <f t="shared" si="27"/>
        <v>42.603876415224178</v>
      </c>
      <c r="BH103" s="1">
        <f t="shared" si="27"/>
        <v>44.495511955691761</v>
      </c>
      <c r="BI103" s="1">
        <f t="shared" si="27"/>
        <v>46.47113715435588</v>
      </c>
      <c r="BJ103" s="1">
        <f t="shared" si="27"/>
        <v>48.534481198225869</v>
      </c>
      <c r="BK103" s="1">
        <f t="shared" si="27"/>
        <v>50.689438852264892</v>
      </c>
      <c r="BL103" s="1">
        <f t="shared" si="27"/>
        <v>52.940077811142345</v>
      </c>
      <c r="BM103" s="1">
        <f t="shared" si="27"/>
        <v>55.29064637740759</v>
      </c>
      <c r="BN103" s="1">
        <f t="shared" si="27"/>
        <v>57.745581480579503</v>
      </c>
      <c r="BO103" s="1">
        <f t="shared" si="27"/>
        <v>60.309517052287234</v>
      </c>
      <c r="BP103" s="1">
        <f t="shared" si="27"/>
        <v>62.987292773272515</v>
      </c>
      <c r="BQ103" s="1">
        <f t="shared" ref="BQ103:DA103" si="28">IF( BQ58&lt;BQ43,  MAX(price.feed.2020,BQ73), price.feed.2020)</f>
        <v>65.783963208763282</v>
      </c>
      <c r="BR103" s="1">
        <f t="shared" si="28"/>
        <v>68.704807349463138</v>
      </c>
      <c r="BS103" s="1">
        <f t="shared" si="28"/>
        <v>71.755338576165883</v>
      </c>
      <c r="BT103" s="1">
        <f t="shared" si="28"/>
        <v>74.941315066804165</v>
      </c>
      <c r="BU103" s="1">
        <f t="shared" si="28"/>
        <v>78.268750665577315</v>
      </c>
      <c r="BV103" s="1">
        <f t="shared" si="28"/>
        <v>81.743926234674007</v>
      </c>
      <c r="BW103" s="1">
        <f t="shared" si="28"/>
        <v>85.37340151001807</v>
      </c>
      <c r="BX103" s="1">
        <f t="shared" si="28"/>
        <v>89.164027483415495</v>
      </c>
      <c r="BY103" s="1">
        <f t="shared" si="28"/>
        <v>93.122959334475553</v>
      </c>
      <c r="BZ103" s="1">
        <f t="shared" si="28"/>
        <v>97.257669936717164</v>
      </c>
      <c r="CA103" s="1">
        <f t="shared" si="28"/>
        <v>101.57596396335221</v>
      </c>
      <c r="CB103" s="1">
        <f t="shared" si="28"/>
        <v>106.0859926193754</v>
      </c>
      <c r="CC103" s="1">
        <f t="shared" si="28"/>
        <v>110.79626902776538</v>
      </c>
      <c r="CD103" s="1">
        <f t="shared" si="28"/>
        <v>115.71568429884243</v>
      </c>
      <c r="CE103" s="1">
        <f t="shared" si="28"/>
        <v>120.85352431311416</v>
      </c>
      <c r="CF103" s="1">
        <f t="shared" si="28"/>
        <v>126.21948724928863</v>
      </c>
      <c r="CG103" s="1">
        <f t="shared" si="28"/>
        <v>131.82370189054203</v>
      </c>
      <c r="CH103" s="1">
        <f t="shared" si="28"/>
        <v>137.67674674359313</v>
      </c>
      <c r="CI103" s="1">
        <f t="shared" si="28"/>
        <v>143.78967000667623</v>
      </c>
      <c r="CJ103" s="1">
        <f t="shared" si="28"/>
        <v>150.17401042410242</v>
      </c>
      <c r="CK103" s="1">
        <f t="shared" si="28"/>
        <v>156.84181906677492</v>
      </c>
      <c r="CL103" s="1">
        <f t="shared" si="28"/>
        <v>163.80568207977245</v>
      </c>
      <c r="CM103" s="1">
        <f t="shared" si="28"/>
        <v>171.07874443993612</v>
      </c>
      <c r="CN103" s="1">
        <f t="shared" si="28"/>
        <v>178.6747347683071</v>
      </c>
      <c r="CO103" s="1">
        <f t="shared" si="28"/>
        <v>186.60799124425034</v>
      </c>
      <c r="CP103" s="1">
        <f t="shared" si="28"/>
        <v>194.89348867017819</v>
      </c>
      <c r="CQ103" s="1">
        <f t="shared" si="28"/>
        <v>203.54686673796559</v>
      </c>
      <c r="CR103" s="1">
        <f t="shared" si="28"/>
        <v>212.58445955040662</v>
      </c>
      <c r="CS103" s="1">
        <f t="shared" si="28"/>
        <v>222.02332645344137</v>
      </c>
      <c r="CT103" s="1">
        <f t="shared" si="28"/>
        <v>231.88128423735083</v>
      </c>
      <c r="CU103" s="1">
        <f t="shared" si="28"/>
        <v>242.17694076770113</v>
      </c>
      <c r="CV103" s="1">
        <f t="shared" si="28"/>
        <v>252.92973010952247</v>
      </c>
      <c r="CW103" s="1">
        <f t="shared" si="28"/>
        <v>264.15994921101924</v>
      </c>
      <c r="CX103" s="1">
        <f t="shared" si="28"/>
        <v>275.88879621605639</v>
      </c>
      <c r="CY103" s="1">
        <f t="shared" si="28"/>
        <v>288.1384104777444</v>
      </c>
      <c r="CZ103" s="1">
        <f t="shared" si="28"/>
        <v>300.93191434864519</v>
      </c>
      <c r="DA103" s="1">
        <f t="shared" si="28"/>
        <v>314.29345682648943</v>
      </c>
    </row>
    <row r="104" spans="1:105" x14ac:dyDescent="0.25">
      <c r="A104" t="s">
        <v>54</v>
      </c>
      <c r="B104" s="3">
        <f t="shared" si="13"/>
        <v>39.471444651349401</v>
      </c>
      <c r="D104" t="s">
        <v>54</v>
      </c>
      <c r="E104" s="1">
        <f t="shared" ref="E104:AJ104" si="29">IF( E59&lt;E44,  MAX(price.feed.2020,E74), price.feed.2020)</f>
        <v>0</v>
      </c>
      <c r="F104" s="1">
        <f t="shared" si="29"/>
        <v>0</v>
      </c>
      <c r="G104" s="1">
        <f t="shared" si="29"/>
        <v>0</v>
      </c>
      <c r="H104" s="1">
        <f t="shared" si="29"/>
        <v>0</v>
      </c>
      <c r="I104" s="1">
        <f t="shared" si="29"/>
        <v>0</v>
      </c>
      <c r="J104" s="1">
        <f t="shared" si="29"/>
        <v>0</v>
      </c>
      <c r="K104" s="1">
        <f t="shared" si="29"/>
        <v>0</v>
      </c>
      <c r="L104" s="1">
        <f t="shared" si="29"/>
        <v>0</v>
      </c>
      <c r="M104" s="1">
        <f t="shared" si="29"/>
        <v>0</v>
      </c>
      <c r="N104" s="1">
        <f t="shared" si="29"/>
        <v>0</v>
      </c>
      <c r="O104" s="1">
        <f t="shared" si="29"/>
        <v>6.3123001697923993</v>
      </c>
      <c r="P104" s="1">
        <f t="shared" si="29"/>
        <v>6.592705916495107</v>
      </c>
      <c r="Q104" s="1">
        <f t="shared" si="29"/>
        <v>6.8855678805304716</v>
      </c>
      <c r="R104" s="1">
        <f t="shared" si="29"/>
        <v>7.1914393934619989</v>
      </c>
      <c r="S104" s="1">
        <f t="shared" si="29"/>
        <v>7.5108983670135219</v>
      </c>
      <c r="T104" s="1">
        <f t="shared" si="29"/>
        <v>7.8445483849720059</v>
      </c>
      <c r="U104" s="1">
        <f t="shared" si="29"/>
        <v>8.1930198435949784</v>
      </c>
      <c r="V104" s="1">
        <f t="shared" si="29"/>
        <v>8.556971142677277</v>
      </c>
      <c r="W104" s="1">
        <f t="shared" si="29"/>
        <v>8.9370899295274988</v>
      </c>
      <c r="X104" s="1">
        <f t="shared" si="29"/>
        <v>9.3340943982045417</v>
      </c>
      <c r="Y104" s="1">
        <f t="shared" si="29"/>
        <v>9.7487346464689377</v>
      </c>
      <c r="Z104" s="1">
        <f t="shared" si="29"/>
        <v>10.181794093012904</v>
      </c>
      <c r="AA104" s="1">
        <f t="shared" si="29"/>
        <v>10.634090957646704</v>
      </c>
      <c r="AB104" s="1">
        <f t="shared" si="29"/>
        <v>11.10647980723804</v>
      </c>
      <c r="AC104" s="1">
        <f t="shared" si="29"/>
        <v>11.59985317032536</v>
      </c>
      <c r="AD104" s="1">
        <f t="shared" si="29"/>
        <v>12.11514322345568</v>
      </c>
      <c r="AE104" s="1">
        <f t="shared" si="29"/>
        <v>12.653323552433145</v>
      </c>
      <c r="AF104" s="1">
        <f t="shared" si="29"/>
        <v>13.215410991805925</v>
      </c>
      <c r="AG104" s="1">
        <f t="shared" si="29"/>
        <v>13.802467546067092</v>
      </c>
      <c r="AH104" s="1">
        <f t="shared" si="29"/>
        <v>14.415602396199247</v>
      </c>
      <c r="AI104" s="1">
        <f t="shared" si="29"/>
        <v>15.05597399535413</v>
      </c>
      <c r="AJ104" s="1">
        <f t="shared" si="29"/>
        <v>15.724792257626767</v>
      </c>
      <c r="AK104" s="1">
        <f t="shared" ref="AK104:BP104" si="30">IF( AK59&lt;AK44,  MAX(price.feed.2020,AK74), price.feed.2020)</f>
        <v>16.423320844059596</v>
      </c>
      <c r="AL104" s="1">
        <f t="shared" si="30"/>
        <v>17.152879550195735</v>
      </c>
      <c r="AM104" s="1">
        <f t="shared" si="30"/>
        <v>17.914846799692441</v>
      </c>
      <c r="AN104" s="1">
        <f t="shared" si="30"/>
        <v>18.710662248706104</v>
      </c>
      <c r="AO104" s="1">
        <f t="shared" si="30"/>
        <v>19.541829505969655</v>
      </c>
      <c r="AP104" s="1">
        <f t="shared" si="30"/>
        <v>20.409918973701455</v>
      </c>
      <c r="AQ104" s="1">
        <f t="shared" si="30"/>
        <v>21.316570814713437</v>
      </c>
      <c r="AR104" s="1">
        <f t="shared" si="30"/>
        <v>22.263498051324468</v>
      </c>
      <c r="AS104" s="1">
        <f t="shared" si="30"/>
        <v>23.252489801934015</v>
      </c>
      <c r="AT104" s="1">
        <f t="shared" si="30"/>
        <v>24.285414661371256</v>
      </c>
      <c r="AU104" s="1">
        <f t="shared" si="30"/>
        <v>25.364224231406428</v>
      </c>
      <c r="AV104" s="1">
        <f t="shared" si="30"/>
        <v>26.490956808095085</v>
      </c>
      <c r="AW104" s="1">
        <f t="shared" si="30"/>
        <v>27.667741232921859</v>
      </c>
      <c r="AX104" s="1">
        <f t="shared" si="30"/>
        <v>28.89680091502025</v>
      </c>
      <c r="AY104" s="1">
        <f t="shared" si="30"/>
        <v>30.180458032068003</v>
      </c>
      <c r="AZ104" s="1">
        <f t="shared" si="30"/>
        <v>31.521137917794995</v>
      </c>
      <c r="BA104" s="1">
        <f t="shared" si="30"/>
        <v>32.921373644393711</v>
      </c>
      <c r="BB104" s="1">
        <f t="shared" si="30"/>
        <v>34.383810808489891</v>
      </c>
      <c r="BC104" s="1">
        <f t="shared" si="30"/>
        <v>35.911212529716394</v>
      </c>
      <c r="BD104" s="1">
        <f t="shared" si="30"/>
        <v>37.506464671334044</v>
      </c>
      <c r="BE104" s="1">
        <f t="shared" si="30"/>
        <v>39.172581292763667</v>
      </c>
      <c r="BF104" s="1">
        <f t="shared" si="30"/>
        <v>40.912710344331117</v>
      </c>
      <c r="BG104" s="1">
        <f t="shared" si="30"/>
        <v>42.730139614984914</v>
      </c>
      <c r="BH104" s="1">
        <f t="shared" si="30"/>
        <v>44.628302944224195</v>
      </c>
      <c r="BI104" s="1">
        <f t="shared" si="30"/>
        <v>46.610786709973475</v>
      </c>
      <c r="BJ104" s="1">
        <f t="shared" si="30"/>
        <v>48.681336604662754</v>
      </c>
      <c r="BK104" s="1">
        <f t="shared" si="30"/>
        <v>50.843864712315344</v>
      </c>
      <c r="BL104" s="1">
        <f t="shared" si="30"/>
        <v>53.102456900014992</v>
      </c>
      <c r="BM104" s="1">
        <f t="shared" si="30"/>
        <v>55.461380537717559</v>
      </c>
      <c r="BN104" s="1">
        <f t="shared" si="30"/>
        <v>57.925092560993065</v>
      </c>
      <c r="BO104" s="1">
        <f t="shared" si="30"/>
        <v>60.498247891932131</v>
      </c>
      <c r="BP104" s="1">
        <f t="shared" si="30"/>
        <v>63.185708234126302</v>
      </c>
      <c r="BQ104" s="1">
        <f t="shared" ref="BQ104:DA104" si="31">IF( BQ59&lt;BQ44,  MAX(price.feed.2020,BQ74), price.feed.2020)</f>
        <v>65.992551258340796</v>
      </c>
      <c r="BR104" s="1">
        <f t="shared" si="31"/>
        <v>68.924080196233589</v>
      </c>
      <c r="BS104" s="1">
        <f t="shared" si="31"/>
        <v>71.985833860248206</v>
      </c>
      <c r="BT104" s="1">
        <f t="shared" si="31"/>
        <v>75.183597108611607</v>
      </c>
      <c r="BU104" s="1">
        <f t="shared" si="31"/>
        <v>78.523411775208629</v>
      </c>
      <c r="BV104" s="1">
        <f t="shared" si="31"/>
        <v>82.011588084985732</v>
      </c>
      <c r="BW104" s="1">
        <f t="shared" si="31"/>
        <v>85.654716576449943</v>
      </c>
      <c r="BX104" s="1">
        <f t="shared" si="31"/>
        <v>89.459680553791728</v>
      </c>
      <c r="BY104" s="1">
        <f t="shared" si="31"/>
        <v>93.433669092156336</v>
      </c>
      <c r="BZ104" s="1">
        <f t="shared" si="31"/>
        <v>97.584190620637642</v>
      </c>
      <c r="CA104" s="1">
        <f t="shared" si="31"/>
        <v>101.91908710865739</v>
      </c>
      <c r="CB104" s="1">
        <f t="shared" si="31"/>
        <v>106.44654888253261</v>
      </c>
      <c r="CC104" s="1">
        <f t="shared" si="31"/>
        <v>111.17513010022758</v>
      </c>
      <c r="CD104" s="1">
        <f t="shared" si="31"/>
        <v>116.11376491352576</v>
      </c>
      <c r="CE104" s="1">
        <f t="shared" si="31"/>
        <v>121.27178434816093</v>
      </c>
      <c r="CF104" s="1">
        <f t="shared" si="31"/>
        <v>126.65893393379825</v>
      </c>
      <c r="CG104" s="1">
        <f t="shared" si="31"/>
        <v>132.28539211717771</v>
      </c>
      <c r="CH104" s="1">
        <f t="shared" si="31"/>
        <v>138.16178949320712</v>
      </c>
      <c r="CI104" s="1">
        <f t="shared" si="31"/>
        <v>144.29922889034196</v>
      </c>
      <c r="CJ104" s="1">
        <f t="shared" si="31"/>
        <v>150.7093063482003</v>
      </c>
      <c r="CK104" s="1">
        <f t="shared" si="31"/>
        <v>157.40413302704687</v>
      </c>
      <c r="CL104" s="1">
        <f t="shared" si="31"/>
        <v>164.39635809054437</v>
      </c>
      <c r="CM104" s="1">
        <f t="shared" si="31"/>
        <v>171.69919260500319</v>
      </c>
      <c r="CN104" s="1">
        <f t="shared" si="31"/>
        <v>179.32643450028871</v>
      </c>
      <c r="CO104" s="1">
        <f t="shared" si="31"/>
        <v>187.29249463954253</v>
      </c>
      <c r="CP104" s="1">
        <f t="shared" si="31"/>
        <v>195.61242404697759</v>
      </c>
      <c r="CQ104" s="1">
        <f t="shared" si="31"/>
        <v>204.30194234518996</v>
      </c>
      <c r="CR104" s="1">
        <f t="shared" si="31"/>
        <v>213.377467455714</v>
      </c>
      <c r="CS104" s="1">
        <f t="shared" si="31"/>
        <v>222.85614661894195</v>
      </c>
      <c r="CT104" s="1">
        <f t="shared" si="31"/>
        <v>232.75588879201234</v>
      </c>
      <c r="CU104" s="1">
        <f t="shared" si="31"/>
        <v>243.09539848588079</v>
      </c>
      <c r="CV104" s="1">
        <f t="shared" si="31"/>
        <v>253.89421110550757</v>
      </c>
      <c r="CW104" s="1">
        <f t="shared" si="31"/>
        <v>265.17272985992764</v>
      </c>
      <c r="CX104" s="1">
        <f t="shared" si="31"/>
        <v>276.95226431194891</v>
      </c>
      <c r="CY104" s="1">
        <f t="shared" si="31"/>
        <v>289.2550706403037</v>
      </c>
      <c r="CZ104" s="1">
        <f t="shared" si="31"/>
        <v>302.10439369033628</v>
      </c>
      <c r="DA104" s="1">
        <f t="shared" si="31"/>
        <v>315.52451089266737</v>
      </c>
    </row>
    <row r="105" spans="1:105" x14ac:dyDescent="0.25">
      <c r="A105" t="s">
        <v>55</v>
      </c>
      <c r="B105" s="3">
        <f t="shared" si="13"/>
        <v>37.482660169235331</v>
      </c>
      <c r="D105" t="s">
        <v>55</v>
      </c>
      <c r="E105" s="1">
        <f t="shared" ref="E105:AJ105" si="32">IF( E60&lt;E45,  MAX(price.feed.2020,E75), price.feed.2020)</f>
        <v>0</v>
      </c>
      <c r="F105" s="1">
        <f t="shared" si="32"/>
        <v>0</v>
      </c>
      <c r="G105" s="1">
        <f t="shared" si="32"/>
        <v>0</v>
      </c>
      <c r="H105" s="1">
        <f t="shared" si="32"/>
        <v>0</v>
      </c>
      <c r="I105" s="1">
        <f t="shared" si="32"/>
        <v>0</v>
      </c>
      <c r="J105" s="1">
        <f t="shared" si="32"/>
        <v>0</v>
      </c>
      <c r="K105" s="1">
        <f t="shared" si="32"/>
        <v>0</v>
      </c>
      <c r="L105" s="1">
        <f t="shared" si="32"/>
        <v>0</v>
      </c>
      <c r="M105" s="1">
        <f t="shared" si="32"/>
        <v>0</v>
      </c>
      <c r="N105" s="1">
        <f t="shared" si="32"/>
        <v>0</v>
      </c>
      <c r="O105" s="1">
        <f t="shared" si="32"/>
        <v>0</v>
      </c>
      <c r="P105" s="1">
        <f t="shared" si="32"/>
        <v>0</v>
      </c>
      <c r="Q105" s="1">
        <f t="shared" si="32"/>
        <v>0</v>
      </c>
      <c r="R105" s="1">
        <f t="shared" si="32"/>
        <v>0</v>
      </c>
      <c r="S105" s="1">
        <f t="shared" si="32"/>
        <v>6.4695733251151664</v>
      </c>
      <c r="T105" s="1">
        <f t="shared" si="32"/>
        <v>6.7732741059803896</v>
      </c>
      <c r="U105" s="1">
        <f t="shared" si="32"/>
        <v>7.0912314938370065</v>
      </c>
      <c r="V105" s="1">
        <f t="shared" si="32"/>
        <v>7.424114735706139</v>
      </c>
      <c r="W105" s="1">
        <f t="shared" si="32"/>
        <v>7.772624495030465</v>
      </c>
      <c r="X105" s="1">
        <f t="shared" si="32"/>
        <v>8.1374943264533766</v>
      </c>
      <c r="Y105" s="1">
        <f t="shared" si="32"/>
        <v>8.5194922198285514</v>
      </c>
      <c r="Z105" s="1">
        <f t="shared" si="32"/>
        <v>8.9194222167099309</v>
      </c>
      <c r="AA105" s="1">
        <f t="shared" si="32"/>
        <v>9.3381261027244271</v>
      </c>
      <c r="AB105" s="1">
        <f t="shared" si="32"/>
        <v>9.7764851793896348</v>
      </c>
      <c r="AC105" s="1">
        <f t="shared" si="32"/>
        <v>10.23542211910584</v>
      </c>
      <c r="AD105" s="1">
        <f t="shared" si="32"/>
        <v>10.715902907226793</v>
      </c>
      <c r="AE105" s="1">
        <f t="shared" si="32"/>
        <v>11.218938875297036</v>
      </c>
      <c r="AF105" s="1">
        <f t="shared" si="32"/>
        <v>11.745588829735302</v>
      </c>
      <c r="AG105" s="1">
        <f t="shared" si="32"/>
        <v>12.296961280444638</v>
      </c>
      <c r="AH105" s="1">
        <f t="shared" si="32"/>
        <v>12.874216774039962</v>
      </c>
      <c r="AI105" s="1">
        <f t="shared" si="32"/>
        <v>13.478570336604228</v>
      </c>
      <c r="AJ105" s="1">
        <f t="shared" si="32"/>
        <v>14.111294031114749</v>
      </c>
      <c r="AK105" s="1">
        <f t="shared" ref="AK105:BP105" si="33">IF( AK60&lt;AK45,  MAX(price.feed.2020,AK75), price.feed.2020)</f>
        <v>14.773719634922561</v>
      </c>
      <c r="AL105" s="1">
        <f t="shared" si="33"/>
        <v>15.467241442920622</v>
      </c>
      <c r="AM105" s="1">
        <f t="shared" si="33"/>
        <v>16.193319202300895</v>
      </c>
      <c r="AN105" s="1">
        <f t="shared" si="33"/>
        <v>16.953481185077571</v>
      </c>
      <c r="AO105" s="1">
        <f t="shared" si="33"/>
        <v>17.749327404843594</v>
      </c>
      <c r="AP105" s="1">
        <f t="shared" si="33"/>
        <v>18.582532984531117</v>
      </c>
      <c r="AQ105" s="1">
        <f t="shared" si="33"/>
        <v>19.454851682264628</v>
      </c>
      <c r="AR105" s="1">
        <f t="shared" si="33"/>
        <v>20.368119582727871</v>
      </c>
      <c r="AS105" s="1">
        <f t="shared" si="33"/>
        <v>21.324258961814451</v>
      </c>
      <c r="AT105" s="1">
        <f t="shared" si="33"/>
        <v>22.325282332696489</v>
      </c>
      <c r="AU105" s="1">
        <f t="shared" si="33"/>
        <v>23.3732966818276</v>
      </c>
      <c r="AV105" s="1">
        <f t="shared" si="33"/>
        <v>24.470507903796278</v>
      </c>
      <c r="AW105" s="1">
        <f t="shared" si="33"/>
        <v>25.619225444364435</v>
      </c>
      <c r="AX105" s="1">
        <f t="shared" si="33"/>
        <v>26.821867161463647</v>
      </c>
      <c r="AY105" s="1">
        <f t="shared" si="33"/>
        <v>28.080964414380986</v>
      </c>
      <c r="AZ105" s="1">
        <f t="shared" si="33"/>
        <v>29.399167391846159</v>
      </c>
      <c r="BA105" s="1">
        <f t="shared" si="33"/>
        <v>30.779250690234658</v>
      </c>
      <c r="BB105" s="1">
        <f t="shared" si="33"/>
        <v>32.224119153628159</v>
      </c>
      <c r="BC105" s="1">
        <f t="shared" si="33"/>
        <v>33.736813988024643</v>
      </c>
      <c r="BD105" s="1">
        <f t="shared" si="33"/>
        <v>35.320519162567294</v>
      </c>
      <c r="BE105" s="1">
        <f t="shared" si="33"/>
        <v>36.978568111266057</v>
      </c>
      <c r="BF105" s="1">
        <f t="shared" si="33"/>
        <v>38.714450749317706</v>
      </c>
      <c r="BG105" s="1">
        <f t="shared" si="33"/>
        <v>40.53182081879239</v>
      </c>
      <c r="BH105" s="1">
        <f t="shared" si="33"/>
        <v>42.434503579148512</v>
      </c>
      <c r="BI105" s="1">
        <f t="shared" si="33"/>
        <v>44.426503858763013</v>
      </c>
      <c r="BJ105" s="1">
        <f t="shared" si="33"/>
        <v>46.512014484423617</v>
      </c>
      <c r="BK105" s="1">
        <f t="shared" si="33"/>
        <v>48.695425106527118</v>
      </c>
      <c r="BL105" s="1">
        <f t="shared" si="33"/>
        <v>50.981331438557675</v>
      </c>
      <c r="BM105" s="1">
        <f t="shared" si="33"/>
        <v>53.374544930293304</v>
      </c>
      <c r="BN105" s="1">
        <f t="shared" si="33"/>
        <v>55.880102895102006</v>
      </c>
      <c r="BO105" s="1">
        <f t="shared" si="33"/>
        <v>58.503279112641764</v>
      </c>
      <c r="BP105" s="1">
        <f t="shared" si="33"/>
        <v>61.249594929283191</v>
      </c>
      <c r="BQ105" s="1">
        <f t="shared" ref="BQ105:DA105" si="34">IF( BQ60&lt;BQ45,  MAX(price.feed.2020,BQ75), price.feed.2020)</f>
        <v>64.124830879618656</v>
      </c>
      <c r="BR105" s="1">
        <f t="shared" si="34"/>
        <v>67.135038853518353</v>
      </c>
      <c r="BS105" s="1">
        <f t="shared" si="34"/>
        <v>70.286554834345097</v>
      </c>
      <c r="BT105" s="1">
        <f t="shared" si="34"/>
        <v>73.586012235137005</v>
      </c>
      <c r="BU105" s="1">
        <f t="shared" si="34"/>
        <v>77.040355860830587</v>
      </c>
      <c r="BV105" s="1">
        <f t="shared" si="34"/>
        <v>80.656856525911635</v>
      </c>
      <c r="BW105" s="1">
        <f t="shared" si="34"/>
        <v>84.443126358260656</v>
      </c>
      <c r="BX105" s="1">
        <f t="shared" si="34"/>
        <v>88.407134821407283</v>
      </c>
      <c r="BY105" s="1">
        <f t="shared" si="34"/>
        <v>92.557225488915307</v>
      </c>
      <c r="BZ105" s="1">
        <f t="shared" si="34"/>
        <v>96.902133606206348</v>
      </c>
      <c r="CA105" s="1">
        <f t="shared" si="34"/>
        <v>101.45100447678846</v>
      </c>
      <c r="CB105" s="1">
        <f t="shared" si="34"/>
        <v>106.21341271158713</v>
      </c>
      <c r="CC105" s="1">
        <f t="shared" si="34"/>
        <v>111.19938238189684</v>
      </c>
      <c r="CD105" s="1">
        <f t="shared" si="34"/>
        <v>116.41940811837189</v>
      </c>
      <c r="CE105" s="1">
        <f t="shared" si="34"/>
        <v>121.88447720046425</v>
      </c>
      <c r="CF105" s="1">
        <f t="shared" si="34"/>
        <v>127.60609268280704</v>
      </c>
      <c r="CG105" s="1">
        <f t="shared" si="34"/>
        <v>133.59629760721589</v>
      </c>
      <c r="CH105" s="1">
        <f t="shared" si="34"/>
        <v>139.86770035127424</v>
      </c>
      <c r="CI105" s="1">
        <f t="shared" si="34"/>
        <v>146.43350116685588</v>
      </c>
      <c r="CJ105" s="1">
        <f t="shared" si="34"/>
        <v>153.30751996444184</v>
      </c>
      <c r="CK105" s="1">
        <f t="shared" si="34"/>
        <v>160.504225401718</v>
      </c>
      <c r="CL105" s="1">
        <f t="shared" si="34"/>
        <v>168.03876533767297</v>
      </c>
      <c r="CM105" s="1">
        <f t="shared" si="34"/>
        <v>175.92699871630469</v>
      </c>
      <c r="CN105" s="1">
        <f t="shared" si="34"/>
        <v>184.18552894703942</v>
      </c>
      <c r="CO105" s="1">
        <f t="shared" si="34"/>
        <v>192.8317388521252</v>
      </c>
      <c r="CP105" s="1">
        <f t="shared" si="34"/>
        <v>201.88382725456225</v>
      </c>
      <c r="CQ105" s="1">
        <f t="shared" si="34"/>
        <v>211.36084728357295</v>
      </c>
      <c r="CR105" s="1">
        <f t="shared" si="34"/>
        <v>221.2827464782485</v>
      </c>
      <c r="CS105" s="1">
        <f t="shared" si="34"/>
        <v>231.67040877377551</v>
      </c>
      <c r="CT105" s="1">
        <f t="shared" si="34"/>
        <v>242.54569845861872</v>
      </c>
      <c r="CU105" s="1">
        <f t="shared" si="34"/>
        <v>253.93150619518559</v>
      </c>
      <c r="CV105" s="1">
        <f t="shared" si="34"/>
        <v>265.85179720083499</v>
      </c>
      <c r="CW105" s="1">
        <f t="shared" si="34"/>
        <v>278.33166169064356</v>
      </c>
      <c r="CX105" s="1">
        <f t="shared" si="34"/>
        <v>291.39736768810354</v>
      </c>
      <c r="CY105" s="1">
        <f t="shared" si="34"/>
        <v>305.07641631491128</v>
      </c>
      <c r="CZ105" s="1">
        <f t="shared" si="34"/>
        <v>319.39759967621961</v>
      </c>
      <c r="DA105" s="1">
        <f t="shared" si="34"/>
        <v>334.3910614631946</v>
      </c>
    </row>
    <row r="106" spans="1:105" x14ac:dyDescent="0.25">
      <c r="A106" t="s">
        <v>56</v>
      </c>
      <c r="B106" s="3">
        <f t="shared" si="13"/>
        <v>40.510517340681652</v>
      </c>
      <c r="D106" t="s">
        <v>56</v>
      </c>
      <c r="E106" s="1">
        <f t="shared" ref="E106:AJ106" si="35">IF( E61&lt;E46,  MAX(price.feed.2020,E76), price.feed.2020)</f>
        <v>5.729332304710586</v>
      </c>
      <c r="F106" s="1">
        <f t="shared" si="35"/>
        <v>5.9494336499494747</v>
      </c>
      <c r="G106" s="1">
        <f t="shared" si="35"/>
        <v>6.1779905358341995</v>
      </c>
      <c r="H106" s="1">
        <f t="shared" si="35"/>
        <v>6.4153277953072179</v>
      </c>
      <c r="I106" s="1">
        <f t="shared" si="35"/>
        <v>6.6617827402812777</v>
      </c>
      <c r="J106" s="1">
        <f t="shared" si="35"/>
        <v>6.9177056410387685</v>
      </c>
      <c r="K106" s="1">
        <f t="shared" si="35"/>
        <v>7.1834602240479333</v>
      </c>
      <c r="L106" s="1">
        <f t="shared" si="35"/>
        <v>7.4594241889034985</v>
      </c>
      <c r="M106" s="1">
        <f t="shared" si="35"/>
        <v>7.7459897451263888</v>
      </c>
      <c r="N106" s="1">
        <f t="shared" si="35"/>
        <v>8.0435641695854532</v>
      </c>
      <c r="O106" s="1">
        <f t="shared" si="35"/>
        <v>8.3525703853334026</v>
      </c>
      <c r="P106" s="1">
        <f t="shared" si="35"/>
        <v>8.6734475626796854</v>
      </c>
      <c r="Q106" s="1">
        <f t="shared" si="35"/>
        <v>9.0066517433544888</v>
      </c>
      <c r="R106" s="1">
        <f t="shared" si="35"/>
        <v>9.3526564886510126</v>
      </c>
      <c r="S106" s="1">
        <f t="shared" si="35"/>
        <v>9.7119535524671328</v>
      </c>
      <c r="T106" s="1">
        <f t="shared" si="35"/>
        <v>10.08505358020302</v>
      </c>
      <c r="U106" s="1">
        <f t="shared" si="35"/>
        <v>10.472486834508054</v>
      </c>
      <c r="V106" s="1">
        <f t="shared" si="35"/>
        <v>10.874803948908392</v>
      </c>
      <c r="W106" s="1">
        <f t="shared" si="35"/>
        <v>11.292576710386371</v>
      </c>
      <c r="X106" s="1">
        <f t="shared" si="35"/>
        <v>11.726398872023925</v>
      </c>
      <c r="Y106" s="1">
        <f t="shared" si="35"/>
        <v>12.176886996864972</v>
      </c>
      <c r="Z106" s="1">
        <f t="shared" si="35"/>
        <v>12.644681334196106</v>
      </c>
      <c r="AA106" s="1">
        <f t="shared" si="35"/>
        <v>13.13044672949102</v>
      </c>
      <c r="AB106" s="1">
        <f t="shared" si="35"/>
        <v>13.634873569311852</v>
      </c>
      <c r="AC106" s="1">
        <f t="shared" si="35"/>
        <v>14.158678762510423</v>
      </c>
      <c r="AD106" s="1">
        <f t="shared" si="35"/>
        <v>14.702606759123857</v>
      </c>
      <c r="AE106" s="1">
        <f t="shared" si="35"/>
        <v>15.26743060841271</v>
      </c>
      <c r="AF106" s="1">
        <f t="shared" si="35"/>
        <v>15.853953057545255</v>
      </c>
      <c r="AG106" s="1">
        <f t="shared" si="35"/>
        <v>16.463007692489519</v>
      </c>
      <c r="AH106" s="1">
        <f t="shared" si="35"/>
        <v>17.09546012273448</v>
      </c>
      <c r="AI106" s="1">
        <f t="shared" si="35"/>
        <v>17.752209211524111</v>
      </c>
      <c r="AJ106" s="1">
        <f t="shared" si="35"/>
        <v>18.434188353352944</v>
      </c>
      <c r="AK106" s="1">
        <f t="shared" ref="AK106:BP106" si="36">IF( AK61&lt;AK46,  MAX(price.feed.2020,AK76), price.feed.2020)</f>
        <v>19.142366800538515</v>
      </c>
      <c r="AL106" s="1">
        <f t="shared" si="36"/>
        <v>19.877751040756301</v>
      </c>
      <c r="AM106" s="1">
        <f t="shared" si="36"/>
        <v>20.641386227494738</v>
      </c>
      <c r="AN106" s="1">
        <f t="shared" si="36"/>
        <v>21.43435766546348</v>
      </c>
      <c r="AO106" s="1">
        <f t="shared" si="36"/>
        <v>22.257792353065948</v>
      </c>
      <c r="AP106" s="1">
        <f t="shared" si="36"/>
        <v>23.112860584128381</v>
      </c>
      <c r="AQ106" s="1">
        <f t="shared" si="36"/>
        <v>24.000777611161876</v>
      </c>
      <c r="AR106" s="1">
        <f t="shared" si="36"/>
        <v>24.922805372521239</v>
      </c>
      <c r="AS106" s="1">
        <f t="shared" si="36"/>
        <v>25.88025428591536</v>
      </c>
      <c r="AT106" s="1">
        <f t="shared" si="36"/>
        <v>26.874485110818139</v>
      </c>
      <c r="AU106" s="1">
        <f t="shared" si="36"/>
        <v>27.906910882426864</v>
      </c>
      <c r="AV106" s="1">
        <f t="shared" si="36"/>
        <v>28.978998919916663</v>
      </c>
      <c r="AW106" s="1">
        <f t="shared" si="36"/>
        <v>30.092272911845143</v>
      </c>
      <c r="AX106" s="1">
        <f t="shared" si="36"/>
        <v>31.248315081671354</v>
      </c>
      <c r="AY106" s="1">
        <f t="shared" si="36"/>
        <v>32.448768436466253</v>
      </c>
      <c r="AZ106" s="1">
        <f t="shared" si="36"/>
        <v>33.695339102011239</v>
      </c>
      <c r="BA106" s="1">
        <f t="shared" si="36"/>
        <v>34.989798747603018</v>
      </c>
      <c r="BB106" s="1">
        <f t="shared" si="36"/>
        <v>36.333987104011243</v>
      </c>
      <c r="BC106" s="1">
        <f t="shared" si="36"/>
        <v>37.729814578167392</v>
      </c>
      <c r="BD106" s="1">
        <f t="shared" si="36"/>
        <v>39.179264968301148</v>
      </c>
      <c r="BE106" s="1">
        <f t="shared" si="36"/>
        <v>40.684398283382883</v>
      </c>
      <c r="BF106" s="1">
        <f t="shared" si="36"/>
        <v>42.247353670879754</v>
      </c>
      <c r="BG106" s="1">
        <f t="shared" si="36"/>
        <v>43.870352456985891</v>
      </c>
      <c r="BH106" s="1">
        <f t="shared" si="36"/>
        <v>45.555701303647837</v>
      </c>
      <c r="BI106" s="1">
        <f t="shared" si="36"/>
        <v>47.30579548687227</v>
      </c>
      <c r="BJ106" s="1">
        <f t="shared" si="36"/>
        <v>49.123122300975183</v>
      </c>
      <c r="BK106" s="1">
        <f t="shared" si="36"/>
        <v>51.010264593610188</v>
      </c>
      <c r="BL106" s="1">
        <f t="shared" si="36"/>
        <v>52.969904436600999</v>
      </c>
      <c r="BM106" s="1">
        <f t="shared" si="36"/>
        <v>55.004826937794647</v>
      </c>
      <c r="BN106" s="1">
        <f t="shared" si="36"/>
        <v>57.117924199352871</v>
      </c>
      <c r="BO106" s="1">
        <f t="shared" si="36"/>
        <v>59.312199428107633</v>
      </c>
      <c r="BP106" s="1">
        <f t="shared" si="36"/>
        <v>61.590771203822257</v>
      </c>
      <c r="BQ106" s="1">
        <f t="shared" ref="BQ106:DA106" si="37">IF( BQ61&lt;BQ46,  MAX(price.feed.2020,BQ76), price.feed.2020)</f>
        <v>63.956877911425217</v>
      </c>
      <c r="BR106" s="1">
        <f t="shared" si="37"/>
        <v>66.413882343514203</v>
      </c>
      <c r="BS106" s="1">
        <f t="shared" si="37"/>
        <v>68.965276479673207</v>
      </c>
      <c r="BT106" s="1">
        <f t="shared" si="37"/>
        <v>71.614686449394725</v>
      </c>
      <c r="BU106" s="1">
        <f t="shared" si="37"/>
        <v>74.365877685660379</v>
      </c>
      <c r="BV106" s="1">
        <f t="shared" si="37"/>
        <v>77.222760276503834</v>
      </c>
      <c r="BW106" s="1">
        <f t="shared" si="37"/>
        <v>80.189394522163553</v>
      </c>
      <c r="BX106" s="1">
        <f t="shared" si="37"/>
        <v>83.269996705721397</v>
      </c>
      <c r="BY106" s="1">
        <f t="shared" si="37"/>
        <v>86.468945085430363</v>
      </c>
      <c r="BZ106" s="1">
        <f t="shared" si="37"/>
        <v>89.790786117245318</v>
      </c>
      <c r="CA106" s="1">
        <f t="shared" si="37"/>
        <v>93.240240916404773</v>
      </c>
      <c r="CB106" s="1">
        <f t="shared" si="37"/>
        <v>96.822211967241842</v>
      </c>
      <c r="CC106" s="1">
        <f t="shared" si="37"/>
        <v>100.54179009076491</v>
      </c>
      <c r="CD106" s="1">
        <f t="shared" si="37"/>
        <v>104.40426167990778</v>
      </c>
      <c r="CE106" s="1">
        <f t="shared" si="37"/>
        <v>108.41511621273482</v>
      </c>
      <c r="CF106" s="1">
        <f t="shared" si="37"/>
        <v>112.58005405427613</v>
      </c>
      <c r="CG106" s="1">
        <f t="shared" si="37"/>
        <v>116.90499455808312</v>
      </c>
      <c r="CH106" s="1">
        <f t="shared" si="37"/>
        <v>121.39608447901922</v>
      </c>
      <c r="CI106" s="1">
        <f t="shared" si="37"/>
        <v>126.05970670923939</v>
      </c>
      <c r="CJ106" s="1">
        <f t="shared" si="37"/>
        <v>130.90248934977697</v>
      </c>
      <c r="CK106" s="1">
        <f t="shared" si="37"/>
        <v>135.93131513063037</v>
      </c>
      <c r="CL106" s="1">
        <f t="shared" si="37"/>
        <v>141.15333119273697</v>
      </c>
      <c r="CM106" s="1">
        <f t="shared" si="37"/>
        <v>146.57595924573496</v>
      </c>
      <c r="CN106" s="1">
        <f t="shared" si="37"/>
        <v>152.20690611595614</v>
      </c>
      <c r="CO106" s="1">
        <f t="shared" si="37"/>
        <v>158.05417469963155</v>
      </c>
      <c r="CP106" s="1">
        <f t="shared" si="37"/>
        <v>164.12607533688572</v>
      </c>
      <c r="CQ106" s="1">
        <f t="shared" si="37"/>
        <v>170.43123762267709</v>
      </c>
      <c r="CR106" s="1">
        <f t="shared" si="37"/>
        <v>176.97862267147909</v>
      </c>
      <c r="CS106" s="1">
        <f t="shared" si="37"/>
        <v>183.77753585312345</v>
      </c>
      <c r="CT106" s="1">
        <f t="shared" si="37"/>
        <v>190.83764001791482</v>
      </c>
      <c r="CU106" s="1">
        <f t="shared" si="37"/>
        <v>198.16896922980629</v>
      </c>
      <c r="CV106" s="1">
        <f t="shared" si="37"/>
        <v>205.78194302715843</v>
      </c>
      <c r="CW106" s="1">
        <f t="shared" si="37"/>
        <v>213.68738123134673</v>
      </c>
      <c r="CX106" s="1">
        <f t="shared" si="37"/>
        <v>221.89651932426665</v>
      </c>
      <c r="CY106" s="1">
        <f t="shared" si="37"/>
        <v>230.42102441658642</v>
      </c>
      <c r="CZ106" s="1">
        <f t="shared" si="37"/>
        <v>239.27301182945075</v>
      </c>
      <c r="DA106" s="1">
        <f t="shared" si="37"/>
        <v>248.46506231319071</v>
      </c>
    </row>
    <row r="107" spans="1:105" x14ac:dyDescent="0.25">
      <c r="A107" t="s">
        <v>57</v>
      </c>
      <c r="B107" s="3">
        <f t="shared" si="13"/>
        <v>41.064142857016989</v>
      </c>
      <c r="D107" t="s">
        <v>57</v>
      </c>
      <c r="E107" s="1">
        <f t="shared" ref="E107:AJ107" si="38">IF( E62&lt;E47,  MAX(price.feed.2020,E77), price.feed.2020)</f>
        <v>10.427988805702798</v>
      </c>
      <c r="F107" s="1">
        <f t="shared" si="38"/>
        <v>10.710160028870691</v>
      </c>
      <c r="G107" s="1">
        <f t="shared" si="38"/>
        <v>10.999966530582473</v>
      </c>
      <c r="H107" s="1">
        <f t="shared" si="38"/>
        <v>11.297614914040931</v>
      </c>
      <c r="I107" s="1">
        <f t="shared" si="38"/>
        <v>11.603317372930357</v>
      </c>
      <c r="J107" s="1">
        <f t="shared" si="38"/>
        <v>11.917291842689524</v>
      </c>
      <c r="K107" s="1">
        <f t="shared" si="38"/>
        <v>12.239762155877957</v>
      </c>
      <c r="L107" s="1">
        <f t="shared" si="38"/>
        <v>12.570958201746304</v>
      </c>
      <c r="M107" s="1">
        <f t="shared" si="38"/>
        <v>12.911116090124487</v>
      </c>
      <c r="N107" s="1">
        <f t="shared" si="38"/>
        <v>13.260478319744527</v>
      </c>
      <c r="O107" s="1">
        <f t="shared" si="38"/>
        <v>13.619293951117989</v>
      </c>
      <c r="P107" s="1">
        <f t="shared" si="38"/>
        <v>13.987818784091388</v>
      </c>
      <c r="Q107" s="1">
        <f t="shared" si="38"/>
        <v>14.366315540205989</v>
      </c>
      <c r="R107" s="1">
        <f t="shared" si="38"/>
        <v>14.755054049992165</v>
      </c>
      <c r="S107" s="1">
        <f t="shared" si="38"/>
        <v>15.154311445331706</v>
      </c>
      <c r="T107" s="1">
        <f t="shared" si="38"/>
        <v>15.564372357025245</v>
      </c>
      <c r="U107" s="1">
        <f t="shared" si="38"/>
        <v>15.985529117705749</v>
      </c>
      <c r="V107" s="1">
        <f t="shared" si="38"/>
        <v>16.418081970242589</v>
      </c>
      <c r="W107" s="1">
        <f t="shared" si="38"/>
        <v>16.862339281784834</v>
      </c>
      <c r="X107" s="1">
        <f t="shared" si="38"/>
        <v>17.318617763596325</v>
      </c>
      <c r="Y107" s="1">
        <f t="shared" si="38"/>
        <v>17.787242696839318</v>
      </c>
      <c r="Z107" s="1">
        <f t="shared" si="38"/>
        <v>18.268548164467614</v>
      </c>
      <c r="AA107" s="1">
        <f t="shared" si="38"/>
        <v>18.7628772893944</v>
      </c>
      <c r="AB107" s="1">
        <f t="shared" si="38"/>
        <v>19.270582479104828</v>
      </c>
      <c r="AC107" s="1">
        <f t="shared" si="38"/>
        <v>19.79202567688743</v>
      </c>
      <c r="AD107" s="1">
        <f t="shared" si="38"/>
        <v>20.327578619863694</v>
      </c>
      <c r="AE107" s="1">
        <f t="shared" si="38"/>
        <v>20.877623103999671</v>
      </c>
      <c r="AF107" s="1">
        <f t="shared" si="38"/>
        <v>21.442551256288457</v>
      </c>
      <c r="AG107" s="1">
        <f t="shared" si="38"/>
        <v>22.022765814297802</v>
      </c>
      <c r="AH107" s="1">
        <f t="shared" si="38"/>
        <v>22.618680413281851</v>
      </c>
      <c r="AI107" s="1">
        <f t="shared" si="38"/>
        <v>23.230719881061972</v>
      </c>
      <c r="AJ107" s="1">
        <f t="shared" si="38"/>
        <v>23.859320540886738</v>
      </c>
      <c r="AK107" s="1">
        <f t="shared" ref="AK107:BP107" si="39">IF( AK62&lt;AK47,  MAX(price.feed.2020,AK77), price.feed.2020)</f>
        <v>24.504930522486934</v>
      </c>
      <c r="AL107" s="1">
        <f t="shared" si="39"/>
        <v>25.16801008154755</v>
      </c>
      <c r="AM107" s="1">
        <f t="shared" si="39"/>
        <v>25.849031927824228</v>
      </c>
      <c r="AN107" s="1">
        <f t="shared" si="39"/>
        <v>26.548481562138299</v>
      </c>
      <c r="AO107" s="1">
        <f t="shared" si="39"/>
        <v>27.266857622490626</v>
      </c>
      <c r="AP107" s="1">
        <f t="shared" si="39"/>
        <v>28.004672239540781</v>
      </c>
      <c r="AQ107" s="1">
        <f t="shared" si="39"/>
        <v>28.762451401705381</v>
      </c>
      <c r="AR107" s="1">
        <f t="shared" si="39"/>
        <v>29.540735330135377</v>
      </c>
      <c r="AS107" s="1">
        <f t="shared" si="39"/>
        <v>30.340078863840052</v>
      </c>
      <c r="AT107" s="1">
        <f t="shared" si="39"/>
        <v>31.16105185523206</v>
      </c>
      <c r="AU107" s="1">
        <f t="shared" si="39"/>
        <v>32.004239576375419</v>
      </c>
      <c r="AV107" s="1">
        <f t="shared" si="39"/>
        <v>32.870243136226343</v>
      </c>
      <c r="AW107" s="1">
        <f t="shared" si="39"/>
        <v>33.75967990916407</v>
      </c>
      <c r="AX107" s="1">
        <f t="shared" si="39"/>
        <v>34.673183975117418</v>
      </c>
      <c r="AY107" s="1">
        <f t="shared" si="39"/>
        <v>35.611406571600604</v>
      </c>
      <c r="AZ107" s="1">
        <f t="shared" si="39"/>
        <v>36.57501655798098</v>
      </c>
      <c r="BA107" s="1">
        <f t="shared" si="39"/>
        <v>37.564700892308956</v>
      </c>
      <c r="BB107" s="1">
        <f t="shared" si="39"/>
        <v>38.581165121050937</v>
      </c>
      <c r="BC107" s="1">
        <f t="shared" si="39"/>
        <v>39.625133882073769</v>
      </c>
      <c r="BD107" s="1">
        <f t="shared" si="39"/>
        <v>40.697351421239304</v>
      </c>
      <c r="BE107" s="1">
        <f t="shared" si="39"/>
        <v>41.798582122977741</v>
      </c>
      <c r="BF107" s="1">
        <f t="shared" si="39"/>
        <v>42.92961105521772</v>
      </c>
      <c r="BG107" s="1">
        <f t="shared" si="39"/>
        <v>44.09124452906152</v>
      </c>
      <c r="BH107" s="1">
        <f t="shared" si="39"/>
        <v>45.284310673604743</v>
      </c>
      <c r="BI107" s="1">
        <f t="shared" si="39"/>
        <v>46.509660026310073</v>
      </c>
      <c r="BJ107" s="1">
        <f t="shared" si="39"/>
        <v>47.768166139355564</v>
      </c>
      <c r="BK107" s="1">
        <f t="shared" si="39"/>
        <v>49.060726202390697</v>
      </c>
      <c r="BL107" s="1">
        <f t="shared" si="39"/>
        <v>50.388261682143337</v>
      </c>
      <c r="BM107" s="1">
        <f t="shared" si="39"/>
        <v>51.75171897933366</v>
      </c>
      <c r="BN107" s="1">
        <f t="shared" si="39"/>
        <v>53.152070103363798</v>
      </c>
      <c r="BO107" s="1">
        <f t="shared" si="39"/>
        <v>54.590313365263924</v>
      </c>
      <c r="BP107" s="1">
        <f t="shared" si="39"/>
        <v>56.067474089388512</v>
      </c>
      <c r="BQ107" s="1">
        <f t="shared" ref="BQ107:DA107" si="40">IF( BQ62&lt;BQ47,  MAX(price.feed.2020,BQ77), price.feed.2020)</f>
        <v>57.584605344370772</v>
      </c>
      <c r="BR107" s="1">
        <f t="shared" si="40"/>
        <v>59.142788693855771</v>
      </c>
      <c r="BS107" s="1">
        <f t="shared" si="40"/>
        <v>60.743134967547491</v>
      </c>
      <c r="BT107" s="1">
        <f t="shared" si="40"/>
        <v>62.386785053120256</v>
      </c>
      <c r="BU107" s="1">
        <f t="shared" si="40"/>
        <v>64.07491070955794</v>
      </c>
      <c r="BV107" s="1">
        <f t="shared" si="40"/>
        <v>65.808715402501406</v>
      </c>
      <c r="BW107" s="1">
        <f t="shared" si="40"/>
        <v>67.58943516220009</v>
      </c>
      <c r="BX107" s="1">
        <f t="shared" si="40"/>
        <v>69.418339464678397</v>
      </c>
      <c r="BY107" s="1">
        <f t="shared" si="40"/>
        <v>71.296732136745732</v>
      </c>
      <c r="BZ107" s="1">
        <f t="shared" si="40"/>
        <v>73.225952285495524</v>
      </c>
      <c r="CA107" s="1">
        <f t="shared" si="40"/>
        <v>75.207375252955273</v>
      </c>
      <c r="CB107" s="1">
        <f t="shared" si="40"/>
        <v>77.24241359656834</v>
      </c>
      <c r="CC107" s="1">
        <f t="shared" si="40"/>
        <v>79.33251809620721</v>
      </c>
      <c r="CD107" s="1">
        <f t="shared" si="40"/>
        <v>81.479178788435348</v>
      </c>
      <c r="CE107" s="1">
        <f t="shared" si="40"/>
        <v>83.683926028754115</v>
      </c>
      <c r="CF107" s="1">
        <f t="shared" si="40"/>
        <v>85.948331582595088</v>
      </c>
      <c r="CG107" s="1">
        <f t="shared" si="40"/>
        <v>88.274009745831933</v>
      </c>
      <c r="CH107" s="1">
        <f t="shared" si="40"/>
        <v>90.662618495612449</v>
      </c>
      <c r="CI107" s="1">
        <f t="shared" si="40"/>
        <v>93.115860672332147</v>
      </c>
      <c r="CJ107" s="1">
        <f t="shared" si="40"/>
        <v>95.635485193589389</v>
      </c>
      <c r="CK107" s="1">
        <f t="shared" si="40"/>
        <v>98.223288300989282</v>
      </c>
      <c r="CL107" s="1">
        <f t="shared" si="40"/>
        <v>100.88111484068671</v>
      </c>
      <c r="CM107" s="1">
        <f t="shared" si="40"/>
        <v>103.61085957857605</v>
      </c>
      <c r="CN107" s="1">
        <f t="shared" si="40"/>
        <v>106.41446855107276</v>
      </c>
      <c r="CO107" s="1">
        <f t="shared" si="40"/>
        <v>109.2939404524425</v>
      </c>
      <c r="CP107" s="1">
        <f t="shared" si="40"/>
        <v>112.25132805967104</v>
      </c>
      <c r="CQ107" s="1">
        <f t="shared" si="40"/>
        <v>115.28873969589144</v>
      </c>
      <c r="CR107" s="1">
        <f t="shared" si="40"/>
        <v>118.40834073340731</v>
      </c>
      <c r="CS107" s="1">
        <f t="shared" si="40"/>
        <v>121.61235513738859</v>
      </c>
      <c r="CT107" s="1">
        <f t="shared" si="40"/>
        <v>124.90306705133683</v>
      </c>
      <c r="CU107" s="1">
        <f t="shared" si="40"/>
        <v>128.28282242545285</v>
      </c>
      <c r="CV107" s="1">
        <f t="shared" si="40"/>
        <v>131.7540306890661</v>
      </c>
      <c r="CW107" s="1">
        <f t="shared" si="40"/>
        <v>135.31916646831652</v>
      </c>
      <c r="CX107" s="1">
        <f t="shared" si="40"/>
        <v>138.98077135031849</v>
      </c>
      <c r="CY107" s="1">
        <f t="shared" si="40"/>
        <v>142.74145569505905</v>
      </c>
      <c r="CZ107" s="1">
        <f t="shared" si="40"/>
        <v>146.60390049632443</v>
      </c>
      <c r="DA107" s="1">
        <f t="shared" si="40"/>
        <v>150.57085929298225</v>
      </c>
    </row>
    <row r="108" spans="1:105" x14ac:dyDescent="0.25">
      <c r="A108" t="s">
        <v>58</v>
      </c>
      <c r="B108" s="3">
        <f t="shared" si="13"/>
        <v>47.086768279783136</v>
      </c>
      <c r="D108" t="s">
        <v>58</v>
      </c>
      <c r="E108" s="1">
        <f t="shared" ref="E108:AJ108" si="41">IF( E63&lt;E48,  MAX(price.feed.2020,E78), price.feed.2020)</f>
        <v>7.5166119544553363</v>
      </c>
      <c r="F108" s="1">
        <f t="shared" si="41"/>
        <v>7.7877811165153332</v>
      </c>
      <c r="G108" s="1">
        <f t="shared" si="41"/>
        <v>8.0687329725467496</v>
      </c>
      <c r="H108" s="1">
        <f t="shared" si="41"/>
        <v>8.3598204428470435</v>
      </c>
      <c r="I108" s="1">
        <f t="shared" si="41"/>
        <v>8.6614091796602057</v>
      </c>
      <c r="J108" s="1">
        <f t="shared" si="41"/>
        <v>8.9738780264941944</v>
      </c>
      <c r="K108" s="1">
        <f t="shared" si="41"/>
        <v>9.2976194940087762</v>
      </c>
      <c r="L108" s="1">
        <f t="shared" si="41"/>
        <v>9.6330402530714654</v>
      </c>
      <c r="M108" s="1">
        <f t="shared" si="41"/>
        <v>9.9805616456008881</v>
      </c>
      <c r="N108" s="1">
        <f t="shared" si="41"/>
        <v>10.34062021383941</v>
      </c>
      <c r="O108" s="1">
        <f t="shared" si="41"/>
        <v>10.713668248719731</v>
      </c>
      <c r="P108" s="1">
        <f t="shared" si="41"/>
        <v>11.10017435801438</v>
      </c>
      <c r="Q108" s="1">
        <f t="shared" si="41"/>
        <v>11.500624054981706</v>
      </c>
      <c r="R108" s="1">
        <f t="shared" si="41"/>
        <v>11.915520368247948</v>
      </c>
      <c r="S108" s="1">
        <f t="shared" si="41"/>
        <v>12.34538447369129</v>
      </c>
      <c r="T108" s="1">
        <f t="shared" si="41"/>
        <v>12.790756349121828</v>
      </c>
      <c r="U108" s="1">
        <f t="shared" si="41"/>
        <v>13.252195452579748</v>
      </c>
      <c r="V108" s="1">
        <f t="shared" si="41"/>
        <v>13.730281425103763</v>
      </c>
      <c r="W108" s="1">
        <f t="shared" si="41"/>
        <v>14.225614818852586</v>
      </c>
      <c r="X108" s="1">
        <f t="shared" si="41"/>
        <v>14.738817851494181</v>
      </c>
      <c r="Y108" s="1">
        <f t="shared" si="41"/>
        <v>15.270535187810269</v>
      </c>
      <c r="Z108" s="1">
        <f t="shared" si="41"/>
        <v>15.821434749498001</v>
      </c>
      <c r="AA108" s="1">
        <f t="shared" si="41"/>
        <v>16.39220855418608</v>
      </c>
      <c r="AB108" s="1">
        <f t="shared" si="41"/>
        <v>16.983573584719103</v>
      </c>
      <c r="AC108" s="1">
        <f t="shared" si="41"/>
        <v>17.596272689802326</v>
      </c>
      <c r="AD108" s="1">
        <f t="shared" si="41"/>
        <v>18.231075517137949</v>
      </c>
      <c r="AE108" s="1">
        <f t="shared" si="41"/>
        <v>18.888779480225271</v>
      </c>
      <c r="AF108" s="1">
        <f t="shared" si="41"/>
        <v>19.570210760039146</v>
      </c>
      <c r="AG108" s="1">
        <f t="shared" si="41"/>
        <v>20.276225342844889</v>
      </c>
      <c r="AH108" s="1">
        <f t="shared" si="41"/>
        <v>21.007710095453398</v>
      </c>
      <c r="AI108" s="1">
        <f t="shared" si="41"/>
        <v>21.765583879267254</v>
      </c>
      <c r="AJ108" s="1">
        <f t="shared" si="41"/>
        <v>22.550798704516957</v>
      </c>
      <c r="AK108" s="1">
        <f t="shared" ref="AK108:BP108" si="42">IF( AK63&lt;AK48,  MAX(price.feed.2020,AK78), price.feed.2020)</f>
        <v>23.364340926137558</v>
      </c>
      <c r="AL108" s="1">
        <f t="shared" si="42"/>
        <v>24.207232482787564</v>
      </c>
      <c r="AM108" s="1">
        <f t="shared" si="42"/>
        <v>25.080532180566735</v>
      </c>
      <c r="AN108" s="1">
        <f t="shared" si="42"/>
        <v>25.985337023045251</v>
      </c>
      <c r="AO108" s="1">
        <f t="shared" si="42"/>
        <v>26.922783589275035</v>
      </c>
      <c r="AP108" s="1">
        <f t="shared" si="42"/>
        <v>27.894049461514062</v>
      </c>
      <c r="AQ108" s="1">
        <f t="shared" si="42"/>
        <v>28.900354704457389</v>
      </c>
      <c r="AR108" s="1">
        <f t="shared" si="42"/>
        <v>29.942963397832777</v>
      </c>
      <c r="AS108" s="1">
        <f t="shared" si="42"/>
        <v>31.023185224286216</v>
      </c>
      <c r="AT108" s="1">
        <f t="shared" si="42"/>
        <v>32.142377114552069</v>
      </c>
      <c r="AU108" s="1">
        <f t="shared" si="42"/>
        <v>33.301944951974271</v>
      </c>
      <c r="AV108" s="1">
        <f t="shared" si="42"/>
        <v>34.503345338519757</v>
      </c>
      <c r="AW108" s="1">
        <f t="shared" si="42"/>
        <v>35.748087424502742</v>
      </c>
      <c r="AX108" s="1">
        <f t="shared" si="42"/>
        <v>37.037734804317793</v>
      </c>
      <c r="AY108" s="1">
        <f t="shared" si="42"/>
        <v>38.373907480563794</v>
      </c>
      <c r="AZ108" s="1">
        <f t="shared" si="42"/>
        <v>39.758283899025123</v>
      </c>
      <c r="BA108" s="1">
        <f t="shared" si="42"/>
        <v>41.192603057067046</v>
      </c>
      <c r="BB108" s="1">
        <f t="shared" si="42"/>
        <v>42.678666688093529</v>
      </c>
      <c r="BC108" s="1">
        <f t="shared" si="42"/>
        <v>44.218341524811471</v>
      </c>
      <c r="BD108" s="1">
        <f t="shared" si="42"/>
        <v>45.813561644144507</v>
      </c>
      <c r="BE108" s="1">
        <f t="shared" si="42"/>
        <v>47.466330896741447</v>
      </c>
      <c r="BF108" s="1">
        <f t="shared" si="42"/>
        <v>49.178725424132587</v>
      </c>
      <c r="BG108" s="1">
        <f t="shared" si="42"/>
        <v>50.952896266693692</v>
      </c>
      <c r="BH108" s="1">
        <f t="shared" si="42"/>
        <v>52.791072065695744</v>
      </c>
      <c r="BI108" s="1">
        <f t="shared" si="42"/>
        <v>54.695561862833472</v>
      </c>
      <c r="BJ108" s="1">
        <f t="shared" si="42"/>
        <v>56.668758000749577</v>
      </c>
      <c r="BK108" s="1">
        <f t="shared" si="42"/>
        <v>58.713139128198364</v>
      </c>
      <c r="BL108" s="1">
        <f t="shared" si="42"/>
        <v>60.831273313623306</v>
      </c>
      <c r="BM108" s="1">
        <f t="shared" si="42"/>
        <v>63.025821271060494</v>
      </c>
      <c r="BN108" s="1">
        <f t="shared" si="42"/>
        <v>65.299539702419253</v>
      </c>
      <c r="BO108" s="1">
        <f t="shared" si="42"/>
        <v>67.655284760339043</v>
      </c>
      <c r="BP108" s="1">
        <f t="shared" si="42"/>
        <v>70.096015635972108</v>
      </c>
      <c r="BQ108" s="1">
        <f t="shared" ref="BQ108:DA108" si="43">IF( BQ63&lt;BQ48,  MAX(price.feed.2020,BQ78), price.feed.2020)</f>
        <v>72.624798276199257</v>
      </c>
      <c r="BR108" s="1">
        <f t="shared" si="43"/>
        <v>75.244809234947866</v>
      </c>
      <c r="BS108" s="1">
        <f t="shared" si="43"/>
        <v>77.959339663449114</v>
      </c>
      <c r="BT108" s="1">
        <f t="shared" si="43"/>
        <v>80.771799444449016</v>
      </c>
      <c r="BU108" s="1">
        <f t="shared" si="43"/>
        <v>83.685721475563895</v>
      </c>
      <c r="BV108" s="1">
        <f t="shared" si="43"/>
        <v>86.70476610716355</v>
      </c>
      <c r="BW108" s="1">
        <f t="shared" si="43"/>
        <v>89.832725740353197</v>
      </c>
      <c r="BX108" s="1">
        <f t="shared" si="43"/>
        <v>93.073529590835179</v>
      </c>
      <c r="BY108" s="1">
        <f t="shared" si="43"/>
        <v>96.431248624628509</v>
      </c>
      <c r="BZ108" s="1">
        <f t="shared" si="43"/>
        <v>99.910100671851694</v>
      </c>
      <c r="CA108" s="1">
        <f t="shared" si="43"/>
        <v>103.51445572498945</v>
      </c>
      <c r="CB108" s="1">
        <f t="shared" si="43"/>
        <v>107.24884142829879</v>
      </c>
      <c r="CC108" s="1">
        <f t="shared" si="43"/>
        <v>111.11794876525252</v>
      </c>
      <c r="CD108" s="1">
        <f t="shared" si="43"/>
        <v>115.1266379511615</v>
      </c>
      <c r="CE108" s="1">
        <f t="shared" si="43"/>
        <v>119.27994453837965</v>
      </c>
      <c r="CF108" s="1">
        <f t="shared" si="43"/>
        <v>123.58308574175965</v>
      </c>
      <c r="CG108" s="1">
        <f t="shared" si="43"/>
        <v>128.04146699230674</v>
      </c>
      <c r="CH108" s="1">
        <f t="shared" si="43"/>
        <v>132.66068872726106</v>
      </c>
      <c r="CI108" s="1">
        <f t="shared" si="43"/>
        <v>137.44655342513877</v>
      </c>
      <c r="CJ108" s="1">
        <f t="shared" si="43"/>
        <v>142.40507289457031</v>
      </c>
      <c r="CK108" s="1">
        <f t="shared" si="43"/>
        <v>147.54247582609011</v>
      </c>
      <c r="CL108" s="1">
        <f t="shared" si="43"/>
        <v>152.8652156163626</v>
      </c>
      <c r="CM108" s="1">
        <f t="shared" si="43"/>
        <v>158.37997847467935</v>
      </c>
      <c r="CN108" s="1">
        <f t="shared" si="43"/>
        <v>164.09369182190139</v>
      </c>
      <c r="CO108" s="1">
        <f t="shared" si="43"/>
        <v>170.01353299240395</v>
      </c>
      <c r="CP108" s="1">
        <f t="shared" si="43"/>
        <v>176.14693824995268</v>
      </c>
      <c r="CQ108" s="1">
        <f t="shared" si="43"/>
        <v>182.50161212883543</v>
      </c>
      <c r="CR108" s="1">
        <f t="shared" si="43"/>
        <v>189.08553711198425</v>
      </c>
      <c r="CS108" s="1">
        <f t="shared" si="43"/>
        <v>195.90698365824764</v>
      </c>
      <c r="CT108" s="1">
        <f t="shared" si="43"/>
        <v>202.97452059140298</v>
      </c>
      <c r="CU108" s="1">
        <f t="shared" si="43"/>
        <v>210.29702586396479</v>
      </c>
      <c r="CV108" s="1">
        <f t="shared" si="43"/>
        <v>217.88369770930842</v>
      </c>
      <c r="CW108" s="1">
        <f t="shared" si="43"/>
        <v>225.74406619611688</v>
      </c>
      <c r="CX108" s="1">
        <f t="shared" si="43"/>
        <v>233.88800519966404</v>
      </c>
      <c r="CY108" s="1">
        <f t="shared" si="43"/>
        <v>242.32574480497686</v>
      </c>
      <c r="CZ108" s="1">
        <f t="shared" si="43"/>
        <v>251.0678841574524</v>
      </c>
      <c r="DA108" s="1">
        <f t="shared" si="43"/>
        <v>260.12540477707125</v>
      </c>
    </row>
    <row r="109" spans="1:105" x14ac:dyDescent="0.25">
      <c r="A109" t="s">
        <v>59</v>
      </c>
      <c r="B109" s="3">
        <f t="shared" si="13"/>
        <v>54.338541467597501</v>
      </c>
      <c r="D109" t="s">
        <v>59</v>
      </c>
      <c r="E109" s="1">
        <f t="shared" ref="E109:AJ109" si="44">IF( E64&lt;E49,  MAX(price.feed.2020,E79), price.feed.2020)</f>
        <v>6.3888885990976414</v>
      </c>
      <c r="F109" s="1">
        <f t="shared" si="44"/>
        <v>6.6570834727974706</v>
      </c>
      <c r="G109" s="1">
        <f t="shared" si="44"/>
        <v>6.9365367193994372</v>
      </c>
      <c r="H109" s="1">
        <f t="shared" si="44"/>
        <v>7.2277209465960617</v>
      </c>
      <c r="I109" s="1">
        <f t="shared" si="44"/>
        <v>7.5311286013615097</v>
      </c>
      <c r="J109" s="1">
        <f t="shared" si="44"/>
        <v>7.8472728027715304</v>
      </c>
      <c r="K109" s="1">
        <f t="shared" si="44"/>
        <v>8.1766882097837374</v>
      </c>
      <c r="L109" s="1">
        <f t="shared" si="44"/>
        <v>8.5199319254458867</v>
      </c>
      <c r="M109" s="1">
        <f t="shared" si="44"/>
        <v>8.8775844390612981</v>
      </c>
      <c r="N109" s="1">
        <f t="shared" si="44"/>
        <v>9.2502506079047961</v>
      </c>
      <c r="O109" s="1">
        <f t="shared" si="44"/>
        <v>9.638560680149471</v>
      </c>
      <c r="P109" s="1">
        <f t="shared" si="44"/>
        <v>10.043171360734183</v>
      </c>
      <c r="Q109" s="1">
        <f t="shared" si="44"/>
        <v>10.464766921974411</v>
      </c>
      <c r="R109" s="1">
        <f t="shared" si="44"/>
        <v>10.904060360794661</v>
      </c>
      <c r="S109" s="1">
        <f t="shared" si="44"/>
        <v>11.361794604539604</v>
      </c>
      <c r="T109" s="1">
        <f t="shared" si="44"/>
        <v>11.838743767403125</v>
      </c>
      <c r="U109" s="1">
        <f t="shared" si="44"/>
        <v>12.33571445960016</v>
      </c>
      <c r="V109" s="1">
        <f t="shared" si="44"/>
        <v>12.853547151495416</v>
      </c>
      <c r="W109" s="1">
        <f t="shared" si="44"/>
        <v>13.393117594995873</v>
      </c>
      <c r="X109" s="1">
        <f t="shared" si="44"/>
        <v>13.955338304611034</v>
      </c>
      <c r="Y109" s="1">
        <f t="shared" si="44"/>
        <v>14.541160100685573</v>
      </c>
      <c r="Z109" s="1">
        <f t="shared" si="44"/>
        <v>15.15157371741434</v>
      </c>
      <c r="AA109" s="1">
        <f t="shared" si="44"/>
        <v>15.787611478359107</v>
      </c>
      <c r="AB109" s="1">
        <f t="shared" si="44"/>
        <v>16.450349042300751</v>
      </c>
      <c r="AC109" s="1">
        <f t="shared" si="44"/>
        <v>17.140907222379372</v>
      </c>
      <c r="AD109" s="1">
        <f t="shared" si="44"/>
        <v>17.860453881598918</v>
      </c>
      <c r="AE109" s="1">
        <f t="shared" si="44"/>
        <v>18.610205907901836</v>
      </c>
      <c r="AF109" s="1">
        <f t="shared" si="44"/>
        <v>19.391431272154161</v>
      </c>
      <c r="AG109" s="1">
        <f t="shared" si="44"/>
        <v>20.205451172521318</v>
      </c>
      <c r="AH109" s="1">
        <f t="shared" si="44"/>
        <v>21.05364226886126</v>
      </c>
      <c r="AI109" s="1">
        <f t="shared" si="44"/>
        <v>21.937439010913728</v>
      </c>
      <c r="AJ109" s="1">
        <f t="shared" si="44"/>
        <v>22.858336064222925</v>
      </c>
      <c r="AK109" s="1">
        <f t="shared" ref="AK109:BP109" si="45">IF( AK64&lt;AK49,  MAX(price.feed.2020,AK79), price.feed.2020)</f>
        <v>23.817890837896456</v>
      </c>
      <c r="AL109" s="1">
        <f t="shared" si="45"/>
        <v>24.817726118475324</v>
      </c>
      <c r="AM109" s="1">
        <f t="shared" si="45"/>
        <v>25.859532814369437</v>
      </c>
      <c r="AN109" s="1">
        <f t="shared" si="45"/>
        <v>26.945072815499831</v>
      </c>
      <c r="AO109" s="1">
        <f t="shared" si="45"/>
        <v>28.076181972984028</v>
      </c>
      <c r="AP109" s="1">
        <f t="shared" si="45"/>
        <v>29.254773203903493</v>
      </c>
      <c r="AQ109" s="1">
        <f t="shared" si="45"/>
        <v>30.482839726404187</v>
      </c>
      <c r="AR109" s="1">
        <f t="shared" si="45"/>
        <v>31.762458430600976</v>
      </c>
      <c r="AS109" s="1">
        <f t="shared" si="45"/>
        <v>33.095793390987431</v>
      </c>
      <c r="AT109" s="1">
        <f t="shared" si="45"/>
        <v>34.485099526290057</v>
      </c>
      <c r="AU109" s="1">
        <f t="shared" si="45"/>
        <v>35.932726412957926</v>
      </c>
      <c r="AV109" s="1">
        <f t="shared" si="45"/>
        <v>37.441122258735341</v>
      </c>
      <c r="AW109" s="1">
        <f t="shared" si="45"/>
        <v>39.012838043039345</v>
      </c>
      <c r="AX109" s="1">
        <f t="shared" si="45"/>
        <v>40.650531831142402</v>
      </c>
      <c r="AY109" s="1">
        <f t="shared" si="45"/>
        <v>42.356973269458273</v>
      </c>
      <c r="AZ109" s="1">
        <f t="shared" si="45"/>
        <v>44.135048269531673</v>
      </c>
      <c r="BA109" s="1">
        <f t="shared" si="45"/>
        <v>45.987763888654342</v>
      </c>
      <c r="BB109" s="1">
        <f t="shared" si="45"/>
        <v>47.918253415361264</v>
      </c>
      <c r="BC109" s="1">
        <f t="shared" si="45"/>
        <v>49.929781668407408</v>
      </c>
      <c r="BD109" s="1">
        <f t="shared" si="45"/>
        <v>52.025750518186662</v>
      </c>
      <c r="BE109" s="1">
        <f t="shared" si="45"/>
        <v>54.209704639930834</v>
      </c>
      <c r="BF109" s="1">
        <f t="shared" si="45"/>
        <v>56.48533750841834</v>
      </c>
      <c r="BG109" s="1">
        <f t="shared" si="45"/>
        <v>58.856497644330197</v>
      </c>
      <c r="BH109" s="1">
        <f t="shared" si="45"/>
        <v>61.327195122818935</v>
      </c>
      <c r="BI109" s="1">
        <f t="shared" si="45"/>
        <v>63.901608355294421</v>
      </c>
      <c r="BJ109" s="1">
        <f t="shared" si="45"/>
        <v>66.584091155899984</v>
      </c>
      <c r="BK109" s="1">
        <f t="shared" si="45"/>
        <v>69.379180104625206</v>
      </c>
      <c r="BL109" s="1">
        <f t="shared" si="45"/>
        <v>72.291602219511674</v>
      </c>
      <c r="BM109" s="1">
        <f t="shared" si="45"/>
        <v>75.326282950923783</v>
      </c>
      <c r="BN109" s="1">
        <f t="shared" si="45"/>
        <v>78.488354511406811</v>
      </c>
      <c r="BO109" s="1">
        <f t="shared" si="45"/>
        <v>81.783164555217425</v>
      </c>
      <c r="BP109" s="1">
        <f t="shared" si="45"/>
        <v>85.216285222207475</v>
      </c>
      <c r="BQ109" s="1">
        <f t="shared" ref="BQ109:DA109" si="46">IF( BQ64&lt;BQ49,  MAX(price.feed.2020,BQ79), price.feed.2020)</f>
        <v>88.79352256135374</v>
      </c>
      <c r="BR109" s="1">
        <f t="shared" si="46"/>
        <v>92.520926349873235</v>
      </c>
      <c r="BS109" s="1">
        <f t="shared" si="46"/>
        <v>96.404800324526647</v>
      </c>
      <c r="BT109" s="1">
        <f t="shared" si="46"/>
        <v>100.45171284241674</v>
      </c>
      <c r="BU109" s="1">
        <f t="shared" si="46"/>
        <v>104.66850798930801</v>
      </c>
      <c r="BV109" s="1">
        <f t="shared" si="46"/>
        <v>109.0623171542552</v>
      </c>
      <c r="BW109" s="1">
        <f t="shared" si="46"/>
        <v>113.64057109011627</v>
      </c>
      <c r="BX109" s="1">
        <f t="shared" si="46"/>
        <v>118.41101248034408</v>
      </c>
      <c r="BY109" s="1">
        <f t="shared" si="46"/>
        <v>123.3817090333126</v>
      </c>
      <c r="BZ109" s="1">
        <f t="shared" si="46"/>
        <v>128.56106712631998</v>
      </c>
      <c r="CA109" s="1">
        <f t="shared" si="46"/>
        <v>133.95784602234397</v>
      </c>
      <c r="CB109" s="1">
        <f t="shared" si="46"/>
        <v>139.58117268359433</v>
      </c>
      <c r="CC109" s="1">
        <f t="shared" si="46"/>
        <v>145.44055720691154</v>
      </c>
      <c r="CD109" s="1">
        <f t="shared" si="46"/>
        <v>151.5459089071195</v>
      </c>
      <c r="CE109" s="1">
        <f t="shared" si="46"/>
        <v>157.90755307552962</v>
      </c>
      <c r="CF109" s="1">
        <f t="shared" si="46"/>
        <v>164.5362484419384</v>
      </c>
      <c r="CG109" s="1">
        <f t="shared" si="46"/>
        <v>171.44320536965219</v>
      </c>
      <c r="CH109" s="1">
        <f t="shared" si="46"/>
        <v>178.64010481430719</v>
      </c>
      <c r="CI109" s="1">
        <f t="shared" si="46"/>
        <v>186.1391180785491</v>
      </c>
      <c r="CJ109" s="1">
        <f t="shared" si="46"/>
        <v>193.95292739598275</v>
      </c>
      <c r="CK109" s="1">
        <f t="shared" si="46"/>
        <v>202.09474737919928</v>
      </c>
      <c r="CL109" s="1">
        <f t="shared" si="46"/>
        <v>210.57834736815795</v>
      </c>
      <c r="CM109" s="1">
        <f t="shared" si="46"/>
        <v>219.41807471671422</v>
      </c>
      <c r="CN109" s="1">
        <f t="shared" si="46"/>
        <v>228.62887905667716</v>
      </c>
      <c r="CO109" s="1">
        <f t="shared" si="46"/>
        <v>238.22633758043361</v>
      </c>
      <c r="CP109" s="1">
        <f t="shared" si="46"/>
        <v>248.22668138489138</v>
      </c>
      <c r="CQ109" s="1">
        <f t="shared" si="46"/>
        <v>258.64682292130033</v>
      </c>
      <c r="CR109" s="1">
        <f t="shared" si="46"/>
        <v>269.50438459737001</v>
      </c>
      <c r="CS109" s="1">
        <f t="shared" si="46"/>
        <v>280.81772858005428</v>
      </c>
      <c r="CT109" s="1">
        <f t="shared" si="46"/>
        <v>292.60598784941124</v>
      </c>
      <c r="CU109" s="1">
        <f t="shared" si="46"/>
        <v>304.88909855604805</v>
      </c>
      <c r="CV109" s="1">
        <f t="shared" si="46"/>
        <v>317.68783373688069</v>
      </c>
      <c r="CW109" s="1">
        <f t="shared" si="46"/>
        <v>331.02383844622409</v>
      </c>
      <c r="CX109" s="1">
        <f t="shared" si="46"/>
        <v>344.9196663616234</v>
      </c>
      <c r="CY109" s="1">
        <f t="shared" si="46"/>
        <v>359.3988179263427</v>
      </c>
      <c r="CZ109" s="1">
        <f t="shared" si="46"/>
        <v>374.48578009300792</v>
      </c>
      <c r="DA109" s="1">
        <f t="shared" si="46"/>
        <v>390.20606773562093</v>
      </c>
    </row>
    <row r="110" spans="1:105" x14ac:dyDescent="0.25">
      <c r="A110" t="s">
        <v>60</v>
      </c>
      <c r="B110" s="3">
        <f t="shared" si="13"/>
        <v>55.8122287180583</v>
      </c>
      <c r="D110" t="s">
        <v>60</v>
      </c>
      <c r="E110" s="1">
        <f t="shared" ref="E110:AJ110" si="47">IF( E65&lt;E50,  MAX(price.feed.2020,E80), price.feed.2020)</f>
        <v>6.4856071347133639</v>
      </c>
      <c r="F110" s="1">
        <f t="shared" si="47"/>
        <v>6.7593272972092606</v>
      </c>
      <c r="G110" s="1">
        <f t="shared" si="47"/>
        <v>7.0445996129269863</v>
      </c>
      <c r="H110" s="1">
        <f t="shared" si="47"/>
        <v>7.3419116317892188</v>
      </c>
      <c r="I110" s="1">
        <f t="shared" si="47"/>
        <v>7.6517714803957704</v>
      </c>
      <c r="J110" s="1">
        <f t="shared" si="47"/>
        <v>7.9747087304467597</v>
      </c>
      <c r="K110" s="1">
        <f t="shared" si="47"/>
        <v>8.3112753038168936</v>
      </c>
      <c r="L110" s="1">
        <f t="shared" si="47"/>
        <v>8.6620464158277422</v>
      </c>
      <c r="M110" s="1">
        <f t="shared" si="47"/>
        <v>9.0276215583301411</v>
      </c>
      <c r="N110" s="1">
        <f t="shared" si="47"/>
        <v>9.4086255242767738</v>
      </c>
      <c r="O110" s="1">
        <f t="shared" si="47"/>
        <v>9.8057094755361707</v>
      </c>
      <c r="P110" s="1">
        <f t="shared" si="47"/>
        <v>10.219552055772871</v>
      </c>
      <c r="Q110" s="1">
        <f t="shared" si="47"/>
        <v>10.650860550295967</v>
      </c>
      <c r="R110" s="1">
        <f t="shared" si="47"/>
        <v>11.100372094858098</v>
      </c>
      <c r="S110" s="1">
        <f t="shared" si="47"/>
        <v>11.56885493547095</v>
      </c>
      <c r="T110" s="1">
        <f t="shared" si="47"/>
        <v>12.057109741390299</v>
      </c>
      <c r="U110" s="1">
        <f t="shared" si="47"/>
        <v>12.565970973514572</v>
      </c>
      <c r="V110" s="1">
        <f t="shared" si="47"/>
        <v>13.096308310535711</v>
      </c>
      <c r="W110" s="1">
        <f t="shared" si="47"/>
        <v>13.649028135279558</v>
      </c>
      <c r="X110" s="1">
        <f t="shared" si="47"/>
        <v>14.225075083776225</v>
      </c>
      <c r="Y110" s="1">
        <f t="shared" si="47"/>
        <v>14.825433659707707</v>
      </c>
      <c r="Z110" s="1">
        <f t="shared" si="47"/>
        <v>15.451129916992151</v>
      </c>
      <c r="AA110" s="1">
        <f t="shared" si="47"/>
        <v>16.103233213380182</v>
      </c>
      <c r="AB110" s="1">
        <f t="shared" si="47"/>
        <v>16.78285803806062</v>
      </c>
      <c r="AC110" s="1">
        <f t="shared" si="47"/>
        <v>17.491165916398778</v>
      </c>
      <c r="AD110" s="1">
        <f t="shared" si="47"/>
        <v>18.229367395062809</v>
      </c>
      <c r="AE110" s="1">
        <f t="shared" si="47"/>
        <v>18.998724110930951</v>
      </c>
      <c r="AF110" s="1">
        <f t="shared" si="47"/>
        <v>19.800550947315266</v>
      </c>
      <c r="AG110" s="1">
        <f t="shared" si="47"/>
        <v>20.636218281187322</v>
      </c>
      <c r="AH110" s="1">
        <f t="shared" si="47"/>
        <v>21.507154325246219</v>
      </c>
      <c r="AI110" s="1">
        <f t="shared" si="47"/>
        <v>22.414847568831952</v>
      </c>
      <c r="AJ110" s="1">
        <f t="shared" si="47"/>
        <v>23.360849321855603</v>
      </c>
      <c r="AK110" s="1">
        <f t="shared" ref="AK110:BP110" si="48">IF( AK65&lt;AK50,  MAX(price.feed.2020,AK80), price.feed.2020)</f>
        <v>24.346776366094179</v>
      </c>
      <c r="AL110" s="1">
        <f t="shared" si="48"/>
        <v>25.37431371838143</v>
      </c>
      <c r="AM110" s="1">
        <f t="shared" si="48"/>
        <v>26.445217510416963</v>
      </c>
      <c r="AN110" s="1">
        <f t="shared" si="48"/>
        <v>27.561317990115647</v>
      </c>
      <c r="AO110" s="1">
        <f t="shared" si="48"/>
        <v>28.724522649626522</v>
      </c>
      <c r="AP110" s="1">
        <f t="shared" si="48"/>
        <v>29.936819485367643</v>
      </c>
      <c r="AQ110" s="1">
        <f t="shared" si="48"/>
        <v>31.200280395647905</v>
      </c>
      <c r="AR110" s="1">
        <f t="shared" si="48"/>
        <v>32.517064721683397</v>
      </c>
      <c r="AS110" s="1">
        <f t="shared" si="48"/>
        <v>33.889422938059091</v>
      </c>
      <c r="AT110" s="1">
        <f t="shared" si="48"/>
        <v>35.319700498944364</v>
      </c>
      <c r="AU110" s="1">
        <f t="shared" si="48"/>
        <v>36.810341846634422</v>
      </c>
      <c r="AV110" s="1">
        <f t="shared" si="48"/>
        <v>38.363894589269961</v>
      </c>
      <c r="AW110" s="1">
        <f t="shared" si="48"/>
        <v>39.983013854873526</v>
      </c>
      <c r="AX110" s="1">
        <f t="shared" si="48"/>
        <v>41.670466829145553</v>
      </c>
      <c r="AY110" s="1">
        <f t="shared" si="48"/>
        <v>43.429137484773811</v>
      </c>
      <c r="AZ110" s="1">
        <f t="shared" si="48"/>
        <v>45.262031510340549</v>
      </c>
      <c r="BA110" s="1">
        <f t="shared" si="48"/>
        <v>47.172281447249873</v>
      </c>
      <c r="BB110" s="1">
        <f t="shared" si="48"/>
        <v>49.16315204345571</v>
      </c>
      <c r="BC110" s="1">
        <f t="shared" si="48"/>
        <v>51.238045833139388</v>
      </c>
      <c r="BD110" s="1">
        <f t="shared" si="48"/>
        <v>53.400508951873988</v>
      </c>
      <c r="BE110" s="1">
        <f t="shared" si="48"/>
        <v>55.654237197212261</v>
      </c>
      <c r="BF110" s="1">
        <f t="shared" si="48"/>
        <v>58.003082345058132</v>
      </c>
      <c r="BG110" s="1">
        <f t="shared" si="48"/>
        <v>60.451058732615579</v>
      </c>
      <c r="BH110" s="1">
        <f t="shared" si="48"/>
        <v>63.002350119165428</v>
      </c>
      <c r="BI110" s="1">
        <f t="shared" si="48"/>
        <v>65.661316836396921</v>
      </c>
      <c r="BJ110" s="1">
        <f t="shared" si="48"/>
        <v>68.43250324051256</v>
      </c>
      <c r="BK110" s="1">
        <f t="shared" si="48"/>
        <v>71.320645478844753</v>
      </c>
      <c r="BL110" s="1">
        <f t="shared" si="48"/>
        <v>74.33067958425535</v>
      </c>
      <c r="BM110" s="1">
        <f t="shared" si="48"/>
        <v>77.467749911154328</v>
      </c>
      <c r="BN110" s="1">
        <f t="shared" si="48"/>
        <v>80.737217927553019</v>
      </c>
      <c r="BO110" s="1">
        <f t="shared" si="48"/>
        <v>84.144671378180973</v>
      </c>
      <c r="BP110" s="1">
        <f t="shared" si="48"/>
        <v>87.695933834323839</v>
      </c>
      <c r="BQ110" s="1">
        <f t="shared" ref="BQ110:DA110" si="49">IF( BQ65&lt;BQ50,  MAX(price.feed.2020,BQ80), price.feed.2020)</f>
        <v>91.397074646705434</v>
      </c>
      <c r="BR110" s="1">
        <f t="shared" si="49"/>
        <v>95.254419318423871</v>
      </c>
      <c r="BS110" s="1">
        <f t="shared" si="49"/>
        <v>99.27456031566976</v>
      </c>
      <c r="BT110" s="1">
        <f t="shared" si="49"/>
        <v>103.46436833470202</v>
      </c>
      <c r="BU110" s="1">
        <f t="shared" si="49"/>
        <v>107.83100404433807</v>
      </c>
      <c r="BV110" s="1">
        <f t="shared" si="49"/>
        <v>112.38193032402813</v>
      </c>
      <c r="BW110" s="1">
        <f t="shared" si="49"/>
        <v>117.12492501842624</v>
      </c>
      <c r="BX110" s="1">
        <f t="shared" si="49"/>
        <v>122.0680942302599</v>
      </c>
      <c r="BY110" s="1">
        <f t="shared" si="49"/>
        <v>127.21988617421454</v>
      </c>
      <c r="BZ110" s="1">
        <f t="shared" si="49"/>
        <v>132.5891056155113</v>
      </c>
      <c r="CA110" s="1">
        <f t="shared" si="49"/>
        <v>138.1849289178532</v>
      </c>
      <c r="CB110" s="1">
        <f t="shared" si="49"/>
        <v>144.01691972645943</v>
      </c>
      <c r="CC110" s="1">
        <f t="shared" si="49"/>
        <v>150.09504531298973</v>
      </c>
      <c r="CD110" s="1">
        <f t="shared" si="49"/>
        <v>156.42969361029472</v>
      </c>
      <c r="CE110" s="1">
        <f t="shared" si="49"/>
        <v>163.03169096610375</v>
      </c>
      <c r="CF110" s="1">
        <f t="shared" si="49"/>
        <v>169.9123206459949</v>
      </c>
      <c r="CG110" s="1">
        <f t="shared" si="49"/>
        <v>177.08334211726904</v>
      </c>
      <c r="CH110" s="1">
        <f t="shared" si="49"/>
        <v>184.55701114668341</v>
      </c>
      <c r="CI110" s="1">
        <f t="shared" si="49"/>
        <v>192.34610074639761</v>
      </c>
      <c r="CJ110" s="1">
        <f t="shared" si="49"/>
        <v>200.46392300392517</v>
      </c>
      <c r="CK110" s="1">
        <f t="shared" si="49"/>
        <v>208.92435183340365</v>
      </c>
      <c r="CL110" s="1">
        <f t="shared" si="49"/>
        <v>217.74184668706278</v>
      </c>
      <c r="CM110" s="1">
        <f t="shared" si="49"/>
        <v>226.9314772674191</v>
      </c>
      <c r="CN110" s="1">
        <f t="shared" si="49"/>
        <v>236.50894928243008</v>
      </c>
      <c r="CO110" s="1">
        <f t="shared" si="49"/>
        <v>246.49063128762336</v>
      </c>
      <c r="CP110" s="1">
        <f t="shared" si="49"/>
        <v>256.89358266107985</v>
      </c>
      <c r="CQ110" s="1">
        <f t="shared" si="49"/>
        <v>267.73558275907857</v>
      </c>
      <c r="CR110" s="1">
        <f t="shared" si="49"/>
        <v>279.03516130223505</v>
      </c>
      <c r="CS110" s="1">
        <f t="shared" si="49"/>
        <v>290.81163004406136</v>
      </c>
      <c r="CT110" s="1">
        <f t="shared" si="49"/>
        <v>303.08511577607624</v>
      </c>
      <c r="CU110" s="1">
        <f t="shared" si="49"/>
        <v>315.87659472586944</v>
      </c>
      <c r="CV110" s="1">
        <f t="shared" si="49"/>
        <v>329.20792840691212</v>
      </c>
      <c r="CW110" s="1">
        <f t="shared" si="49"/>
        <v>343.10190098138003</v>
      </c>
      <c r="CX110" s="1">
        <f t="shared" si="49"/>
        <v>357.58225819984489</v>
      </c>
      <c r="CY110" s="1">
        <f t="shared" si="49"/>
        <v>372.6737479843917</v>
      </c>
      <c r="CZ110" s="1">
        <f t="shared" si="49"/>
        <v>388.40216272451033</v>
      </c>
      <c r="DA110" s="1">
        <f t="shared" si="49"/>
        <v>404.79438335805492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A110"/>
  <sheetViews>
    <sheetView workbookViewId="0"/>
  </sheetViews>
  <sheetFormatPr defaultColWidth="8.85546875" defaultRowHeight="15" x14ac:dyDescent="0.25"/>
  <cols>
    <col min="4" max="4" width="12" bestFit="1" customWidth="1"/>
    <col min="5" max="105" width="10.28515625" customWidth="1"/>
  </cols>
  <sheetData>
    <row r="2" spans="4:105" x14ac:dyDescent="0.25"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4:105" x14ac:dyDescent="0.25">
      <c r="D3" s="4" t="s">
        <v>2</v>
      </c>
      <c r="E3">
        <f>-parameters!D65 * (parameters!D66-1)/2</f>
        <v>-5</v>
      </c>
      <c r="F3">
        <f xml:space="preserve"> E3 + parameters!$D$65</f>
        <v>-4.9000000000000004</v>
      </c>
      <c r="G3">
        <f xml:space="preserve"> F3 + parameters!$D$65</f>
        <v>-4.8000000000000007</v>
      </c>
      <c r="H3">
        <f xml:space="preserve"> G3 + parameters!$D$65</f>
        <v>-4.7000000000000011</v>
      </c>
      <c r="I3">
        <f xml:space="preserve"> H3 + parameters!$D$65</f>
        <v>-4.6000000000000014</v>
      </c>
      <c r="J3">
        <f xml:space="preserve"> I3 + parameters!$D$65</f>
        <v>-4.5000000000000018</v>
      </c>
      <c r="K3">
        <f xml:space="preserve"> J3 + parameters!$D$65</f>
        <v>-4.4000000000000021</v>
      </c>
      <c r="L3">
        <f xml:space="preserve"> K3 + parameters!$D$65</f>
        <v>-4.3000000000000025</v>
      </c>
      <c r="M3">
        <f xml:space="preserve"> L3 + parameters!$D$65</f>
        <v>-4.2000000000000028</v>
      </c>
      <c r="N3">
        <f xml:space="preserve"> M3 + parameters!$D$65</f>
        <v>-4.1000000000000032</v>
      </c>
      <c r="O3">
        <f xml:space="preserve"> N3 + parameters!$D$65</f>
        <v>-4.0000000000000036</v>
      </c>
      <c r="P3">
        <f xml:space="preserve"> O3 + parameters!$D$65</f>
        <v>-3.9000000000000035</v>
      </c>
      <c r="Q3">
        <f xml:space="preserve"> P3 + parameters!$D$65</f>
        <v>-3.8000000000000034</v>
      </c>
      <c r="R3">
        <f xml:space="preserve"> Q3 + parameters!$D$65</f>
        <v>-3.7000000000000033</v>
      </c>
      <c r="S3">
        <f xml:space="preserve"> R3 + parameters!$D$65</f>
        <v>-3.6000000000000032</v>
      </c>
      <c r="T3">
        <f xml:space="preserve"> S3 + parameters!$D$65</f>
        <v>-3.5000000000000031</v>
      </c>
      <c r="U3">
        <f xml:space="preserve"> T3 + parameters!$D$65</f>
        <v>-3.400000000000003</v>
      </c>
      <c r="V3">
        <f xml:space="preserve"> U3 + parameters!$D$65</f>
        <v>-3.3000000000000029</v>
      </c>
      <c r="W3">
        <f xml:space="preserve"> V3 + parameters!$D$65</f>
        <v>-3.2000000000000028</v>
      </c>
      <c r="X3">
        <f xml:space="preserve"> W3 + parameters!$D$65</f>
        <v>-3.1000000000000028</v>
      </c>
      <c r="Y3">
        <f xml:space="preserve"> X3 + parameters!$D$65</f>
        <v>-3.0000000000000027</v>
      </c>
      <c r="Z3">
        <f xml:space="preserve"> Y3 + parameters!$D$65</f>
        <v>-2.9000000000000026</v>
      </c>
      <c r="AA3">
        <f xml:space="preserve"> Z3 + parameters!$D$65</f>
        <v>-2.8000000000000025</v>
      </c>
      <c r="AB3">
        <f xml:space="preserve"> AA3 + parameters!$D$65</f>
        <v>-2.7000000000000024</v>
      </c>
      <c r="AC3">
        <f xml:space="preserve"> AB3 + parameters!$D$65</f>
        <v>-2.6000000000000023</v>
      </c>
      <c r="AD3">
        <f xml:space="preserve"> AC3 + parameters!$D$65</f>
        <v>-2.5000000000000022</v>
      </c>
      <c r="AE3">
        <f xml:space="preserve"> AD3 + parameters!$D$65</f>
        <v>-2.4000000000000021</v>
      </c>
      <c r="AF3">
        <f xml:space="preserve"> AE3 + parameters!$D$65</f>
        <v>-2.300000000000002</v>
      </c>
      <c r="AG3">
        <f xml:space="preserve"> AF3 + parameters!$D$65</f>
        <v>-2.200000000000002</v>
      </c>
      <c r="AH3">
        <f xml:space="preserve"> AG3 + parameters!$D$65</f>
        <v>-2.1000000000000019</v>
      </c>
      <c r="AI3">
        <f xml:space="preserve"> AH3 + parameters!$D$65</f>
        <v>-2.0000000000000018</v>
      </c>
      <c r="AJ3">
        <f xml:space="preserve"> AI3 + parameters!$D$65</f>
        <v>-1.9000000000000017</v>
      </c>
      <c r="AK3">
        <f xml:space="preserve"> AJ3 + parameters!$D$65</f>
        <v>-1.8000000000000016</v>
      </c>
      <c r="AL3">
        <f xml:space="preserve"> AK3 + parameters!$D$65</f>
        <v>-1.7000000000000015</v>
      </c>
      <c r="AM3">
        <f xml:space="preserve"> AL3 + parameters!$D$65</f>
        <v>-1.6000000000000014</v>
      </c>
      <c r="AN3">
        <f xml:space="preserve"> AM3 + parameters!$D$65</f>
        <v>-1.5000000000000013</v>
      </c>
      <c r="AO3">
        <f xml:space="preserve"> AN3 + parameters!$D$65</f>
        <v>-1.4000000000000012</v>
      </c>
      <c r="AP3">
        <f xml:space="preserve"> AO3 + parameters!$D$65</f>
        <v>-1.3000000000000012</v>
      </c>
      <c r="AQ3">
        <f xml:space="preserve"> AP3 + parameters!$D$65</f>
        <v>-1.2000000000000011</v>
      </c>
      <c r="AR3">
        <f xml:space="preserve"> AQ3 + parameters!$D$65</f>
        <v>-1.100000000000001</v>
      </c>
      <c r="AS3">
        <f xml:space="preserve"> AR3 + parameters!$D$65</f>
        <v>-1.0000000000000009</v>
      </c>
      <c r="AT3">
        <f xml:space="preserve"> AS3 + parameters!$D$65</f>
        <v>-0.90000000000000091</v>
      </c>
      <c r="AU3">
        <f xml:space="preserve"> AT3 + parameters!$D$65</f>
        <v>-0.80000000000000093</v>
      </c>
      <c r="AV3">
        <f xml:space="preserve"> AU3 + parameters!$D$65</f>
        <v>-0.70000000000000095</v>
      </c>
      <c r="AW3">
        <f xml:space="preserve"> AV3 + parameters!$D$65</f>
        <v>-0.60000000000000098</v>
      </c>
      <c r="AX3">
        <f xml:space="preserve"> AW3 + parameters!$D$65</f>
        <v>-0.500000000000001</v>
      </c>
      <c r="AY3">
        <f xml:space="preserve"> AX3 + parameters!$D$65</f>
        <v>-0.40000000000000102</v>
      </c>
      <c r="AZ3">
        <f xml:space="preserve"> AY3 + parameters!$D$65</f>
        <v>-0.30000000000000104</v>
      </c>
      <c r="BA3">
        <f xml:space="preserve"> AZ3 + parameters!$D$65</f>
        <v>-0.20000000000000104</v>
      </c>
      <c r="BB3">
        <f xml:space="preserve"> BA3 + parameters!$D$65</f>
        <v>-0.10000000000000103</v>
      </c>
      <c r="BC3">
        <f xml:space="preserve"> BB3 + parameters!$D$65</f>
        <v>-1.0269562977782698E-15</v>
      </c>
      <c r="BD3">
        <f xml:space="preserve"> BC3 + parameters!$D$65</f>
        <v>9.9999999999998979E-2</v>
      </c>
      <c r="BE3">
        <f xml:space="preserve"> BD3 + parameters!$D$65</f>
        <v>0.19999999999999898</v>
      </c>
      <c r="BF3">
        <f xml:space="preserve"> BE3 + parameters!$D$65</f>
        <v>0.29999999999999899</v>
      </c>
      <c r="BG3">
        <f xml:space="preserve"> BF3 + parameters!$D$65</f>
        <v>0.39999999999999902</v>
      </c>
      <c r="BH3">
        <f xml:space="preserve"> BG3 + parameters!$D$65</f>
        <v>0.499999999999999</v>
      </c>
      <c r="BI3">
        <f xml:space="preserve"> BH3 + parameters!$D$65</f>
        <v>0.59999999999999898</v>
      </c>
      <c r="BJ3">
        <f xml:space="preserve"> BI3 + parameters!$D$65</f>
        <v>0.69999999999999896</v>
      </c>
      <c r="BK3">
        <f xml:space="preserve"> BJ3 + parameters!$D$65</f>
        <v>0.79999999999999893</v>
      </c>
      <c r="BL3">
        <f xml:space="preserve"> BK3 + parameters!$D$65</f>
        <v>0.89999999999999891</v>
      </c>
      <c r="BM3">
        <f xml:space="preserve"> BL3 + parameters!$D$65</f>
        <v>0.99999999999999889</v>
      </c>
      <c r="BN3">
        <f xml:space="preserve"> BM3 + parameters!$D$65</f>
        <v>1.099999999999999</v>
      </c>
      <c r="BO3">
        <f xml:space="preserve"> BN3 + parameters!$D$65</f>
        <v>1.1999999999999991</v>
      </c>
      <c r="BP3">
        <f xml:space="preserve"> BO3 + parameters!$D$65</f>
        <v>1.2999999999999992</v>
      </c>
      <c r="BQ3">
        <f xml:space="preserve"> BP3 + parameters!$D$65</f>
        <v>1.3999999999999992</v>
      </c>
      <c r="BR3">
        <f xml:space="preserve"> BQ3 + parameters!$D$65</f>
        <v>1.4999999999999993</v>
      </c>
      <c r="BS3">
        <f xml:space="preserve"> BR3 + parameters!$D$65</f>
        <v>1.5999999999999994</v>
      </c>
      <c r="BT3">
        <f xml:space="preserve"> BS3 + parameters!$D$65</f>
        <v>1.6999999999999995</v>
      </c>
      <c r="BU3">
        <f xml:space="preserve"> BT3 + parameters!$D$65</f>
        <v>1.7999999999999996</v>
      </c>
      <c r="BV3">
        <f xml:space="preserve"> BU3 + parameters!$D$65</f>
        <v>1.8999999999999997</v>
      </c>
      <c r="BW3">
        <f xml:space="preserve"> BV3 + parameters!$D$65</f>
        <v>1.9999999999999998</v>
      </c>
      <c r="BX3">
        <f xml:space="preserve"> BW3 + parameters!$D$65</f>
        <v>2.0999999999999996</v>
      </c>
      <c r="BY3">
        <f xml:space="preserve"> BX3 + parameters!$D$65</f>
        <v>2.1999999999999997</v>
      </c>
      <c r="BZ3">
        <f xml:space="preserve"> BY3 + parameters!$D$65</f>
        <v>2.2999999999999998</v>
      </c>
      <c r="CA3">
        <f xml:space="preserve"> BZ3 + parameters!$D$65</f>
        <v>2.4</v>
      </c>
      <c r="CB3">
        <f xml:space="preserve"> CA3 + parameters!$D$65</f>
        <v>2.5</v>
      </c>
      <c r="CC3">
        <f xml:space="preserve"> CB3 + parameters!$D$65</f>
        <v>2.6</v>
      </c>
      <c r="CD3">
        <f xml:space="preserve"> CC3 + parameters!$D$65</f>
        <v>2.7</v>
      </c>
      <c r="CE3">
        <f xml:space="preserve"> CD3 + parameters!$D$65</f>
        <v>2.8000000000000003</v>
      </c>
      <c r="CF3">
        <f xml:space="preserve"> CE3 + parameters!$D$65</f>
        <v>2.9000000000000004</v>
      </c>
      <c r="CG3">
        <f xml:space="preserve"> CF3 + parameters!$D$65</f>
        <v>3.0000000000000004</v>
      </c>
      <c r="CH3">
        <f xml:space="preserve"> CG3 + parameters!$D$65</f>
        <v>3.1000000000000005</v>
      </c>
      <c r="CI3">
        <f xml:space="preserve"> CH3 + parameters!$D$65</f>
        <v>3.2000000000000006</v>
      </c>
      <c r="CJ3">
        <f xml:space="preserve"> CI3 + parameters!$D$65</f>
        <v>3.3000000000000007</v>
      </c>
      <c r="CK3">
        <f xml:space="preserve"> CJ3 + parameters!$D$65</f>
        <v>3.4000000000000008</v>
      </c>
      <c r="CL3">
        <f xml:space="preserve"> CK3 + parameters!$D$65</f>
        <v>3.5000000000000009</v>
      </c>
      <c r="CM3">
        <f xml:space="preserve"> CL3 + parameters!$D$65</f>
        <v>3.600000000000001</v>
      </c>
      <c r="CN3">
        <f xml:space="preserve"> CM3 + parameters!$D$65</f>
        <v>3.7000000000000011</v>
      </c>
      <c r="CO3">
        <f xml:space="preserve"> CN3 + parameters!$D$65</f>
        <v>3.8000000000000012</v>
      </c>
      <c r="CP3">
        <f xml:space="preserve"> CO3 + parameters!$D$65</f>
        <v>3.9000000000000012</v>
      </c>
      <c r="CQ3">
        <f xml:space="preserve"> CP3 + parameters!$D$65</f>
        <v>4.0000000000000009</v>
      </c>
      <c r="CR3">
        <f xml:space="preserve"> CQ3 + parameters!$D$65</f>
        <v>4.1000000000000005</v>
      </c>
      <c r="CS3">
        <f xml:space="preserve"> CR3 + parameters!$D$65</f>
        <v>4.2</v>
      </c>
      <c r="CT3">
        <f xml:space="preserve"> CS3 + parameters!$D$65</f>
        <v>4.3</v>
      </c>
      <c r="CU3">
        <f xml:space="preserve"> CT3 + parameters!$D$65</f>
        <v>4.3999999999999995</v>
      </c>
      <c r="CV3">
        <f xml:space="preserve"> CU3 + parameters!$D$65</f>
        <v>4.4999999999999991</v>
      </c>
      <c r="CW3">
        <f xml:space="preserve"> CV3 + parameters!$D$65</f>
        <v>4.5999999999999988</v>
      </c>
      <c r="CX3">
        <f xml:space="preserve"> CW3 + parameters!$D$65</f>
        <v>4.6999999999999984</v>
      </c>
      <c r="CY3">
        <f xml:space="preserve"> CX3 + parameters!$D$65</f>
        <v>4.799999999999998</v>
      </c>
      <c r="CZ3">
        <f xml:space="preserve"> CY3 + parameters!$D$65</f>
        <v>4.8999999999999977</v>
      </c>
      <c r="DA3">
        <f xml:space="preserve"> CZ3 + parameters!$D$65</f>
        <v>4.9999999999999973</v>
      </c>
    </row>
    <row r="5" spans="4:105" x14ac:dyDescent="0.25">
      <c r="D5" s="4" t="s">
        <v>3</v>
      </c>
      <c r="E5" s="2">
        <f xml:space="preserve">   1/2   *   (   ERF(   (E3+parameters!$D$65/2)/SQRT(2)   )   -   ERF(   (E3-parameters!$D$65/2)/SQRT(2)   )   )</f>
        <v>1.5016237570053548E-7</v>
      </c>
      <c r="F5" s="2">
        <f xml:space="preserve">   1/2   *   (   ERF(   (F3+parameters!$D$65/2)/SQRT(2)   )   -   ERF(   (F3-parameters!$D$65/2)/SQRT(2)   )   )</f>
        <v>2.4623996403017046E-7</v>
      </c>
      <c r="G5" s="2">
        <f xml:space="preserve">   1/2   *   (   ERF(   (G3+parameters!$D$65/2)/SQRT(2)   )   -   ERF(   (G3-parameters!$D$65/2)/SQRT(2)   )   )</f>
        <v>3.9977587057427044E-7</v>
      </c>
      <c r="H5" s="2">
        <f xml:space="preserve">   1/2   *   (   ERF(   (H3+parameters!$D$65/2)/SQRT(2)   )   -   ERF(   (H3-parameters!$D$65/2)/SQRT(2)   )   )</f>
        <v>6.425919018004933E-7</v>
      </c>
      <c r="I5" s="2">
        <f xml:space="preserve">   1/2   *   (   ERF(   (I3+parameters!$D$65/2)/SQRT(2)   )   -   ERF(   (I3-parameters!$D$65/2)/SQRT(2)   )   )</f>
        <v>1.0226206352825784E-6</v>
      </c>
      <c r="J5" s="2">
        <f xml:space="preserve">   1/2   *   (   ERF(   (J3+parameters!$D$65/2)/SQRT(2)   )   -   ERF(   (J3-parameters!$D$65/2)/SQRT(2)   )   )</f>
        <v>1.6112186903005643E-6</v>
      </c>
      <c r="K5" s="2">
        <f xml:space="preserve">   1/2   *   (   ERF(   (K3+parameters!$D$65/2)/SQRT(2)   )   -   ERF(   (K3-parameters!$D$65/2)/SQRT(2)   )   )</f>
        <v>2.5133621293638164E-6</v>
      </c>
      <c r="L5" s="2">
        <f xml:space="preserve">   1/2   *   (   ERF(   (L3+parameters!$D$65/2)/SQRT(2)   )   -   ERF(   (L3-parameters!$D$65/2)/SQRT(2)   )   )</f>
        <v>3.8816491756410443E-6</v>
      </c>
      <c r="M5" s="2">
        <f xml:space="preserve">   1/2   *   (   ERF(   (M3+parameters!$D$65/2)/SQRT(2)   )   -   ERF(   (M3-parameters!$D$65/2)/SQRT(2)   )   )</f>
        <v>5.9352379546684375E-6</v>
      </c>
      <c r="N5" s="2">
        <f xml:space="preserve">   1/2   *   (   ERF(   (N3+parameters!$D$65/2)/SQRT(2)   )   -   ERF(   (N3-parameters!$D$65/2)/SQRT(2)   )   )</f>
        <v>8.9850527444368389E-6</v>
      </c>
      <c r="O5" s="2">
        <f xml:space="preserve">   1/2   *   (   ERF(   (O3+parameters!$D$65/2)/SQRT(2)   )   -   ERF(   (O3-parameters!$D$65/2)/SQRT(2)   )   )</f>
        <v>1.3466780123705391E-5</v>
      </c>
      <c r="P5" s="2">
        <f xml:space="preserve">   1/2   *   (   ERF(   (P3+parameters!$D$65/2)/SQRT(2)   )   -   ERF(   (P3-parameters!$D$65/2)/SQRT(2)   )   )</f>
        <v>1.9983315821148206E-5</v>
      </c>
      <c r="Q5" s="2">
        <f xml:space="preserve">   1/2   *   (   ERF(   (Q3+parameters!$D$65/2)/SQRT(2)   )   -   ERF(   (Q3-parameters!$D$65/2)/SQRT(2)   )   )</f>
        <v>2.9358372781895792E-5</v>
      </c>
      <c r="R5" s="2">
        <f xml:space="preserve">   1/2   *   (   ERF(   (R3+parameters!$D$65/2)/SQRT(2)   )   -   ERF(   (R3-parameters!$D$65/2)/SQRT(2)   )   )</f>
        <v>4.2702869219646278E-5</v>
      </c>
      <c r="S5" s="2">
        <f xml:space="preserve">   1/2   *   (   ERF(   (S3+parameters!$D$65/2)/SQRT(2)   )   -   ERF(   (S3-parameters!$D$65/2)/SQRT(2)   )   )</f>
        <v>6.1495421215196355E-5</v>
      </c>
      <c r="T5" s="2">
        <f xml:space="preserve">   1/2   *   (   ERF(   (T3+parameters!$D$65/2)/SQRT(2)   )   -   ERF(   (T3-parameters!$D$65/2)/SQRT(2)   )   )</f>
        <v>8.767770118051077E-5</v>
      </c>
      <c r="U5" s="2">
        <f xml:space="preserve">   1/2   *   (   ERF(   (U3+parameters!$D$65/2)/SQRT(2)   )   -   ERF(   (U3-parameters!$D$65/2)/SQRT(2)   )   )</f>
        <v>1.2376452504786473E-4</v>
      </c>
      <c r="V5" s="2">
        <f xml:space="preserve">   1/2   *   (   ERF(   (V3+parameters!$D$65/2)/SQRT(2)   )   -   ERF(   (V3-parameters!$D$65/2)/SQRT(2)   )   )</f>
        <v>1.7296724052673351E-4</v>
      </c>
      <c r="W5" s="2">
        <f xml:space="preserve">   1/2   *   (   ERF(   (W3+parameters!$D$65/2)/SQRT(2)   )   -   ERF(   (W3-parameters!$D$65/2)/SQRT(2)   )   )</f>
        <v>2.3932727043779467E-4</v>
      </c>
      <c r="X5" s="2">
        <f xml:space="preserve">   1/2   *   (   ERF(   (X3+parameters!$D$65/2)/SQRT(2)   )   -   ERF(   (X3-parameters!$D$65/2)/SQRT(2)   )   )</f>
        <v>3.2785451819411504E-4</v>
      </c>
      <c r="Y5" s="2">
        <f xml:space="preserve">   1/2   *   (   ERF(   (Y3+parameters!$D$65/2)/SQRT(2)   )   -   ERF(   (Y3-parameters!$D$65/2)/SQRT(2)   )   )</f>
        <v>4.4466281634220062E-4</v>
      </c>
      <c r="Z5" s="2">
        <f xml:space="preserve">   1/2   *   (   ERF(   (Z3+parameters!$D$65/2)/SQRT(2)   )   -   ERF(   (Z3-parameters!$D$65/2)/SQRT(2)   )   )</f>
        <v>5.9709180754835556E-4</v>
      </c>
      <c r="AA5" s="2">
        <f xml:space="preserve">   1/2   *   (   ERF(   (AA3+parameters!$D$65/2)/SQRT(2)   )   -   ERF(   (AA3-parameters!$D$65/2)/SQRT(2)   )   )</f>
        <v>7.938017801413233E-4</v>
      </c>
      <c r="AB5" s="2">
        <f xml:space="preserve">   1/2   *   (   ERF(   (AB3+parameters!$D$65/2)/SQRT(2)   )   -   ERF(   (AB3-parameters!$D$65/2)/SQRT(2)   )   )</f>
        <v>1.0448253077037228E-3</v>
      </c>
      <c r="AC5" s="2">
        <f xml:space="preserve">   1/2   *   (   ERF(   (AC3+parameters!$D$65/2)/SQRT(2)   )   -   ERF(   (AC3-parameters!$D$65/2)/SQRT(2)   )   )</f>
        <v>1.3615574113083895E-3</v>
      </c>
      <c r="AD5" s="2">
        <f xml:space="preserve">   1/2   *   (   ERF(   (AD3+parameters!$D$65/2)/SQRT(2)   )   -   ERF(   (AD3-parameters!$D$65/2)/SQRT(2)   )   )</f>
        <v>1.7566647812047309E-3</v>
      </c>
      <c r="AE5" s="2">
        <f xml:space="preserve">   1/2   *   (   ERF(   (AE3+parameters!$D$65/2)/SQRT(2)   )   -   ERF(   (AE3-parameters!$D$65/2)/SQRT(2)   )   )</f>
        <v>2.2438947995671032E-3</v>
      </c>
      <c r="AF5" s="2">
        <f xml:space="preserve">   1/2   *   (   ERF(   (AF3+parameters!$D$65/2)/SQRT(2)   )   -   ERF(   (AF3-parameters!$D$65/2)/SQRT(2)   )   )</f>
        <v>2.8377671202060584E-3</v>
      </c>
      <c r="AG5" s="2">
        <f xml:space="preserve">   1/2   *   (   ERF(   (AG3+parameters!$D$65/2)/SQRT(2)   )   -   ERF(   (AG3-parameters!$D$65/2)/SQRT(2)   )   )</f>
        <v>3.5531347360457377E-3</v>
      </c>
      <c r="AH5" s="2">
        <f xml:space="preserve">   1/2   *   (   ERF(   (AH3+parameters!$D$65/2)/SQRT(2)   )   -   ERF(   (AH3-parameters!$D$65/2)/SQRT(2)   )   )</f>
        <v>4.4046080146138422E-3</v>
      </c>
      <c r="AI5" s="2">
        <f xml:space="preserve">   1/2   *   (   ERF(   (AI3+parameters!$D$65/2)/SQRT(2)   )   -   ERF(   (AI3-parameters!$D$65/2)/SQRT(2)   )   )</f>
        <v>5.4058441159342552E-3</v>
      </c>
      <c r="AJ5" s="2">
        <f xml:space="preserve">   1/2   *   (   ERF(   (AJ3+parameters!$D$65/2)/SQRT(2)   )   -   ERF(   (AJ3-parameters!$D$65/2)/SQRT(2)   )   )</f>
        <v>6.5687152739750676E-3</v>
      </c>
      <c r="AK5" s="2">
        <f xml:space="preserve">   1/2   *   (   ERF(   (AK3+parameters!$D$65/2)/SQRT(2)   )   -   ERF(   (AK3-parameters!$D$65/2)/SQRT(2)   )   )</f>
        <v>7.9023820682033175E-3</v>
      </c>
      <c r="AL5" s="2">
        <f xml:space="preserve">   1/2   *   (   ERF(   (AL3+parameters!$D$65/2)/SQRT(2)   )   -   ERF(   (AL3-parameters!$D$65/2)/SQRT(2)   )   )</f>
        <v>9.4123111698309891E-3</v>
      </c>
      <c r="AM5" s="2">
        <f xml:space="preserve">   1/2   *   (   ERF(   (AM3+parameters!$D$65/2)/SQRT(2)   )   -   ERF(   (AM3-parameters!$D$65/2)/SQRT(2)   )   )</f>
        <v>1.1099289968410919E-2</v>
      </c>
      <c r="AN5" s="2">
        <f xml:space="preserve">   1/2   *   (   ERF(   (AN3+parameters!$D$65/2)/SQRT(2)   )   -   ERF(   (AN3-parameters!$D$65/2)/SQRT(2)   )   )</f>
        <v>1.2958501607589323E-2</v>
      </c>
      <c r="AO5" s="2">
        <f xml:space="preserve">   1/2   *   (   ERF(   (AO3+parameters!$D$65/2)/SQRT(2)   )   -   ERF(   (AO3-parameters!$D$65/2)/SQRT(2)   )   )</f>
        <v>1.4978731827753666E-2</v>
      </c>
      <c r="AP5" s="2">
        <f xml:space="preserve">   1/2   *   (   ERF(   (AP3+parameters!$D$65/2)/SQRT(2)   )   -   ERF(   (AP3-parameters!$D$65/2)/SQRT(2)   )   )</f>
        <v>1.7141782229453228E-2</v>
      </c>
      <c r="AQ5" s="2">
        <f xml:space="preserve">   1/2   *   (   ERF(   (AQ3+parameters!$D$65/2)/SQRT(2)   )   -   ERF(   (AQ3-parameters!$D$65/2)/SQRT(2)   )   )</f>
        <v>1.9422161970295004E-2</v>
      </c>
      <c r="AR5" s="2">
        <f xml:space="preserve">   1/2   *   (   ERF(   (AR3+parameters!$D$65/2)/SQRT(2)   )   -   ERF(   (AR3-parameters!$D$65/2)/SQRT(2)   )   )</f>
        <v>2.1787120738745669E-2</v>
      </c>
      <c r="AS5" s="2">
        <f xml:space="preserve">   1/2   *   (   ERF(   (AS3+parameters!$D$65/2)/SQRT(2)   )   -   ERF(   (AS3-parameters!$D$65/2)/SQRT(2)   )   )</f>
        <v>2.4197069932585913E-2</v>
      </c>
      <c r="AT5" s="2">
        <f xml:space="preserve">   1/2   *   (   ERF(   (AT3+parameters!$D$65/2)/SQRT(2)   )   -   ERF(   (AT3-parameters!$D$65/2)/SQRT(2)   )   )</f>
        <v>2.6606416814210609E-2</v>
      </c>
      <c r="AU5" s="2">
        <f xml:space="preserve">   1/2   *   (   ERF(   (AU3+parameters!$D$65/2)/SQRT(2)   )   -   ERF(   (AU3-parameters!$D$65/2)/SQRT(2)   )   )</f>
        <v>2.8964809254175883E-2</v>
      </c>
      <c r="AV5" s="2">
        <f xml:space="preserve">   1/2   *   (   ERF(   (AV3+parameters!$D$65/2)/SQRT(2)   )   -   ERF(   (AV3-parameters!$D$65/2)/SQRT(2)   )   )</f>
        <v>3.121875842899649E-2</v>
      </c>
      <c r="AW5" s="2">
        <f xml:space="preserve">   1/2   *   (   ERF(   (AW3+parameters!$D$65/2)/SQRT(2)   )   -   ERF(   (AW3-parameters!$D$65/2)/SQRT(2)   )   )</f>
        <v>3.3313575982481664E-2</v>
      </c>
      <c r="AX5" s="2">
        <f xml:space="preserve">   1/2   *   (   ERF(   (AX3+parameters!$D$65/2)/SQRT(2)   )   -   ERF(   (AX3-parameters!$D$65/2)/SQRT(2)   )   )</f>
        <v>3.5195533499573634E-2</v>
      </c>
      <c r="AY5" s="2">
        <f xml:space="preserve">   1/2   *   (   ERF(   (AY3+parameters!$D$65/2)/SQRT(2)   )   -   ERF(   (AY3-parameters!$D$65/2)/SQRT(2)   )   )</f>
        <v>3.6814128536460905E-2</v>
      </c>
      <c r="AZ5" s="2">
        <f xml:space="preserve">   1/2   *   (   ERF(   (AZ3+parameters!$D$65/2)/SQRT(2)   )   -   ERF(   (AZ3-parameters!$D$65/2)/SQRT(2)   )   )</f>
        <v>3.8124325492695316E-2</v>
      </c>
      <c r="BA5" s="2">
        <f xml:space="preserve">   1/2   *   (   ERF(   (BA3+parameters!$D$65/2)/SQRT(2)   )   -   ERF(   (BA3-parameters!$D$65/2)/SQRT(2)   )   )</f>
        <v>3.9088633312681212E-2</v>
      </c>
      <c r="BB5" s="2">
        <f xml:space="preserve">   1/2   *   (   ERF(   (BB3+parameters!$D$65/2)/SQRT(2)   )   -   ERF(   (BB3-parameters!$D$65/2)/SQRT(2)   )   )</f>
        <v>3.9678886531870058E-2</v>
      </c>
      <c r="BC5" s="2">
        <f xml:space="preserve">   1/2   *   (   ERF(   (BC3+parameters!$D$65/2)/SQRT(2)   )   -   ERF(   (BC3-parameters!$D$65/2)/SQRT(2)   )   )</f>
        <v>3.9877611676744924E-2</v>
      </c>
      <c r="BD5" s="2">
        <f xml:space="preserve">   1/2   *   (   ERF(   (BD3+parameters!$D$65/2)/SQRT(2)   )   -   ERF(   (BD3-parameters!$D$65/2)/SQRT(2)   )   )</f>
        <v>3.9678886531870065E-2</v>
      </c>
      <c r="BE5" s="2">
        <f xml:space="preserve">   1/2   *   (   ERF(   (BE3+parameters!$D$65/2)/SQRT(2)   )   -   ERF(   (BE3-parameters!$D$65/2)/SQRT(2)   )   )</f>
        <v>3.9088633312681226E-2</v>
      </c>
      <c r="BF5" s="2">
        <f xml:space="preserve">   1/2   *   (   ERF(   (BF3+parameters!$D$65/2)/SQRT(2)   )   -   ERF(   (BF3-parameters!$D$65/2)/SQRT(2)   )   )</f>
        <v>3.8124325492695371E-2</v>
      </c>
      <c r="BG5" s="2">
        <f xml:space="preserve">   1/2   *   (   ERF(   (BG3+parameters!$D$65/2)/SQRT(2)   )   -   ERF(   (BG3-parameters!$D$65/2)/SQRT(2)   )   )</f>
        <v>3.6814128536460933E-2</v>
      </c>
      <c r="BH5" s="2">
        <f xml:space="preserve">   1/2   *   (   ERF(   (BH3+parameters!$D$65/2)/SQRT(2)   )   -   ERF(   (BH3-parameters!$D$65/2)/SQRT(2)   )   )</f>
        <v>3.5195533499573661E-2</v>
      </c>
      <c r="BI5" s="2">
        <f xml:space="preserve">   1/2   *   (   ERF(   (BI3+parameters!$D$65/2)/SQRT(2)   )   -   ERF(   (BI3-parameters!$D$65/2)/SQRT(2)   )   )</f>
        <v>3.3313575982481691E-2</v>
      </c>
      <c r="BJ5" s="2">
        <f xml:space="preserve">   1/2   *   (   ERF(   (BJ3+parameters!$D$65/2)/SQRT(2)   )   -   ERF(   (BJ3-parameters!$D$65/2)/SQRT(2)   )   )</f>
        <v>3.1218758428996546E-2</v>
      </c>
      <c r="BK5" s="2">
        <f xml:space="preserve">   1/2   *   (   ERF(   (BK3+parameters!$D$65/2)/SQRT(2)   )   -   ERF(   (BK3-parameters!$D$65/2)/SQRT(2)   )   )</f>
        <v>2.8964809254175772E-2</v>
      </c>
      <c r="BL5" s="2">
        <f xml:space="preserve">   1/2   *   (   ERF(   (BL3+parameters!$D$65/2)/SQRT(2)   )   -   ERF(   (BL3-parameters!$D$65/2)/SQRT(2)   )   )</f>
        <v>2.6606416814210609E-2</v>
      </c>
      <c r="BM5" s="2">
        <f xml:space="preserve">   1/2   *   (   ERF(   (BM3+parameters!$D$65/2)/SQRT(2)   )   -   ERF(   (BM3-parameters!$D$65/2)/SQRT(2)   )   )</f>
        <v>2.4197069932585857E-2</v>
      </c>
      <c r="BN5" s="2">
        <f xml:space="preserve">   1/2   *   (   ERF(   (BN3+parameters!$D$65/2)/SQRT(2)   )   -   ERF(   (BN3-parameters!$D$65/2)/SQRT(2)   )   )</f>
        <v>2.178712073874578E-2</v>
      </c>
      <c r="BO5" s="2">
        <f xml:space="preserve">   1/2   *   (   ERF(   (BO3+parameters!$D$65/2)/SQRT(2)   )   -   ERF(   (BO3-parameters!$D$65/2)/SQRT(2)   )   )</f>
        <v>1.942216197029506E-2</v>
      </c>
      <c r="BP5" s="2">
        <f xml:space="preserve">   1/2   *   (   ERF(   (BP3+parameters!$D$65/2)/SQRT(2)   )   -   ERF(   (BP3-parameters!$D$65/2)/SQRT(2)   )   )</f>
        <v>1.7141782229453228E-2</v>
      </c>
      <c r="BQ5" s="2">
        <f xml:space="preserve">   1/2   *   (   ERF(   (BQ3+parameters!$D$65/2)/SQRT(2)   )   -   ERF(   (BQ3-parameters!$D$65/2)/SQRT(2)   )   )</f>
        <v>1.4978731827753722E-2</v>
      </c>
      <c r="BR5" s="2">
        <f xml:space="preserve">   1/2   *   (   ERF(   (BR3+parameters!$D$65/2)/SQRT(2)   )   -   ERF(   (BR3-parameters!$D$65/2)/SQRT(2)   )   )</f>
        <v>1.2958501607589323E-2</v>
      </c>
      <c r="BS5" s="2">
        <f xml:space="preserve">   1/2   *   (   ERF(   (BS3+parameters!$D$65/2)/SQRT(2)   )   -   ERF(   (BS3-parameters!$D$65/2)/SQRT(2)   )   )</f>
        <v>1.1099289968410975E-2</v>
      </c>
      <c r="BT5" s="2">
        <f xml:space="preserve">   1/2   *   (   ERF(   (BT3+parameters!$D$65/2)/SQRT(2)   )   -   ERF(   (BT3-parameters!$D$65/2)/SQRT(2)   )   )</f>
        <v>9.4123111698309891E-3</v>
      </c>
      <c r="BU5" s="2">
        <f xml:space="preserve">   1/2   *   (   ERF(   (BU3+parameters!$D$65/2)/SQRT(2)   )   -   ERF(   (BU3-parameters!$D$65/2)/SQRT(2)   )   )</f>
        <v>7.9023820682034285E-3</v>
      </c>
      <c r="BV5" s="2">
        <f xml:space="preserve">   1/2   *   (   ERF(   (BV3+parameters!$D$65/2)/SQRT(2)   )   -   ERF(   (BV3-parameters!$D$65/2)/SQRT(2)   )   )</f>
        <v>6.5687152739750676E-3</v>
      </c>
      <c r="BW5" s="2">
        <f xml:space="preserve">   1/2   *   (   ERF(   (BW3+parameters!$D$65/2)/SQRT(2)   )   -   ERF(   (BW3-parameters!$D$65/2)/SQRT(2)   )   )</f>
        <v>5.4058441159342552E-3</v>
      </c>
      <c r="BX5" s="2">
        <f xml:space="preserve">   1/2   *   (   ERF(   (BX3+parameters!$D$65/2)/SQRT(2)   )   -   ERF(   (BX3-parameters!$D$65/2)/SQRT(2)   )   )</f>
        <v>4.4046080146138977E-3</v>
      </c>
      <c r="BY5" s="2">
        <f xml:space="preserve">   1/2   *   (   ERF(   (BY3+parameters!$D$65/2)/SQRT(2)   )   -   ERF(   (BY3-parameters!$D$65/2)/SQRT(2)   )   )</f>
        <v>3.5531347360457932E-3</v>
      </c>
      <c r="BZ5" s="2">
        <f xml:space="preserve">   1/2   *   (   ERF(   (BZ3+parameters!$D$65/2)/SQRT(2)   )   -   ERF(   (BZ3-parameters!$D$65/2)/SQRT(2)   )   )</f>
        <v>2.8377671202061139E-3</v>
      </c>
      <c r="CA5" s="2">
        <f xml:space="preserve">   1/2   *   (   ERF(   (CA3+parameters!$D$65/2)/SQRT(2)   )   -   ERF(   (CA3-parameters!$D$65/2)/SQRT(2)   )   )</f>
        <v>2.2438947995671032E-3</v>
      </c>
      <c r="CB5" s="2">
        <f xml:space="preserve">   1/2   *   (   ERF(   (CB3+parameters!$D$65/2)/SQRT(2)   )   -   ERF(   (CB3-parameters!$D$65/2)/SQRT(2)   )   )</f>
        <v>1.7566647812047309E-3</v>
      </c>
      <c r="CC5" s="2">
        <f xml:space="preserve">   1/2   *   (   ERF(   (CC3+parameters!$D$65/2)/SQRT(2)   )   -   ERF(   (CC3-parameters!$D$65/2)/SQRT(2)   )   )</f>
        <v>1.361557411308334E-3</v>
      </c>
      <c r="CD5" s="2">
        <f xml:space="preserve">   1/2   *   (   ERF(   (CD3+parameters!$D$65/2)/SQRT(2)   )   -   ERF(   (CD3-parameters!$D$65/2)/SQRT(2)   )   )</f>
        <v>1.0448253077037228E-3</v>
      </c>
      <c r="CE5" s="2">
        <f xml:space="preserve">   1/2   *   (   ERF(   (CE3+parameters!$D$65/2)/SQRT(2)   )   -   ERF(   (CE3-parameters!$D$65/2)/SQRT(2)   )   )</f>
        <v>7.938017801413233E-4</v>
      </c>
      <c r="CF5" s="2">
        <f xml:space="preserve">   1/2   *   (   ERF(   (CF3+parameters!$D$65/2)/SQRT(2)   )   -   ERF(   (CF3-parameters!$D$65/2)/SQRT(2)   )   )</f>
        <v>5.9709180754835556E-4</v>
      </c>
      <c r="CG5" s="2">
        <f xml:space="preserve">   1/2   *   (   ERF(   (CG3+parameters!$D$65/2)/SQRT(2)   )   -   ERF(   (CG3-parameters!$D$65/2)/SQRT(2)   )   )</f>
        <v>4.4466281634220062E-4</v>
      </c>
      <c r="CH5" s="2">
        <f xml:space="preserve">   1/2   *   (   ERF(   (CH3+parameters!$D$65/2)/SQRT(2)   )   -   ERF(   (CH3-parameters!$D$65/2)/SQRT(2)   )   )</f>
        <v>3.2785451819411504E-4</v>
      </c>
      <c r="CI5" s="2">
        <f xml:space="preserve">   1/2   *   (   ERF(   (CI3+parameters!$D$65/2)/SQRT(2)   )   -   ERF(   (CI3-parameters!$D$65/2)/SQRT(2)   )   )</f>
        <v>2.3932727043779467E-4</v>
      </c>
      <c r="CJ5" s="2">
        <f xml:space="preserve">   1/2   *   (   ERF(   (CJ3+parameters!$D$65/2)/SQRT(2)   )   -   ERF(   (CJ3-parameters!$D$65/2)/SQRT(2)   )   )</f>
        <v>1.7296724052673351E-4</v>
      </c>
      <c r="CK5" s="2">
        <f xml:space="preserve">   1/2   *   (   ERF(   (CK3+parameters!$D$65/2)/SQRT(2)   )   -   ERF(   (CK3-parameters!$D$65/2)/SQRT(2)   )   )</f>
        <v>1.2376452504786473E-4</v>
      </c>
      <c r="CL5" s="2">
        <f xml:space="preserve">   1/2   *   (   ERF(   (CL3+parameters!$D$65/2)/SQRT(2)   )   -   ERF(   (CL3-parameters!$D$65/2)/SQRT(2)   )   )</f>
        <v>8.767770118051077E-5</v>
      </c>
      <c r="CM5" s="2">
        <f xml:space="preserve">   1/2   *   (   ERF(   (CM3+parameters!$D$65/2)/SQRT(2)   )   -   ERF(   (CM3-parameters!$D$65/2)/SQRT(2)   )   )</f>
        <v>6.1495421215196355E-5</v>
      </c>
      <c r="CN5" s="2">
        <f xml:space="preserve">   1/2   *   (   ERF(   (CN3+parameters!$D$65/2)/SQRT(2)   )   -   ERF(   (CN3-parameters!$D$65/2)/SQRT(2)   )   )</f>
        <v>4.2702869219646278E-5</v>
      </c>
      <c r="CO5" s="2">
        <f xml:space="preserve">   1/2   *   (   ERF(   (CO3+parameters!$D$65/2)/SQRT(2)   )   -   ERF(   (CO3-parameters!$D$65/2)/SQRT(2)   )   )</f>
        <v>2.9358372781895792E-5</v>
      </c>
      <c r="CP5" s="2">
        <f xml:space="preserve">   1/2   *   (   ERF(   (CP3+parameters!$D$65/2)/SQRT(2)   )   -   ERF(   (CP3-parameters!$D$65/2)/SQRT(2)   )   )</f>
        <v>1.9983315821148206E-5</v>
      </c>
      <c r="CQ5" s="2">
        <f xml:space="preserve">   1/2   *   (   ERF(   (CQ3+parameters!$D$65/2)/SQRT(2)   )   -   ERF(   (CQ3-parameters!$D$65/2)/SQRT(2)   )   )</f>
        <v>1.3466780123705391E-5</v>
      </c>
      <c r="CR5" s="2">
        <f xml:space="preserve">   1/2   *   (   ERF(   (CR3+parameters!$D$65/2)/SQRT(2)   )   -   ERF(   (CR3-parameters!$D$65/2)/SQRT(2)   )   )</f>
        <v>8.9850527444368389E-6</v>
      </c>
      <c r="CS5" s="2">
        <f xml:space="preserve">   1/2   *   (   ERF(   (CS3+parameters!$D$65/2)/SQRT(2)   )   -   ERF(   (CS3-parameters!$D$65/2)/SQRT(2)   )   )</f>
        <v>5.9352379546684375E-6</v>
      </c>
      <c r="CT5" s="2">
        <f xml:space="preserve">   1/2   *   (   ERF(   (CT3+parameters!$D$65/2)/SQRT(2)   )   -   ERF(   (CT3-parameters!$D$65/2)/SQRT(2)   )   )</f>
        <v>3.8816491756410443E-6</v>
      </c>
      <c r="CU5" s="2">
        <f xml:space="preserve">   1/2   *   (   ERF(   (CU3+parameters!$D$65/2)/SQRT(2)   )   -   ERF(   (CU3-parameters!$D$65/2)/SQRT(2)   )   )</f>
        <v>2.5133621293638164E-6</v>
      </c>
      <c r="CV5" s="2">
        <f xml:space="preserve">   1/2   *   (   ERF(   (CV3+parameters!$D$65/2)/SQRT(2)   )   -   ERF(   (CV3-parameters!$D$65/2)/SQRT(2)   )   )</f>
        <v>1.6112186903005643E-6</v>
      </c>
      <c r="CW5" s="2">
        <f xml:space="preserve">   1/2   *   (   ERF(   (CW3+parameters!$D$65/2)/SQRT(2)   )   -   ERF(   (CW3-parameters!$D$65/2)/SQRT(2)   )   )</f>
        <v>1.0226206352825784E-6</v>
      </c>
      <c r="CX5" s="2">
        <f xml:space="preserve">   1/2   *   (   ERF(   (CX3+parameters!$D$65/2)/SQRT(2)   )   -   ERF(   (CX3-parameters!$D$65/2)/SQRT(2)   )   )</f>
        <v>6.425919018004933E-7</v>
      </c>
      <c r="CY5" s="2">
        <f xml:space="preserve">   1/2   *   (   ERF(   (CY3+parameters!$D$65/2)/SQRT(2)   )   -   ERF(   (CY3-parameters!$D$65/2)/SQRT(2)   )   )</f>
        <v>3.9977587057427044E-7</v>
      </c>
      <c r="CZ5" s="2">
        <f xml:space="preserve">   1/2   *   (   ERF(   (CZ3+parameters!$D$65/2)/SQRT(2)   )   -   ERF(   (CZ3-parameters!$D$65/2)/SQRT(2)   )   )</f>
        <v>2.4623996403017046E-7</v>
      </c>
      <c r="DA5" s="2">
        <f xml:space="preserve">   1/2   *   (   ERF(   (DA3+parameters!$D$65/2)/SQRT(2)   )   -   ERF(   (DA3-parameters!$D$65/2)/SQRT(2)   )   )</f>
        <v>1.5016237570053548E-7</v>
      </c>
    </row>
    <row r="7" spans="4:105" x14ac:dyDescent="0.25">
      <c r="D7" s="4" t="s">
        <v>25</v>
      </c>
    </row>
    <row r="8" spans="4:105" x14ac:dyDescent="0.25">
      <c r="D8" t="s">
        <v>48</v>
      </c>
      <c r="E8" s="1">
        <f t="array" ref="E8:E20">demand.total.2025 * 1000</f>
        <v>4328000</v>
      </c>
      <c r="F8" s="1">
        <f t="array" ref="F8:F20">demand.total.2025 * 1000</f>
        <v>4328000</v>
      </c>
      <c r="G8" s="1">
        <f t="array" ref="G8:G20">demand.total.2025 * 1000</f>
        <v>4328000</v>
      </c>
      <c r="H8" s="1">
        <f t="array" ref="H8:H20">demand.total.2025 * 1000</f>
        <v>4328000</v>
      </c>
      <c r="I8" s="1">
        <f t="array" ref="I8:I20">demand.total.2025 * 1000</f>
        <v>4328000</v>
      </c>
      <c r="J8" s="1">
        <f t="array" ref="J8:J20">demand.total.2025 * 1000</f>
        <v>4328000</v>
      </c>
      <c r="K8" s="1">
        <f t="array" ref="K8:K20">demand.total.2025 * 1000</f>
        <v>4328000</v>
      </c>
      <c r="L8" s="1">
        <f t="array" ref="L8:L20">demand.total.2025 * 1000</f>
        <v>4328000</v>
      </c>
      <c r="M8" s="1">
        <f t="array" ref="M8:M20">demand.total.2025 * 1000</f>
        <v>4328000</v>
      </c>
      <c r="N8" s="1">
        <f t="array" ref="N8:N20">demand.total.2025 * 1000</f>
        <v>4328000</v>
      </c>
      <c r="O8" s="1">
        <f t="array" ref="O8:O20">demand.total.2025 * 1000</f>
        <v>4328000</v>
      </c>
      <c r="P8" s="1">
        <f t="array" ref="P8:P20">demand.total.2025 * 1000</f>
        <v>4328000</v>
      </c>
      <c r="Q8" s="1">
        <f t="array" ref="Q8:Q20">demand.total.2025 * 1000</f>
        <v>4328000</v>
      </c>
      <c r="R8" s="1">
        <f t="array" ref="R8:R20">demand.total.2025 * 1000</f>
        <v>4328000</v>
      </c>
      <c r="S8" s="1">
        <f t="array" ref="S8:S20">demand.total.2025 * 1000</f>
        <v>4328000</v>
      </c>
      <c r="T8" s="1">
        <f t="array" ref="T8:T20">demand.total.2025 * 1000</f>
        <v>4328000</v>
      </c>
      <c r="U8" s="1">
        <f t="array" ref="U8:U20">demand.total.2025 * 1000</f>
        <v>4328000</v>
      </c>
      <c r="V8" s="1">
        <f t="array" ref="V8:V20">demand.total.2025 * 1000</f>
        <v>4328000</v>
      </c>
      <c r="W8" s="1">
        <f t="array" ref="W8:W20">demand.total.2025 * 1000</f>
        <v>4328000</v>
      </c>
      <c r="X8" s="1">
        <f t="array" ref="X8:X20">demand.total.2025 * 1000</f>
        <v>4328000</v>
      </c>
      <c r="Y8" s="1">
        <f t="array" ref="Y8:Y20">demand.total.2025 * 1000</f>
        <v>4328000</v>
      </c>
      <c r="Z8" s="1">
        <f t="array" ref="Z8:Z20">demand.total.2025 * 1000</f>
        <v>4328000</v>
      </c>
      <c r="AA8" s="1">
        <f t="array" ref="AA8:AA20">demand.total.2025 * 1000</f>
        <v>4328000</v>
      </c>
      <c r="AB8" s="1">
        <f t="array" ref="AB8:AB20">demand.total.2025 * 1000</f>
        <v>4328000</v>
      </c>
      <c r="AC8" s="1">
        <f t="array" ref="AC8:AC20">demand.total.2025 * 1000</f>
        <v>4328000</v>
      </c>
      <c r="AD8" s="1">
        <f t="array" ref="AD8:AD20">demand.total.2025 * 1000</f>
        <v>4328000</v>
      </c>
      <c r="AE8" s="1">
        <f t="array" ref="AE8:AE20">demand.total.2025 * 1000</f>
        <v>4328000</v>
      </c>
      <c r="AF8" s="1">
        <f t="array" ref="AF8:AF20">demand.total.2025 * 1000</f>
        <v>4328000</v>
      </c>
      <c r="AG8" s="1">
        <f t="array" ref="AG8:AG20">demand.total.2025 * 1000</f>
        <v>4328000</v>
      </c>
      <c r="AH8" s="1">
        <f t="array" ref="AH8:AH20">demand.total.2025 * 1000</f>
        <v>4328000</v>
      </c>
      <c r="AI8" s="1">
        <f t="array" ref="AI8:AI20">demand.total.2025 * 1000</f>
        <v>4328000</v>
      </c>
      <c r="AJ8" s="1">
        <f t="array" ref="AJ8:AJ20">demand.total.2025 * 1000</f>
        <v>4328000</v>
      </c>
      <c r="AK8" s="1">
        <f t="array" ref="AK8:AK20">demand.total.2025 * 1000</f>
        <v>4328000</v>
      </c>
      <c r="AL8" s="1">
        <f t="array" ref="AL8:AL20">demand.total.2025 * 1000</f>
        <v>4328000</v>
      </c>
      <c r="AM8" s="1">
        <f t="array" ref="AM8:AM20">demand.total.2025 * 1000</f>
        <v>4328000</v>
      </c>
      <c r="AN8" s="1">
        <f t="array" ref="AN8:AN20">demand.total.2025 * 1000</f>
        <v>4328000</v>
      </c>
      <c r="AO8" s="1">
        <f t="array" ref="AO8:AO20">demand.total.2025 * 1000</f>
        <v>4328000</v>
      </c>
      <c r="AP8" s="1">
        <f t="array" ref="AP8:AP20">demand.total.2025 * 1000</f>
        <v>4328000</v>
      </c>
      <c r="AQ8" s="1">
        <f t="array" ref="AQ8:AQ20">demand.total.2025 * 1000</f>
        <v>4328000</v>
      </c>
      <c r="AR8" s="1">
        <f t="array" ref="AR8:AR20">demand.total.2025 * 1000</f>
        <v>4328000</v>
      </c>
      <c r="AS8" s="1">
        <f t="array" ref="AS8:AS20">demand.total.2025 * 1000</f>
        <v>4328000</v>
      </c>
      <c r="AT8" s="1">
        <f t="array" ref="AT8:AT20">demand.total.2025 * 1000</f>
        <v>4328000</v>
      </c>
      <c r="AU8" s="1">
        <f t="array" ref="AU8:AU20">demand.total.2025 * 1000</f>
        <v>4328000</v>
      </c>
      <c r="AV8" s="1">
        <f t="array" ref="AV8:AV20">demand.total.2025 * 1000</f>
        <v>4328000</v>
      </c>
      <c r="AW8" s="1">
        <f t="array" ref="AW8:AW20">demand.total.2025 * 1000</f>
        <v>4328000</v>
      </c>
      <c r="AX8" s="1">
        <f t="array" ref="AX8:AX20">demand.total.2025 * 1000</f>
        <v>4328000</v>
      </c>
      <c r="AY8" s="1">
        <f t="array" ref="AY8:AY20">demand.total.2025 * 1000</f>
        <v>4328000</v>
      </c>
      <c r="AZ8" s="1">
        <f t="array" ref="AZ8:AZ20">demand.total.2025 * 1000</f>
        <v>4328000</v>
      </c>
      <c r="BA8" s="1">
        <f t="array" ref="BA8:BA20">demand.total.2025 * 1000</f>
        <v>4328000</v>
      </c>
      <c r="BB8" s="1">
        <f t="array" ref="BB8:BB20">demand.total.2025 * 1000</f>
        <v>4328000</v>
      </c>
      <c r="BC8" s="1">
        <f t="array" ref="BC8:BC20">demand.total.2025 * 1000</f>
        <v>4328000</v>
      </c>
      <c r="BD8" s="1">
        <f t="array" ref="BD8:BD20">demand.total.2025 * 1000</f>
        <v>4328000</v>
      </c>
      <c r="BE8" s="1">
        <f t="array" ref="BE8:BE20">demand.total.2025 * 1000</f>
        <v>4328000</v>
      </c>
      <c r="BF8" s="1">
        <f t="array" ref="BF8:BF20">demand.total.2025 * 1000</f>
        <v>4328000</v>
      </c>
      <c r="BG8" s="1">
        <f t="array" ref="BG8:BG20">demand.total.2025 * 1000</f>
        <v>4328000</v>
      </c>
      <c r="BH8" s="1">
        <f t="array" ref="BH8:BH20">demand.total.2025 * 1000</f>
        <v>4328000</v>
      </c>
      <c r="BI8" s="1">
        <f t="array" ref="BI8:BI20">demand.total.2025 * 1000</f>
        <v>4328000</v>
      </c>
      <c r="BJ8" s="1">
        <f t="array" ref="BJ8:BJ20">demand.total.2025 * 1000</f>
        <v>4328000</v>
      </c>
      <c r="BK8" s="1">
        <f t="array" ref="BK8:BK20">demand.total.2025 * 1000</f>
        <v>4328000</v>
      </c>
      <c r="BL8" s="1">
        <f t="array" ref="BL8:BL20">demand.total.2025 * 1000</f>
        <v>4328000</v>
      </c>
      <c r="BM8" s="1">
        <f t="array" ref="BM8:BM20">demand.total.2025 * 1000</f>
        <v>4328000</v>
      </c>
      <c r="BN8" s="1">
        <f t="array" ref="BN8:BN20">demand.total.2025 * 1000</f>
        <v>4328000</v>
      </c>
      <c r="BO8" s="1">
        <f t="array" ref="BO8:BO20">demand.total.2025 * 1000</f>
        <v>4328000</v>
      </c>
      <c r="BP8" s="1">
        <f t="array" ref="BP8:BP20">demand.total.2025 * 1000</f>
        <v>4328000</v>
      </c>
      <c r="BQ8" s="1">
        <f t="array" ref="BQ8:BQ20">demand.total.2025 * 1000</f>
        <v>4328000</v>
      </c>
      <c r="BR8" s="1">
        <f t="array" ref="BR8:BR20">demand.total.2025 * 1000</f>
        <v>4328000</v>
      </c>
      <c r="BS8" s="1">
        <f t="array" ref="BS8:BS20">demand.total.2025 * 1000</f>
        <v>4328000</v>
      </c>
      <c r="BT8" s="1">
        <f t="array" ref="BT8:BT20">demand.total.2025 * 1000</f>
        <v>4328000</v>
      </c>
      <c r="BU8" s="1">
        <f t="array" ref="BU8:BU20">demand.total.2025 * 1000</f>
        <v>4328000</v>
      </c>
      <c r="BV8" s="1">
        <f t="array" ref="BV8:BV20">demand.total.2025 * 1000</f>
        <v>4328000</v>
      </c>
      <c r="BW8" s="1">
        <f t="array" ref="BW8:BW20">demand.total.2025 * 1000</f>
        <v>4328000</v>
      </c>
      <c r="BX8" s="1">
        <f t="array" ref="BX8:BX20">demand.total.2025 * 1000</f>
        <v>4328000</v>
      </c>
      <c r="BY8" s="1">
        <f t="array" ref="BY8:BY20">demand.total.2025 * 1000</f>
        <v>4328000</v>
      </c>
      <c r="BZ8" s="1">
        <f t="array" ref="BZ8:BZ20">demand.total.2025 * 1000</f>
        <v>4328000</v>
      </c>
      <c r="CA8" s="1">
        <f t="array" ref="CA8:CA20">demand.total.2025 * 1000</f>
        <v>4328000</v>
      </c>
      <c r="CB8" s="1">
        <f t="array" ref="CB8:CB20">demand.total.2025 * 1000</f>
        <v>4328000</v>
      </c>
      <c r="CC8" s="1">
        <f t="array" ref="CC8:CC20">demand.total.2025 * 1000</f>
        <v>4328000</v>
      </c>
      <c r="CD8" s="1">
        <f t="array" ref="CD8:CD20">demand.total.2025 * 1000</f>
        <v>4328000</v>
      </c>
      <c r="CE8" s="1">
        <f t="array" ref="CE8:CE20">demand.total.2025 * 1000</f>
        <v>4328000</v>
      </c>
      <c r="CF8" s="1">
        <f t="array" ref="CF8:CF20">demand.total.2025 * 1000</f>
        <v>4328000</v>
      </c>
      <c r="CG8" s="1">
        <f t="array" ref="CG8:CG20">demand.total.2025 * 1000</f>
        <v>4328000</v>
      </c>
      <c r="CH8" s="1">
        <f t="array" ref="CH8:CH20">demand.total.2025 * 1000</f>
        <v>4328000</v>
      </c>
      <c r="CI8" s="1">
        <f t="array" ref="CI8:CI20">demand.total.2025 * 1000</f>
        <v>4328000</v>
      </c>
      <c r="CJ8" s="1">
        <f t="array" ref="CJ8:CJ20">demand.total.2025 * 1000</f>
        <v>4328000</v>
      </c>
      <c r="CK8" s="1">
        <f t="array" ref="CK8:CK20">demand.total.2025 * 1000</f>
        <v>4328000</v>
      </c>
      <c r="CL8" s="1">
        <f t="array" ref="CL8:CL20">demand.total.2025 * 1000</f>
        <v>4328000</v>
      </c>
      <c r="CM8" s="1">
        <f t="array" ref="CM8:CM20">demand.total.2025 * 1000</f>
        <v>4328000</v>
      </c>
      <c r="CN8" s="1">
        <f t="array" ref="CN8:CN20">demand.total.2025 * 1000</f>
        <v>4328000</v>
      </c>
      <c r="CO8" s="1">
        <f t="array" ref="CO8:CO20">demand.total.2025 * 1000</f>
        <v>4328000</v>
      </c>
      <c r="CP8" s="1">
        <f t="array" ref="CP8:CP20">demand.total.2025 * 1000</f>
        <v>4328000</v>
      </c>
      <c r="CQ8" s="1">
        <f t="array" ref="CQ8:CQ20">demand.total.2025 * 1000</f>
        <v>4328000</v>
      </c>
      <c r="CR8" s="1">
        <f t="array" ref="CR8:CR20">demand.total.2025 * 1000</f>
        <v>4328000</v>
      </c>
      <c r="CS8" s="1">
        <f t="array" ref="CS8:CS20">demand.total.2025 * 1000</f>
        <v>4328000</v>
      </c>
      <c r="CT8" s="1">
        <f t="array" ref="CT8:CT20">demand.total.2025 * 1000</f>
        <v>4328000</v>
      </c>
      <c r="CU8" s="1">
        <f t="array" ref="CU8:CU20">demand.total.2025 * 1000</f>
        <v>4328000</v>
      </c>
      <c r="CV8" s="1">
        <f t="array" ref="CV8:CV20">demand.total.2025 * 1000</f>
        <v>4328000</v>
      </c>
      <c r="CW8" s="1">
        <f t="array" ref="CW8:CW20">demand.total.2025 * 1000</f>
        <v>4328000</v>
      </c>
      <c r="CX8" s="1">
        <f t="array" ref="CX8:CX20">demand.total.2025 * 1000</f>
        <v>4328000</v>
      </c>
      <c r="CY8" s="1">
        <f t="array" ref="CY8:CY20">demand.total.2025 * 1000</f>
        <v>4328000</v>
      </c>
      <c r="CZ8" s="1">
        <f t="array" ref="CZ8:CZ20">demand.total.2025 * 1000</f>
        <v>4328000</v>
      </c>
      <c r="DA8" s="1">
        <f t="array" ref="DA8:DA20">demand.total.2025 * 1000</f>
        <v>4328000</v>
      </c>
    </row>
    <row r="9" spans="4:105" x14ac:dyDescent="0.25">
      <c r="D9" t="s">
        <v>49</v>
      </c>
      <c r="E9" s="1">
        <v>4304750</v>
      </c>
      <c r="F9" s="1">
        <v>4304750</v>
      </c>
      <c r="G9" s="1">
        <v>4304750</v>
      </c>
      <c r="H9" s="1">
        <v>4304750</v>
      </c>
      <c r="I9" s="1">
        <v>4304750</v>
      </c>
      <c r="J9" s="1">
        <v>4304750</v>
      </c>
      <c r="K9" s="1">
        <v>4304750</v>
      </c>
      <c r="L9" s="1">
        <v>4304750</v>
      </c>
      <c r="M9" s="1">
        <v>4304750</v>
      </c>
      <c r="N9" s="1">
        <v>4304750</v>
      </c>
      <c r="O9" s="1">
        <v>4304750</v>
      </c>
      <c r="P9" s="1">
        <v>4304750</v>
      </c>
      <c r="Q9" s="1">
        <v>4304750</v>
      </c>
      <c r="R9" s="1">
        <v>4304750</v>
      </c>
      <c r="S9" s="1">
        <v>4304750</v>
      </c>
      <c r="T9" s="1">
        <v>4304750</v>
      </c>
      <c r="U9" s="1">
        <v>4304750</v>
      </c>
      <c r="V9" s="1">
        <v>4304750</v>
      </c>
      <c r="W9" s="1">
        <v>4304750</v>
      </c>
      <c r="X9" s="1">
        <v>4304750</v>
      </c>
      <c r="Y9" s="1">
        <v>4304750</v>
      </c>
      <c r="Z9" s="1">
        <v>4304750</v>
      </c>
      <c r="AA9" s="1">
        <v>4304750</v>
      </c>
      <c r="AB9" s="1">
        <v>4304750</v>
      </c>
      <c r="AC9" s="1">
        <v>4304750</v>
      </c>
      <c r="AD9" s="1">
        <v>4304750</v>
      </c>
      <c r="AE9" s="1">
        <v>4304750</v>
      </c>
      <c r="AF9" s="1">
        <v>4304750</v>
      </c>
      <c r="AG9" s="1">
        <v>4304750</v>
      </c>
      <c r="AH9" s="1">
        <v>4304750</v>
      </c>
      <c r="AI9" s="1">
        <v>4304750</v>
      </c>
      <c r="AJ9" s="1">
        <v>4304750</v>
      </c>
      <c r="AK9" s="1">
        <v>4304750</v>
      </c>
      <c r="AL9" s="1">
        <v>4304750</v>
      </c>
      <c r="AM9" s="1">
        <v>4304750</v>
      </c>
      <c r="AN9" s="1">
        <v>4304750</v>
      </c>
      <c r="AO9" s="1">
        <v>4304750</v>
      </c>
      <c r="AP9" s="1">
        <v>4304750</v>
      </c>
      <c r="AQ9" s="1">
        <v>4304750</v>
      </c>
      <c r="AR9" s="1">
        <v>4304750</v>
      </c>
      <c r="AS9" s="1">
        <v>4304750</v>
      </c>
      <c r="AT9" s="1">
        <v>4304750</v>
      </c>
      <c r="AU9" s="1">
        <v>4304750</v>
      </c>
      <c r="AV9" s="1">
        <v>4304750</v>
      </c>
      <c r="AW9" s="1">
        <v>4304750</v>
      </c>
      <c r="AX9" s="1">
        <v>4304750</v>
      </c>
      <c r="AY9" s="1">
        <v>4304750</v>
      </c>
      <c r="AZ9" s="1">
        <v>4304750</v>
      </c>
      <c r="BA9" s="1">
        <v>4304750</v>
      </c>
      <c r="BB9" s="1">
        <v>4304750</v>
      </c>
      <c r="BC9" s="1">
        <v>4304750</v>
      </c>
      <c r="BD9" s="1">
        <v>4304750</v>
      </c>
      <c r="BE9" s="1">
        <v>4304750</v>
      </c>
      <c r="BF9" s="1">
        <v>4304750</v>
      </c>
      <c r="BG9" s="1">
        <v>4304750</v>
      </c>
      <c r="BH9" s="1">
        <v>4304750</v>
      </c>
      <c r="BI9" s="1">
        <v>4304750</v>
      </c>
      <c r="BJ9" s="1">
        <v>4304750</v>
      </c>
      <c r="BK9" s="1">
        <v>4304750</v>
      </c>
      <c r="BL9" s="1">
        <v>4304750</v>
      </c>
      <c r="BM9" s="1">
        <v>4304750</v>
      </c>
      <c r="BN9" s="1">
        <v>4304750</v>
      </c>
      <c r="BO9" s="1">
        <v>4304750</v>
      </c>
      <c r="BP9" s="1">
        <v>4304750</v>
      </c>
      <c r="BQ9" s="1">
        <v>4304750</v>
      </c>
      <c r="BR9" s="1">
        <v>4304750</v>
      </c>
      <c r="BS9" s="1">
        <v>4304750</v>
      </c>
      <c r="BT9" s="1">
        <v>4304750</v>
      </c>
      <c r="BU9" s="1">
        <v>4304750</v>
      </c>
      <c r="BV9" s="1">
        <v>4304750</v>
      </c>
      <c r="BW9" s="1">
        <v>4304750</v>
      </c>
      <c r="BX9" s="1">
        <v>4304750</v>
      </c>
      <c r="BY9" s="1">
        <v>4304750</v>
      </c>
      <c r="BZ9" s="1">
        <v>4304750</v>
      </c>
      <c r="CA9" s="1">
        <v>4304750</v>
      </c>
      <c r="CB9" s="1">
        <v>4304750</v>
      </c>
      <c r="CC9" s="1">
        <v>4304750</v>
      </c>
      <c r="CD9" s="1">
        <v>4304750</v>
      </c>
      <c r="CE9" s="1">
        <v>4304750</v>
      </c>
      <c r="CF9" s="1">
        <v>4304750</v>
      </c>
      <c r="CG9" s="1">
        <v>4304750</v>
      </c>
      <c r="CH9" s="1">
        <v>4304750</v>
      </c>
      <c r="CI9" s="1">
        <v>4304750</v>
      </c>
      <c r="CJ9" s="1">
        <v>4304750</v>
      </c>
      <c r="CK9" s="1">
        <v>4304750</v>
      </c>
      <c r="CL9" s="1">
        <v>4304750</v>
      </c>
      <c r="CM9" s="1">
        <v>4304750</v>
      </c>
      <c r="CN9" s="1">
        <v>4304750</v>
      </c>
      <c r="CO9" s="1">
        <v>4304750</v>
      </c>
      <c r="CP9" s="1">
        <v>4304750</v>
      </c>
      <c r="CQ9" s="1">
        <v>4304750</v>
      </c>
      <c r="CR9" s="1">
        <v>4304750</v>
      </c>
      <c r="CS9" s="1">
        <v>4304750</v>
      </c>
      <c r="CT9" s="1">
        <v>4304750</v>
      </c>
      <c r="CU9" s="1">
        <v>4304750</v>
      </c>
      <c r="CV9" s="1">
        <v>4304750</v>
      </c>
      <c r="CW9" s="1">
        <v>4304750</v>
      </c>
      <c r="CX9" s="1">
        <v>4304750</v>
      </c>
      <c r="CY9" s="1">
        <v>4304750</v>
      </c>
      <c r="CZ9" s="1">
        <v>4304750</v>
      </c>
      <c r="DA9" s="1">
        <v>4304750</v>
      </c>
    </row>
    <row r="10" spans="4:105" x14ac:dyDescent="0.25">
      <c r="D10" t="s">
        <v>50</v>
      </c>
      <c r="E10" s="1">
        <v>4246750</v>
      </c>
      <c r="F10" s="1">
        <v>4246750</v>
      </c>
      <c r="G10" s="1">
        <v>4246750</v>
      </c>
      <c r="H10" s="1">
        <v>4246750</v>
      </c>
      <c r="I10" s="1">
        <v>4246750</v>
      </c>
      <c r="J10" s="1">
        <v>4246750</v>
      </c>
      <c r="K10" s="1">
        <v>4246750</v>
      </c>
      <c r="L10" s="1">
        <v>4246750</v>
      </c>
      <c r="M10" s="1">
        <v>4246750</v>
      </c>
      <c r="N10" s="1">
        <v>4246750</v>
      </c>
      <c r="O10" s="1">
        <v>4246750</v>
      </c>
      <c r="P10" s="1">
        <v>4246750</v>
      </c>
      <c r="Q10" s="1">
        <v>4246750</v>
      </c>
      <c r="R10" s="1">
        <v>4246750</v>
      </c>
      <c r="S10" s="1">
        <v>4246750</v>
      </c>
      <c r="T10" s="1">
        <v>4246750</v>
      </c>
      <c r="U10" s="1">
        <v>4246750</v>
      </c>
      <c r="V10" s="1">
        <v>4246750</v>
      </c>
      <c r="W10" s="1">
        <v>4246750</v>
      </c>
      <c r="X10" s="1">
        <v>4246750</v>
      </c>
      <c r="Y10" s="1">
        <v>4246750</v>
      </c>
      <c r="Z10" s="1">
        <v>4246750</v>
      </c>
      <c r="AA10" s="1">
        <v>4246750</v>
      </c>
      <c r="AB10" s="1">
        <v>4246750</v>
      </c>
      <c r="AC10" s="1">
        <v>4246750</v>
      </c>
      <c r="AD10" s="1">
        <v>4246750</v>
      </c>
      <c r="AE10" s="1">
        <v>4246750</v>
      </c>
      <c r="AF10" s="1">
        <v>4246750</v>
      </c>
      <c r="AG10" s="1">
        <v>4246750</v>
      </c>
      <c r="AH10" s="1">
        <v>4246750</v>
      </c>
      <c r="AI10" s="1">
        <v>4246750</v>
      </c>
      <c r="AJ10" s="1">
        <v>4246750</v>
      </c>
      <c r="AK10" s="1">
        <v>4246750</v>
      </c>
      <c r="AL10" s="1">
        <v>4246750</v>
      </c>
      <c r="AM10" s="1">
        <v>4246750</v>
      </c>
      <c r="AN10" s="1">
        <v>4246750</v>
      </c>
      <c r="AO10" s="1">
        <v>4246750</v>
      </c>
      <c r="AP10" s="1">
        <v>4246750</v>
      </c>
      <c r="AQ10" s="1">
        <v>4246750</v>
      </c>
      <c r="AR10" s="1">
        <v>4246750</v>
      </c>
      <c r="AS10" s="1">
        <v>4246750</v>
      </c>
      <c r="AT10" s="1">
        <v>4246750</v>
      </c>
      <c r="AU10" s="1">
        <v>4246750</v>
      </c>
      <c r="AV10" s="1">
        <v>4246750</v>
      </c>
      <c r="AW10" s="1">
        <v>4246750</v>
      </c>
      <c r="AX10" s="1">
        <v>4246750</v>
      </c>
      <c r="AY10" s="1">
        <v>4246750</v>
      </c>
      <c r="AZ10" s="1">
        <v>4246750</v>
      </c>
      <c r="BA10" s="1">
        <v>4246750</v>
      </c>
      <c r="BB10" s="1">
        <v>4246750</v>
      </c>
      <c r="BC10" s="1">
        <v>4246750</v>
      </c>
      <c r="BD10" s="1">
        <v>4246750</v>
      </c>
      <c r="BE10" s="1">
        <v>4246750</v>
      </c>
      <c r="BF10" s="1">
        <v>4246750</v>
      </c>
      <c r="BG10" s="1">
        <v>4246750</v>
      </c>
      <c r="BH10" s="1">
        <v>4246750</v>
      </c>
      <c r="BI10" s="1">
        <v>4246750</v>
      </c>
      <c r="BJ10" s="1">
        <v>4246750</v>
      </c>
      <c r="BK10" s="1">
        <v>4246750</v>
      </c>
      <c r="BL10" s="1">
        <v>4246750</v>
      </c>
      <c r="BM10" s="1">
        <v>4246750</v>
      </c>
      <c r="BN10" s="1">
        <v>4246750</v>
      </c>
      <c r="BO10" s="1">
        <v>4246750</v>
      </c>
      <c r="BP10" s="1">
        <v>4246750</v>
      </c>
      <c r="BQ10" s="1">
        <v>4246750</v>
      </c>
      <c r="BR10" s="1">
        <v>4246750</v>
      </c>
      <c r="BS10" s="1">
        <v>4246750</v>
      </c>
      <c r="BT10" s="1">
        <v>4246750</v>
      </c>
      <c r="BU10" s="1">
        <v>4246750</v>
      </c>
      <c r="BV10" s="1">
        <v>4246750</v>
      </c>
      <c r="BW10" s="1">
        <v>4246750</v>
      </c>
      <c r="BX10" s="1">
        <v>4246750</v>
      </c>
      <c r="BY10" s="1">
        <v>4246750</v>
      </c>
      <c r="BZ10" s="1">
        <v>4246750</v>
      </c>
      <c r="CA10" s="1">
        <v>4246750</v>
      </c>
      <c r="CB10" s="1">
        <v>4246750</v>
      </c>
      <c r="CC10" s="1">
        <v>4246750</v>
      </c>
      <c r="CD10" s="1">
        <v>4246750</v>
      </c>
      <c r="CE10" s="1">
        <v>4246750</v>
      </c>
      <c r="CF10" s="1">
        <v>4246750</v>
      </c>
      <c r="CG10" s="1">
        <v>4246750</v>
      </c>
      <c r="CH10" s="1">
        <v>4246750</v>
      </c>
      <c r="CI10" s="1">
        <v>4246750</v>
      </c>
      <c r="CJ10" s="1">
        <v>4246750</v>
      </c>
      <c r="CK10" s="1">
        <v>4246750</v>
      </c>
      <c r="CL10" s="1">
        <v>4246750</v>
      </c>
      <c r="CM10" s="1">
        <v>4246750</v>
      </c>
      <c r="CN10" s="1">
        <v>4246750</v>
      </c>
      <c r="CO10" s="1">
        <v>4246750</v>
      </c>
      <c r="CP10" s="1">
        <v>4246750</v>
      </c>
      <c r="CQ10" s="1">
        <v>4246750</v>
      </c>
      <c r="CR10" s="1">
        <v>4246750</v>
      </c>
      <c r="CS10" s="1">
        <v>4246750</v>
      </c>
      <c r="CT10" s="1">
        <v>4246750</v>
      </c>
      <c r="CU10" s="1">
        <v>4246750</v>
      </c>
      <c r="CV10" s="1">
        <v>4246750</v>
      </c>
      <c r="CW10" s="1">
        <v>4246750</v>
      </c>
      <c r="CX10" s="1">
        <v>4246750</v>
      </c>
      <c r="CY10" s="1">
        <v>4246750</v>
      </c>
      <c r="CZ10" s="1">
        <v>4246750</v>
      </c>
      <c r="DA10" s="1">
        <v>4246750</v>
      </c>
    </row>
    <row r="11" spans="4:105" x14ac:dyDescent="0.25">
      <c r="D11" t="s">
        <v>51</v>
      </c>
      <c r="E11" s="1">
        <v>3881000</v>
      </c>
      <c r="F11" s="1">
        <v>3881000</v>
      </c>
      <c r="G11" s="1">
        <v>3881000</v>
      </c>
      <c r="H11" s="1">
        <v>3881000</v>
      </c>
      <c r="I11" s="1">
        <v>3881000</v>
      </c>
      <c r="J11" s="1">
        <v>3881000</v>
      </c>
      <c r="K11" s="1">
        <v>3881000</v>
      </c>
      <c r="L11" s="1">
        <v>3881000</v>
      </c>
      <c r="M11" s="1">
        <v>3881000</v>
      </c>
      <c r="N11" s="1">
        <v>3881000</v>
      </c>
      <c r="O11" s="1">
        <v>3881000</v>
      </c>
      <c r="P11" s="1">
        <v>3881000</v>
      </c>
      <c r="Q11" s="1">
        <v>3881000</v>
      </c>
      <c r="R11" s="1">
        <v>3881000</v>
      </c>
      <c r="S11" s="1">
        <v>3881000</v>
      </c>
      <c r="T11" s="1">
        <v>3881000</v>
      </c>
      <c r="U11" s="1">
        <v>3881000</v>
      </c>
      <c r="V11" s="1">
        <v>3881000</v>
      </c>
      <c r="W11" s="1">
        <v>3881000</v>
      </c>
      <c r="X11" s="1">
        <v>3881000</v>
      </c>
      <c r="Y11" s="1">
        <v>3881000</v>
      </c>
      <c r="Z11" s="1">
        <v>3881000</v>
      </c>
      <c r="AA11" s="1">
        <v>3881000</v>
      </c>
      <c r="AB11" s="1">
        <v>3881000</v>
      </c>
      <c r="AC11" s="1">
        <v>3881000</v>
      </c>
      <c r="AD11" s="1">
        <v>3881000</v>
      </c>
      <c r="AE11" s="1">
        <v>3881000</v>
      </c>
      <c r="AF11" s="1">
        <v>3881000</v>
      </c>
      <c r="AG11" s="1">
        <v>3881000</v>
      </c>
      <c r="AH11" s="1">
        <v>3881000</v>
      </c>
      <c r="AI11" s="1">
        <v>3881000</v>
      </c>
      <c r="AJ11" s="1">
        <v>3881000</v>
      </c>
      <c r="AK11" s="1">
        <v>3881000</v>
      </c>
      <c r="AL11" s="1">
        <v>3881000</v>
      </c>
      <c r="AM11" s="1">
        <v>3881000</v>
      </c>
      <c r="AN11" s="1">
        <v>3881000</v>
      </c>
      <c r="AO11" s="1">
        <v>3881000</v>
      </c>
      <c r="AP11" s="1">
        <v>3881000</v>
      </c>
      <c r="AQ11" s="1">
        <v>3881000</v>
      </c>
      <c r="AR11" s="1">
        <v>3881000</v>
      </c>
      <c r="AS11" s="1">
        <v>3881000</v>
      </c>
      <c r="AT11" s="1">
        <v>3881000</v>
      </c>
      <c r="AU11" s="1">
        <v>3881000</v>
      </c>
      <c r="AV11" s="1">
        <v>3881000</v>
      </c>
      <c r="AW11" s="1">
        <v>3881000</v>
      </c>
      <c r="AX11" s="1">
        <v>3881000</v>
      </c>
      <c r="AY11" s="1">
        <v>3881000</v>
      </c>
      <c r="AZ11" s="1">
        <v>3881000</v>
      </c>
      <c r="BA11" s="1">
        <v>3881000</v>
      </c>
      <c r="BB11" s="1">
        <v>3881000</v>
      </c>
      <c r="BC11" s="1">
        <v>3881000</v>
      </c>
      <c r="BD11" s="1">
        <v>3881000</v>
      </c>
      <c r="BE11" s="1">
        <v>3881000</v>
      </c>
      <c r="BF11" s="1">
        <v>3881000</v>
      </c>
      <c r="BG11" s="1">
        <v>3881000</v>
      </c>
      <c r="BH11" s="1">
        <v>3881000</v>
      </c>
      <c r="BI11" s="1">
        <v>3881000</v>
      </c>
      <c r="BJ11" s="1">
        <v>3881000</v>
      </c>
      <c r="BK11" s="1">
        <v>3881000</v>
      </c>
      <c r="BL11" s="1">
        <v>3881000</v>
      </c>
      <c r="BM11" s="1">
        <v>3881000</v>
      </c>
      <c r="BN11" s="1">
        <v>3881000</v>
      </c>
      <c r="BO11" s="1">
        <v>3881000</v>
      </c>
      <c r="BP11" s="1">
        <v>3881000</v>
      </c>
      <c r="BQ11" s="1">
        <v>3881000</v>
      </c>
      <c r="BR11" s="1">
        <v>3881000</v>
      </c>
      <c r="BS11" s="1">
        <v>3881000</v>
      </c>
      <c r="BT11" s="1">
        <v>3881000</v>
      </c>
      <c r="BU11" s="1">
        <v>3881000</v>
      </c>
      <c r="BV11" s="1">
        <v>3881000</v>
      </c>
      <c r="BW11" s="1">
        <v>3881000</v>
      </c>
      <c r="BX11" s="1">
        <v>3881000</v>
      </c>
      <c r="BY11" s="1">
        <v>3881000</v>
      </c>
      <c r="BZ11" s="1">
        <v>3881000</v>
      </c>
      <c r="CA11" s="1">
        <v>3881000</v>
      </c>
      <c r="CB11" s="1">
        <v>3881000</v>
      </c>
      <c r="CC11" s="1">
        <v>3881000</v>
      </c>
      <c r="CD11" s="1">
        <v>3881000</v>
      </c>
      <c r="CE11" s="1">
        <v>3881000</v>
      </c>
      <c r="CF11" s="1">
        <v>3881000</v>
      </c>
      <c r="CG11" s="1">
        <v>3881000</v>
      </c>
      <c r="CH11" s="1">
        <v>3881000</v>
      </c>
      <c r="CI11" s="1">
        <v>3881000</v>
      </c>
      <c r="CJ11" s="1">
        <v>3881000</v>
      </c>
      <c r="CK11" s="1">
        <v>3881000</v>
      </c>
      <c r="CL11" s="1">
        <v>3881000</v>
      </c>
      <c r="CM11" s="1">
        <v>3881000</v>
      </c>
      <c r="CN11" s="1">
        <v>3881000</v>
      </c>
      <c r="CO11" s="1">
        <v>3881000</v>
      </c>
      <c r="CP11" s="1">
        <v>3881000</v>
      </c>
      <c r="CQ11" s="1">
        <v>3881000</v>
      </c>
      <c r="CR11" s="1">
        <v>3881000</v>
      </c>
      <c r="CS11" s="1">
        <v>3881000</v>
      </c>
      <c r="CT11" s="1">
        <v>3881000</v>
      </c>
      <c r="CU11" s="1">
        <v>3881000</v>
      </c>
      <c r="CV11" s="1">
        <v>3881000</v>
      </c>
      <c r="CW11" s="1">
        <v>3881000</v>
      </c>
      <c r="CX11" s="1">
        <v>3881000</v>
      </c>
      <c r="CY11" s="1">
        <v>3881000</v>
      </c>
      <c r="CZ11" s="1">
        <v>3881000</v>
      </c>
      <c r="DA11" s="1">
        <v>3881000</v>
      </c>
    </row>
    <row r="12" spans="4:105" x14ac:dyDescent="0.25">
      <c r="D12" t="s">
        <v>52</v>
      </c>
      <c r="E12" s="1">
        <v>3226250</v>
      </c>
      <c r="F12" s="1">
        <v>3226250</v>
      </c>
      <c r="G12" s="1">
        <v>3226250</v>
      </c>
      <c r="H12" s="1">
        <v>3226250</v>
      </c>
      <c r="I12" s="1">
        <v>3226250</v>
      </c>
      <c r="J12" s="1">
        <v>3226250</v>
      </c>
      <c r="K12" s="1">
        <v>3226250</v>
      </c>
      <c r="L12" s="1">
        <v>3226250</v>
      </c>
      <c r="M12" s="1">
        <v>3226250</v>
      </c>
      <c r="N12" s="1">
        <v>3226250</v>
      </c>
      <c r="O12" s="1">
        <v>3226250</v>
      </c>
      <c r="P12" s="1">
        <v>3226250</v>
      </c>
      <c r="Q12" s="1">
        <v>3226250</v>
      </c>
      <c r="R12" s="1">
        <v>3226250</v>
      </c>
      <c r="S12" s="1">
        <v>3226250</v>
      </c>
      <c r="T12" s="1">
        <v>3226250</v>
      </c>
      <c r="U12" s="1">
        <v>3226250</v>
      </c>
      <c r="V12" s="1">
        <v>3226250</v>
      </c>
      <c r="W12" s="1">
        <v>3226250</v>
      </c>
      <c r="X12" s="1">
        <v>3226250</v>
      </c>
      <c r="Y12" s="1">
        <v>3226250</v>
      </c>
      <c r="Z12" s="1">
        <v>3226250</v>
      </c>
      <c r="AA12" s="1">
        <v>3226250</v>
      </c>
      <c r="AB12" s="1">
        <v>3226250</v>
      </c>
      <c r="AC12" s="1">
        <v>3226250</v>
      </c>
      <c r="AD12" s="1">
        <v>3226250</v>
      </c>
      <c r="AE12" s="1">
        <v>3226250</v>
      </c>
      <c r="AF12" s="1">
        <v>3226250</v>
      </c>
      <c r="AG12" s="1">
        <v>3226250</v>
      </c>
      <c r="AH12" s="1">
        <v>3226250</v>
      </c>
      <c r="AI12" s="1">
        <v>3226250</v>
      </c>
      <c r="AJ12" s="1">
        <v>3226250</v>
      </c>
      <c r="AK12" s="1">
        <v>3226250</v>
      </c>
      <c r="AL12" s="1">
        <v>3226250</v>
      </c>
      <c r="AM12" s="1">
        <v>3226250</v>
      </c>
      <c r="AN12" s="1">
        <v>3226250</v>
      </c>
      <c r="AO12" s="1">
        <v>3226250</v>
      </c>
      <c r="AP12" s="1">
        <v>3226250</v>
      </c>
      <c r="AQ12" s="1">
        <v>3226250</v>
      </c>
      <c r="AR12" s="1">
        <v>3226250</v>
      </c>
      <c r="AS12" s="1">
        <v>3226250</v>
      </c>
      <c r="AT12" s="1">
        <v>3226250</v>
      </c>
      <c r="AU12" s="1">
        <v>3226250</v>
      </c>
      <c r="AV12" s="1">
        <v>3226250</v>
      </c>
      <c r="AW12" s="1">
        <v>3226250</v>
      </c>
      <c r="AX12" s="1">
        <v>3226250</v>
      </c>
      <c r="AY12" s="1">
        <v>3226250</v>
      </c>
      <c r="AZ12" s="1">
        <v>3226250</v>
      </c>
      <c r="BA12" s="1">
        <v>3226250</v>
      </c>
      <c r="BB12" s="1">
        <v>3226250</v>
      </c>
      <c r="BC12" s="1">
        <v>3226250</v>
      </c>
      <c r="BD12" s="1">
        <v>3226250</v>
      </c>
      <c r="BE12" s="1">
        <v>3226250</v>
      </c>
      <c r="BF12" s="1">
        <v>3226250</v>
      </c>
      <c r="BG12" s="1">
        <v>3226250</v>
      </c>
      <c r="BH12" s="1">
        <v>3226250</v>
      </c>
      <c r="BI12" s="1">
        <v>3226250</v>
      </c>
      <c r="BJ12" s="1">
        <v>3226250</v>
      </c>
      <c r="BK12" s="1">
        <v>3226250</v>
      </c>
      <c r="BL12" s="1">
        <v>3226250</v>
      </c>
      <c r="BM12" s="1">
        <v>3226250</v>
      </c>
      <c r="BN12" s="1">
        <v>3226250</v>
      </c>
      <c r="BO12" s="1">
        <v>3226250</v>
      </c>
      <c r="BP12" s="1">
        <v>3226250</v>
      </c>
      <c r="BQ12" s="1">
        <v>3226250</v>
      </c>
      <c r="BR12" s="1">
        <v>3226250</v>
      </c>
      <c r="BS12" s="1">
        <v>3226250</v>
      </c>
      <c r="BT12" s="1">
        <v>3226250</v>
      </c>
      <c r="BU12" s="1">
        <v>3226250</v>
      </c>
      <c r="BV12" s="1">
        <v>3226250</v>
      </c>
      <c r="BW12" s="1">
        <v>3226250</v>
      </c>
      <c r="BX12" s="1">
        <v>3226250</v>
      </c>
      <c r="BY12" s="1">
        <v>3226250</v>
      </c>
      <c r="BZ12" s="1">
        <v>3226250</v>
      </c>
      <c r="CA12" s="1">
        <v>3226250</v>
      </c>
      <c r="CB12" s="1">
        <v>3226250</v>
      </c>
      <c r="CC12" s="1">
        <v>3226250</v>
      </c>
      <c r="CD12" s="1">
        <v>3226250</v>
      </c>
      <c r="CE12" s="1">
        <v>3226250</v>
      </c>
      <c r="CF12" s="1">
        <v>3226250</v>
      </c>
      <c r="CG12" s="1">
        <v>3226250</v>
      </c>
      <c r="CH12" s="1">
        <v>3226250</v>
      </c>
      <c r="CI12" s="1">
        <v>3226250</v>
      </c>
      <c r="CJ12" s="1">
        <v>3226250</v>
      </c>
      <c r="CK12" s="1">
        <v>3226250</v>
      </c>
      <c r="CL12" s="1">
        <v>3226250</v>
      </c>
      <c r="CM12" s="1">
        <v>3226250</v>
      </c>
      <c r="CN12" s="1">
        <v>3226250</v>
      </c>
      <c r="CO12" s="1">
        <v>3226250</v>
      </c>
      <c r="CP12" s="1">
        <v>3226250</v>
      </c>
      <c r="CQ12" s="1">
        <v>3226250</v>
      </c>
      <c r="CR12" s="1">
        <v>3226250</v>
      </c>
      <c r="CS12" s="1">
        <v>3226250</v>
      </c>
      <c r="CT12" s="1">
        <v>3226250</v>
      </c>
      <c r="CU12" s="1">
        <v>3226250</v>
      </c>
      <c r="CV12" s="1">
        <v>3226250</v>
      </c>
      <c r="CW12" s="1">
        <v>3226250</v>
      </c>
      <c r="CX12" s="1">
        <v>3226250</v>
      </c>
      <c r="CY12" s="1">
        <v>3226250</v>
      </c>
      <c r="CZ12" s="1">
        <v>3226250</v>
      </c>
      <c r="DA12" s="1">
        <v>3226250</v>
      </c>
    </row>
    <row r="13" spans="4:105" x14ac:dyDescent="0.25">
      <c r="D13" t="s">
        <v>53</v>
      </c>
      <c r="E13" s="1">
        <v>2822750</v>
      </c>
      <c r="F13" s="1">
        <v>2822750</v>
      </c>
      <c r="G13" s="1">
        <v>2822750</v>
      </c>
      <c r="H13" s="1">
        <v>2822750</v>
      </c>
      <c r="I13" s="1">
        <v>2822750</v>
      </c>
      <c r="J13" s="1">
        <v>2822750</v>
      </c>
      <c r="K13" s="1">
        <v>2822750</v>
      </c>
      <c r="L13" s="1">
        <v>2822750</v>
      </c>
      <c r="M13" s="1">
        <v>2822750</v>
      </c>
      <c r="N13" s="1">
        <v>2822750</v>
      </c>
      <c r="O13" s="1">
        <v>2822750</v>
      </c>
      <c r="P13" s="1">
        <v>2822750</v>
      </c>
      <c r="Q13" s="1">
        <v>2822750</v>
      </c>
      <c r="R13" s="1">
        <v>2822750</v>
      </c>
      <c r="S13" s="1">
        <v>2822750</v>
      </c>
      <c r="T13" s="1">
        <v>2822750</v>
      </c>
      <c r="U13" s="1">
        <v>2822750</v>
      </c>
      <c r="V13" s="1">
        <v>2822750</v>
      </c>
      <c r="W13" s="1">
        <v>2822750</v>
      </c>
      <c r="X13" s="1">
        <v>2822750</v>
      </c>
      <c r="Y13" s="1">
        <v>2822750</v>
      </c>
      <c r="Z13" s="1">
        <v>2822750</v>
      </c>
      <c r="AA13" s="1">
        <v>2822750</v>
      </c>
      <c r="AB13" s="1">
        <v>2822750</v>
      </c>
      <c r="AC13" s="1">
        <v>2822750</v>
      </c>
      <c r="AD13" s="1">
        <v>2822750</v>
      </c>
      <c r="AE13" s="1">
        <v>2822750</v>
      </c>
      <c r="AF13" s="1">
        <v>2822750</v>
      </c>
      <c r="AG13" s="1">
        <v>2822750</v>
      </c>
      <c r="AH13" s="1">
        <v>2822750</v>
      </c>
      <c r="AI13" s="1">
        <v>2822750</v>
      </c>
      <c r="AJ13" s="1">
        <v>2822750</v>
      </c>
      <c r="AK13" s="1">
        <v>2822750</v>
      </c>
      <c r="AL13" s="1">
        <v>2822750</v>
      </c>
      <c r="AM13" s="1">
        <v>2822750</v>
      </c>
      <c r="AN13" s="1">
        <v>2822750</v>
      </c>
      <c r="AO13" s="1">
        <v>2822750</v>
      </c>
      <c r="AP13" s="1">
        <v>2822750</v>
      </c>
      <c r="AQ13" s="1">
        <v>2822750</v>
      </c>
      <c r="AR13" s="1">
        <v>2822750</v>
      </c>
      <c r="AS13" s="1">
        <v>2822750</v>
      </c>
      <c r="AT13" s="1">
        <v>2822750</v>
      </c>
      <c r="AU13" s="1">
        <v>2822750</v>
      </c>
      <c r="AV13" s="1">
        <v>2822750</v>
      </c>
      <c r="AW13" s="1">
        <v>2822750</v>
      </c>
      <c r="AX13" s="1">
        <v>2822750</v>
      </c>
      <c r="AY13" s="1">
        <v>2822750</v>
      </c>
      <c r="AZ13" s="1">
        <v>2822750</v>
      </c>
      <c r="BA13" s="1">
        <v>2822750</v>
      </c>
      <c r="BB13" s="1">
        <v>2822750</v>
      </c>
      <c r="BC13" s="1">
        <v>2822750</v>
      </c>
      <c r="BD13" s="1">
        <v>2822750</v>
      </c>
      <c r="BE13" s="1">
        <v>2822750</v>
      </c>
      <c r="BF13" s="1">
        <v>2822750</v>
      </c>
      <c r="BG13" s="1">
        <v>2822750</v>
      </c>
      <c r="BH13" s="1">
        <v>2822750</v>
      </c>
      <c r="BI13" s="1">
        <v>2822750</v>
      </c>
      <c r="BJ13" s="1">
        <v>2822750</v>
      </c>
      <c r="BK13" s="1">
        <v>2822750</v>
      </c>
      <c r="BL13" s="1">
        <v>2822750</v>
      </c>
      <c r="BM13" s="1">
        <v>2822750</v>
      </c>
      <c r="BN13" s="1">
        <v>2822750</v>
      </c>
      <c r="BO13" s="1">
        <v>2822750</v>
      </c>
      <c r="BP13" s="1">
        <v>2822750</v>
      </c>
      <c r="BQ13" s="1">
        <v>2822750</v>
      </c>
      <c r="BR13" s="1">
        <v>2822750</v>
      </c>
      <c r="BS13" s="1">
        <v>2822750</v>
      </c>
      <c r="BT13" s="1">
        <v>2822750</v>
      </c>
      <c r="BU13" s="1">
        <v>2822750</v>
      </c>
      <c r="BV13" s="1">
        <v>2822750</v>
      </c>
      <c r="BW13" s="1">
        <v>2822750</v>
      </c>
      <c r="BX13" s="1">
        <v>2822750</v>
      </c>
      <c r="BY13" s="1">
        <v>2822750</v>
      </c>
      <c r="BZ13" s="1">
        <v>2822750</v>
      </c>
      <c r="CA13" s="1">
        <v>2822750</v>
      </c>
      <c r="CB13" s="1">
        <v>2822750</v>
      </c>
      <c r="CC13" s="1">
        <v>2822750</v>
      </c>
      <c r="CD13" s="1">
        <v>2822750</v>
      </c>
      <c r="CE13" s="1">
        <v>2822750</v>
      </c>
      <c r="CF13" s="1">
        <v>2822750</v>
      </c>
      <c r="CG13" s="1">
        <v>2822750</v>
      </c>
      <c r="CH13" s="1">
        <v>2822750</v>
      </c>
      <c r="CI13" s="1">
        <v>2822750</v>
      </c>
      <c r="CJ13" s="1">
        <v>2822750</v>
      </c>
      <c r="CK13" s="1">
        <v>2822750</v>
      </c>
      <c r="CL13" s="1">
        <v>2822750</v>
      </c>
      <c r="CM13" s="1">
        <v>2822750</v>
      </c>
      <c r="CN13" s="1">
        <v>2822750</v>
      </c>
      <c r="CO13" s="1">
        <v>2822750</v>
      </c>
      <c r="CP13" s="1">
        <v>2822750</v>
      </c>
      <c r="CQ13" s="1">
        <v>2822750</v>
      </c>
      <c r="CR13" s="1">
        <v>2822750</v>
      </c>
      <c r="CS13" s="1">
        <v>2822750</v>
      </c>
      <c r="CT13" s="1">
        <v>2822750</v>
      </c>
      <c r="CU13" s="1">
        <v>2822750</v>
      </c>
      <c r="CV13" s="1">
        <v>2822750</v>
      </c>
      <c r="CW13" s="1">
        <v>2822750</v>
      </c>
      <c r="CX13" s="1">
        <v>2822750</v>
      </c>
      <c r="CY13" s="1">
        <v>2822750</v>
      </c>
      <c r="CZ13" s="1">
        <v>2822750</v>
      </c>
      <c r="DA13" s="1">
        <v>2822750</v>
      </c>
    </row>
    <row r="14" spans="4:105" x14ac:dyDescent="0.25">
      <c r="D14" t="s">
        <v>54</v>
      </c>
      <c r="E14" s="1">
        <v>2661500</v>
      </c>
      <c r="F14" s="1">
        <v>2661500</v>
      </c>
      <c r="G14" s="1">
        <v>2661500</v>
      </c>
      <c r="H14" s="1">
        <v>2661500</v>
      </c>
      <c r="I14" s="1">
        <v>2661500</v>
      </c>
      <c r="J14" s="1">
        <v>2661500</v>
      </c>
      <c r="K14" s="1">
        <v>2661500</v>
      </c>
      <c r="L14" s="1">
        <v>2661500</v>
      </c>
      <c r="M14" s="1">
        <v>2661500</v>
      </c>
      <c r="N14" s="1">
        <v>2661500</v>
      </c>
      <c r="O14" s="1">
        <v>2661500</v>
      </c>
      <c r="P14" s="1">
        <v>2661500</v>
      </c>
      <c r="Q14" s="1">
        <v>2661500</v>
      </c>
      <c r="R14" s="1">
        <v>2661500</v>
      </c>
      <c r="S14" s="1">
        <v>2661500</v>
      </c>
      <c r="T14" s="1">
        <v>2661500</v>
      </c>
      <c r="U14" s="1">
        <v>2661500</v>
      </c>
      <c r="V14" s="1">
        <v>2661500</v>
      </c>
      <c r="W14" s="1">
        <v>2661500</v>
      </c>
      <c r="X14" s="1">
        <v>2661500</v>
      </c>
      <c r="Y14" s="1">
        <v>2661500</v>
      </c>
      <c r="Z14" s="1">
        <v>2661500</v>
      </c>
      <c r="AA14" s="1">
        <v>2661500</v>
      </c>
      <c r="AB14" s="1">
        <v>2661500</v>
      </c>
      <c r="AC14" s="1">
        <v>2661500</v>
      </c>
      <c r="AD14" s="1">
        <v>2661500</v>
      </c>
      <c r="AE14" s="1">
        <v>2661500</v>
      </c>
      <c r="AF14" s="1">
        <v>2661500</v>
      </c>
      <c r="AG14" s="1">
        <v>2661500</v>
      </c>
      <c r="AH14" s="1">
        <v>2661500</v>
      </c>
      <c r="AI14" s="1">
        <v>2661500</v>
      </c>
      <c r="AJ14" s="1">
        <v>2661500</v>
      </c>
      <c r="AK14" s="1">
        <v>2661500</v>
      </c>
      <c r="AL14" s="1">
        <v>2661500</v>
      </c>
      <c r="AM14" s="1">
        <v>2661500</v>
      </c>
      <c r="AN14" s="1">
        <v>2661500</v>
      </c>
      <c r="AO14" s="1">
        <v>2661500</v>
      </c>
      <c r="AP14" s="1">
        <v>2661500</v>
      </c>
      <c r="AQ14" s="1">
        <v>2661500</v>
      </c>
      <c r="AR14" s="1">
        <v>2661500</v>
      </c>
      <c r="AS14" s="1">
        <v>2661500</v>
      </c>
      <c r="AT14" s="1">
        <v>2661500</v>
      </c>
      <c r="AU14" s="1">
        <v>2661500</v>
      </c>
      <c r="AV14" s="1">
        <v>2661500</v>
      </c>
      <c r="AW14" s="1">
        <v>2661500</v>
      </c>
      <c r="AX14" s="1">
        <v>2661500</v>
      </c>
      <c r="AY14" s="1">
        <v>2661500</v>
      </c>
      <c r="AZ14" s="1">
        <v>2661500</v>
      </c>
      <c r="BA14" s="1">
        <v>2661500</v>
      </c>
      <c r="BB14" s="1">
        <v>2661500</v>
      </c>
      <c r="BC14" s="1">
        <v>2661500</v>
      </c>
      <c r="BD14" s="1">
        <v>2661500</v>
      </c>
      <c r="BE14" s="1">
        <v>2661500</v>
      </c>
      <c r="BF14" s="1">
        <v>2661500</v>
      </c>
      <c r="BG14" s="1">
        <v>2661500</v>
      </c>
      <c r="BH14" s="1">
        <v>2661500</v>
      </c>
      <c r="BI14" s="1">
        <v>2661500</v>
      </c>
      <c r="BJ14" s="1">
        <v>2661500</v>
      </c>
      <c r="BK14" s="1">
        <v>2661500</v>
      </c>
      <c r="BL14" s="1">
        <v>2661500</v>
      </c>
      <c r="BM14" s="1">
        <v>2661500</v>
      </c>
      <c r="BN14" s="1">
        <v>2661500</v>
      </c>
      <c r="BO14" s="1">
        <v>2661500</v>
      </c>
      <c r="BP14" s="1">
        <v>2661500</v>
      </c>
      <c r="BQ14" s="1">
        <v>2661500</v>
      </c>
      <c r="BR14" s="1">
        <v>2661500</v>
      </c>
      <c r="BS14" s="1">
        <v>2661500</v>
      </c>
      <c r="BT14" s="1">
        <v>2661500</v>
      </c>
      <c r="BU14" s="1">
        <v>2661500</v>
      </c>
      <c r="BV14" s="1">
        <v>2661500</v>
      </c>
      <c r="BW14" s="1">
        <v>2661500</v>
      </c>
      <c r="BX14" s="1">
        <v>2661500</v>
      </c>
      <c r="BY14" s="1">
        <v>2661500</v>
      </c>
      <c r="BZ14" s="1">
        <v>2661500</v>
      </c>
      <c r="CA14" s="1">
        <v>2661500</v>
      </c>
      <c r="CB14" s="1">
        <v>2661500</v>
      </c>
      <c r="CC14" s="1">
        <v>2661500</v>
      </c>
      <c r="CD14" s="1">
        <v>2661500</v>
      </c>
      <c r="CE14" s="1">
        <v>2661500</v>
      </c>
      <c r="CF14" s="1">
        <v>2661500</v>
      </c>
      <c r="CG14" s="1">
        <v>2661500</v>
      </c>
      <c r="CH14" s="1">
        <v>2661500</v>
      </c>
      <c r="CI14" s="1">
        <v>2661500</v>
      </c>
      <c r="CJ14" s="1">
        <v>2661500</v>
      </c>
      <c r="CK14" s="1">
        <v>2661500</v>
      </c>
      <c r="CL14" s="1">
        <v>2661500</v>
      </c>
      <c r="CM14" s="1">
        <v>2661500</v>
      </c>
      <c r="CN14" s="1">
        <v>2661500</v>
      </c>
      <c r="CO14" s="1">
        <v>2661500</v>
      </c>
      <c r="CP14" s="1">
        <v>2661500</v>
      </c>
      <c r="CQ14" s="1">
        <v>2661500</v>
      </c>
      <c r="CR14" s="1">
        <v>2661500</v>
      </c>
      <c r="CS14" s="1">
        <v>2661500</v>
      </c>
      <c r="CT14" s="1">
        <v>2661500</v>
      </c>
      <c r="CU14" s="1">
        <v>2661500</v>
      </c>
      <c r="CV14" s="1">
        <v>2661500</v>
      </c>
      <c r="CW14" s="1">
        <v>2661500</v>
      </c>
      <c r="CX14" s="1">
        <v>2661500</v>
      </c>
      <c r="CY14" s="1">
        <v>2661500</v>
      </c>
      <c r="CZ14" s="1">
        <v>2661500</v>
      </c>
      <c r="DA14" s="1">
        <v>2661500</v>
      </c>
    </row>
    <row r="15" spans="4:105" x14ac:dyDescent="0.25">
      <c r="D15" t="s">
        <v>55</v>
      </c>
      <c r="E15" s="1">
        <v>2585250</v>
      </c>
      <c r="F15" s="1">
        <v>2585250</v>
      </c>
      <c r="G15" s="1">
        <v>2585250</v>
      </c>
      <c r="H15" s="1">
        <v>2585250</v>
      </c>
      <c r="I15" s="1">
        <v>2585250</v>
      </c>
      <c r="J15" s="1">
        <v>2585250</v>
      </c>
      <c r="K15" s="1">
        <v>2585250</v>
      </c>
      <c r="L15" s="1">
        <v>2585250</v>
      </c>
      <c r="M15" s="1">
        <v>2585250</v>
      </c>
      <c r="N15" s="1">
        <v>2585250</v>
      </c>
      <c r="O15" s="1">
        <v>2585250</v>
      </c>
      <c r="P15" s="1">
        <v>2585250</v>
      </c>
      <c r="Q15" s="1">
        <v>2585250</v>
      </c>
      <c r="R15" s="1">
        <v>2585250</v>
      </c>
      <c r="S15" s="1">
        <v>2585250</v>
      </c>
      <c r="T15" s="1">
        <v>2585250</v>
      </c>
      <c r="U15" s="1">
        <v>2585250</v>
      </c>
      <c r="V15" s="1">
        <v>2585250</v>
      </c>
      <c r="W15" s="1">
        <v>2585250</v>
      </c>
      <c r="X15" s="1">
        <v>2585250</v>
      </c>
      <c r="Y15" s="1">
        <v>2585250</v>
      </c>
      <c r="Z15" s="1">
        <v>2585250</v>
      </c>
      <c r="AA15" s="1">
        <v>2585250</v>
      </c>
      <c r="AB15" s="1">
        <v>2585250</v>
      </c>
      <c r="AC15" s="1">
        <v>2585250</v>
      </c>
      <c r="AD15" s="1">
        <v>2585250</v>
      </c>
      <c r="AE15" s="1">
        <v>2585250</v>
      </c>
      <c r="AF15" s="1">
        <v>2585250</v>
      </c>
      <c r="AG15" s="1">
        <v>2585250</v>
      </c>
      <c r="AH15" s="1">
        <v>2585250</v>
      </c>
      <c r="AI15" s="1">
        <v>2585250</v>
      </c>
      <c r="AJ15" s="1">
        <v>2585250</v>
      </c>
      <c r="AK15" s="1">
        <v>2585250</v>
      </c>
      <c r="AL15" s="1">
        <v>2585250</v>
      </c>
      <c r="AM15" s="1">
        <v>2585250</v>
      </c>
      <c r="AN15" s="1">
        <v>2585250</v>
      </c>
      <c r="AO15" s="1">
        <v>2585250</v>
      </c>
      <c r="AP15" s="1">
        <v>2585250</v>
      </c>
      <c r="AQ15" s="1">
        <v>2585250</v>
      </c>
      <c r="AR15" s="1">
        <v>2585250</v>
      </c>
      <c r="AS15" s="1">
        <v>2585250</v>
      </c>
      <c r="AT15" s="1">
        <v>2585250</v>
      </c>
      <c r="AU15" s="1">
        <v>2585250</v>
      </c>
      <c r="AV15" s="1">
        <v>2585250</v>
      </c>
      <c r="AW15" s="1">
        <v>2585250</v>
      </c>
      <c r="AX15" s="1">
        <v>2585250</v>
      </c>
      <c r="AY15" s="1">
        <v>2585250</v>
      </c>
      <c r="AZ15" s="1">
        <v>2585250</v>
      </c>
      <c r="BA15" s="1">
        <v>2585250</v>
      </c>
      <c r="BB15" s="1">
        <v>2585250</v>
      </c>
      <c r="BC15" s="1">
        <v>2585250</v>
      </c>
      <c r="BD15" s="1">
        <v>2585250</v>
      </c>
      <c r="BE15" s="1">
        <v>2585250</v>
      </c>
      <c r="BF15" s="1">
        <v>2585250</v>
      </c>
      <c r="BG15" s="1">
        <v>2585250</v>
      </c>
      <c r="BH15" s="1">
        <v>2585250</v>
      </c>
      <c r="BI15" s="1">
        <v>2585250</v>
      </c>
      <c r="BJ15" s="1">
        <v>2585250</v>
      </c>
      <c r="BK15" s="1">
        <v>2585250</v>
      </c>
      <c r="BL15" s="1">
        <v>2585250</v>
      </c>
      <c r="BM15" s="1">
        <v>2585250</v>
      </c>
      <c r="BN15" s="1">
        <v>2585250</v>
      </c>
      <c r="BO15" s="1">
        <v>2585250</v>
      </c>
      <c r="BP15" s="1">
        <v>2585250</v>
      </c>
      <c r="BQ15" s="1">
        <v>2585250</v>
      </c>
      <c r="BR15" s="1">
        <v>2585250</v>
      </c>
      <c r="BS15" s="1">
        <v>2585250</v>
      </c>
      <c r="BT15" s="1">
        <v>2585250</v>
      </c>
      <c r="BU15" s="1">
        <v>2585250</v>
      </c>
      <c r="BV15" s="1">
        <v>2585250</v>
      </c>
      <c r="BW15" s="1">
        <v>2585250</v>
      </c>
      <c r="BX15" s="1">
        <v>2585250</v>
      </c>
      <c r="BY15" s="1">
        <v>2585250</v>
      </c>
      <c r="BZ15" s="1">
        <v>2585250</v>
      </c>
      <c r="CA15" s="1">
        <v>2585250</v>
      </c>
      <c r="CB15" s="1">
        <v>2585250</v>
      </c>
      <c r="CC15" s="1">
        <v>2585250</v>
      </c>
      <c r="CD15" s="1">
        <v>2585250</v>
      </c>
      <c r="CE15" s="1">
        <v>2585250</v>
      </c>
      <c r="CF15" s="1">
        <v>2585250</v>
      </c>
      <c r="CG15" s="1">
        <v>2585250</v>
      </c>
      <c r="CH15" s="1">
        <v>2585250</v>
      </c>
      <c r="CI15" s="1">
        <v>2585250</v>
      </c>
      <c r="CJ15" s="1">
        <v>2585250</v>
      </c>
      <c r="CK15" s="1">
        <v>2585250</v>
      </c>
      <c r="CL15" s="1">
        <v>2585250</v>
      </c>
      <c r="CM15" s="1">
        <v>2585250</v>
      </c>
      <c r="CN15" s="1">
        <v>2585250</v>
      </c>
      <c r="CO15" s="1">
        <v>2585250</v>
      </c>
      <c r="CP15" s="1">
        <v>2585250</v>
      </c>
      <c r="CQ15" s="1">
        <v>2585250</v>
      </c>
      <c r="CR15" s="1">
        <v>2585250</v>
      </c>
      <c r="CS15" s="1">
        <v>2585250</v>
      </c>
      <c r="CT15" s="1">
        <v>2585250</v>
      </c>
      <c r="CU15" s="1">
        <v>2585250</v>
      </c>
      <c r="CV15" s="1">
        <v>2585250</v>
      </c>
      <c r="CW15" s="1">
        <v>2585250</v>
      </c>
      <c r="CX15" s="1">
        <v>2585250</v>
      </c>
      <c r="CY15" s="1">
        <v>2585250</v>
      </c>
      <c r="CZ15" s="1">
        <v>2585250</v>
      </c>
      <c r="DA15" s="1">
        <v>2585250</v>
      </c>
    </row>
    <row r="16" spans="4:105" x14ac:dyDescent="0.25">
      <c r="D16" t="s">
        <v>56</v>
      </c>
      <c r="E16" s="1">
        <v>2904500</v>
      </c>
      <c r="F16" s="1">
        <v>2904500</v>
      </c>
      <c r="G16" s="1">
        <v>2904500</v>
      </c>
      <c r="H16" s="1">
        <v>2904500</v>
      </c>
      <c r="I16" s="1">
        <v>2904500</v>
      </c>
      <c r="J16" s="1">
        <v>2904500</v>
      </c>
      <c r="K16" s="1">
        <v>2904500</v>
      </c>
      <c r="L16" s="1">
        <v>2904500</v>
      </c>
      <c r="M16" s="1">
        <v>2904500</v>
      </c>
      <c r="N16" s="1">
        <v>2904500</v>
      </c>
      <c r="O16" s="1">
        <v>2904500</v>
      </c>
      <c r="P16" s="1">
        <v>2904500</v>
      </c>
      <c r="Q16" s="1">
        <v>2904500</v>
      </c>
      <c r="R16" s="1">
        <v>2904500</v>
      </c>
      <c r="S16" s="1">
        <v>2904500</v>
      </c>
      <c r="T16" s="1">
        <v>2904500</v>
      </c>
      <c r="U16" s="1">
        <v>2904500</v>
      </c>
      <c r="V16" s="1">
        <v>2904500</v>
      </c>
      <c r="W16" s="1">
        <v>2904500</v>
      </c>
      <c r="X16" s="1">
        <v>2904500</v>
      </c>
      <c r="Y16" s="1">
        <v>2904500</v>
      </c>
      <c r="Z16" s="1">
        <v>2904500</v>
      </c>
      <c r="AA16" s="1">
        <v>2904500</v>
      </c>
      <c r="AB16" s="1">
        <v>2904500</v>
      </c>
      <c r="AC16" s="1">
        <v>2904500</v>
      </c>
      <c r="AD16" s="1">
        <v>2904500</v>
      </c>
      <c r="AE16" s="1">
        <v>2904500</v>
      </c>
      <c r="AF16" s="1">
        <v>2904500</v>
      </c>
      <c r="AG16" s="1">
        <v>2904500</v>
      </c>
      <c r="AH16" s="1">
        <v>2904500</v>
      </c>
      <c r="AI16" s="1">
        <v>2904500</v>
      </c>
      <c r="AJ16" s="1">
        <v>2904500</v>
      </c>
      <c r="AK16" s="1">
        <v>2904500</v>
      </c>
      <c r="AL16" s="1">
        <v>2904500</v>
      </c>
      <c r="AM16" s="1">
        <v>2904500</v>
      </c>
      <c r="AN16" s="1">
        <v>2904500</v>
      </c>
      <c r="AO16" s="1">
        <v>2904500</v>
      </c>
      <c r="AP16" s="1">
        <v>2904500</v>
      </c>
      <c r="AQ16" s="1">
        <v>2904500</v>
      </c>
      <c r="AR16" s="1">
        <v>2904500</v>
      </c>
      <c r="AS16" s="1">
        <v>2904500</v>
      </c>
      <c r="AT16" s="1">
        <v>2904500</v>
      </c>
      <c r="AU16" s="1">
        <v>2904500</v>
      </c>
      <c r="AV16" s="1">
        <v>2904500</v>
      </c>
      <c r="AW16" s="1">
        <v>2904500</v>
      </c>
      <c r="AX16" s="1">
        <v>2904500</v>
      </c>
      <c r="AY16" s="1">
        <v>2904500</v>
      </c>
      <c r="AZ16" s="1">
        <v>2904500</v>
      </c>
      <c r="BA16" s="1">
        <v>2904500</v>
      </c>
      <c r="BB16" s="1">
        <v>2904500</v>
      </c>
      <c r="BC16" s="1">
        <v>2904500</v>
      </c>
      <c r="BD16" s="1">
        <v>2904500</v>
      </c>
      <c r="BE16" s="1">
        <v>2904500</v>
      </c>
      <c r="BF16" s="1">
        <v>2904500</v>
      </c>
      <c r="BG16" s="1">
        <v>2904500</v>
      </c>
      <c r="BH16" s="1">
        <v>2904500</v>
      </c>
      <c r="BI16" s="1">
        <v>2904500</v>
      </c>
      <c r="BJ16" s="1">
        <v>2904500</v>
      </c>
      <c r="BK16" s="1">
        <v>2904500</v>
      </c>
      <c r="BL16" s="1">
        <v>2904500</v>
      </c>
      <c r="BM16" s="1">
        <v>2904500</v>
      </c>
      <c r="BN16" s="1">
        <v>2904500</v>
      </c>
      <c r="BO16" s="1">
        <v>2904500</v>
      </c>
      <c r="BP16" s="1">
        <v>2904500</v>
      </c>
      <c r="BQ16" s="1">
        <v>2904500</v>
      </c>
      <c r="BR16" s="1">
        <v>2904500</v>
      </c>
      <c r="BS16" s="1">
        <v>2904500</v>
      </c>
      <c r="BT16" s="1">
        <v>2904500</v>
      </c>
      <c r="BU16" s="1">
        <v>2904500</v>
      </c>
      <c r="BV16" s="1">
        <v>2904500</v>
      </c>
      <c r="BW16" s="1">
        <v>2904500</v>
      </c>
      <c r="BX16" s="1">
        <v>2904500</v>
      </c>
      <c r="BY16" s="1">
        <v>2904500</v>
      </c>
      <c r="BZ16" s="1">
        <v>2904500</v>
      </c>
      <c r="CA16" s="1">
        <v>2904500</v>
      </c>
      <c r="CB16" s="1">
        <v>2904500</v>
      </c>
      <c r="CC16" s="1">
        <v>2904500</v>
      </c>
      <c r="CD16" s="1">
        <v>2904500</v>
      </c>
      <c r="CE16" s="1">
        <v>2904500</v>
      </c>
      <c r="CF16" s="1">
        <v>2904500</v>
      </c>
      <c r="CG16" s="1">
        <v>2904500</v>
      </c>
      <c r="CH16" s="1">
        <v>2904500</v>
      </c>
      <c r="CI16" s="1">
        <v>2904500</v>
      </c>
      <c r="CJ16" s="1">
        <v>2904500</v>
      </c>
      <c r="CK16" s="1">
        <v>2904500</v>
      </c>
      <c r="CL16" s="1">
        <v>2904500</v>
      </c>
      <c r="CM16" s="1">
        <v>2904500</v>
      </c>
      <c r="CN16" s="1">
        <v>2904500</v>
      </c>
      <c r="CO16" s="1">
        <v>2904500</v>
      </c>
      <c r="CP16" s="1">
        <v>2904500</v>
      </c>
      <c r="CQ16" s="1">
        <v>2904500</v>
      </c>
      <c r="CR16" s="1">
        <v>2904500</v>
      </c>
      <c r="CS16" s="1">
        <v>2904500</v>
      </c>
      <c r="CT16" s="1">
        <v>2904500</v>
      </c>
      <c r="CU16" s="1">
        <v>2904500</v>
      </c>
      <c r="CV16" s="1">
        <v>2904500</v>
      </c>
      <c r="CW16" s="1">
        <v>2904500</v>
      </c>
      <c r="CX16" s="1">
        <v>2904500</v>
      </c>
      <c r="CY16" s="1">
        <v>2904500</v>
      </c>
      <c r="CZ16" s="1">
        <v>2904500</v>
      </c>
      <c r="DA16" s="1">
        <v>2904500</v>
      </c>
    </row>
    <row r="17" spans="4:105" x14ac:dyDescent="0.25">
      <c r="D17" t="s">
        <v>57</v>
      </c>
      <c r="E17" s="1">
        <v>3255750</v>
      </c>
      <c r="F17" s="1">
        <v>3255750</v>
      </c>
      <c r="G17" s="1">
        <v>3255750</v>
      </c>
      <c r="H17" s="1">
        <v>3255750</v>
      </c>
      <c r="I17" s="1">
        <v>3255750</v>
      </c>
      <c r="J17" s="1">
        <v>3255750</v>
      </c>
      <c r="K17" s="1">
        <v>3255750</v>
      </c>
      <c r="L17" s="1">
        <v>3255750</v>
      </c>
      <c r="M17" s="1">
        <v>3255750</v>
      </c>
      <c r="N17" s="1">
        <v>3255750</v>
      </c>
      <c r="O17" s="1">
        <v>3255750</v>
      </c>
      <c r="P17" s="1">
        <v>3255750</v>
      </c>
      <c r="Q17" s="1">
        <v>3255750</v>
      </c>
      <c r="R17" s="1">
        <v>3255750</v>
      </c>
      <c r="S17" s="1">
        <v>3255750</v>
      </c>
      <c r="T17" s="1">
        <v>3255750</v>
      </c>
      <c r="U17" s="1">
        <v>3255750</v>
      </c>
      <c r="V17" s="1">
        <v>3255750</v>
      </c>
      <c r="W17" s="1">
        <v>3255750</v>
      </c>
      <c r="X17" s="1">
        <v>3255750</v>
      </c>
      <c r="Y17" s="1">
        <v>3255750</v>
      </c>
      <c r="Z17" s="1">
        <v>3255750</v>
      </c>
      <c r="AA17" s="1">
        <v>3255750</v>
      </c>
      <c r="AB17" s="1">
        <v>3255750</v>
      </c>
      <c r="AC17" s="1">
        <v>3255750</v>
      </c>
      <c r="AD17" s="1">
        <v>3255750</v>
      </c>
      <c r="AE17" s="1">
        <v>3255750</v>
      </c>
      <c r="AF17" s="1">
        <v>3255750</v>
      </c>
      <c r="AG17" s="1">
        <v>3255750</v>
      </c>
      <c r="AH17" s="1">
        <v>3255750</v>
      </c>
      <c r="AI17" s="1">
        <v>3255750</v>
      </c>
      <c r="AJ17" s="1">
        <v>3255750</v>
      </c>
      <c r="AK17" s="1">
        <v>3255750</v>
      </c>
      <c r="AL17" s="1">
        <v>3255750</v>
      </c>
      <c r="AM17" s="1">
        <v>3255750</v>
      </c>
      <c r="AN17" s="1">
        <v>3255750</v>
      </c>
      <c r="AO17" s="1">
        <v>3255750</v>
      </c>
      <c r="AP17" s="1">
        <v>3255750</v>
      </c>
      <c r="AQ17" s="1">
        <v>3255750</v>
      </c>
      <c r="AR17" s="1">
        <v>3255750</v>
      </c>
      <c r="AS17" s="1">
        <v>3255750</v>
      </c>
      <c r="AT17" s="1">
        <v>3255750</v>
      </c>
      <c r="AU17" s="1">
        <v>3255750</v>
      </c>
      <c r="AV17" s="1">
        <v>3255750</v>
      </c>
      <c r="AW17" s="1">
        <v>3255750</v>
      </c>
      <c r="AX17" s="1">
        <v>3255750</v>
      </c>
      <c r="AY17" s="1">
        <v>3255750</v>
      </c>
      <c r="AZ17" s="1">
        <v>3255750</v>
      </c>
      <c r="BA17" s="1">
        <v>3255750</v>
      </c>
      <c r="BB17" s="1">
        <v>3255750</v>
      </c>
      <c r="BC17" s="1">
        <v>3255750</v>
      </c>
      <c r="BD17" s="1">
        <v>3255750</v>
      </c>
      <c r="BE17" s="1">
        <v>3255750</v>
      </c>
      <c r="BF17" s="1">
        <v>3255750</v>
      </c>
      <c r="BG17" s="1">
        <v>3255750</v>
      </c>
      <c r="BH17" s="1">
        <v>3255750</v>
      </c>
      <c r="BI17" s="1">
        <v>3255750</v>
      </c>
      <c r="BJ17" s="1">
        <v>3255750</v>
      </c>
      <c r="BK17" s="1">
        <v>3255750</v>
      </c>
      <c r="BL17" s="1">
        <v>3255750</v>
      </c>
      <c r="BM17" s="1">
        <v>3255750</v>
      </c>
      <c r="BN17" s="1">
        <v>3255750</v>
      </c>
      <c r="BO17" s="1">
        <v>3255750</v>
      </c>
      <c r="BP17" s="1">
        <v>3255750</v>
      </c>
      <c r="BQ17" s="1">
        <v>3255750</v>
      </c>
      <c r="BR17" s="1">
        <v>3255750</v>
      </c>
      <c r="BS17" s="1">
        <v>3255750</v>
      </c>
      <c r="BT17" s="1">
        <v>3255750</v>
      </c>
      <c r="BU17" s="1">
        <v>3255750</v>
      </c>
      <c r="BV17" s="1">
        <v>3255750</v>
      </c>
      <c r="BW17" s="1">
        <v>3255750</v>
      </c>
      <c r="BX17" s="1">
        <v>3255750</v>
      </c>
      <c r="BY17" s="1">
        <v>3255750</v>
      </c>
      <c r="BZ17" s="1">
        <v>3255750</v>
      </c>
      <c r="CA17" s="1">
        <v>3255750</v>
      </c>
      <c r="CB17" s="1">
        <v>3255750</v>
      </c>
      <c r="CC17" s="1">
        <v>3255750</v>
      </c>
      <c r="CD17" s="1">
        <v>3255750</v>
      </c>
      <c r="CE17" s="1">
        <v>3255750</v>
      </c>
      <c r="CF17" s="1">
        <v>3255750</v>
      </c>
      <c r="CG17" s="1">
        <v>3255750</v>
      </c>
      <c r="CH17" s="1">
        <v>3255750</v>
      </c>
      <c r="CI17" s="1">
        <v>3255750</v>
      </c>
      <c r="CJ17" s="1">
        <v>3255750</v>
      </c>
      <c r="CK17" s="1">
        <v>3255750</v>
      </c>
      <c r="CL17" s="1">
        <v>3255750</v>
      </c>
      <c r="CM17" s="1">
        <v>3255750</v>
      </c>
      <c r="CN17" s="1">
        <v>3255750</v>
      </c>
      <c r="CO17" s="1">
        <v>3255750</v>
      </c>
      <c r="CP17" s="1">
        <v>3255750</v>
      </c>
      <c r="CQ17" s="1">
        <v>3255750</v>
      </c>
      <c r="CR17" s="1">
        <v>3255750</v>
      </c>
      <c r="CS17" s="1">
        <v>3255750</v>
      </c>
      <c r="CT17" s="1">
        <v>3255750</v>
      </c>
      <c r="CU17" s="1">
        <v>3255750</v>
      </c>
      <c r="CV17" s="1">
        <v>3255750</v>
      </c>
      <c r="CW17" s="1">
        <v>3255750</v>
      </c>
      <c r="CX17" s="1">
        <v>3255750</v>
      </c>
      <c r="CY17" s="1">
        <v>3255750</v>
      </c>
      <c r="CZ17" s="1">
        <v>3255750</v>
      </c>
      <c r="DA17" s="1">
        <v>3255750</v>
      </c>
    </row>
    <row r="18" spans="4:105" x14ac:dyDescent="0.25">
      <c r="D18" t="s">
        <v>58</v>
      </c>
      <c r="E18" s="1">
        <v>3757249.9999999995</v>
      </c>
      <c r="F18" s="1">
        <v>3757249.9999999995</v>
      </c>
      <c r="G18" s="1">
        <v>3757249.9999999995</v>
      </c>
      <c r="H18" s="1">
        <v>3757249.9999999995</v>
      </c>
      <c r="I18" s="1">
        <v>3757249.9999999995</v>
      </c>
      <c r="J18" s="1">
        <v>3757249.9999999995</v>
      </c>
      <c r="K18" s="1">
        <v>3757249.9999999995</v>
      </c>
      <c r="L18" s="1">
        <v>3757249.9999999995</v>
      </c>
      <c r="M18" s="1">
        <v>3757249.9999999995</v>
      </c>
      <c r="N18" s="1">
        <v>3757249.9999999995</v>
      </c>
      <c r="O18" s="1">
        <v>3757249.9999999995</v>
      </c>
      <c r="P18" s="1">
        <v>3757249.9999999995</v>
      </c>
      <c r="Q18" s="1">
        <v>3757249.9999999995</v>
      </c>
      <c r="R18" s="1">
        <v>3757249.9999999995</v>
      </c>
      <c r="S18" s="1">
        <v>3757249.9999999995</v>
      </c>
      <c r="T18" s="1">
        <v>3757249.9999999995</v>
      </c>
      <c r="U18" s="1">
        <v>3757249.9999999995</v>
      </c>
      <c r="V18" s="1">
        <v>3757249.9999999995</v>
      </c>
      <c r="W18" s="1">
        <v>3757249.9999999995</v>
      </c>
      <c r="X18" s="1">
        <v>3757249.9999999995</v>
      </c>
      <c r="Y18" s="1">
        <v>3757249.9999999995</v>
      </c>
      <c r="Z18" s="1">
        <v>3757249.9999999995</v>
      </c>
      <c r="AA18" s="1">
        <v>3757249.9999999995</v>
      </c>
      <c r="AB18" s="1">
        <v>3757249.9999999995</v>
      </c>
      <c r="AC18" s="1">
        <v>3757249.9999999995</v>
      </c>
      <c r="AD18" s="1">
        <v>3757249.9999999995</v>
      </c>
      <c r="AE18" s="1">
        <v>3757249.9999999995</v>
      </c>
      <c r="AF18" s="1">
        <v>3757249.9999999995</v>
      </c>
      <c r="AG18" s="1">
        <v>3757249.9999999995</v>
      </c>
      <c r="AH18" s="1">
        <v>3757249.9999999995</v>
      </c>
      <c r="AI18" s="1">
        <v>3757249.9999999995</v>
      </c>
      <c r="AJ18" s="1">
        <v>3757249.9999999995</v>
      </c>
      <c r="AK18" s="1">
        <v>3757249.9999999995</v>
      </c>
      <c r="AL18" s="1">
        <v>3757249.9999999995</v>
      </c>
      <c r="AM18" s="1">
        <v>3757249.9999999995</v>
      </c>
      <c r="AN18" s="1">
        <v>3757249.9999999995</v>
      </c>
      <c r="AO18" s="1">
        <v>3757249.9999999995</v>
      </c>
      <c r="AP18" s="1">
        <v>3757249.9999999995</v>
      </c>
      <c r="AQ18" s="1">
        <v>3757249.9999999995</v>
      </c>
      <c r="AR18" s="1">
        <v>3757249.9999999995</v>
      </c>
      <c r="AS18" s="1">
        <v>3757249.9999999995</v>
      </c>
      <c r="AT18" s="1">
        <v>3757249.9999999995</v>
      </c>
      <c r="AU18" s="1">
        <v>3757249.9999999995</v>
      </c>
      <c r="AV18" s="1">
        <v>3757249.9999999995</v>
      </c>
      <c r="AW18" s="1">
        <v>3757249.9999999995</v>
      </c>
      <c r="AX18" s="1">
        <v>3757249.9999999995</v>
      </c>
      <c r="AY18" s="1">
        <v>3757249.9999999995</v>
      </c>
      <c r="AZ18" s="1">
        <v>3757249.9999999995</v>
      </c>
      <c r="BA18" s="1">
        <v>3757249.9999999995</v>
      </c>
      <c r="BB18" s="1">
        <v>3757249.9999999995</v>
      </c>
      <c r="BC18" s="1">
        <v>3757249.9999999995</v>
      </c>
      <c r="BD18" s="1">
        <v>3757249.9999999995</v>
      </c>
      <c r="BE18" s="1">
        <v>3757249.9999999995</v>
      </c>
      <c r="BF18" s="1">
        <v>3757249.9999999995</v>
      </c>
      <c r="BG18" s="1">
        <v>3757249.9999999995</v>
      </c>
      <c r="BH18" s="1">
        <v>3757249.9999999995</v>
      </c>
      <c r="BI18" s="1">
        <v>3757249.9999999995</v>
      </c>
      <c r="BJ18" s="1">
        <v>3757249.9999999995</v>
      </c>
      <c r="BK18" s="1">
        <v>3757249.9999999995</v>
      </c>
      <c r="BL18" s="1">
        <v>3757249.9999999995</v>
      </c>
      <c r="BM18" s="1">
        <v>3757249.9999999995</v>
      </c>
      <c r="BN18" s="1">
        <v>3757249.9999999995</v>
      </c>
      <c r="BO18" s="1">
        <v>3757249.9999999995</v>
      </c>
      <c r="BP18" s="1">
        <v>3757249.9999999995</v>
      </c>
      <c r="BQ18" s="1">
        <v>3757249.9999999995</v>
      </c>
      <c r="BR18" s="1">
        <v>3757249.9999999995</v>
      </c>
      <c r="BS18" s="1">
        <v>3757249.9999999995</v>
      </c>
      <c r="BT18" s="1">
        <v>3757249.9999999995</v>
      </c>
      <c r="BU18" s="1">
        <v>3757249.9999999995</v>
      </c>
      <c r="BV18" s="1">
        <v>3757249.9999999995</v>
      </c>
      <c r="BW18" s="1">
        <v>3757249.9999999995</v>
      </c>
      <c r="BX18" s="1">
        <v>3757249.9999999995</v>
      </c>
      <c r="BY18" s="1">
        <v>3757249.9999999995</v>
      </c>
      <c r="BZ18" s="1">
        <v>3757249.9999999995</v>
      </c>
      <c r="CA18" s="1">
        <v>3757249.9999999995</v>
      </c>
      <c r="CB18" s="1">
        <v>3757249.9999999995</v>
      </c>
      <c r="CC18" s="1">
        <v>3757249.9999999995</v>
      </c>
      <c r="CD18" s="1">
        <v>3757249.9999999995</v>
      </c>
      <c r="CE18" s="1">
        <v>3757249.9999999995</v>
      </c>
      <c r="CF18" s="1">
        <v>3757249.9999999995</v>
      </c>
      <c r="CG18" s="1">
        <v>3757249.9999999995</v>
      </c>
      <c r="CH18" s="1">
        <v>3757249.9999999995</v>
      </c>
      <c r="CI18" s="1">
        <v>3757249.9999999995</v>
      </c>
      <c r="CJ18" s="1">
        <v>3757249.9999999995</v>
      </c>
      <c r="CK18" s="1">
        <v>3757249.9999999995</v>
      </c>
      <c r="CL18" s="1">
        <v>3757249.9999999995</v>
      </c>
      <c r="CM18" s="1">
        <v>3757249.9999999995</v>
      </c>
      <c r="CN18" s="1">
        <v>3757249.9999999995</v>
      </c>
      <c r="CO18" s="1">
        <v>3757249.9999999995</v>
      </c>
      <c r="CP18" s="1">
        <v>3757249.9999999995</v>
      </c>
      <c r="CQ18" s="1">
        <v>3757249.9999999995</v>
      </c>
      <c r="CR18" s="1">
        <v>3757249.9999999995</v>
      </c>
      <c r="CS18" s="1">
        <v>3757249.9999999995</v>
      </c>
      <c r="CT18" s="1">
        <v>3757249.9999999995</v>
      </c>
      <c r="CU18" s="1">
        <v>3757249.9999999995</v>
      </c>
      <c r="CV18" s="1">
        <v>3757249.9999999995</v>
      </c>
      <c r="CW18" s="1">
        <v>3757249.9999999995</v>
      </c>
      <c r="CX18" s="1">
        <v>3757249.9999999995</v>
      </c>
      <c r="CY18" s="1">
        <v>3757249.9999999995</v>
      </c>
      <c r="CZ18" s="1">
        <v>3757249.9999999995</v>
      </c>
      <c r="DA18" s="1">
        <v>3757249.9999999995</v>
      </c>
    </row>
    <row r="19" spans="4:105" x14ac:dyDescent="0.25">
      <c r="D19" t="s">
        <v>59</v>
      </c>
      <c r="E19" s="1">
        <v>4120000</v>
      </c>
      <c r="F19" s="1">
        <v>4120000</v>
      </c>
      <c r="G19" s="1">
        <v>4120000</v>
      </c>
      <c r="H19" s="1">
        <v>4120000</v>
      </c>
      <c r="I19" s="1">
        <v>4120000</v>
      </c>
      <c r="J19" s="1">
        <v>4120000</v>
      </c>
      <c r="K19" s="1">
        <v>4120000</v>
      </c>
      <c r="L19" s="1">
        <v>4120000</v>
      </c>
      <c r="M19" s="1">
        <v>4120000</v>
      </c>
      <c r="N19" s="1">
        <v>4120000</v>
      </c>
      <c r="O19" s="1">
        <v>4120000</v>
      </c>
      <c r="P19" s="1">
        <v>4120000</v>
      </c>
      <c r="Q19" s="1">
        <v>4120000</v>
      </c>
      <c r="R19" s="1">
        <v>4120000</v>
      </c>
      <c r="S19" s="1">
        <v>4120000</v>
      </c>
      <c r="T19" s="1">
        <v>4120000</v>
      </c>
      <c r="U19" s="1">
        <v>4120000</v>
      </c>
      <c r="V19" s="1">
        <v>4120000</v>
      </c>
      <c r="W19" s="1">
        <v>4120000</v>
      </c>
      <c r="X19" s="1">
        <v>4120000</v>
      </c>
      <c r="Y19" s="1">
        <v>4120000</v>
      </c>
      <c r="Z19" s="1">
        <v>4120000</v>
      </c>
      <c r="AA19" s="1">
        <v>4120000</v>
      </c>
      <c r="AB19" s="1">
        <v>4120000</v>
      </c>
      <c r="AC19" s="1">
        <v>4120000</v>
      </c>
      <c r="AD19" s="1">
        <v>4120000</v>
      </c>
      <c r="AE19" s="1">
        <v>4120000</v>
      </c>
      <c r="AF19" s="1">
        <v>4120000</v>
      </c>
      <c r="AG19" s="1">
        <v>4120000</v>
      </c>
      <c r="AH19" s="1">
        <v>4120000</v>
      </c>
      <c r="AI19" s="1">
        <v>4120000</v>
      </c>
      <c r="AJ19" s="1">
        <v>4120000</v>
      </c>
      <c r="AK19" s="1">
        <v>4120000</v>
      </c>
      <c r="AL19" s="1">
        <v>4120000</v>
      </c>
      <c r="AM19" s="1">
        <v>4120000</v>
      </c>
      <c r="AN19" s="1">
        <v>4120000</v>
      </c>
      <c r="AO19" s="1">
        <v>4120000</v>
      </c>
      <c r="AP19" s="1">
        <v>4120000</v>
      </c>
      <c r="AQ19" s="1">
        <v>4120000</v>
      </c>
      <c r="AR19" s="1">
        <v>4120000</v>
      </c>
      <c r="AS19" s="1">
        <v>4120000</v>
      </c>
      <c r="AT19" s="1">
        <v>4120000</v>
      </c>
      <c r="AU19" s="1">
        <v>4120000</v>
      </c>
      <c r="AV19" s="1">
        <v>4120000</v>
      </c>
      <c r="AW19" s="1">
        <v>4120000</v>
      </c>
      <c r="AX19" s="1">
        <v>4120000</v>
      </c>
      <c r="AY19" s="1">
        <v>4120000</v>
      </c>
      <c r="AZ19" s="1">
        <v>4120000</v>
      </c>
      <c r="BA19" s="1">
        <v>4120000</v>
      </c>
      <c r="BB19" s="1">
        <v>4120000</v>
      </c>
      <c r="BC19" s="1">
        <v>4120000</v>
      </c>
      <c r="BD19" s="1">
        <v>4120000</v>
      </c>
      <c r="BE19" s="1">
        <v>4120000</v>
      </c>
      <c r="BF19" s="1">
        <v>4120000</v>
      </c>
      <c r="BG19" s="1">
        <v>4120000</v>
      </c>
      <c r="BH19" s="1">
        <v>4120000</v>
      </c>
      <c r="BI19" s="1">
        <v>4120000</v>
      </c>
      <c r="BJ19" s="1">
        <v>4120000</v>
      </c>
      <c r="BK19" s="1">
        <v>4120000</v>
      </c>
      <c r="BL19" s="1">
        <v>4120000</v>
      </c>
      <c r="BM19" s="1">
        <v>4120000</v>
      </c>
      <c r="BN19" s="1">
        <v>4120000</v>
      </c>
      <c r="BO19" s="1">
        <v>4120000</v>
      </c>
      <c r="BP19" s="1">
        <v>4120000</v>
      </c>
      <c r="BQ19" s="1">
        <v>4120000</v>
      </c>
      <c r="BR19" s="1">
        <v>4120000</v>
      </c>
      <c r="BS19" s="1">
        <v>4120000</v>
      </c>
      <c r="BT19" s="1">
        <v>4120000</v>
      </c>
      <c r="BU19" s="1">
        <v>4120000</v>
      </c>
      <c r="BV19" s="1">
        <v>4120000</v>
      </c>
      <c r="BW19" s="1">
        <v>4120000</v>
      </c>
      <c r="BX19" s="1">
        <v>4120000</v>
      </c>
      <c r="BY19" s="1">
        <v>4120000</v>
      </c>
      <c r="BZ19" s="1">
        <v>4120000</v>
      </c>
      <c r="CA19" s="1">
        <v>4120000</v>
      </c>
      <c r="CB19" s="1">
        <v>4120000</v>
      </c>
      <c r="CC19" s="1">
        <v>4120000</v>
      </c>
      <c r="CD19" s="1">
        <v>4120000</v>
      </c>
      <c r="CE19" s="1">
        <v>4120000</v>
      </c>
      <c r="CF19" s="1">
        <v>4120000</v>
      </c>
      <c r="CG19" s="1">
        <v>4120000</v>
      </c>
      <c r="CH19" s="1">
        <v>4120000</v>
      </c>
      <c r="CI19" s="1">
        <v>4120000</v>
      </c>
      <c r="CJ19" s="1">
        <v>4120000</v>
      </c>
      <c r="CK19" s="1">
        <v>4120000</v>
      </c>
      <c r="CL19" s="1">
        <v>4120000</v>
      </c>
      <c r="CM19" s="1">
        <v>4120000</v>
      </c>
      <c r="CN19" s="1">
        <v>4120000</v>
      </c>
      <c r="CO19" s="1">
        <v>4120000</v>
      </c>
      <c r="CP19" s="1">
        <v>4120000</v>
      </c>
      <c r="CQ19" s="1">
        <v>4120000</v>
      </c>
      <c r="CR19" s="1">
        <v>4120000</v>
      </c>
      <c r="CS19" s="1">
        <v>4120000</v>
      </c>
      <c r="CT19" s="1">
        <v>4120000</v>
      </c>
      <c r="CU19" s="1">
        <v>4120000</v>
      </c>
      <c r="CV19" s="1">
        <v>4120000</v>
      </c>
      <c r="CW19" s="1">
        <v>4120000</v>
      </c>
      <c r="CX19" s="1">
        <v>4120000</v>
      </c>
      <c r="CY19" s="1">
        <v>4120000</v>
      </c>
      <c r="CZ19" s="1">
        <v>4120000</v>
      </c>
      <c r="DA19" s="1">
        <v>4120000</v>
      </c>
    </row>
    <row r="20" spans="4:105" x14ac:dyDescent="0.25">
      <c r="D20" t="s">
        <v>60</v>
      </c>
      <c r="E20" s="1">
        <v>4220750</v>
      </c>
      <c r="F20" s="1">
        <v>4220750</v>
      </c>
      <c r="G20" s="1">
        <v>4220750</v>
      </c>
      <c r="H20" s="1">
        <v>4220750</v>
      </c>
      <c r="I20" s="1">
        <v>4220750</v>
      </c>
      <c r="J20" s="1">
        <v>4220750</v>
      </c>
      <c r="K20" s="1">
        <v>4220750</v>
      </c>
      <c r="L20" s="1">
        <v>4220750</v>
      </c>
      <c r="M20" s="1">
        <v>4220750</v>
      </c>
      <c r="N20" s="1">
        <v>4220750</v>
      </c>
      <c r="O20" s="1">
        <v>4220750</v>
      </c>
      <c r="P20" s="1">
        <v>4220750</v>
      </c>
      <c r="Q20" s="1">
        <v>4220750</v>
      </c>
      <c r="R20" s="1">
        <v>4220750</v>
      </c>
      <c r="S20" s="1">
        <v>4220750</v>
      </c>
      <c r="T20" s="1">
        <v>4220750</v>
      </c>
      <c r="U20" s="1">
        <v>4220750</v>
      </c>
      <c r="V20" s="1">
        <v>4220750</v>
      </c>
      <c r="W20" s="1">
        <v>4220750</v>
      </c>
      <c r="X20" s="1">
        <v>4220750</v>
      </c>
      <c r="Y20" s="1">
        <v>4220750</v>
      </c>
      <c r="Z20" s="1">
        <v>4220750</v>
      </c>
      <c r="AA20" s="1">
        <v>4220750</v>
      </c>
      <c r="AB20" s="1">
        <v>4220750</v>
      </c>
      <c r="AC20" s="1">
        <v>4220750</v>
      </c>
      <c r="AD20" s="1">
        <v>4220750</v>
      </c>
      <c r="AE20" s="1">
        <v>4220750</v>
      </c>
      <c r="AF20" s="1">
        <v>4220750</v>
      </c>
      <c r="AG20" s="1">
        <v>4220750</v>
      </c>
      <c r="AH20" s="1">
        <v>4220750</v>
      </c>
      <c r="AI20" s="1">
        <v>4220750</v>
      </c>
      <c r="AJ20" s="1">
        <v>4220750</v>
      </c>
      <c r="AK20" s="1">
        <v>4220750</v>
      </c>
      <c r="AL20" s="1">
        <v>4220750</v>
      </c>
      <c r="AM20" s="1">
        <v>4220750</v>
      </c>
      <c r="AN20" s="1">
        <v>4220750</v>
      </c>
      <c r="AO20" s="1">
        <v>4220750</v>
      </c>
      <c r="AP20" s="1">
        <v>4220750</v>
      </c>
      <c r="AQ20" s="1">
        <v>4220750</v>
      </c>
      <c r="AR20" s="1">
        <v>4220750</v>
      </c>
      <c r="AS20" s="1">
        <v>4220750</v>
      </c>
      <c r="AT20" s="1">
        <v>4220750</v>
      </c>
      <c r="AU20" s="1">
        <v>4220750</v>
      </c>
      <c r="AV20" s="1">
        <v>4220750</v>
      </c>
      <c r="AW20" s="1">
        <v>4220750</v>
      </c>
      <c r="AX20" s="1">
        <v>4220750</v>
      </c>
      <c r="AY20" s="1">
        <v>4220750</v>
      </c>
      <c r="AZ20" s="1">
        <v>4220750</v>
      </c>
      <c r="BA20" s="1">
        <v>4220750</v>
      </c>
      <c r="BB20" s="1">
        <v>4220750</v>
      </c>
      <c r="BC20" s="1">
        <v>4220750</v>
      </c>
      <c r="BD20" s="1">
        <v>4220750</v>
      </c>
      <c r="BE20" s="1">
        <v>4220750</v>
      </c>
      <c r="BF20" s="1">
        <v>4220750</v>
      </c>
      <c r="BG20" s="1">
        <v>4220750</v>
      </c>
      <c r="BH20" s="1">
        <v>4220750</v>
      </c>
      <c r="BI20" s="1">
        <v>4220750</v>
      </c>
      <c r="BJ20" s="1">
        <v>4220750</v>
      </c>
      <c r="BK20" s="1">
        <v>4220750</v>
      </c>
      <c r="BL20" s="1">
        <v>4220750</v>
      </c>
      <c r="BM20" s="1">
        <v>4220750</v>
      </c>
      <c r="BN20" s="1">
        <v>4220750</v>
      </c>
      <c r="BO20" s="1">
        <v>4220750</v>
      </c>
      <c r="BP20" s="1">
        <v>4220750</v>
      </c>
      <c r="BQ20" s="1">
        <v>4220750</v>
      </c>
      <c r="BR20" s="1">
        <v>4220750</v>
      </c>
      <c r="BS20" s="1">
        <v>4220750</v>
      </c>
      <c r="BT20" s="1">
        <v>4220750</v>
      </c>
      <c r="BU20" s="1">
        <v>4220750</v>
      </c>
      <c r="BV20" s="1">
        <v>4220750</v>
      </c>
      <c r="BW20" s="1">
        <v>4220750</v>
      </c>
      <c r="BX20" s="1">
        <v>4220750</v>
      </c>
      <c r="BY20" s="1">
        <v>4220750</v>
      </c>
      <c r="BZ20" s="1">
        <v>4220750</v>
      </c>
      <c r="CA20" s="1">
        <v>4220750</v>
      </c>
      <c r="CB20" s="1">
        <v>4220750</v>
      </c>
      <c r="CC20" s="1">
        <v>4220750</v>
      </c>
      <c r="CD20" s="1">
        <v>4220750</v>
      </c>
      <c r="CE20" s="1">
        <v>4220750</v>
      </c>
      <c r="CF20" s="1">
        <v>4220750</v>
      </c>
      <c r="CG20" s="1">
        <v>4220750</v>
      </c>
      <c r="CH20" s="1">
        <v>4220750</v>
      </c>
      <c r="CI20" s="1">
        <v>4220750</v>
      </c>
      <c r="CJ20" s="1">
        <v>4220750</v>
      </c>
      <c r="CK20" s="1">
        <v>4220750</v>
      </c>
      <c r="CL20" s="1">
        <v>4220750</v>
      </c>
      <c r="CM20" s="1">
        <v>4220750</v>
      </c>
      <c r="CN20" s="1">
        <v>4220750</v>
      </c>
      <c r="CO20" s="1">
        <v>4220750</v>
      </c>
      <c r="CP20" s="1">
        <v>4220750</v>
      </c>
      <c r="CQ20" s="1">
        <v>4220750</v>
      </c>
      <c r="CR20" s="1">
        <v>4220750</v>
      </c>
      <c r="CS20" s="1">
        <v>4220750</v>
      </c>
      <c r="CT20" s="1">
        <v>4220750</v>
      </c>
      <c r="CU20" s="1">
        <v>4220750</v>
      </c>
      <c r="CV20" s="1">
        <v>4220750</v>
      </c>
      <c r="CW20" s="1">
        <v>4220750</v>
      </c>
      <c r="CX20" s="1">
        <v>4220750</v>
      </c>
      <c r="CY20" s="1">
        <v>4220750</v>
      </c>
      <c r="CZ20" s="1">
        <v>4220750</v>
      </c>
      <c r="DA20" s="1">
        <v>4220750</v>
      </c>
    </row>
    <row r="22" spans="4:105" x14ac:dyDescent="0.25">
      <c r="D22" s="4" t="s">
        <v>26</v>
      </c>
    </row>
    <row r="23" spans="4:105" x14ac:dyDescent="0.25">
      <c r="D23" t="s">
        <v>48</v>
      </c>
      <c r="E23" s="1">
        <f t="array" ref="E23:E35">demand.sd.2025 * 1000</f>
        <v>448471.90225000004</v>
      </c>
      <c r="F23" s="1">
        <f t="array" ref="F23:F35">demand.sd.2025 * 1000</f>
        <v>448471.90225000004</v>
      </c>
      <c r="G23" s="1">
        <f t="array" ref="G23:G35">demand.sd.2025 * 1000</f>
        <v>448471.90225000004</v>
      </c>
      <c r="H23" s="1">
        <f t="array" ref="H23:H35">demand.sd.2025 * 1000</f>
        <v>448471.90225000004</v>
      </c>
      <c r="I23" s="1">
        <f t="array" ref="I23:I35">demand.sd.2025 * 1000</f>
        <v>448471.90225000004</v>
      </c>
      <c r="J23" s="1">
        <f t="array" ref="J23:J35">demand.sd.2025 * 1000</f>
        <v>448471.90225000004</v>
      </c>
      <c r="K23" s="1">
        <f t="array" ref="K23:K35">demand.sd.2025 * 1000</f>
        <v>448471.90225000004</v>
      </c>
      <c r="L23" s="1">
        <f t="array" ref="L23:L35">demand.sd.2025 * 1000</f>
        <v>448471.90225000004</v>
      </c>
      <c r="M23" s="1">
        <f t="array" ref="M23:M35">demand.sd.2025 * 1000</f>
        <v>448471.90225000004</v>
      </c>
      <c r="N23" s="1">
        <f t="array" ref="N23:N35">demand.sd.2025 * 1000</f>
        <v>448471.90225000004</v>
      </c>
      <c r="O23" s="1">
        <f t="array" ref="O23:O35">demand.sd.2025 * 1000</f>
        <v>448471.90225000004</v>
      </c>
      <c r="P23" s="1">
        <f t="array" ref="P23:P35">demand.sd.2025 * 1000</f>
        <v>448471.90225000004</v>
      </c>
      <c r="Q23" s="1">
        <f t="array" ref="Q23:Q35">demand.sd.2025 * 1000</f>
        <v>448471.90225000004</v>
      </c>
      <c r="R23" s="1">
        <f t="array" ref="R23:R35">demand.sd.2025 * 1000</f>
        <v>448471.90225000004</v>
      </c>
      <c r="S23" s="1">
        <f t="array" ref="S23:S35">demand.sd.2025 * 1000</f>
        <v>448471.90225000004</v>
      </c>
      <c r="T23" s="1">
        <f t="array" ref="T23:T35">demand.sd.2025 * 1000</f>
        <v>448471.90225000004</v>
      </c>
      <c r="U23" s="1">
        <f t="array" ref="U23:U35">demand.sd.2025 * 1000</f>
        <v>448471.90225000004</v>
      </c>
      <c r="V23" s="1">
        <f t="array" ref="V23:V35">demand.sd.2025 * 1000</f>
        <v>448471.90225000004</v>
      </c>
      <c r="W23" s="1">
        <f t="array" ref="W23:W35">demand.sd.2025 * 1000</f>
        <v>448471.90225000004</v>
      </c>
      <c r="X23" s="1">
        <f t="array" ref="X23:X35">demand.sd.2025 * 1000</f>
        <v>448471.90225000004</v>
      </c>
      <c r="Y23" s="1">
        <f t="array" ref="Y23:Y35">demand.sd.2025 * 1000</f>
        <v>448471.90225000004</v>
      </c>
      <c r="Z23" s="1">
        <f t="array" ref="Z23:Z35">demand.sd.2025 * 1000</f>
        <v>448471.90225000004</v>
      </c>
      <c r="AA23" s="1">
        <f t="array" ref="AA23:AA35">demand.sd.2025 * 1000</f>
        <v>448471.90225000004</v>
      </c>
      <c r="AB23" s="1">
        <f t="array" ref="AB23:AB35">demand.sd.2025 * 1000</f>
        <v>448471.90225000004</v>
      </c>
      <c r="AC23" s="1">
        <f t="array" ref="AC23:AC35">demand.sd.2025 * 1000</f>
        <v>448471.90225000004</v>
      </c>
      <c r="AD23" s="1">
        <f t="array" ref="AD23:AD35">demand.sd.2025 * 1000</f>
        <v>448471.90225000004</v>
      </c>
      <c r="AE23" s="1">
        <f t="array" ref="AE23:AE35">demand.sd.2025 * 1000</f>
        <v>448471.90225000004</v>
      </c>
      <c r="AF23" s="1">
        <f t="array" ref="AF23:AF35">demand.sd.2025 * 1000</f>
        <v>448471.90225000004</v>
      </c>
      <c r="AG23" s="1">
        <f t="array" ref="AG23:AG35">demand.sd.2025 * 1000</f>
        <v>448471.90225000004</v>
      </c>
      <c r="AH23" s="1">
        <f t="array" ref="AH23:AH35">demand.sd.2025 * 1000</f>
        <v>448471.90225000004</v>
      </c>
      <c r="AI23" s="1">
        <f t="array" ref="AI23:AI35">demand.sd.2025 * 1000</f>
        <v>448471.90225000004</v>
      </c>
      <c r="AJ23" s="1">
        <f t="array" ref="AJ23:AJ35">demand.sd.2025 * 1000</f>
        <v>448471.90225000004</v>
      </c>
      <c r="AK23" s="1">
        <f t="array" ref="AK23:AK35">demand.sd.2025 * 1000</f>
        <v>448471.90225000004</v>
      </c>
      <c r="AL23" s="1">
        <f t="array" ref="AL23:AL35">demand.sd.2025 * 1000</f>
        <v>448471.90225000004</v>
      </c>
      <c r="AM23" s="1">
        <f t="array" ref="AM23:AM35">demand.sd.2025 * 1000</f>
        <v>448471.90225000004</v>
      </c>
      <c r="AN23" s="1">
        <f t="array" ref="AN23:AN35">demand.sd.2025 * 1000</f>
        <v>448471.90225000004</v>
      </c>
      <c r="AO23" s="1">
        <f t="array" ref="AO23:AO35">demand.sd.2025 * 1000</f>
        <v>448471.90225000004</v>
      </c>
      <c r="AP23" s="1">
        <f t="array" ref="AP23:AP35">demand.sd.2025 * 1000</f>
        <v>448471.90225000004</v>
      </c>
      <c r="AQ23" s="1">
        <f t="array" ref="AQ23:AQ35">demand.sd.2025 * 1000</f>
        <v>448471.90225000004</v>
      </c>
      <c r="AR23" s="1">
        <f t="array" ref="AR23:AR35">demand.sd.2025 * 1000</f>
        <v>448471.90225000004</v>
      </c>
      <c r="AS23" s="1">
        <f t="array" ref="AS23:AS35">demand.sd.2025 * 1000</f>
        <v>448471.90225000004</v>
      </c>
      <c r="AT23" s="1">
        <f t="array" ref="AT23:AT35">demand.sd.2025 * 1000</f>
        <v>448471.90225000004</v>
      </c>
      <c r="AU23" s="1">
        <f t="array" ref="AU23:AU35">demand.sd.2025 * 1000</f>
        <v>448471.90225000004</v>
      </c>
      <c r="AV23" s="1">
        <f t="array" ref="AV23:AV35">demand.sd.2025 * 1000</f>
        <v>448471.90225000004</v>
      </c>
      <c r="AW23" s="1">
        <f t="array" ref="AW23:AW35">demand.sd.2025 * 1000</f>
        <v>448471.90225000004</v>
      </c>
      <c r="AX23" s="1">
        <f t="array" ref="AX23:AX35">demand.sd.2025 * 1000</f>
        <v>448471.90225000004</v>
      </c>
      <c r="AY23" s="1">
        <f t="array" ref="AY23:AY35">demand.sd.2025 * 1000</f>
        <v>448471.90225000004</v>
      </c>
      <c r="AZ23" s="1">
        <f t="array" ref="AZ23:AZ35">demand.sd.2025 * 1000</f>
        <v>448471.90225000004</v>
      </c>
      <c r="BA23" s="1">
        <f t="array" ref="BA23:BA35">demand.sd.2025 * 1000</f>
        <v>448471.90225000004</v>
      </c>
      <c r="BB23" s="1">
        <f t="array" ref="BB23:BB35">demand.sd.2025 * 1000</f>
        <v>448471.90225000004</v>
      </c>
      <c r="BC23" s="1">
        <f t="array" ref="BC23:BC35">demand.sd.2025 * 1000</f>
        <v>448471.90225000004</v>
      </c>
      <c r="BD23" s="1">
        <f t="array" ref="BD23:BD35">demand.sd.2025 * 1000</f>
        <v>448471.90225000004</v>
      </c>
      <c r="BE23" s="1">
        <f t="array" ref="BE23:BE35">demand.sd.2025 * 1000</f>
        <v>448471.90225000004</v>
      </c>
      <c r="BF23" s="1">
        <f t="array" ref="BF23:BF35">demand.sd.2025 * 1000</f>
        <v>448471.90225000004</v>
      </c>
      <c r="BG23" s="1">
        <f t="array" ref="BG23:BG35">demand.sd.2025 * 1000</f>
        <v>448471.90225000004</v>
      </c>
      <c r="BH23" s="1">
        <f t="array" ref="BH23:BH35">demand.sd.2025 * 1000</f>
        <v>448471.90225000004</v>
      </c>
      <c r="BI23" s="1">
        <f t="array" ref="BI23:BI35">demand.sd.2025 * 1000</f>
        <v>448471.90225000004</v>
      </c>
      <c r="BJ23" s="1">
        <f t="array" ref="BJ23:BJ35">demand.sd.2025 * 1000</f>
        <v>448471.90225000004</v>
      </c>
      <c r="BK23" s="1">
        <f t="array" ref="BK23:BK35">demand.sd.2025 * 1000</f>
        <v>448471.90225000004</v>
      </c>
      <c r="BL23" s="1">
        <f t="array" ref="BL23:BL35">demand.sd.2025 * 1000</f>
        <v>448471.90225000004</v>
      </c>
      <c r="BM23" s="1">
        <f t="array" ref="BM23:BM35">demand.sd.2025 * 1000</f>
        <v>448471.90225000004</v>
      </c>
      <c r="BN23" s="1">
        <f t="array" ref="BN23:BN35">demand.sd.2025 * 1000</f>
        <v>448471.90225000004</v>
      </c>
      <c r="BO23" s="1">
        <f t="array" ref="BO23:BO35">demand.sd.2025 * 1000</f>
        <v>448471.90225000004</v>
      </c>
      <c r="BP23" s="1">
        <f t="array" ref="BP23:BP35">demand.sd.2025 * 1000</f>
        <v>448471.90225000004</v>
      </c>
      <c r="BQ23" s="1">
        <f t="array" ref="BQ23:BQ35">demand.sd.2025 * 1000</f>
        <v>448471.90225000004</v>
      </c>
      <c r="BR23" s="1">
        <f t="array" ref="BR23:BR35">demand.sd.2025 * 1000</f>
        <v>448471.90225000004</v>
      </c>
      <c r="BS23" s="1">
        <f t="array" ref="BS23:BS35">demand.sd.2025 * 1000</f>
        <v>448471.90225000004</v>
      </c>
      <c r="BT23" s="1">
        <f t="array" ref="BT23:BT35">demand.sd.2025 * 1000</f>
        <v>448471.90225000004</v>
      </c>
      <c r="BU23" s="1">
        <f t="array" ref="BU23:BU35">demand.sd.2025 * 1000</f>
        <v>448471.90225000004</v>
      </c>
      <c r="BV23" s="1">
        <f t="array" ref="BV23:BV35">demand.sd.2025 * 1000</f>
        <v>448471.90225000004</v>
      </c>
      <c r="BW23" s="1">
        <f t="array" ref="BW23:BW35">demand.sd.2025 * 1000</f>
        <v>448471.90225000004</v>
      </c>
      <c r="BX23" s="1">
        <f t="array" ref="BX23:BX35">demand.sd.2025 * 1000</f>
        <v>448471.90225000004</v>
      </c>
      <c r="BY23" s="1">
        <f t="array" ref="BY23:BY35">demand.sd.2025 * 1000</f>
        <v>448471.90225000004</v>
      </c>
      <c r="BZ23" s="1">
        <f t="array" ref="BZ23:BZ35">demand.sd.2025 * 1000</f>
        <v>448471.90225000004</v>
      </c>
      <c r="CA23" s="1">
        <f t="array" ref="CA23:CA35">demand.sd.2025 * 1000</f>
        <v>448471.90225000004</v>
      </c>
      <c r="CB23" s="1">
        <f t="array" ref="CB23:CB35">demand.sd.2025 * 1000</f>
        <v>448471.90225000004</v>
      </c>
      <c r="CC23" s="1">
        <f t="array" ref="CC23:CC35">demand.sd.2025 * 1000</f>
        <v>448471.90225000004</v>
      </c>
      <c r="CD23" s="1">
        <f t="array" ref="CD23:CD35">demand.sd.2025 * 1000</f>
        <v>448471.90225000004</v>
      </c>
      <c r="CE23" s="1">
        <f t="array" ref="CE23:CE35">demand.sd.2025 * 1000</f>
        <v>448471.90225000004</v>
      </c>
      <c r="CF23" s="1">
        <f t="array" ref="CF23:CF35">demand.sd.2025 * 1000</f>
        <v>448471.90225000004</v>
      </c>
      <c r="CG23" s="1">
        <f t="array" ref="CG23:CG35">demand.sd.2025 * 1000</f>
        <v>448471.90225000004</v>
      </c>
      <c r="CH23" s="1">
        <f t="array" ref="CH23:CH35">demand.sd.2025 * 1000</f>
        <v>448471.90225000004</v>
      </c>
      <c r="CI23" s="1">
        <f t="array" ref="CI23:CI35">demand.sd.2025 * 1000</f>
        <v>448471.90225000004</v>
      </c>
      <c r="CJ23" s="1">
        <f t="array" ref="CJ23:CJ35">demand.sd.2025 * 1000</f>
        <v>448471.90225000004</v>
      </c>
      <c r="CK23" s="1">
        <f t="array" ref="CK23:CK35">demand.sd.2025 * 1000</f>
        <v>448471.90225000004</v>
      </c>
      <c r="CL23" s="1">
        <f t="array" ref="CL23:CL35">demand.sd.2025 * 1000</f>
        <v>448471.90225000004</v>
      </c>
      <c r="CM23" s="1">
        <f t="array" ref="CM23:CM35">demand.sd.2025 * 1000</f>
        <v>448471.90225000004</v>
      </c>
      <c r="CN23" s="1">
        <f t="array" ref="CN23:CN35">demand.sd.2025 * 1000</f>
        <v>448471.90225000004</v>
      </c>
      <c r="CO23" s="1">
        <f t="array" ref="CO23:CO35">demand.sd.2025 * 1000</f>
        <v>448471.90225000004</v>
      </c>
      <c r="CP23" s="1">
        <f t="array" ref="CP23:CP35">demand.sd.2025 * 1000</f>
        <v>448471.90225000004</v>
      </c>
      <c r="CQ23" s="1">
        <f t="array" ref="CQ23:CQ35">demand.sd.2025 * 1000</f>
        <v>448471.90225000004</v>
      </c>
      <c r="CR23" s="1">
        <f t="array" ref="CR23:CR35">demand.sd.2025 * 1000</f>
        <v>448471.90225000004</v>
      </c>
      <c r="CS23" s="1">
        <f t="array" ref="CS23:CS35">demand.sd.2025 * 1000</f>
        <v>448471.90225000004</v>
      </c>
      <c r="CT23" s="1">
        <f t="array" ref="CT23:CT35">demand.sd.2025 * 1000</f>
        <v>448471.90225000004</v>
      </c>
      <c r="CU23" s="1">
        <f t="array" ref="CU23:CU35">demand.sd.2025 * 1000</f>
        <v>448471.90225000004</v>
      </c>
      <c r="CV23" s="1">
        <f t="array" ref="CV23:CV35">demand.sd.2025 * 1000</f>
        <v>448471.90225000004</v>
      </c>
      <c r="CW23" s="1">
        <f t="array" ref="CW23:CW35">demand.sd.2025 * 1000</f>
        <v>448471.90225000004</v>
      </c>
      <c r="CX23" s="1">
        <f t="array" ref="CX23:CX35">demand.sd.2025 * 1000</f>
        <v>448471.90225000004</v>
      </c>
      <c r="CY23" s="1">
        <f t="array" ref="CY23:CY35">demand.sd.2025 * 1000</f>
        <v>448471.90225000004</v>
      </c>
      <c r="CZ23" s="1">
        <f t="array" ref="CZ23:CZ35">demand.sd.2025 * 1000</f>
        <v>448471.90225000004</v>
      </c>
      <c r="DA23" s="1">
        <f t="array" ref="DA23:DA35">demand.sd.2025 * 1000</f>
        <v>448471.90225000004</v>
      </c>
    </row>
    <row r="24" spans="4:105" x14ac:dyDescent="0.25">
      <c r="D24" t="s">
        <v>49</v>
      </c>
      <c r="E24" s="1">
        <v>372222.83724999998</v>
      </c>
      <c r="F24" s="1">
        <v>372222.83724999998</v>
      </c>
      <c r="G24" s="1">
        <v>372222.83724999998</v>
      </c>
      <c r="H24" s="1">
        <v>372222.83724999998</v>
      </c>
      <c r="I24" s="1">
        <v>372222.83724999998</v>
      </c>
      <c r="J24" s="1">
        <v>372222.83724999998</v>
      </c>
      <c r="K24" s="1">
        <v>372222.83724999998</v>
      </c>
      <c r="L24" s="1">
        <v>372222.83724999998</v>
      </c>
      <c r="M24" s="1">
        <v>372222.83724999998</v>
      </c>
      <c r="N24" s="1">
        <v>372222.83724999998</v>
      </c>
      <c r="O24" s="1">
        <v>372222.83724999998</v>
      </c>
      <c r="P24" s="1">
        <v>372222.83724999998</v>
      </c>
      <c r="Q24" s="1">
        <v>372222.83724999998</v>
      </c>
      <c r="R24" s="1">
        <v>372222.83724999998</v>
      </c>
      <c r="S24" s="1">
        <v>372222.83724999998</v>
      </c>
      <c r="T24" s="1">
        <v>372222.83724999998</v>
      </c>
      <c r="U24" s="1">
        <v>372222.83724999998</v>
      </c>
      <c r="V24" s="1">
        <v>372222.83724999998</v>
      </c>
      <c r="W24" s="1">
        <v>372222.83724999998</v>
      </c>
      <c r="X24" s="1">
        <v>372222.83724999998</v>
      </c>
      <c r="Y24" s="1">
        <v>372222.83724999998</v>
      </c>
      <c r="Z24" s="1">
        <v>372222.83724999998</v>
      </c>
      <c r="AA24" s="1">
        <v>372222.83724999998</v>
      </c>
      <c r="AB24" s="1">
        <v>372222.83724999998</v>
      </c>
      <c r="AC24" s="1">
        <v>372222.83724999998</v>
      </c>
      <c r="AD24" s="1">
        <v>372222.83724999998</v>
      </c>
      <c r="AE24" s="1">
        <v>372222.83724999998</v>
      </c>
      <c r="AF24" s="1">
        <v>372222.83724999998</v>
      </c>
      <c r="AG24" s="1">
        <v>372222.83724999998</v>
      </c>
      <c r="AH24" s="1">
        <v>372222.83724999998</v>
      </c>
      <c r="AI24" s="1">
        <v>372222.83724999998</v>
      </c>
      <c r="AJ24" s="1">
        <v>372222.83724999998</v>
      </c>
      <c r="AK24" s="1">
        <v>372222.83724999998</v>
      </c>
      <c r="AL24" s="1">
        <v>372222.83724999998</v>
      </c>
      <c r="AM24" s="1">
        <v>372222.83724999998</v>
      </c>
      <c r="AN24" s="1">
        <v>372222.83724999998</v>
      </c>
      <c r="AO24" s="1">
        <v>372222.83724999998</v>
      </c>
      <c r="AP24" s="1">
        <v>372222.83724999998</v>
      </c>
      <c r="AQ24" s="1">
        <v>372222.83724999998</v>
      </c>
      <c r="AR24" s="1">
        <v>372222.83724999998</v>
      </c>
      <c r="AS24" s="1">
        <v>372222.83724999998</v>
      </c>
      <c r="AT24" s="1">
        <v>372222.83724999998</v>
      </c>
      <c r="AU24" s="1">
        <v>372222.83724999998</v>
      </c>
      <c r="AV24" s="1">
        <v>372222.83724999998</v>
      </c>
      <c r="AW24" s="1">
        <v>372222.83724999998</v>
      </c>
      <c r="AX24" s="1">
        <v>372222.83724999998</v>
      </c>
      <c r="AY24" s="1">
        <v>372222.83724999998</v>
      </c>
      <c r="AZ24" s="1">
        <v>372222.83724999998</v>
      </c>
      <c r="BA24" s="1">
        <v>372222.83724999998</v>
      </c>
      <c r="BB24" s="1">
        <v>372222.83724999998</v>
      </c>
      <c r="BC24" s="1">
        <v>372222.83724999998</v>
      </c>
      <c r="BD24" s="1">
        <v>372222.83724999998</v>
      </c>
      <c r="BE24" s="1">
        <v>372222.83724999998</v>
      </c>
      <c r="BF24" s="1">
        <v>372222.83724999998</v>
      </c>
      <c r="BG24" s="1">
        <v>372222.83724999998</v>
      </c>
      <c r="BH24" s="1">
        <v>372222.83724999998</v>
      </c>
      <c r="BI24" s="1">
        <v>372222.83724999998</v>
      </c>
      <c r="BJ24" s="1">
        <v>372222.83724999998</v>
      </c>
      <c r="BK24" s="1">
        <v>372222.83724999998</v>
      </c>
      <c r="BL24" s="1">
        <v>372222.83724999998</v>
      </c>
      <c r="BM24" s="1">
        <v>372222.83724999998</v>
      </c>
      <c r="BN24" s="1">
        <v>372222.83724999998</v>
      </c>
      <c r="BO24" s="1">
        <v>372222.83724999998</v>
      </c>
      <c r="BP24" s="1">
        <v>372222.83724999998</v>
      </c>
      <c r="BQ24" s="1">
        <v>372222.83724999998</v>
      </c>
      <c r="BR24" s="1">
        <v>372222.83724999998</v>
      </c>
      <c r="BS24" s="1">
        <v>372222.83724999998</v>
      </c>
      <c r="BT24" s="1">
        <v>372222.83724999998</v>
      </c>
      <c r="BU24" s="1">
        <v>372222.83724999998</v>
      </c>
      <c r="BV24" s="1">
        <v>372222.83724999998</v>
      </c>
      <c r="BW24" s="1">
        <v>372222.83724999998</v>
      </c>
      <c r="BX24" s="1">
        <v>372222.83724999998</v>
      </c>
      <c r="BY24" s="1">
        <v>372222.83724999998</v>
      </c>
      <c r="BZ24" s="1">
        <v>372222.83724999998</v>
      </c>
      <c r="CA24" s="1">
        <v>372222.83724999998</v>
      </c>
      <c r="CB24" s="1">
        <v>372222.83724999998</v>
      </c>
      <c r="CC24" s="1">
        <v>372222.83724999998</v>
      </c>
      <c r="CD24" s="1">
        <v>372222.83724999998</v>
      </c>
      <c r="CE24" s="1">
        <v>372222.83724999998</v>
      </c>
      <c r="CF24" s="1">
        <v>372222.83724999998</v>
      </c>
      <c r="CG24" s="1">
        <v>372222.83724999998</v>
      </c>
      <c r="CH24" s="1">
        <v>372222.83724999998</v>
      </c>
      <c r="CI24" s="1">
        <v>372222.83724999998</v>
      </c>
      <c r="CJ24" s="1">
        <v>372222.83724999998</v>
      </c>
      <c r="CK24" s="1">
        <v>372222.83724999998</v>
      </c>
      <c r="CL24" s="1">
        <v>372222.83724999998</v>
      </c>
      <c r="CM24" s="1">
        <v>372222.83724999998</v>
      </c>
      <c r="CN24" s="1">
        <v>372222.83724999998</v>
      </c>
      <c r="CO24" s="1">
        <v>372222.83724999998</v>
      </c>
      <c r="CP24" s="1">
        <v>372222.83724999998</v>
      </c>
      <c r="CQ24" s="1">
        <v>372222.83724999998</v>
      </c>
      <c r="CR24" s="1">
        <v>372222.83724999998</v>
      </c>
      <c r="CS24" s="1">
        <v>372222.83724999998</v>
      </c>
      <c r="CT24" s="1">
        <v>372222.83724999998</v>
      </c>
      <c r="CU24" s="1">
        <v>372222.83724999998</v>
      </c>
      <c r="CV24" s="1">
        <v>372222.83724999998</v>
      </c>
      <c r="CW24" s="1">
        <v>372222.83724999998</v>
      </c>
      <c r="CX24" s="1">
        <v>372222.83724999998</v>
      </c>
      <c r="CY24" s="1">
        <v>372222.83724999998</v>
      </c>
      <c r="CZ24" s="1">
        <v>372222.83724999998</v>
      </c>
      <c r="DA24" s="1">
        <v>372222.83724999998</v>
      </c>
    </row>
    <row r="25" spans="4:105" x14ac:dyDescent="0.25">
      <c r="D25" t="s">
        <v>50</v>
      </c>
      <c r="E25" s="1">
        <v>431200.65775000001</v>
      </c>
      <c r="F25" s="1">
        <v>431200.65775000001</v>
      </c>
      <c r="G25" s="1">
        <v>431200.65775000001</v>
      </c>
      <c r="H25" s="1">
        <v>431200.65775000001</v>
      </c>
      <c r="I25" s="1">
        <v>431200.65775000001</v>
      </c>
      <c r="J25" s="1">
        <v>431200.65775000001</v>
      </c>
      <c r="K25" s="1">
        <v>431200.65775000001</v>
      </c>
      <c r="L25" s="1">
        <v>431200.65775000001</v>
      </c>
      <c r="M25" s="1">
        <v>431200.65775000001</v>
      </c>
      <c r="N25" s="1">
        <v>431200.65775000001</v>
      </c>
      <c r="O25" s="1">
        <v>431200.65775000001</v>
      </c>
      <c r="P25" s="1">
        <v>431200.65775000001</v>
      </c>
      <c r="Q25" s="1">
        <v>431200.65775000001</v>
      </c>
      <c r="R25" s="1">
        <v>431200.65775000001</v>
      </c>
      <c r="S25" s="1">
        <v>431200.65775000001</v>
      </c>
      <c r="T25" s="1">
        <v>431200.65775000001</v>
      </c>
      <c r="U25" s="1">
        <v>431200.65775000001</v>
      </c>
      <c r="V25" s="1">
        <v>431200.65775000001</v>
      </c>
      <c r="W25" s="1">
        <v>431200.65775000001</v>
      </c>
      <c r="X25" s="1">
        <v>431200.65775000001</v>
      </c>
      <c r="Y25" s="1">
        <v>431200.65775000001</v>
      </c>
      <c r="Z25" s="1">
        <v>431200.65775000001</v>
      </c>
      <c r="AA25" s="1">
        <v>431200.65775000001</v>
      </c>
      <c r="AB25" s="1">
        <v>431200.65775000001</v>
      </c>
      <c r="AC25" s="1">
        <v>431200.65775000001</v>
      </c>
      <c r="AD25" s="1">
        <v>431200.65775000001</v>
      </c>
      <c r="AE25" s="1">
        <v>431200.65775000001</v>
      </c>
      <c r="AF25" s="1">
        <v>431200.65775000001</v>
      </c>
      <c r="AG25" s="1">
        <v>431200.65775000001</v>
      </c>
      <c r="AH25" s="1">
        <v>431200.65775000001</v>
      </c>
      <c r="AI25" s="1">
        <v>431200.65775000001</v>
      </c>
      <c r="AJ25" s="1">
        <v>431200.65775000001</v>
      </c>
      <c r="AK25" s="1">
        <v>431200.65775000001</v>
      </c>
      <c r="AL25" s="1">
        <v>431200.65775000001</v>
      </c>
      <c r="AM25" s="1">
        <v>431200.65775000001</v>
      </c>
      <c r="AN25" s="1">
        <v>431200.65775000001</v>
      </c>
      <c r="AO25" s="1">
        <v>431200.65775000001</v>
      </c>
      <c r="AP25" s="1">
        <v>431200.65775000001</v>
      </c>
      <c r="AQ25" s="1">
        <v>431200.65775000001</v>
      </c>
      <c r="AR25" s="1">
        <v>431200.65775000001</v>
      </c>
      <c r="AS25" s="1">
        <v>431200.65775000001</v>
      </c>
      <c r="AT25" s="1">
        <v>431200.65775000001</v>
      </c>
      <c r="AU25" s="1">
        <v>431200.65775000001</v>
      </c>
      <c r="AV25" s="1">
        <v>431200.65775000001</v>
      </c>
      <c r="AW25" s="1">
        <v>431200.65775000001</v>
      </c>
      <c r="AX25" s="1">
        <v>431200.65775000001</v>
      </c>
      <c r="AY25" s="1">
        <v>431200.65775000001</v>
      </c>
      <c r="AZ25" s="1">
        <v>431200.65775000001</v>
      </c>
      <c r="BA25" s="1">
        <v>431200.65775000001</v>
      </c>
      <c r="BB25" s="1">
        <v>431200.65775000001</v>
      </c>
      <c r="BC25" s="1">
        <v>431200.65775000001</v>
      </c>
      <c r="BD25" s="1">
        <v>431200.65775000001</v>
      </c>
      <c r="BE25" s="1">
        <v>431200.65775000001</v>
      </c>
      <c r="BF25" s="1">
        <v>431200.65775000001</v>
      </c>
      <c r="BG25" s="1">
        <v>431200.65775000001</v>
      </c>
      <c r="BH25" s="1">
        <v>431200.65775000001</v>
      </c>
      <c r="BI25" s="1">
        <v>431200.65775000001</v>
      </c>
      <c r="BJ25" s="1">
        <v>431200.65775000001</v>
      </c>
      <c r="BK25" s="1">
        <v>431200.65775000001</v>
      </c>
      <c r="BL25" s="1">
        <v>431200.65775000001</v>
      </c>
      <c r="BM25" s="1">
        <v>431200.65775000001</v>
      </c>
      <c r="BN25" s="1">
        <v>431200.65775000001</v>
      </c>
      <c r="BO25" s="1">
        <v>431200.65775000001</v>
      </c>
      <c r="BP25" s="1">
        <v>431200.65775000001</v>
      </c>
      <c r="BQ25" s="1">
        <v>431200.65775000001</v>
      </c>
      <c r="BR25" s="1">
        <v>431200.65775000001</v>
      </c>
      <c r="BS25" s="1">
        <v>431200.65775000001</v>
      </c>
      <c r="BT25" s="1">
        <v>431200.65775000001</v>
      </c>
      <c r="BU25" s="1">
        <v>431200.65775000001</v>
      </c>
      <c r="BV25" s="1">
        <v>431200.65775000001</v>
      </c>
      <c r="BW25" s="1">
        <v>431200.65775000001</v>
      </c>
      <c r="BX25" s="1">
        <v>431200.65775000001</v>
      </c>
      <c r="BY25" s="1">
        <v>431200.65775000001</v>
      </c>
      <c r="BZ25" s="1">
        <v>431200.65775000001</v>
      </c>
      <c r="CA25" s="1">
        <v>431200.65775000001</v>
      </c>
      <c r="CB25" s="1">
        <v>431200.65775000001</v>
      </c>
      <c r="CC25" s="1">
        <v>431200.65775000001</v>
      </c>
      <c r="CD25" s="1">
        <v>431200.65775000001</v>
      </c>
      <c r="CE25" s="1">
        <v>431200.65775000001</v>
      </c>
      <c r="CF25" s="1">
        <v>431200.65775000001</v>
      </c>
      <c r="CG25" s="1">
        <v>431200.65775000001</v>
      </c>
      <c r="CH25" s="1">
        <v>431200.65775000001</v>
      </c>
      <c r="CI25" s="1">
        <v>431200.65775000001</v>
      </c>
      <c r="CJ25" s="1">
        <v>431200.65775000001</v>
      </c>
      <c r="CK25" s="1">
        <v>431200.65775000001</v>
      </c>
      <c r="CL25" s="1">
        <v>431200.65775000001</v>
      </c>
      <c r="CM25" s="1">
        <v>431200.65775000001</v>
      </c>
      <c r="CN25" s="1">
        <v>431200.65775000001</v>
      </c>
      <c r="CO25" s="1">
        <v>431200.65775000001</v>
      </c>
      <c r="CP25" s="1">
        <v>431200.65775000001</v>
      </c>
      <c r="CQ25" s="1">
        <v>431200.65775000001</v>
      </c>
      <c r="CR25" s="1">
        <v>431200.65775000001</v>
      </c>
      <c r="CS25" s="1">
        <v>431200.65775000001</v>
      </c>
      <c r="CT25" s="1">
        <v>431200.65775000001</v>
      </c>
      <c r="CU25" s="1">
        <v>431200.65775000001</v>
      </c>
      <c r="CV25" s="1">
        <v>431200.65775000001</v>
      </c>
      <c r="CW25" s="1">
        <v>431200.65775000001</v>
      </c>
      <c r="CX25" s="1">
        <v>431200.65775000001</v>
      </c>
      <c r="CY25" s="1">
        <v>431200.65775000001</v>
      </c>
      <c r="CZ25" s="1">
        <v>431200.65775000001</v>
      </c>
      <c r="DA25" s="1">
        <v>431200.65775000001</v>
      </c>
    </row>
    <row r="26" spans="4:105" x14ac:dyDescent="0.25">
      <c r="D26" t="s">
        <v>51</v>
      </c>
      <c r="E26" s="1">
        <v>530007.66450000007</v>
      </c>
      <c r="F26" s="1">
        <v>530007.66450000007</v>
      </c>
      <c r="G26" s="1">
        <v>530007.66450000007</v>
      </c>
      <c r="H26" s="1">
        <v>530007.66450000007</v>
      </c>
      <c r="I26" s="1">
        <v>530007.66450000007</v>
      </c>
      <c r="J26" s="1">
        <v>530007.66450000007</v>
      </c>
      <c r="K26" s="1">
        <v>530007.66450000007</v>
      </c>
      <c r="L26" s="1">
        <v>530007.66450000007</v>
      </c>
      <c r="M26" s="1">
        <v>530007.66450000007</v>
      </c>
      <c r="N26" s="1">
        <v>530007.66450000007</v>
      </c>
      <c r="O26" s="1">
        <v>530007.66450000007</v>
      </c>
      <c r="P26" s="1">
        <v>530007.66450000007</v>
      </c>
      <c r="Q26" s="1">
        <v>530007.66450000007</v>
      </c>
      <c r="R26" s="1">
        <v>530007.66450000007</v>
      </c>
      <c r="S26" s="1">
        <v>530007.66450000007</v>
      </c>
      <c r="T26" s="1">
        <v>530007.66450000007</v>
      </c>
      <c r="U26" s="1">
        <v>530007.66450000007</v>
      </c>
      <c r="V26" s="1">
        <v>530007.66450000007</v>
      </c>
      <c r="W26" s="1">
        <v>530007.66450000007</v>
      </c>
      <c r="X26" s="1">
        <v>530007.66450000007</v>
      </c>
      <c r="Y26" s="1">
        <v>530007.66450000007</v>
      </c>
      <c r="Z26" s="1">
        <v>530007.66450000007</v>
      </c>
      <c r="AA26" s="1">
        <v>530007.66450000007</v>
      </c>
      <c r="AB26" s="1">
        <v>530007.66450000007</v>
      </c>
      <c r="AC26" s="1">
        <v>530007.66450000007</v>
      </c>
      <c r="AD26" s="1">
        <v>530007.66450000007</v>
      </c>
      <c r="AE26" s="1">
        <v>530007.66450000007</v>
      </c>
      <c r="AF26" s="1">
        <v>530007.66450000007</v>
      </c>
      <c r="AG26" s="1">
        <v>530007.66450000007</v>
      </c>
      <c r="AH26" s="1">
        <v>530007.66450000007</v>
      </c>
      <c r="AI26" s="1">
        <v>530007.66450000007</v>
      </c>
      <c r="AJ26" s="1">
        <v>530007.66450000007</v>
      </c>
      <c r="AK26" s="1">
        <v>530007.66450000007</v>
      </c>
      <c r="AL26" s="1">
        <v>530007.66450000007</v>
      </c>
      <c r="AM26" s="1">
        <v>530007.66450000007</v>
      </c>
      <c r="AN26" s="1">
        <v>530007.66450000007</v>
      </c>
      <c r="AO26" s="1">
        <v>530007.66450000007</v>
      </c>
      <c r="AP26" s="1">
        <v>530007.66450000007</v>
      </c>
      <c r="AQ26" s="1">
        <v>530007.66450000007</v>
      </c>
      <c r="AR26" s="1">
        <v>530007.66450000007</v>
      </c>
      <c r="AS26" s="1">
        <v>530007.66450000007</v>
      </c>
      <c r="AT26" s="1">
        <v>530007.66450000007</v>
      </c>
      <c r="AU26" s="1">
        <v>530007.66450000007</v>
      </c>
      <c r="AV26" s="1">
        <v>530007.66450000007</v>
      </c>
      <c r="AW26" s="1">
        <v>530007.66450000007</v>
      </c>
      <c r="AX26" s="1">
        <v>530007.66450000007</v>
      </c>
      <c r="AY26" s="1">
        <v>530007.66450000007</v>
      </c>
      <c r="AZ26" s="1">
        <v>530007.66450000007</v>
      </c>
      <c r="BA26" s="1">
        <v>530007.66450000007</v>
      </c>
      <c r="BB26" s="1">
        <v>530007.66450000007</v>
      </c>
      <c r="BC26" s="1">
        <v>530007.66450000007</v>
      </c>
      <c r="BD26" s="1">
        <v>530007.66450000007</v>
      </c>
      <c r="BE26" s="1">
        <v>530007.66450000007</v>
      </c>
      <c r="BF26" s="1">
        <v>530007.66450000007</v>
      </c>
      <c r="BG26" s="1">
        <v>530007.66450000007</v>
      </c>
      <c r="BH26" s="1">
        <v>530007.66450000007</v>
      </c>
      <c r="BI26" s="1">
        <v>530007.66450000007</v>
      </c>
      <c r="BJ26" s="1">
        <v>530007.66450000007</v>
      </c>
      <c r="BK26" s="1">
        <v>530007.66450000007</v>
      </c>
      <c r="BL26" s="1">
        <v>530007.66450000007</v>
      </c>
      <c r="BM26" s="1">
        <v>530007.66450000007</v>
      </c>
      <c r="BN26" s="1">
        <v>530007.66450000007</v>
      </c>
      <c r="BO26" s="1">
        <v>530007.66450000007</v>
      </c>
      <c r="BP26" s="1">
        <v>530007.66450000007</v>
      </c>
      <c r="BQ26" s="1">
        <v>530007.66450000007</v>
      </c>
      <c r="BR26" s="1">
        <v>530007.66450000007</v>
      </c>
      <c r="BS26" s="1">
        <v>530007.66450000007</v>
      </c>
      <c r="BT26" s="1">
        <v>530007.66450000007</v>
      </c>
      <c r="BU26" s="1">
        <v>530007.66450000007</v>
      </c>
      <c r="BV26" s="1">
        <v>530007.66450000007</v>
      </c>
      <c r="BW26" s="1">
        <v>530007.66450000007</v>
      </c>
      <c r="BX26" s="1">
        <v>530007.66450000007</v>
      </c>
      <c r="BY26" s="1">
        <v>530007.66450000007</v>
      </c>
      <c r="BZ26" s="1">
        <v>530007.66450000007</v>
      </c>
      <c r="CA26" s="1">
        <v>530007.66450000007</v>
      </c>
      <c r="CB26" s="1">
        <v>530007.66450000007</v>
      </c>
      <c r="CC26" s="1">
        <v>530007.66450000007</v>
      </c>
      <c r="CD26" s="1">
        <v>530007.66450000007</v>
      </c>
      <c r="CE26" s="1">
        <v>530007.66450000007</v>
      </c>
      <c r="CF26" s="1">
        <v>530007.66450000007</v>
      </c>
      <c r="CG26" s="1">
        <v>530007.66450000007</v>
      </c>
      <c r="CH26" s="1">
        <v>530007.66450000007</v>
      </c>
      <c r="CI26" s="1">
        <v>530007.66450000007</v>
      </c>
      <c r="CJ26" s="1">
        <v>530007.66450000007</v>
      </c>
      <c r="CK26" s="1">
        <v>530007.66450000007</v>
      </c>
      <c r="CL26" s="1">
        <v>530007.66450000007</v>
      </c>
      <c r="CM26" s="1">
        <v>530007.66450000007</v>
      </c>
      <c r="CN26" s="1">
        <v>530007.66450000007</v>
      </c>
      <c r="CO26" s="1">
        <v>530007.66450000007</v>
      </c>
      <c r="CP26" s="1">
        <v>530007.66450000007</v>
      </c>
      <c r="CQ26" s="1">
        <v>530007.66450000007</v>
      </c>
      <c r="CR26" s="1">
        <v>530007.66450000007</v>
      </c>
      <c r="CS26" s="1">
        <v>530007.66450000007</v>
      </c>
      <c r="CT26" s="1">
        <v>530007.66450000007</v>
      </c>
      <c r="CU26" s="1">
        <v>530007.66450000007</v>
      </c>
      <c r="CV26" s="1">
        <v>530007.66450000007</v>
      </c>
      <c r="CW26" s="1">
        <v>530007.66450000007</v>
      </c>
      <c r="CX26" s="1">
        <v>530007.66450000007</v>
      </c>
      <c r="CY26" s="1">
        <v>530007.66450000007</v>
      </c>
      <c r="CZ26" s="1">
        <v>530007.66450000007</v>
      </c>
      <c r="DA26" s="1">
        <v>530007.66450000007</v>
      </c>
    </row>
    <row r="27" spans="4:105" x14ac:dyDescent="0.25">
      <c r="D27" t="s">
        <v>52</v>
      </c>
      <c r="E27" s="1">
        <v>539874.61750000005</v>
      </c>
      <c r="F27" s="1">
        <v>539874.61750000005</v>
      </c>
      <c r="G27" s="1">
        <v>539874.61750000005</v>
      </c>
      <c r="H27" s="1">
        <v>539874.61750000005</v>
      </c>
      <c r="I27" s="1">
        <v>539874.61750000005</v>
      </c>
      <c r="J27" s="1">
        <v>539874.61750000005</v>
      </c>
      <c r="K27" s="1">
        <v>539874.61750000005</v>
      </c>
      <c r="L27" s="1">
        <v>539874.61750000005</v>
      </c>
      <c r="M27" s="1">
        <v>539874.61750000005</v>
      </c>
      <c r="N27" s="1">
        <v>539874.61750000005</v>
      </c>
      <c r="O27" s="1">
        <v>539874.61750000005</v>
      </c>
      <c r="P27" s="1">
        <v>539874.61750000005</v>
      </c>
      <c r="Q27" s="1">
        <v>539874.61750000005</v>
      </c>
      <c r="R27" s="1">
        <v>539874.61750000005</v>
      </c>
      <c r="S27" s="1">
        <v>539874.61750000005</v>
      </c>
      <c r="T27" s="1">
        <v>539874.61750000005</v>
      </c>
      <c r="U27" s="1">
        <v>539874.61750000005</v>
      </c>
      <c r="V27" s="1">
        <v>539874.61750000005</v>
      </c>
      <c r="W27" s="1">
        <v>539874.61750000005</v>
      </c>
      <c r="X27" s="1">
        <v>539874.61750000005</v>
      </c>
      <c r="Y27" s="1">
        <v>539874.61750000005</v>
      </c>
      <c r="Z27" s="1">
        <v>539874.61750000005</v>
      </c>
      <c r="AA27" s="1">
        <v>539874.61750000005</v>
      </c>
      <c r="AB27" s="1">
        <v>539874.61750000005</v>
      </c>
      <c r="AC27" s="1">
        <v>539874.61750000005</v>
      </c>
      <c r="AD27" s="1">
        <v>539874.61750000005</v>
      </c>
      <c r="AE27" s="1">
        <v>539874.61750000005</v>
      </c>
      <c r="AF27" s="1">
        <v>539874.61750000005</v>
      </c>
      <c r="AG27" s="1">
        <v>539874.61750000005</v>
      </c>
      <c r="AH27" s="1">
        <v>539874.61750000005</v>
      </c>
      <c r="AI27" s="1">
        <v>539874.61750000005</v>
      </c>
      <c r="AJ27" s="1">
        <v>539874.61750000005</v>
      </c>
      <c r="AK27" s="1">
        <v>539874.61750000005</v>
      </c>
      <c r="AL27" s="1">
        <v>539874.61750000005</v>
      </c>
      <c r="AM27" s="1">
        <v>539874.61750000005</v>
      </c>
      <c r="AN27" s="1">
        <v>539874.61750000005</v>
      </c>
      <c r="AO27" s="1">
        <v>539874.61750000005</v>
      </c>
      <c r="AP27" s="1">
        <v>539874.61750000005</v>
      </c>
      <c r="AQ27" s="1">
        <v>539874.61750000005</v>
      </c>
      <c r="AR27" s="1">
        <v>539874.61750000005</v>
      </c>
      <c r="AS27" s="1">
        <v>539874.61750000005</v>
      </c>
      <c r="AT27" s="1">
        <v>539874.61750000005</v>
      </c>
      <c r="AU27" s="1">
        <v>539874.61750000005</v>
      </c>
      <c r="AV27" s="1">
        <v>539874.61750000005</v>
      </c>
      <c r="AW27" s="1">
        <v>539874.61750000005</v>
      </c>
      <c r="AX27" s="1">
        <v>539874.61750000005</v>
      </c>
      <c r="AY27" s="1">
        <v>539874.61750000005</v>
      </c>
      <c r="AZ27" s="1">
        <v>539874.61750000005</v>
      </c>
      <c r="BA27" s="1">
        <v>539874.61750000005</v>
      </c>
      <c r="BB27" s="1">
        <v>539874.61750000005</v>
      </c>
      <c r="BC27" s="1">
        <v>539874.61750000005</v>
      </c>
      <c r="BD27" s="1">
        <v>539874.61750000005</v>
      </c>
      <c r="BE27" s="1">
        <v>539874.61750000005</v>
      </c>
      <c r="BF27" s="1">
        <v>539874.61750000005</v>
      </c>
      <c r="BG27" s="1">
        <v>539874.61750000005</v>
      </c>
      <c r="BH27" s="1">
        <v>539874.61750000005</v>
      </c>
      <c r="BI27" s="1">
        <v>539874.61750000005</v>
      </c>
      <c r="BJ27" s="1">
        <v>539874.61750000005</v>
      </c>
      <c r="BK27" s="1">
        <v>539874.61750000005</v>
      </c>
      <c r="BL27" s="1">
        <v>539874.61750000005</v>
      </c>
      <c r="BM27" s="1">
        <v>539874.61750000005</v>
      </c>
      <c r="BN27" s="1">
        <v>539874.61750000005</v>
      </c>
      <c r="BO27" s="1">
        <v>539874.61750000005</v>
      </c>
      <c r="BP27" s="1">
        <v>539874.61750000005</v>
      </c>
      <c r="BQ27" s="1">
        <v>539874.61750000005</v>
      </c>
      <c r="BR27" s="1">
        <v>539874.61750000005</v>
      </c>
      <c r="BS27" s="1">
        <v>539874.61750000005</v>
      </c>
      <c r="BT27" s="1">
        <v>539874.61750000005</v>
      </c>
      <c r="BU27" s="1">
        <v>539874.61750000005</v>
      </c>
      <c r="BV27" s="1">
        <v>539874.61750000005</v>
      </c>
      <c r="BW27" s="1">
        <v>539874.61750000005</v>
      </c>
      <c r="BX27" s="1">
        <v>539874.61750000005</v>
      </c>
      <c r="BY27" s="1">
        <v>539874.61750000005</v>
      </c>
      <c r="BZ27" s="1">
        <v>539874.61750000005</v>
      </c>
      <c r="CA27" s="1">
        <v>539874.61750000005</v>
      </c>
      <c r="CB27" s="1">
        <v>539874.61750000005</v>
      </c>
      <c r="CC27" s="1">
        <v>539874.61750000005</v>
      </c>
      <c r="CD27" s="1">
        <v>539874.61750000005</v>
      </c>
      <c r="CE27" s="1">
        <v>539874.61750000005</v>
      </c>
      <c r="CF27" s="1">
        <v>539874.61750000005</v>
      </c>
      <c r="CG27" s="1">
        <v>539874.61750000005</v>
      </c>
      <c r="CH27" s="1">
        <v>539874.61750000005</v>
      </c>
      <c r="CI27" s="1">
        <v>539874.61750000005</v>
      </c>
      <c r="CJ27" s="1">
        <v>539874.61750000005</v>
      </c>
      <c r="CK27" s="1">
        <v>539874.61750000005</v>
      </c>
      <c r="CL27" s="1">
        <v>539874.61750000005</v>
      </c>
      <c r="CM27" s="1">
        <v>539874.61750000005</v>
      </c>
      <c r="CN27" s="1">
        <v>539874.61750000005</v>
      </c>
      <c r="CO27" s="1">
        <v>539874.61750000005</v>
      </c>
      <c r="CP27" s="1">
        <v>539874.61750000005</v>
      </c>
      <c r="CQ27" s="1">
        <v>539874.61750000005</v>
      </c>
      <c r="CR27" s="1">
        <v>539874.61750000005</v>
      </c>
      <c r="CS27" s="1">
        <v>539874.61750000005</v>
      </c>
      <c r="CT27" s="1">
        <v>539874.61750000005</v>
      </c>
      <c r="CU27" s="1">
        <v>539874.61750000005</v>
      </c>
      <c r="CV27" s="1">
        <v>539874.61750000005</v>
      </c>
      <c r="CW27" s="1">
        <v>539874.61750000005</v>
      </c>
      <c r="CX27" s="1">
        <v>539874.61750000005</v>
      </c>
      <c r="CY27" s="1">
        <v>539874.61750000005</v>
      </c>
      <c r="CZ27" s="1">
        <v>539874.61750000005</v>
      </c>
      <c r="DA27" s="1">
        <v>539874.61750000005</v>
      </c>
    </row>
    <row r="28" spans="4:105" x14ac:dyDescent="0.25">
      <c r="D28" t="s">
        <v>53</v>
      </c>
      <c r="E28" s="1">
        <v>514974.32200000004</v>
      </c>
      <c r="F28" s="1">
        <v>514974.32200000004</v>
      </c>
      <c r="G28" s="1">
        <v>514974.32200000004</v>
      </c>
      <c r="H28" s="1">
        <v>514974.32200000004</v>
      </c>
      <c r="I28" s="1">
        <v>514974.32200000004</v>
      </c>
      <c r="J28" s="1">
        <v>514974.32200000004</v>
      </c>
      <c r="K28" s="1">
        <v>514974.32200000004</v>
      </c>
      <c r="L28" s="1">
        <v>514974.32200000004</v>
      </c>
      <c r="M28" s="1">
        <v>514974.32200000004</v>
      </c>
      <c r="N28" s="1">
        <v>514974.32200000004</v>
      </c>
      <c r="O28" s="1">
        <v>514974.32200000004</v>
      </c>
      <c r="P28" s="1">
        <v>514974.32200000004</v>
      </c>
      <c r="Q28" s="1">
        <v>514974.32200000004</v>
      </c>
      <c r="R28" s="1">
        <v>514974.32200000004</v>
      </c>
      <c r="S28" s="1">
        <v>514974.32200000004</v>
      </c>
      <c r="T28" s="1">
        <v>514974.32200000004</v>
      </c>
      <c r="U28" s="1">
        <v>514974.32200000004</v>
      </c>
      <c r="V28" s="1">
        <v>514974.32200000004</v>
      </c>
      <c r="W28" s="1">
        <v>514974.32200000004</v>
      </c>
      <c r="X28" s="1">
        <v>514974.32200000004</v>
      </c>
      <c r="Y28" s="1">
        <v>514974.32200000004</v>
      </c>
      <c r="Z28" s="1">
        <v>514974.32200000004</v>
      </c>
      <c r="AA28" s="1">
        <v>514974.32200000004</v>
      </c>
      <c r="AB28" s="1">
        <v>514974.32200000004</v>
      </c>
      <c r="AC28" s="1">
        <v>514974.32200000004</v>
      </c>
      <c r="AD28" s="1">
        <v>514974.32200000004</v>
      </c>
      <c r="AE28" s="1">
        <v>514974.32200000004</v>
      </c>
      <c r="AF28" s="1">
        <v>514974.32200000004</v>
      </c>
      <c r="AG28" s="1">
        <v>514974.32200000004</v>
      </c>
      <c r="AH28" s="1">
        <v>514974.32200000004</v>
      </c>
      <c r="AI28" s="1">
        <v>514974.32200000004</v>
      </c>
      <c r="AJ28" s="1">
        <v>514974.32200000004</v>
      </c>
      <c r="AK28" s="1">
        <v>514974.32200000004</v>
      </c>
      <c r="AL28" s="1">
        <v>514974.32200000004</v>
      </c>
      <c r="AM28" s="1">
        <v>514974.32200000004</v>
      </c>
      <c r="AN28" s="1">
        <v>514974.32200000004</v>
      </c>
      <c r="AO28" s="1">
        <v>514974.32200000004</v>
      </c>
      <c r="AP28" s="1">
        <v>514974.32200000004</v>
      </c>
      <c r="AQ28" s="1">
        <v>514974.32200000004</v>
      </c>
      <c r="AR28" s="1">
        <v>514974.32200000004</v>
      </c>
      <c r="AS28" s="1">
        <v>514974.32200000004</v>
      </c>
      <c r="AT28" s="1">
        <v>514974.32200000004</v>
      </c>
      <c r="AU28" s="1">
        <v>514974.32200000004</v>
      </c>
      <c r="AV28" s="1">
        <v>514974.32200000004</v>
      </c>
      <c r="AW28" s="1">
        <v>514974.32200000004</v>
      </c>
      <c r="AX28" s="1">
        <v>514974.32200000004</v>
      </c>
      <c r="AY28" s="1">
        <v>514974.32200000004</v>
      </c>
      <c r="AZ28" s="1">
        <v>514974.32200000004</v>
      </c>
      <c r="BA28" s="1">
        <v>514974.32200000004</v>
      </c>
      <c r="BB28" s="1">
        <v>514974.32200000004</v>
      </c>
      <c r="BC28" s="1">
        <v>514974.32200000004</v>
      </c>
      <c r="BD28" s="1">
        <v>514974.32200000004</v>
      </c>
      <c r="BE28" s="1">
        <v>514974.32200000004</v>
      </c>
      <c r="BF28" s="1">
        <v>514974.32200000004</v>
      </c>
      <c r="BG28" s="1">
        <v>514974.32200000004</v>
      </c>
      <c r="BH28" s="1">
        <v>514974.32200000004</v>
      </c>
      <c r="BI28" s="1">
        <v>514974.32200000004</v>
      </c>
      <c r="BJ28" s="1">
        <v>514974.32200000004</v>
      </c>
      <c r="BK28" s="1">
        <v>514974.32200000004</v>
      </c>
      <c r="BL28" s="1">
        <v>514974.32200000004</v>
      </c>
      <c r="BM28" s="1">
        <v>514974.32200000004</v>
      </c>
      <c r="BN28" s="1">
        <v>514974.32200000004</v>
      </c>
      <c r="BO28" s="1">
        <v>514974.32200000004</v>
      </c>
      <c r="BP28" s="1">
        <v>514974.32200000004</v>
      </c>
      <c r="BQ28" s="1">
        <v>514974.32200000004</v>
      </c>
      <c r="BR28" s="1">
        <v>514974.32200000004</v>
      </c>
      <c r="BS28" s="1">
        <v>514974.32200000004</v>
      </c>
      <c r="BT28" s="1">
        <v>514974.32200000004</v>
      </c>
      <c r="BU28" s="1">
        <v>514974.32200000004</v>
      </c>
      <c r="BV28" s="1">
        <v>514974.32200000004</v>
      </c>
      <c r="BW28" s="1">
        <v>514974.32200000004</v>
      </c>
      <c r="BX28" s="1">
        <v>514974.32200000004</v>
      </c>
      <c r="BY28" s="1">
        <v>514974.32200000004</v>
      </c>
      <c r="BZ28" s="1">
        <v>514974.32200000004</v>
      </c>
      <c r="CA28" s="1">
        <v>514974.32200000004</v>
      </c>
      <c r="CB28" s="1">
        <v>514974.32200000004</v>
      </c>
      <c r="CC28" s="1">
        <v>514974.32200000004</v>
      </c>
      <c r="CD28" s="1">
        <v>514974.32200000004</v>
      </c>
      <c r="CE28" s="1">
        <v>514974.32200000004</v>
      </c>
      <c r="CF28" s="1">
        <v>514974.32200000004</v>
      </c>
      <c r="CG28" s="1">
        <v>514974.32200000004</v>
      </c>
      <c r="CH28" s="1">
        <v>514974.32200000004</v>
      </c>
      <c r="CI28" s="1">
        <v>514974.32200000004</v>
      </c>
      <c r="CJ28" s="1">
        <v>514974.32200000004</v>
      </c>
      <c r="CK28" s="1">
        <v>514974.32200000004</v>
      </c>
      <c r="CL28" s="1">
        <v>514974.32200000004</v>
      </c>
      <c r="CM28" s="1">
        <v>514974.32200000004</v>
      </c>
      <c r="CN28" s="1">
        <v>514974.32200000004</v>
      </c>
      <c r="CO28" s="1">
        <v>514974.32200000004</v>
      </c>
      <c r="CP28" s="1">
        <v>514974.32200000004</v>
      </c>
      <c r="CQ28" s="1">
        <v>514974.32200000004</v>
      </c>
      <c r="CR28" s="1">
        <v>514974.32200000004</v>
      </c>
      <c r="CS28" s="1">
        <v>514974.32200000004</v>
      </c>
      <c r="CT28" s="1">
        <v>514974.32200000004</v>
      </c>
      <c r="CU28" s="1">
        <v>514974.32200000004</v>
      </c>
      <c r="CV28" s="1">
        <v>514974.32200000004</v>
      </c>
      <c r="CW28" s="1">
        <v>514974.32200000004</v>
      </c>
      <c r="CX28" s="1">
        <v>514974.32200000004</v>
      </c>
      <c r="CY28" s="1">
        <v>514974.32200000004</v>
      </c>
      <c r="CZ28" s="1">
        <v>514974.32200000004</v>
      </c>
      <c r="DA28" s="1">
        <v>514974.32200000004</v>
      </c>
    </row>
    <row r="29" spans="4:105" x14ac:dyDescent="0.25">
      <c r="D29" t="s">
        <v>54</v>
      </c>
      <c r="E29" s="1">
        <v>515219.12525000004</v>
      </c>
      <c r="F29" s="1">
        <v>515219.12525000004</v>
      </c>
      <c r="G29" s="1">
        <v>515219.12525000004</v>
      </c>
      <c r="H29" s="1">
        <v>515219.12525000004</v>
      </c>
      <c r="I29" s="1">
        <v>515219.12525000004</v>
      </c>
      <c r="J29" s="1">
        <v>515219.12525000004</v>
      </c>
      <c r="K29" s="1">
        <v>515219.12525000004</v>
      </c>
      <c r="L29" s="1">
        <v>515219.12525000004</v>
      </c>
      <c r="M29" s="1">
        <v>515219.12525000004</v>
      </c>
      <c r="N29" s="1">
        <v>515219.12525000004</v>
      </c>
      <c r="O29" s="1">
        <v>515219.12525000004</v>
      </c>
      <c r="P29" s="1">
        <v>515219.12525000004</v>
      </c>
      <c r="Q29" s="1">
        <v>515219.12525000004</v>
      </c>
      <c r="R29" s="1">
        <v>515219.12525000004</v>
      </c>
      <c r="S29" s="1">
        <v>515219.12525000004</v>
      </c>
      <c r="T29" s="1">
        <v>515219.12525000004</v>
      </c>
      <c r="U29" s="1">
        <v>515219.12525000004</v>
      </c>
      <c r="V29" s="1">
        <v>515219.12525000004</v>
      </c>
      <c r="W29" s="1">
        <v>515219.12525000004</v>
      </c>
      <c r="X29" s="1">
        <v>515219.12525000004</v>
      </c>
      <c r="Y29" s="1">
        <v>515219.12525000004</v>
      </c>
      <c r="Z29" s="1">
        <v>515219.12525000004</v>
      </c>
      <c r="AA29" s="1">
        <v>515219.12525000004</v>
      </c>
      <c r="AB29" s="1">
        <v>515219.12525000004</v>
      </c>
      <c r="AC29" s="1">
        <v>515219.12525000004</v>
      </c>
      <c r="AD29" s="1">
        <v>515219.12525000004</v>
      </c>
      <c r="AE29" s="1">
        <v>515219.12525000004</v>
      </c>
      <c r="AF29" s="1">
        <v>515219.12525000004</v>
      </c>
      <c r="AG29" s="1">
        <v>515219.12525000004</v>
      </c>
      <c r="AH29" s="1">
        <v>515219.12525000004</v>
      </c>
      <c r="AI29" s="1">
        <v>515219.12525000004</v>
      </c>
      <c r="AJ29" s="1">
        <v>515219.12525000004</v>
      </c>
      <c r="AK29" s="1">
        <v>515219.12525000004</v>
      </c>
      <c r="AL29" s="1">
        <v>515219.12525000004</v>
      </c>
      <c r="AM29" s="1">
        <v>515219.12525000004</v>
      </c>
      <c r="AN29" s="1">
        <v>515219.12525000004</v>
      </c>
      <c r="AO29" s="1">
        <v>515219.12525000004</v>
      </c>
      <c r="AP29" s="1">
        <v>515219.12525000004</v>
      </c>
      <c r="AQ29" s="1">
        <v>515219.12525000004</v>
      </c>
      <c r="AR29" s="1">
        <v>515219.12525000004</v>
      </c>
      <c r="AS29" s="1">
        <v>515219.12525000004</v>
      </c>
      <c r="AT29" s="1">
        <v>515219.12525000004</v>
      </c>
      <c r="AU29" s="1">
        <v>515219.12525000004</v>
      </c>
      <c r="AV29" s="1">
        <v>515219.12525000004</v>
      </c>
      <c r="AW29" s="1">
        <v>515219.12525000004</v>
      </c>
      <c r="AX29" s="1">
        <v>515219.12525000004</v>
      </c>
      <c r="AY29" s="1">
        <v>515219.12525000004</v>
      </c>
      <c r="AZ29" s="1">
        <v>515219.12525000004</v>
      </c>
      <c r="BA29" s="1">
        <v>515219.12525000004</v>
      </c>
      <c r="BB29" s="1">
        <v>515219.12525000004</v>
      </c>
      <c r="BC29" s="1">
        <v>515219.12525000004</v>
      </c>
      <c r="BD29" s="1">
        <v>515219.12525000004</v>
      </c>
      <c r="BE29" s="1">
        <v>515219.12525000004</v>
      </c>
      <c r="BF29" s="1">
        <v>515219.12525000004</v>
      </c>
      <c r="BG29" s="1">
        <v>515219.12525000004</v>
      </c>
      <c r="BH29" s="1">
        <v>515219.12525000004</v>
      </c>
      <c r="BI29" s="1">
        <v>515219.12525000004</v>
      </c>
      <c r="BJ29" s="1">
        <v>515219.12525000004</v>
      </c>
      <c r="BK29" s="1">
        <v>515219.12525000004</v>
      </c>
      <c r="BL29" s="1">
        <v>515219.12525000004</v>
      </c>
      <c r="BM29" s="1">
        <v>515219.12525000004</v>
      </c>
      <c r="BN29" s="1">
        <v>515219.12525000004</v>
      </c>
      <c r="BO29" s="1">
        <v>515219.12525000004</v>
      </c>
      <c r="BP29" s="1">
        <v>515219.12525000004</v>
      </c>
      <c r="BQ29" s="1">
        <v>515219.12525000004</v>
      </c>
      <c r="BR29" s="1">
        <v>515219.12525000004</v>
      </c>
      <c r="BS29" s="1">
        <v>515219.12525000004</v>
      </c>
      <c r="BT29" s="1">
        <v>515219.12525000004</v>
      </c>
      <c r="BU29" s="1">
        <v>515219.12525000004</v>
      </c>
      <c r="BV29" s="1">
        <v>515219.12525000004</v>
      </c>
      <c r="BW29" s="1">
        <v>515219.12525000004</v>
      </c>
      <c r="BX29" s="1">
        <v>515219.12525000004</v>
      </c>
      <c r="BY29" s="1">
        <v>515219.12525000004</v>
      </c>
      <c r="BZ29" s="1">
        <v>515219.12525000004</v>
      </c>
      <c r="CA29" s="1">
        <v>515219.12525000004</v>
      </c>
      <c r="CB29" s="1">
        <v>515219.12525000004</v>
      </c>
      <c r="CC29" s="1">
        <v>515219.12525000004</v>
      </c>
      <c r="CD29" s="1">
        <v>515219.12525000004</v>
      </c>
      <c r="CE29" s="1">
        <v>515219.12525000004</v>
      </c>
      <c r="CF29" s="1">
        <v>515219.12525000004</v>
      </c>
      <c r="CG29" s="1">
        <v>515219.12525000004</v>
      </c>
      <c r="CH29" s="1">
        <v>515219.12525000004</v>
      </c>
      <c r="CI29" s="1">
        <v>515219.12525000004</v>
      </c>
      <c r="CJ29" s="1">
        <v>515219.12525000004</v>
      </c>
      <c r="CK29" s="1">
        <v>515219.12525000004</v>
      </c>
      <c r="CL29" s="1">
        <v>515219.12525000004</v>
      </c>
      <c r="CM29" s="1">
        <v>515219.12525000004</v>
      </c>
      <c r="CN29" s="1">
        <v>515219.12525000004</v>
      </c>
      <c r="CO29" s="1">
        <v>515219.12525000004</v>
      </c>
      <c r="CP29" s="1">
        <v>515219.12525000004</v>
      </c>
      <c r="CQ29" s="1">
        <v>515219.12525000004</v>
      </c>
      <c r="CR29" s="1">
        <v>515219.12525000004</v>
      </c>
      <c r="CS29" s="1">
        <v>515219.12525000004</v>
      </c>
      <c r="CT29" s="1">
        <v>515219.12525000004</v>
      </c>
      <c r="CU29" s="1">
        <v>515219.12525000004</v>
      </c>
      <c r="CV29" s="1">
        <v>515219.12525000004</v>
      </c>
      <c r="CW29" s="1">
        <v>515219.12525000004</v>
      </c>
      <c r="CX29" s="1">
        <v>515219.12525000004</v>
      </c>
      <c r="CY29" s="1">
        <v>515219.12525000004</v>
      </c>
      <c r="CZ29" s="1">
        <v>515219.12525000004</v>
      </c>
      <c r="DA29" s="1">
        <v>515219.12525000004</v>
      </c>
    </row>
    <row r="30" spans="4:105" x14ac:dyDescent="0.25">
      <c r="D30" t="s">
        <v>55</v>
      </c>
      <c r="E30" s="1">
        <v>543795.49474999995</v>
      </c>
      <c r="F30" s="1">
        <v>543795.49474999995</v>
      </c>
      <c r="G30" s="1">
        <v>543795.49474999995</v>
      </c>
      <c r="H30" s="1">
        <v>543795.49474999995</v>
      </c>
      <c r="I30" s="1">
        <v>543795.49474999995</v>
      </c>
      <c r="J30" s="1">
        <v>543795.49474999995</v>
      </c>
      <c r="K30" s="1">
        <v>543795.49474999995</v>
      </c>
      <c r="L30" s="1">
        <v>543795.49474999995</v>
      </c>
      <c r="M30" s="1">
        <v>543795.49474999995</v>
      </c>
      <c r="N30" s="1">
        <v>543795.49474999995</v>
      </c>
      <c r="O30" s="1">
        <v>543795.49474999995</v>
      </c>
      <c r="P30" s="1">
        <v>543795.49474999995</v>
      </c>
      <c r="Q30" s="1">
        <v>543795.49474999995</v>
      </c>
      <c r="R30" s="1">
        <v>543795.49474999995</v>
      </c>
      <c r="S30" s="1">
        <v>543795.49474999995</v>
      </c>
      <c r="T30" s="1">
        <v>543795.49474999995</v>
      </c>
      <c r="U30" s="1">
        <v>543795.49474999995</v>
      </c>
      <c r="V30" s="1">
        <v>543795.49474999995</v>
      </c>
      <c r="W30" s="1">
        <v>543795.49474999995</v>
      </c>
      <c r="X30" s="1">
        <v>543795.49474999995</v>
      </c>
      <c r="Y30" s="1">
        <v>543795.49474999995</v>
      </c>
      <c r="Z30" s="1">
        <v>543795.49474999995</v>
      </c>
      <c r="AA30" s="1">
        <v>543795.49474999995</v>
      </c>
      <c r="AB30" s="1">
        <v>543795.49474999995</v>
      </c>
      <c r="AC30" s="1">
        <v>543795.49474999995</v>
      </c>
      <c r="AD30" s="1">
        <v>543795.49474999995</v>
      </c>
      <c r="AE30" s="1">
        <v>543795.49474999995</v>
      </c>
      <c r="AF30" s="1">
        <v>543795.49474999995</v>
      </c>
      <c r="AG30" s="1">
        <v>543795.49474999995</v>
      </c>
      <c r="AH30" s="1">
        <v>543795.49474999995</v>
      </c>
      <c r="AI30" s="1">
        <v>543795.49474999995</v>
      </c>
      <c r="AJ30" s="1">
        <v>543795.49474999995</v>
      </c>
      <c r="AK30" s="1">
        <v>543795.49474999995</v>
      </c>
      <c r="AL30" s="1">
        <v>543795.49474999995</v>
      </c>
      <c r="AM30" s="1">
        <v>543795.49474999995</v>
      </c>
      <c r="AN30" s="1">
        <v>543795.49474999995</v>
      </c>
      <c r="AO30" s="1">
        <v>543795.49474999995</v>
      </c>
      <c r="AP30" s="1">
        <v>543795.49474999995</v>
      </c>
      <c r="AQ30" s="1">
        <v>543795.49474999995</v>
      </c>
      <c r="AR30" s="1">
        <v>543795.49474999995</v>
      </c>
      <c r="AS30" s="1">
        <v>543795.49474999995</v>
      </c>
      <c r="AT30" s="1">
        <v>543795.49474999995</v>
      </c>
      <c r="AU30" s="1">
        <v>543795.49474999995</v>
      </c>
      <c r="AV30" s="1">
        <v>543795.49474999995</v>
      </c>
      <c r="AW30" s="1">
        <v>543795.49474999995</v>
      </c>
      <c r="AX30" s="1">
        <v>543795.49474999995</v>
      </c>
      <c r="AY30" s="1">
        <v>543795.49474999995</v>
      </c>
      <c r="AZ30" s="1">
        <v>543795.49474999995</v>
      </c>
      <c r="BA30" s="1">
        <v>543795.49474999995</v>
      </c>
      <c r="BB30" s="1">
        <v>543795.49474999995</v>
      </c>
      <c r="BC30" s="1">
        <v>543795.49474999995</v>
      </c>
      <c r="BD30" s="1">
        <v>543795.49474999995</v>
      </c>
      <c r="BE30" s="1">
        <v>543795.49474999995</v>
      </c>
      <c r="BF30" s="1">
        <v>543795.49474999995</v>
      </c>
      <c r="BG30" s="1">
        <v>543795.49474999995</v>
      </c>
      <c r="BH30" s="1">
        <v>543795.49474999995</v>
      </c>
      <c r="BI30" s="1">
        <v>543795.49474999995</v>
      </c>
      <c r="BJ30" s="1">
        <v>543795.49474999995</v>
      </c>
      <c r="BK30" s="1">
        <v>543795.49474999995</v>
      </c>
      <c r="BL30" s="1">
        <v>543795.49474999995</v>
      </c>
      <c r="BM30" s="1">
        <v>543795.49474999995</v>
      </c>
      <c r="BN30" s="1">
        <v>543795.49474999995</v>
      </c>
      <c r="BO30" s="1">
        <v>543795.49474999995</v>
      </c>
      <c r="BP30" s="1">
        <v>543795.49474999995</v>
      </c>
      <c r="BQ30" s="1">
        <v>543795.49474999995</v>
      </c>
      <c r="BR30" s="1">
        <v>543795.49474999995</v>
      </c>
      <c r="BS30" s="1">
        <v>543795.49474999995</v>
      </c>
      <c r="BT30" s="1">
        <v>543795.49474999995</v>
      </c>
      <c r="BU30" s="1">
        <v>543795.49474999995</v>
      </c>
      <c r="BV30" s="1">
        <v>543795.49474999995</v>
      </c>
      <c r="BW30" s="1">
        <v>543795.49474999995</v>
      </c>
      <c r="BX30" s="1">
        <v>543795.49474999995</v>
      </c>
      <c r="BY30" s="1">
        <v>543795.49474999995</v>
      </c>
      <c r="BZ30" s="1">
        <v>543795.49474999995</v>
      </c>
      <c r="CA30" s="1">
        <v>543795.49474999995</v>
      </c>
      <c r="CB30" s="1">
        <v>543795.49474999995</v>
      </c>
      <c r="CC30" s="1">
        <v>543795.49474999995</v>
      </c>
      <c r="CD30" s="1">
        <v>543795.49474999995</v>
      </c>
      <c r="CE30" s="1">
        <v>543795.49474999995</v>
      </c>
      <c r="CF30" s="1">
        <v>543795.49474999995</v>
      </c>
      <c r="CG30" s="1">
        <v>543795.49474999995</v>
      </c>
      <c r="CH30" s="1">
        <v>543795.49474999995</v>
      </c>
      <c r="CI30" s="1">
        <v>543795.49474999995</v>
      </c>
      <c r="CJ30" s="1">
        <v>543795.49474999995</v>
      </c>
      <c r="CK30" s="1">
        <v>543795.49474999995</v>
      </c>
      <c r="CL30" s="1">
        <v>543795.49474999995</v>
      </c>
      <c r="CM30" s="1">
        <v>543795.49474999995</v>
      </c>
      <c r="CN30" s="1">
        <v>543795.49474999995</v>
      </c>
      <c r="CO30" s="1">
        <v>543795.49474999995</v>
      </c>
      <c r="CP30" s="1">
        <v>543795.49474999995</v>
      </c>
      <c r="CQ30" s="1">
        <v>543795.49474999995</v>
      </c>
      <c r="CR30" s="1">
        <v>543795.49474999995</v>
      </c>
      <c r="CS30" s="1">
        <v>543795.49474999995</v>
      </c>
      <c r="CT30" s="1">
        <v>543795.49474999995</v>
      </c>
      <c r="CU30" s="1">
        <v>543795.49474999995</v>
      </c>
      <c r="CV30" s="1">
        <v>543795.49474999995</v>
      </c>
      <c r="CW30" s="1">
        <v>543795.49474999995</v>
      </c>
      <c r="CX30" s="1">
        <v>543795.49474999995</v>
      </c>
      <c r="CY30" s="1">
        <v>543795.49474999995</v>
      </c>
      <c r="CZ30" s="1">
        <v>543795.49474999995</v>
      </c>
      <c r="DA30" s="1">
        <v>543795.49474999995</v>
      </c>
    </row>
    <row r="31" spans="4:105" x14ac:dyDescent="0.25">
      <c r="D31" t="s">
        <v>56</v>
      </c>
      <c r="E31" s="1">
        <v>446860.6225</v>
      </c>
      <c r="F31" s="1">
        <v>446860.6225</v>
      </c>
      <c r="G31" s="1">
        <v>446860.6225</v>
      </c>
      <c r="H31" s="1">
        <v>446860.6225</v>
      </c>
      <c r="I31" s="1">
        <v>446860.6225</v>
      </c>
      <c r="J31" s="1">
        <v>446860.6225</v>
      </c>
      <c r="K31" s="1">
        <v>446860.6225</v>
      </c>
      <c r="L31" s="1">
        <v>446860.6225</v>
      </c>
      <c r="M31" s="1">
        <v>446860.6225</v>
      </c>
      <c r="N31" s="1">
        <v>446860.6225</v>
      </c>
      <c r="O31" s="1">
        <v>446860.6225</v>
      </c>
      <c r="P31" s="1">
        <v>446860.6225</v>
      </c>
      <c r="Q31" s="1">
        <v>446860.6225</v>
      </c>
      <c r="R31" s="1">
        <v>446860.6225</v>
      </c>
      <c r="S31" s="1">
        <v>446860.6225</v>
      </c>
      <c r="T31" s="1">
        <v>446860.6225</v>
      </c>
      <c r="U31" s="1">
        <v>446860.6225</v>
      </c>
      <c r="V31" s="1">
        <v>446860.6225</v>
      </c>
      <c r="W31" s="1">
        <v>446860.6225</v>
      </c>
      <c r="X31" s="1">
        <v>446860.6225</v>
      </c>
      <c r="Y31" s="1">
        <v>446860.6225</v>
      </c>
      <c r="Z31" s="1">
        <v>446860.6225</v>
      </c>
      <c r="AA31" s="1">
        <v>446860.6225</v>
      </c>
      <c r="AB31" s="1">
        <v>446860.6225</v>
      </c>
      <c r="AC31" s="1">
        <v>446860.6225</v>
      </c>
      <c r="AD31" s="1">
        <v>446860.6225</v>
      </c>
      <c r="AE31" s="1">
        <v>446860.6225</v>
      </c>
      <c r="AF31" s="1">
        <v>446860.6225</v>
      </c>
      <c r="AG31" s="1">
        <v>446860.6225</v>
      </c>
      <c r="AH31" s="1">
        <v>446860.6225</v>
      </c>
      <c r="AI31" s="1">
        <v>446860.6225</v>
      </c>
      <c r="AJ31" s="1">
        <v>446860.6225</v>
      </c>
      <c r="AK31" s="1">
        <v>446860.6225</v>
      </c>
      <c r="AL31" s="1">
        <v>446860.6225</v>
      </c>
      <c r="AM31" s="1">
        <v>446860.6225</v>
      </c>
      <c r="AN31" s="1">
        <v>446860.6225</v>
      </c>
      <c r="AO31" s="1">
        <v>446860.6225</v>
      </c>
      <c r="AP31" s="1">
        <v>446860.6225</v>
      </c>
      <c r="AQ31" s="1">
        <v>446860.6225</v>
      </c>
      <c r="AR31" s="1">
        <v>446860.6225</v>
      </c>
      <c r="AS31" s="1">
        <v>446860.6225</v>
      </c>
      <c r="AT31" s="1">
        <v>446860.6225</v>
      </c>
      <c r="AU31" s="1">
        <v>446860.6225</v>
      </c>
      <c r="AV31" s="1">
        <v>446860.6225</v>
      </c>
      <c r="AW31" s="1">
        <v>446860.6225</v>
      </c>
      <c r="AX31" s="1">
        <v>446860.6225</v>
      </c>
      <c r="AY31" s="1">
        <v>446860.6225</v>
      </c>
      <c r="AZ31" s="1">
        <v>446860.6225</v>
      </c>
      <c r="BA31" s="1">
        <v>446860.6225</v>
      </c>
      <c r="BB31" s="1">
        <v>446860.6225</v>
      </c>
      <c r="BC31" s="1">
        <v>446860.6225</v>
      </c>
      <c r="BD31" s="1">
        <v>446860.6225</v>
      </c>
      <c r="BE31" s="1">
        <v>446860.6225</v>
      </c>
      <c r="BF31" s="1">
        <v>446860.6225</v>
      </c>
      <c r="BG31" s="1">
        <v>446860.6225</v>
      </c>
      <c r="BH31" s="1">
        <v>446860.6225</v>
      </c>
      <c r="BI31" s="1">
        <v>446860.6225</v>
      </c>
      <c r="BJ31" s="1">
        <v>446860.6225</v>
      </c>
      <c r="BK31" s="1">
        <v>446860.6225</v>
      </c>
      <c r="BL31" s="1">
        <v>446860.6225</v>
      </c>
      <c r="BM31" s="1">
        <v>446860.6225</v>
      </c>
      <c r="BN31" s="1">
        <v>446860.6225</v>
      </c>
      <c r="BO31" s="1">
        <v>446860.6225</v>
      </c>
      <c r="BP31" s="1">
        <v>446860.6225</v>
      </c>
      <c r="BQ31" s="1">
        <v>446860.6225</v>
      </c>
      <c r="BR31" s="1">
        <v>446860.6225</v>
      </c>
      <c r="BS31" s="1">
        <v>446860.6225</v>
      </c>
      <c r="BT31" s="1">
        <v>446860.6225</v>
      </c>
      <c r="BU31" s="1">
        <v>446860.6225</v>
      </c>
      <c r="BV31" s="1">
        <v>446860.6225</v>
      </c>
      <c r="BW31" s="1">
        <v>446860.6225</v>
      </c>
      <c r="BX31" s="1">
        <v>446860.6225</v>
      </c>
      <c r="BY31" s="1">
        <v>446860.6225</v>
      </c>
      <c r="BZ31" s="1">
        <v>446860.6225</v>
      </c>
      <c r="CA31" s="1">
        <v>446860.6225</v>
      </c>
      <c r="CB31" s="1">
        <v>446860.6225</v>
      </c>
      <c r="CC31" s="1">
        <v>446860.6225</v>
      </c>
      <c r="CD31" s="1">
        <v>446860.6225</v>
      </c>
      <c r="CE31" s="1">
        <v>446860.6225</v>
      </c>
      <c r="CF31" s="1">
        <v>446860.6225</v>
      </c>
      <c r="CG31" s="1">
        <v>446860.6225</v>
      </c>
      <c r="CH31" s="1">
        <v>446860.6225</v>
      </c>
      <c r="CI31" s="1">
        <v>446860.6225</v>
      </c>
      <c r="CJ31" s="1">
        <v>446860.6225</v>
      </c>
      <c r="CK31" s="1">
        <v>446860.6225</v>
      </c>
      <c r="CL31" s="1">
        <v>446860.6225</v>
      </c>
      <c r="CM31" s="1">
        <v>446860.6225</v>
      </c>
      <c r="CN31" s="1">
        <v>446860.6225</v>
      </c>
      <c r="CO31" s="1">
        <v>446860.6225</v>
      </c>
      <c r="CP31" s="1">
        <v>446860.6225</v>
      </c>
      <c r="CQ31" s="1">
        <v>446860.6225</v>
      </c>
      <c r="CR31" s="1">
        <v>446860.6225</v>
      </c>
      <c r="CS31" s="1">
        <v>446860.6225</v>
      </c>
      <c r="CT31" s="1">
        <v>446860.6225</v>
      </c>
      <c r="CU31" s="1">
        <v>446860.6225</v>
      </c>
      <c r="CV31" s="1">
        <v>446860.6225</v>
      </c>
      <c r="CW31" s="1">
        <v>446860.6225</v>
      </c>
      <c r="CX31" s="1">
        <v>446860.6225</v>
      </c>
      <c r="CY31" s="1">
        <v>446860.6225</v>
      </c>
      <c r="CZ31" s="1">
        <v>446860.6225</v>
      </c>
      <c r="DA31" s="1">
        <v>446860.6225</v>
      </c>
    </row>
    <row r="32" spans="4:105" x14ac:dyDescent="0.25">
      <c r="D32" t="s">
        <v>57</v>
      </c>
      <c r="E32" s="1">
        <v>316494.73225</v>
      </c>
      <c r="F32" s="1">
        <v>316494.73225</v>
      </c>
      <c r="G32" s="1">
        <v>316494.73225</v>
      </c>
      <c r="H32" s="1">
        <v>316494.73225</v>
      </c>
      <c r="I32" s="1">
        <v>316494.73225</v>
      </c>
      <c r="J32" s="1">
        <v>316494.73225</v>
      </c>
      <c r="K32" s="1">
        <v>316494.73225</v>
      </c>
      <c r="L32" s="1">
        <v>316494.73225</v>
      </c>
      <c r="M32" s="1">
        <v>316494.73225</v>
      </c>
      <c r="N32" s="1">
        <v>316494.73225</v>
      </c>
      <c r="O32" s="1">
        <v>316494.73225</v>
      </c>
      <c r="P32" s="1">
        <v>316494.73225</v>
      </c>
      <c r="Q32" s="1">
        <v>316494.73225</v>
      </c>
      <c r="R32" s="1">
        <v>316494.73225</v>
      </c>
      <c r="S32" s="1">
        <v>316494.73225</v>
      </c>
      <c r="T32" s="1">
        <v>316494.73225</v>
      </c>
      <c r="U32" s="1">
        <v>316494.73225</v>
      </c>
      <c r="V32" s="1">
        <v>316494.73225</v>
      </c>
      <c r="W32" s="1">
        <v>316494.73225</v>
      </c>
      <c r="X32" s="1">
        <v>316494.73225</v>
      </c>
      <c r="Y32" s="1">
        <v>316494.73225</v>
      </c>
      <c r="Z32" s="1">
        <v>316494.73225</v>
      </c>
      <c r="AA32" s="1">
        <v>316494.73225</v>
      </c>
      <c r="AB32" s="1">
        <v>316494.73225</v>
      </c>
      <c r="AC32" s="1">
        <v>316494.73225</v>
      </c>
      <c r="AD32" s="1">
        <v>316494.73225</v>
      </c>
      <c r="AE32" s="1">
        <v>316494.73225</v>
      </c>
      <c r="AF32" s="1">
        <v>316494.73225</v>
      </c>
      <c r="AG32" s="1">
        <v>316494.73225</v>
      </c>
      <c r="AH32" s="1">
        <v>316494.73225</v>
      </c>
      <c r="AI32" s="1">
        <v>316494.73225</v>
      </c>
      <c r="AJ32" s="1">
        <v>316494.73225</v>
      </c>
      <c r="AK32" s="1">
        <v>316494.73225</v>
      </c>
      <c r="AL32" s="1">
        <v>316494.73225</v>
      </c>
      <c r="AM32" s="1">
        <v>316494.73225</v>
      </c>
      <c r="AN32" s="1">
        <v>316494.73225</v>
      </c>
      <c r="AO32" s="1">
        <v>316494.73225</v>
      </c>
      <c r="AP32" s="1">
        <v>316494.73225</v>
      </c>
      <c r="AQ32" s="1">
        <v>316494.73225</v>
      </c>
      <c r="AR32" s="1">
        <v>316494.73225</v>
      </c>
      <c r="AS32" s="1">
        <v>316494.73225</v>
      </c>
      <c r="AT32" s="1">
        <v>316494.73225</v>
      </c>
      <c r="AU32" s="1">
        <v>316494.73225</v>
      </c>
      <c r="AV32" s="1">
        <v>316494.73225</v>
      </c>
      <c r="AW32" s="1">
        <v>316494.73225</v>
      </c>
      <c r="AX32" s="1">
        <v>316494.73225</v>
      </c>
      <c r="AY32" s="1">
        <v>316494.73225</v>
      </c>
      <c r="AZ32" s="1">
        <v>316494.73225</v>
      </c>
      <c r="BA32" s="1">
        <v>316494.73225</v>
      </c>
      <c r="BB32" s="1">
        <v>316494.73225</v>
      </c>
      <c r="BC32" s="1">
        <v>316494.73225</v>
      </c>
      <c r="BD32" s="1">
        <v>316494.73225</v>
      </c>
      <c r="BE32" s="1">
        <v>316494.73225</v>
      </c>
      <c r="BF32" s="1">
        <v>316494.73225</v>
      </c>
      <c r="BG32" s="1">
        <v>316494.73225</v>
      </c>
      <c r="BH32" s="1">
        <v>316494.73225</v>
      </c>
      <c r="BI32" s="1">
        <v>316494.73225</v>
      </c>
      <c r="BJ32" s="1">
        <v>316494.73225</v>
      </c>
      <c r="BK32" s="1">
        <v>316494.73225</v>
      </c>
      <c r="BL32" s="1">
        <v>316494.73225</v>
      </c>
      <c r="BM32" s="1">
        <v>316494.73225</v>
      </c>
      <c r="BN32" s="1">
        <v>316494.73225</v>
      </c>
      <c r="BO32" s="1">
        <v>316494.73225</v>
      </c>
      <c r="BP32" s="1">
        <v>316494.73225</v>
      </c>
      <c r="BQ32" s="1">
        <v>316494.73225</v>
      </c>
      <c r="BR32" s="1">
        <v>316494.73225</v>
      </c>
      <c r="BS32" s="1">
        <v>316494.73225</v>
      </c>
      <c r="BT32" s="1">
        <v>316494.73225</v>
      </c>
      <c r="BU32" s="1">
        <v>316494.73225</v>
      </c>
      <c r="BV32" s="1">
        <v>316494.73225</v>
      </c>
      <c r="BW32" s="1">
        <v>316494.73225</v>
      </c>
      <c r="BX32" s="1">
        <v>316494.73225</v>
      </c>
      <c r="BY32" s="1">
        <v>316494.73225</v>
      </c>
      <c r="BZ32" s="1">
        <v>316494.73225</v>
      </c>
      <c r="CA32" s="1">
        <v>316494.73225</v>
      </c>
      <c r="CB32" s="1">
        <v>316494.73225</v>
      </c>
      <c r="CC32" s="1">
        <v>316494.73225</v>
      </c>
      <c r="CD32" s="1">
        <v>316494.73225</v>
      </c>
      <c r="CE32" s="1">
        <v>316494.73225</v>
      </c>
      <c r="CF32" s="1">
        <v>316494.73225</v>
      </c>
      <c r="CG32" s="1">
        <v>316494.73225</v>
      </c>
      <c r="CH32" s="1">
        <v>316494.73225</v>
      </c>
      <c r="CI32" s="1">
        <v>316494.73225</v>
      </c>
      <c r="CJ32" s="1">
        <v>316494.73225</v>
      </c>
      <c r="CK32" s="1">
        <v>316494.73225</v>
      </c>
      <c r="CL32" s="1">
        <v>316494.73225</v>
      </c>
      <c r="CM32" s="1">
        <v>316494.73225</v>
      </c>
      <c r="CN32" s="1">
        <v>316494.73225</v>
      </c>
      <c r="CO32" s="1">
        <v>316494.73225</v>
      </c>
      <c r="CP32" s="1">
        <v>316494.73225</v>
      </c>
      <c r="CQ32" s="1">
        <v>316494.73225</v>
      </c>
      <c r="CR32" s="1">
        <v>316494.73225</v>
      </c>
      <c r="CS32" s="1">
        <v>316494.73225</v>
      </c>
      <c r="CT32" s="1">
        <v>316494.73225</v>
      </c>
      <c r="CU32" s="1">
        <v>316494.73225</v>
      </c>
      <c r="CV32" s="1">
        <v>316494.73225</v>
      </c>
      <c r="CW32" s="1">
        <v>316494.73225</v>
      </c>
      <c r="CX32" s="1">
        <v>316494.73225</v>
      </c>
      <c r="CY32" s="1">
        <v>316494.73225</v>
      </c>
      <c r="CZ32" s="1">
        <v>316494.73225</v>
      </c>
      <c r="DA32" s="1">
        <v>316494.73225</v>
      </c>
    </row>
    <row r="33" spans="3:105" x14ac:dyDescent="0.25">
      <c r="D33" t="s">
        <v>58</v>
      </c>
      <c r="E33" s="1">
        <v>420111.49050000001</v>
      </c>
      <c r="F33" s="1">
        <v>420111.49050000001</v>
      </c>
      <c r="G33" s="1">
        <v>420111.49050000001</v>
      </c>
      <c r="H33" s="1">
        <v>420111.49050000001</v>
      </c>
      <c r="I33" s="1">
        <v>420111.49050000001</v>
      </c>
      <c r="J33" s="1">
        <v>420111.49050000001</v>
      </c>
      <c r="K33" s="1">
        <v>420111.49050000001</v>
      </c>
      <c r="L33" s="1">
        <v>420111.49050000001</v>
      </c>
      <c r="M33" s="1">
        <v>420111.49050000001</v>
      </c>
      <c r="N33" s="1">
        <v>420111.49050000001</v>
      </c>
      <c r="O33" s="1">
        <v>420111.49050000001</v>
      </c>
      <c r="P33" s="1">
        <v>420111.49050000001</v>
      </c>
      <c r="Q33" s="1">
        <v>420111.49050000001</v>
      </c>
      <c r="R33" s="1">
        <v>420111.49050000001</v>
      </c>
      <c r="S33" s="1">
        <v>420111.49050000001</v>
      </c>
      <c r="T33" s="1">
        <v>420111.49050000001</v>
      </c>
      <c r="U33" s="1">
        <v>420111.49050000001</v>
      </c>
      <c r="V33" s="1">
        <v>420111.49050000001</v>
      </c>
      <c r="W33" s="1">
        <v>420111.49050000001</v>
      </c>
      <c r="X33" s="1">
        <v>420111.49050000001</v>
      </c>
      <c r="Y33" s="1">
        <v>420111.49050000001</v>
      </c>
      <c r="Z33" s="1">
        <v>420111.49050000001</v>
      </c>
      <c r="AA33" s="1">
        <v>420111.49050000001</v>
      </c>
      <c r="AB33" s="1">
        <v>420111.49050000001</v>
      </c>
      <c r="AC33" s="1">
        <v>420111.49050000001</v>
      </c>
      <c r="AD33" s="1">
        <v>420111.49050000001</v>
      </c>
      <c r="AE33" s="1">
        <v>420111.49050000001</v>
      </c>
      <c r="AF33" s="1">
        <v>420111.49050000001</v>
      </c>
      <c r="AG33" s="1">
        <v>420111.49050000001</v>
      </c>
      <c r="AH33" s="1">
        <v>420111.49050000001</v>
      </c>
      <c r="AI33" s="1">
        <v>420111.49050000001</v>
      </c>
      <c r="AJ33" s="1">
        <v>420111.49050000001</v>
      </c>
      <c r="AK33" s="1">
        <v>420111.49050000001</v>
      </c>
      <c r="AL33" s="1">
        <v>420111.49050000001</v>
      </c>
      <c r="AM33" s="1">
        <v>420111.49050000001</v>
      </c>
      <c r="AN33" s="1">
        <v>420111.49050000001</v>
      </c>
      <c r="AO33" s="1">
        <v>420111.49050000001</v>
      </c>
      <c r="AP33" s="1">
        <v>420111.49050000001</v>
      </c>
      <c r="AQ33" s="1">
        <v>420111.49050000001</v>
      </c>
      <c r="AR33" s="1">
        <v>420111.49050000001</v>
      </c>
      <c r="AS33" s="1">
        <v>420111.49050000001</v>
      </c>
      <c r="AT33" s="1">
        <v>420111.49050000001</v>
      </c>
      <c r="AU33" s="1">
        <v>420111.49050000001</v>
      </c>
      <c r="AV33" s="1">
        <v>420111.49050000001</v>
      </c>
      <c r="AW33" s="1">
        <v>420111.49050000001</v>
      </c>
      <c r="AX33" s="1">
        <v>420111.49050000001</v>
      </c>
      <c r="AY33" s="1">
        <v>420111.49050000001</v>
      </c>
      <c r="AZ33" s="1">
        <v>420111.49050000001</v>
      </c>
      <c r="BA33" s="1">
        <v>420111.49050000001</v>
      </c>
      <c r="BB33" s="1">
        <v>420111.49050000001</v>
      </c>
      <c r="BC33" s="1">
        <v>420111.49050000001</v>
      </c>
      <c r="BD33" s="1">
        <v>420111.49050000001</v>
      </c>
      <c r="BE33" s="1">
        <v>420111.49050000001</v>
      </c>
      <c r="BF33" s="1">
        <v>420111.49050000001</v>
      </c>
      <c r="BG33" s="1">
        <v>420111.49050000001</v>
      </c>
      <c r="BH33" s="1">
        <v>420111.49050000001</v>
      </c>
      <c r="BI33" s="1">
        <v>420111.49050000001</v>
      </c>
      <c r="BJ33" s="1">
        <v>420111.49050000001</v>
      </c>
      <c r="BK33" s="1">
        <v>420111.49050000001</v>
      </c>
      <c r="BL33" s="1">
        <v>420111.49050000001</v>
      </c>
      <c r="BM33" s="1">
        <v>420111.49050000001</v>
      </c>
      <c r="BN33" s="1">
        <v>420111.49050000001</v>
      </c>
      <c r="BO33" s="1">
        <v>420111.49050000001</v>
      </c>
      <c r="BP33" s="1">
        <v>420111.49050000001</v>
      </c>
      <c r="BQ33" s="1">
        <v>420111.49050000001</v>
      </c>
      <c r="BR33" s="1">
        <v>420111.49050000001</v>
      </c>
      <c r="BS33" s="1">
        <v>420111.49050000001</v>
      </c>
      <c r="BT33" s="1">
        <v>420111.49050000001</v>
      </c>
      <c r="BU33" s="1">
        <v>420111.49050000001</v>
      </c>
      <c r="BV33" s="1">
        <v>420111.49050000001</v>
      </c>
      <c r="BW33" s="1">
        <v>420111.49050000001</v>
      </c>
      <c r="BX33" s="1">
        <v>420111.49050000001</v>
      </c>
      <c r="BY33" s="1">
        <v>420111.49050000001</v>
      </c>
      <c r="BZ33" s="1">
        <v>420111.49050000001</v>
      </c>
      <c r="CA33" s="1">
        <v>420111.49050000001</v>
      </c>
      <c r="CB33" s="1">
        <v>420111.49050000001</v>
      </c>
      <c r="CC33" s="1">
        <v>420111.49050000001</v>
      </c>
      <c r="CD33" s="1">
        <v>420111.49050000001</v>
      </c>
      <c r="CE33" s="1">
        <v>420111.49050000001</v>
      </c>
      <c r="CF33" s="1">
        <v>420111.49050000001</v>
      </c>
      <c r="CG33" s="1">
        <v>420111.49050000001</v>
      </c>
      <c r="CH33" s="1">
        <v>420111.49050000001</v>
      </c>
      <c r="CI33" s="1">
        <v>420111.49050000001</v>
      </c>
      <c r="CJ33" s="1">
        <v>420111.49050000001</v>
      </c>
      <c r="CK33" s="1">
        <v>420111.49050000001</v>
      </c>
      <c r="CL33" s="1">
        <v>420111.49050000001</v>
      </c>
      <c r="CM33" s="1">
        <v>420111.49050000001</v>
      </c>
      <c r="CN33" s="1">
        <v>420111.49050000001</v>
      </c>
      <c r="CO33" s="1">
        <v>420111.49050000001</v>
      </c>
      <c r="CP33" s="1">
        <v>420111.49050000001</v>
      </c>
      <c r="CQ33" s="1">
        <v>420111.49050000001</v>
      </c>
      <c r="CR33" s="1">
        <v>420111.49050000001</v>
      </c>
      <c r="CS33" s="1">
        <v>420111.49050000001</v>
      </c>
      <c r="CT33" s="1">
        <v>420111.49050000001</v>
      </c>
      <c r="CU33" s="1">
        <v>420111.49050000001</v>
      </c>
      <c r="CV33" s="1">
        <v>420111.49050000001</v>
      </c>
      <c r="CW33" s="1">
        <v>420111.49050000001</v>
      </c>
      <c r="CX33" s="1">
        <v>420111.49050000001</v>
      </c>
      <c r="CY33" s="1">
        <v>420111.49050000001</v>
      </c>
      <c r="CZ33" s="1">
        <v>420111.49050000001</v>
      </c>
      <c r="DA33" s="1">
        <v>420111.49050000001</v>
      </c>
    </row>
    <row r="34" spans="3:105" x14ac:dyDescent="0.25">
      <c r="D34" t="s">
        <v>59</v>
      </c>
      <c r="E34" s="1">
        <v>487450.071</v>
      </c>
      <c r="F34" s="1">
        <v>487450.071</v>
      </c>
      <c r="G34" s="1">
        <v>487450.071</v>
      </c>
      <c r="H34" s="1">
        <v>487450.071</v>
      </c>
      <c r="I34" s="1">
        <v>487450.071</v>
      </c>
      <c r="J34" s="1">
        <v>487450.071</v>
      </c>
      <c r="K34" s="1">
        <v>487450.071</v>
      </c>
      <c r="L34" s="1">
        <v>487450.071</v>
      </c>
      <c r="M34" s="1">
        <v>487450.071</v>
      </c>
      <c r="N34" s="1">
        <v>487450.071</v>
      </c>
      <c r="O34" s="1">
        <v>487450.071</v>
      </c>
      <c r="P34" s="1">
        <v>487450.071</v>
      </c>
      <c r="Q34" s="1">
        <v>487450.071</v>
      </c>
      <c r="R34" s="1">
        <v>487450.071</v>
      </c>
      <c r="S34" s="1">
        <v>487450.071</v>
      </c>
      <c r="T34" s="1">
        <v>487450.071</v>
      </c>
      <c r="U34" s="1">
        <v>487450.071</v>
      </c>
      <c r="V34" s="1">
        <v>487450.071</v>
      </c>
      <c r="W34" s="1">
        <v>487450.071</v>
      </c>
      <c r="X34" s="1">
        <v>487450.071</v>
      </c>
      <c r="Y34" s="1">
        <v>487450.071</v>
      </c>
      <c r="Z34" s="1">
        <v>487450.071</v>
      </c>
      <c r="AA34" s="1">
        <v>487450.071</v>
      </c>
      <c r="AB34" s="1">
        <v>487450.071</v>
      </c>
      <c r="AC34" s="1">
        <v>487450.071</v>
      </c>
      <c r="AD34" s="1">
        <v>487450.071</v>
      </c>
      <c r="AE34" s="1">
        <v>487450.071</v>
      </c>
      <c r="AF34" s="1">
        <v>487450.071</v>
      </c>
      <c r="AG34" s="1">
        <v>487450.071</v>
      </c>
      <c r="AH34" s="1">
        <v>487450.071</v>
      </c>
      <c r="AI34" s="1">
        <v>487450.071</v>
      </c>
      <c r="AJ34" s="1">
        <v>487450.071</v>
      </c>
      <c r="AK34" s="1">
        <v>487450.071</v>
      </c>
      <c r="AL34" s="1">
        <v>487450.071</v>
      </c>
      <c r="AM34" s="1">
        <v>487450.071</v>
      </c>
      <c r="AN34" s="1">
        <v>487450.071</v>
      </c>
      <c r="AO34" s="1">
        <v>487450.071</v>
      </c>
      <c r="AP34" s="1">
        <v>487450.071</v>
      </c>
      <c r="AQ34" s="1">
        <v>487450.071</v>
      </c>
      <c r="AR34" s="1">
        <v>487450.071</v>
      </c>
      <c r="AS34" s="1">
        <v>487450.071</v>
      </c>
      <c r="AT34" s="1">
        <v>487450.071</v>
      </c>
      <c r="AU34" s="1">
        <v>487450.071</v>
      </c>
      <c r="AV34" s="1">
        <v>487450.071</v>
      </c>
      <c r="AW34" s="1">
        <v>487450.071</v>
      </c>
      <c r="AX34" s="1">
        <v>487450.071</v>
      </c>
      <c r="AY34" s="1">
        <v>487450.071</v>
      </c>
      <c r="AZ34" s="1">
        <v>487450.071</v>
      </c>
      <c r="BA34" s="1">
        <v>487450.071</v>
      </c>
      <c r="BB34" s="1">
        <v>487450.071</v>
      </c>
      <c r="BC34" s="1">
        <v>487450.071</v>
      </c>
      <c r="BD34" s="1">
        <v>487450.071</v>
      </c>
      <c r="BE34" s="1">
        <v>487450.071</v>
      </c>
      <c r="BF34" s="1">
        <v>487450.071</v>
      </c>
      <c r="BG34" s="1">
        <v>487450.071</v>
      </c>
      <c r="BH34" s="1">
        <v>487450.071</v>
      </c>
      <c r="BI34" s="1">
        <v>487450.071</v>
      </c>
      <c r="BJ34" s="1">
        <v>487450.071</v>
      </c>
      <c r="BK34" s="1">
        <v>487450.071</v>
      </c>
      <c r="BL34" s="1">
        <v>487450.071</v>
      </c>
      <c r="BM34" s="1">
        <v>487450.071</v>
      </c>
      <c r="BN34" s="1">
        <v>487450.071</v>
      </c>
      <c r="BO34" s="1">
        <v>487450.071</v>
      </c>
      <c r="BP34" s="1">
        <v>487450.071</v>
      </c>
      <c r="BQ34" s="1">
        <v>487450.071</v>
      </c>
      <c r="BR34" s="1">
        <v>487450.071</v>
      </c>
      <c r="BS34" s="1">
        <v>487450.071</v>
      </c>
      <c r="BT34" s="1">
        <v>487450.071</v>
      </c>
      <c r="BU34" s="1">
        <v>487450.071</v>
      </c>
      <c r="BV34" s="1">
        <v>487450.071</v>
      </c>
      <c r="BW34" s="1">
        <v>487450.071</v>
      </c>
      <c r="BX34" s="1">
        <v>487450.071</v>
      </c>
      <c r="BY34" s="1">
        <v>487450.071</v>
      </c>
      <c r="BZ34" s="1">
        <v>487450.071</v>
      </c>
      <c r="CA34" s="1">
        <v>487450.071</v>
      </c>
      <c r="CB34" s="1">
        <v>487450.071</v>
      </c>
      <c r="CC34" s="1">
        <v>487450.071</v>
      </c>
      <c r="CD34" s="1">
        <v>487450.071</v>
      </c>
      <c r="CE34" s="1">
        <v>487450.071</v>
      </c>
      <c r="CF34" s="1">
        <v>487450.071</v>
      </c>
      <c r="CG34" s="1">
        <v>487450.071</v>
      </c>
      <c r="CH34" s="1">
        <v>487450.071</v>
      </c>
      <c r="CI34" s="1">
        <v>487450.071</v>
      </c>
      <c r="CJ34" s="1">
        <v>487450.071</v>
      </c>
      <c r="CK34" s="1">
        <v>487450.071</v>
      </c>
      <c r="CL34" s="1">
        <v>487450.071</v>
      </c>
      <c r="CM34" s="1">
        <v>487450.071</v>
      </c>
      <c r="CN34" s="1">
        <v>487450.071</v>
      </c>
      <c r="CO34" s="1">
        <v>487450.071</v>
      </c>
      <c r="CP34" s="1">
        <v>487450.071</v>
      </c>
      <c r="CQ34" s="1">
        <v>487450.071</v>
      </c>
      <c r="CR34" s="1">
        <v>487450.071</v>
      </c>
      <c r="CS34" s="1">
        <v>487450.071</v>
      </c>
      <c r="CT34" s="1">
        <v>487450.071</v>
      </c>
      <c r="CU34" s="1">
        <v>487450.071</v>
      </c>
      <c r="CV34" s="1">
        <v>487450.071</v>
      </c>
      <c r="CW34" s="1">
        <v>487450.071</v>
      </c>
      <c r="CX34" s="1">
        <v>487450.071</v>
      </c>
      <c r="CY34" s="1">
        <v>487450.071</v>
      </c>
      <c r="CZ34" s="1">
        <v>487450.071</v>
      </c>
      <c r="DA34" s="1">
        <v>487450.071</v>
      </c>
    </row>
    <row r="35" spans="3:105" x14ac:dyDescent="0.25">
      <c r="D35" t="s">
        <v>60</v>
      </c>
      <c r="E35" s="1">
        <v>490019.91800000001</v>
      </c>
      <c r="F35" s="1">
        <v>490019.91800000001</v>
      </c>
      <c r="G35" s="1">
        <v>490019.91800000001</v>
      </c>
      <c r="H35" s="1">
        <v>490019.91800000001</v>
      </c>
      <c r="I35" s="1">
        <v>490019.91800000001</v>
      </c>
      <c r="J35" s="1">
        <v>490019.91800000001</v>
      </c>
      <c r="K35" s="1">
        <v>490019.91800000001</v>
      </c>
      <c r="L35" s="1">
        <v>490019.91800000001</v>
      </c>
      <c r="M35" s="1">
        <v>490019.91800000001</v>
      </c>
      <c r="N35" s="1">
        <v>490019.91800000001</v>
      </c>
      <c r="O35" s="1">
        <v>490019.91800000001</v>
      </c>
      <c r="P35" s="1">
        <v>490019.91800000001</v>
      </c>
      <c r="Q35" s="1">
        <v>490019.91800000001</v>
      </c>
      <c r="R35" s="1">
        <v>490019.91800000001</v>
      </c>
      <c r="S35" s="1">
        <v>490019.91800000001</v>
      </c>
      <c r="T35" s="1">
        <v>490019.91800000001</v>
      </c>
      <c r="U35" s="1">
        <v>490019.91800000001</v>
      </c>
      <c r="V35" s="1">
        <v>490019.91800000001</v>
      </c>
      <c r="W35" s="1">
        <v>490019.91800000001</v>
      </c>
      <c r="X35" s="1">
        <v>490019.91800000001</v>
      </c>
      <c r="Y35" s="1">
        <v>490019.91800000001</v>
      </c>
      <c r="Z35" s="1">
        <v>490019.91800000001</v>
      </c>
      <c r="AA35" s="1">
        <v>490019.91800000001</v>
      </c>
      <c r="AB35" s="1">
        <v>490019.91800000001</v>
      </c>
      <c r="AC35" s="1">
        <v>490019.91800000001</v>
      </c>
      <c r="AD35" s="1">
        <v>490019.91800000001</v>
      </c>
      <c r="AE35" s="1">
        <v>490019.91800000001</v>
      </c>
      <c r="AF35" s="1">
        <v>490019.91800000001</v>
      </c>
      <c r="AG35" s="1">
        <v>490019.91800000001</v>
      </c>
      <c r="AH35" s="1">
        <v>490019.91800000001</v>
      </c>
      <c r="AI35" s="1">
        <v>490019.91800000001</v>
      </c>
      <c r="AJ35" s="1">
        <v>490019.91800000001</v>
      </c>
      <c r="AK35" s="1">
        <v>490019.91800000001</v>
      </c>
      <c r="AL35" s="1">
        <v>490019.91800000001</v>
      </c>
      <c r="AM35" s="1">
        <v>490019.91800000001</v>
      </c>
      <c r="AN35" s="1">
        <v>490019.91800000001</v>
      </c>
      <c r="AO35" s="1">
        <v>490019.91800000001</v>
      </c>
      <c r="AP35" s="1">
        <v>490019.91800000001</v>
      </c>
      <c r="AQ35" s="1">
        <v>490019.91800000001</v>
      </c>
      <c r="AR35" s="1">
        <v>490019.91800000001</v>
      </c>
      <c r="AS35" s="1">
        <v>490019.91800000001</v>
      </c>
      <c r="AT35" s="1">
        <v>490019.91800000001</v>
      </c>
      <c r="AU35" s="1">
        <v>490019.91800000001</v>
      </c>
      <c r="AV35" s="1">
        <v>490019.91800000001</v>
      </c>
      <c r="AW35" s="1">
        <v>490019.91800000001</v>
      </c>
      <c r="AX35" s="1">
        <v>490019.91800000001</v>
      </c>
      <c r="AY35" s="1">
        <v>490019.91800000001</v>
      </c>
      <c r="AZ35" s="1">
        <v>490019.91800000001</v>
      </c>
      <c r="BA35" s="1">
        <v>490019.91800000001</v>
      </c>
      <c r="BB35" s="1">
        <v>490019.91800000001</v>
      </c>
      <c r="BC35" s="1">
        <v>490019.91800000001</v>
      </c>
      <c r="BD35" s="1">
        <v>490019.91800000001</v>
      </c>
      <c r="BE35" s="1">
        <v>490019.91800000001</v>
      </c>
      <c r="BF35" s="1">
        <v>490019.91800000001</v>
      </c>
      <c r="BG35" s="1">
        <v>490019.91800000001</v>
      </c>
      <c r="BH35" s="1">
        <v>490019.91800000001</v>
      </c>
      <c r="BI35" s="1">
        <v>490019.91800000001</v>
      </c>
      <c r="BJ35" s="1">
        <v>490019.91800000001</v>
      </c>
      <c r="BK35" s="1">
        <v>490019.91800000001</v>
      </c>
      <c r="BL35" s="1">
        <v>490019.91800000001</v>
      </c>
      <c r="BM35" s="1">
        <v>490019.91800000001</v>
      </c>
      <c r="BN35" s="1">
        <v>490019.91800000001</v>
      </c>
      <c r="BO35" s="1">
        <v>490019.91800000001</v>
      </c>
      <c r="BP35" s="1">
        <v>490019.91800000001</v>
      </c>
      <c r="BQ35" s="1">
        <v>490019.91800000001</v>
      </c>
      <c r="BR35" s="1">
        <v>490019.91800000001</v>
      </c>
      <c r="BS35" s="1">
        <v>490019.91800000001</v>
      </c>
      <c r="BT35" s="1">
        <v>490019.91800000001</v>
      </c>
      <c r="BU35" s="1">
        <v>490019.91800000001</v>
      </c>
      <c r="BV35" s="1">
        <v>490019.91800000001</v>
      </c>
      <c r="BW35" s="1">
        <v>490019.91800000001</v>
      </c>
      <c r="BX35" s="1">
        <v>490019.91800000001</v>
      </c>
      <c r="BY35" s="1">
        <v>490019.91800000001</v>
      </c>
      <c r="BZ35" s="1">
        <v>490019.91800000001</v>
      </c>
      <c r="CA35" s="1">
        <v>490019.91800000001</v>
      </c>
      <c r="CB35" s="1">
        <v>490019.91800000001</v>
      </c>
      <c r="CC35" s="1">
        <v>490019.91800000001</v>
      </c>
      <c r="CD35" s="1">
        <v>490019.91800000001</v>
      </c>
      <c r="CE35" s="1">
        <v>490019.91800000001</v>
      </c>
      <c r="CF35" s="1">
        <v>490019.91800000001</v>
      </c>
      <c r="CG35" s="1">
        <v>490019.91800000001</v>
      </c>
      <c r="CH35" s="1">
        <v>490019.91800000001</v>
      </c>
      <c r="CI35" s="1">
        <v>490019.91800000001</v>
      </c>
      <c r="CJ35" s="1">
        <v>490019.91800000001</v>
      </c>
      <c r="CK35" s="1">
        <v>490019.91800000001</v>
      </c>
      <c r="CL35" s="1">
        <v>490019.91800000001</v>
      </c>
      <c r="CM35" s="1">
        <v>490019.91800000001</v>
      </c>
      <c r="CN35" s="1">
        <v>490019.91800000001</v>
      </c>
      <c r="CO35" s="1">
        <v>490019.91800000001</v>
      </c>
      <c r="CP35" s="1">
        <v>490019.91800000001</v>
      </c>
      <c r="CQ35" s="1">
        <v>490019.91800000001</v>
      </c>
      <c r="CR35" s="1">
        <v>490019.91800000001</v>
      </c>
      <c r="CS35" s="1">
        <v>490019.91800000001</v>
      </c>
      <c r="CT35" s="1">
        <v>490019.91800000001</v>
      </c>
      <c r="CU35" s="1">
        <v>490019.91800000001</v>
      </c>
      <c r="CV35" s="1">
        <v>490019.91800000001</v>
      </c>
      <c r="CW35" s="1">
        <v>490019.91800000001</v>
      </c>
      <c r="CX35" s="1">
        <v>490019.91800000001</v>
      </c>
      <c r="CY35" s="1">
        <v>490019.91800000001</v>
      </c>
      <c r="CZ35" s="1">
        <v>490019.91800000001</v>
      </c>
      <c r="DA35" s="1">
        <v>490019.91800000001</v>
      </c>
    </row>
    <row r="37" spans="3:105" x14ac:dyDescent="0.25">
      <c r="D37" s="4" t="s">
        <v>28</v>
      </c>
    </row>
    <row r="38" spans="3:105" x14ac:dyDescent="0.25">
      <c r="D38" t="s">
        <v>48</v>
      </c>
      <c r="E38" s="1">
        <f t="shared" ref="E38:BP41" si="0">MAX(E8+E$3*E23,0)</f>
        <v>2085640.4887499996</v>
      </c>
      <c r="F38" s="1">
        <f t="shared" si="0"/>
        <v>2130487.6789749996</v>
      </c>
      <c r="G38" s="1">
        <f t="shared" si="0"/>
        <v>2175334.8691999996</v>
      </c>
      <c r="H38" s="1">
        <f t="shared" si="0"/>
        <v>2220182.0594249992</v>
      </c>
      <c r="I38" s="1">
        <f t="shared" si="0"/>
        <v>2265029.2496499992</v>
      </c>
      <c r="J38" s="1">
        <f t="shared" si="0"/>
        <v>2309876.4398749992</v>
      </c>
      <c r="K38" s="1">
        <f t="shared" si="0"/>
        <v>2354723.6300999988</v>
      </c>
      <c r="L38" s="1">
        <f t="shared" si="0"/>
        <v>2399570.8203249988</v>
      </c>
      <c r="M38" s="1">
        <f t="shared" si="0"/>
        <v>2444418.0105499988</v>
      </c>
      <c r="N38" s="1">
        <f t="shared" si="0"/>
        <v>2489265.2007749984</v>
      </c>
      <c r="O38" s="1">
        <f t="shared" si="0"/>
        <v>2534112.390999998</v>
      </c>
      <c r="P38" s="1">
        <f t="shared" si="0"/>
        <v>2578959.5812249985</v>
      </c>
      <c r="Q38" s="1">
        <f t="shared" si="0"/>
        <v>2623806.771449998</v>
      </c>
      <c r="R38" s="1">
        <f t="shared" si="0"/>
        <v>2668653.9616749985</v>
      </c>
      <c r="S38" s="1">
        <f t="shared" si="0"/>
        <v>2713501.1518999981</v>
      </c>
      <c r="T38" s="1">
        <f t="shared" si="0"/>
        <v>2758348.3421249986</v>
      </c>
      <c r="U38" s="1">
        <f t="shared" si="0"/>
        <v>2803195.5323499986</v>
      </c>
      <c r="V38" s="1">
        <f t="shared" si="0"/>
        <v>2848042.7225749986</v>
      </c>
      <c r="W38" s="1">
        <f t="shared" si="0"/>
        <v>2892889.9127999987</v>
      </c>
      <c r="X38" s="1">
        <f t="shared" si="0"/>
        <v>2937737.1030249987</v>
      </c>
      <c r="Y38" s="1">
        <f t="shared" si="0"/>
        <v>2982584.2932499987</v>
      </c>
      <c r="Z38" s="1">
        <f t="shared" si="0"/>
        <v>3027431.4834749987</v>
      </c>
      <c r="AA38" s="1">
        <f t="shared" si="0"/>
        <v>3072278.6736999988</v>
      </c>
      <c r="AB38" s="1">
        <f t="shared" si="0"/>
        <v>3117125.8639249988</v>
      </c>
      <c r="AC38" s="1">
        <f t="shared" si="0"/>
        <v>3161973.0541499988</v>
      </c>
      <c r="AD38" s="1">
        <f t="shared" si="0"/>
        <v>3206820.2443749988</v>
      </c>
      <c r="AE38" s="1">
        <f t="shared" si="0"/>
        <v>3251667.4345999989</v>
      </c>
      <c r="AF38" s="1">
        <f t="shared" si="0"/>
        <v>3296514.6248249989</v>
      </c>
      <c r="AG38" s="1">
        <f t="shared" si="0"/>
        <v>3341361.8150499989</v>
      </c>
      <c r="AH38" s="1">
        <f t="shared" si="0"/>
        <v>3386209.005274999</v>
      </c>
      <c r="AI38" s="1">
        <f t="shared" si="0"/>
        <v>3431056.195499999</v>
      </c>
      <c r="AJ38" s="1">
        <f t="shared" si="0"/>
        <v>3475903.385724999</v>
      </c>
      <c r="AK38" s="1">
        <f t="shared" si="0"/>
        <v>3520750.575949999</v>
      </c>
      <c r="AL38" s="1">
        <f t="shared" si="0"/>
        <v>3565597.7661749991</v>
      </c>
      <c r="AM38" s="1">
        <f t="shared" si="0"/>
        <v>3610444.9563999996</v>
      </c>
      <c r="AN38" s="1">
        <f t="shared" si="0"/>
        <v>3655292.1466249991</v>
      </c>
      <c r="AO38" s="1">
        <f t="shared" si="0"/>
        <v>3700139.3368499996</v>
      </c>
      <c r="AP38" s="1">
        <f t="shared" si="0"/>
        <v>3744986.5270749992</v>
      </c>
      <c r="AQ38" s="1">
        <f t="shared" si="0"/>
        <v>3789833.7172999997</v>
      </c>
      <c r="AR38" s="1">
        <f t="shared" si="0"/>
        <v>3834680.9075249997</v>
      </c>
      <c r="AS38" s="1">
        <f t="shared" si="0"/>
        <v>3879528.0977499997</v>
      </c>
      <c r="AT38" s="1">
        <f t="shared" si="0"/>
        <v>3924375.2879749998</v>
      </c>
      <c r="AU38" s="1">
        <f t="shared" si="0"/>
        <v>3969222.4781999998</v>
      </c>
      <c r="AV38" s="1">
        <f t="shared" si="0"/>
        <v>4014069.6684249993</v>
      </c>
      <c r="AW38" s="1">
        <f t="shared" si="0"/>
        <v>4058916.8586499994</v>
      </c>
      <c r="AX38" s="1">
        <f t="shared" si="0"/>
        <v>4103764.0488749994</v>
      </c>
      <c r="AY38" s="1">
        <f t="shared" si="0"/>
        <v>4148611.2390999994</v>
      </c>
      <c r="AZ38" s="1">
        <f t="shared" si="0"/>
        <v>4193458.4293249995</v>
      </c>
      <c r="BA38" s="1">
        <f t="shared" si="0"/>
        <v>4238305.6195499999</v>
      </c>
      <c r="BB38" s="1">
        <f t="shared" si="0"/>
        <v>4283152.8097749995</v>
      </c>
      <c r="BC38" s="1">
        <f t="shared" si="0"/>
        <v>4328000</v>
      </c>
      <c r="BD38" s="1">
        <f t="shared" si="0"/>
        <v>4372847.1902249996</v>
      </c>
      <c r="BE38" s="1">
        <f t="shared" si="0"/>
        <v>4417694.3804499991</v>
      </c>
      <c r="BF38" s="1">
        <f t="shared" si="0"/>
        <v>4462541.5706749996</v>
      </c>
      <c r="BG38" s="1">
        <f t="shared" si="0"/>
        <v>4507388.7608999992</v>
      </c>
      <c r="BH38" s="1">
        <f t="shared" si="0"/>
        <v>4552235.9511249997</v>
      </c>
      <c r="BI38" s="1">
        <f t="shared" si="0"/>
        <v>4597083.1413499992</v>
      </c>
      <c r="BJ38" s="1">
        <f t="shared" si="0"/>
        <v>4641930.3315749997</v>
      </c>
      <c r="BK38" s="1">
        <f t="shared" si="0"/>
        <v>4686777.5217999993</v>
      </c>
      <c r="BL38" s="1">
        <f t="shared" si="0"/>
        <v>4731624.7120249998</v>
      </c>
      <c r="BM38" s="1">
        <f t="shared" si="0"/>
        <v>4776471.9022499993</v>
      </c>
      <c r="BN38" s="1">
        <f t="shared" si="0"/>
        <v>4821319.0924749998</v>
      </c>
      <c r="BO38" s="1">
        <f t="shared" si="0"/>
        <v>4866166.2826999994</v>
      </c>
      <c r="BP38" s="1">
        <f t="shared" si="0"/>
        <v>4911013.4729249999</v>
      </c>
      <c r="BQ38" s="1">
        <f t="shared" ref="BQ38:DA40" si="1">MAX(BQ8+BQ$3*BQ23,0)</f>
        <v>4955860.6631499995</v>
      </c>
      <c r="BR38" s="1">
        <f t="shared" si="1"/>
        <v>5000707.8533749999</v>
      </c>
      <c r="BS38" s="1">
        <f t="shared" si="1"/>
        <v>5045555.0435999995</v>
      </c>
      <c r="BT38" s="1">
        <f t="shared" si="1"/>
        <v>5090402.233825</v>
      </c>
      <c r="BU38" s="1">
        <f t="shared" si="1"/>
        <v>5135249.4240499996</v>
      </c>
      <c r="BV38" s="1">
        <f t="shared" si="1"/>
        <v>5180096.6142750001</v>
      </c>
      <c r="BW38" s="1">
        <f t="shared" si="1"/>
        <v>5224943.8044999996</v>
      </c>
      <c r="BX38" s="1">
        <f t="shared" si="1"/>
        <v>5269790.9947250001</v>
      </c>
      <c r="BY38" s="1">
        <f t="shared" si="1"/>
        <v>5314638.1849499997</v>
      </c>
      <c r="BZ38" s="1">
        <f t="shared" si="1"/>
        <v>5359485.3751750002</v>
      </c>
      <c r="CA38" s="1">
        <f t="shared" si="1"/>
        <v>5404332.5653999997</v>
      </c>
      <c r="CB38" s="1">
        <f t="shared" si="1"/>
        <v>5449179.7556250002</v>
      </c>
      <c r="CC38" s="1">
        <f t="shared" si="1"/>
        <v>5494026.9458499998</v>
      </c>
      <c r="CD38" s="1">
        <f t="shared" si="1"/>
        <v>5538874.1360750003</v>
      </c>
      <c r="CE38" s="1">
        <f t="shared" si="1"/>
        <v>5583721.3263000008</v>
      </c>
      <c r="CF38" s="1">
        <f t="shared" si="1"/>
        <v>5628568.5165250003</v>
      </c>
      <c r="CG38" s="1">
        <f t="shared" si="1"/>
        <v>5673415.7067499999</v>
      </c>
      <c r="CH38" s="1">
        <f t="shared" si="1"/>
        <v>5718262.8969750004</v>
      </c>
      <c r="CI38" s="1">
        <f t="shared" si="1"/>
        <v>5763110.0872000009</v>
      </c>
      <c r="CJ38" s="1">
        <f t="shared" si="1"/>
        <v>5807957.2774250004</v>
      </c>
      <c r="CK38" s="1">
        <f t="shared" si="1"/>
        <v>5852804.46765</v>
      </c>
      <c r="CL38" s="1">
        <f t="shared" si="1"/>
        <v>5897651.6578750005</v>
      </c>
      <c r="CM38" s="1">
        <f t="shared" si="1"/>
        <v>5942498.848100001</v>
      </c>
      <c r="CN38" s="1">
        <f t="shared" si="1"/>
        <v>5987346.0383250006</v>
      </c>
      <c r="CO38" s="1">
        <f t="shared" si="1"/>
        <v>6032193.2285500001</v>
      </c>
      <c r="CP38" s="1">
        <f t="shared" si="1"/>
        <v>6077040.4187750006</v>
      </c>
      <c r="CQ38" s="1">
        <f t="shared" si="1"/>
        <v>6121887.6090000011</v>
      </c>
      <c r="CR38" s="1">
        <f t="shared" si="1"/>
        <v>6166734.7992250007</v>
      </c>
      <c r="CS38" s="1">
        <f t="shared" si="1"/>
        <v>6211581.9894500002</v>
      </c>
      <c r="CT38" s="1">
        <f t="shared" si="1"/>
        <v>6256429.1796749998</v>
      </c>
      <c r="CU38" s="1">
        <f t="shared" si="1"/>
        <v>6301276.3699000003</v>
      </c>
      <c r="CV38" s="1">
        <f t="shared" si="1"/>
        <v>6346123.5601249998</v>
      </c>
      <c r="CW38" s="1">
        <f t="shared" si="1"/>
        <v>6390970.7503499994</v>
      </c>
      <c r="CX38" s="1">
        <f t="shared" si="1"/>
        <v>6435817.9405749999</v>
      </c>
      <c r="CY38" s="1">
        <f t="shared" si="1"/>
        <v>6480665.1307999995</v>
      </c>
      <c r="CZ38" s="1">
        <f t="shared" si="1"/>
        <v>6525512.321024999</v>
      </c>
      <c r="DA38" s="1">
        <f t="shared" si="1"/>
        <v>6570359.5112499986</v>
      </c>
    </row>
    <row r="39" spans="3:105" x14ac:dyDescent="0.25">
      <c r="D39" t="s">
        <v>49</v>
      </c>
      <c r="E39" s="1">
        <f t="shared" si="0"/>
        <v>2443635.8137500002</v>
      </c>
      <c r="F39" s="1">
        <f t="shared" si="0"/>
        <v>2480858.0974749997</v>
      </c>
      <c r="G39" s="1">
        <f t="shared" si="0"/>
        <v>2518080.3811999997</v>
      </c>
      <c r="H39" s="1">
        <f t="shared" si="0"/>
        <v>2555302.6649249997</v>
      </c>
      <c r="I39" s="1">
        <f t="shared" si="0"/>
        <v>2592524.9486499997</v>
      </c>
      <c r="J39" s="1">
        <f t="shared" si="0"/>
        <v>2629747.2323749997</v>
      </c>
      <c r="K39" s="1">
        <f t="shared" si="0"/>
        <v>2666969.5160999992</v>
      </c>
      <c r="L39" s="1">
        <f t="shared" si="0"/>
        <v>2704191.7998249992</v>
      </c>
      <c r="M39" s="1">
        <f t="shared" si="0"/>
        <v>2741414.0835499987</v>
      </c>
      <c r="N39" s="1">
        <f t="shared" si="0"/>
        <v>2778636.3672749987</v>
      </c>
      <c r="O39" s="1">
        <f t="shared" si="0"/>
        <v>2815858.6509999987</v>
      </c>
      <c r="P39" s="1">
        <f t="shared" si="0"/>
        <v>2853080.9347249987</v>
      </c>
      <c r="Q39" s="1">
        <f t="shared" si="0"/>
        <v>2890303.2184499986</v>
      </c>
      <c r="R39" s="1">
        <f t="shared" si="0"/>
        <v>2927525.5021749986</v>
      </c>
      <c r="S39" s="1">
        <f t="shared" si="0"/>
        <v>2964747.7858999986</v>
      </c>
      <c r="T39" s="1">
        <f t="shared" si="0"/>
        <v>3001970.0696249986</v>
      </c>
      <c r="U39" s="1">
        <f t="shared" si="0"/>
        <v>3039192.3533499986</v>
      </c>
      <c r="V39" s="1">
        <f t="shared" si="0"/>
        <v>3076414.637074999</v>
      </c>
      <c r="W39" s="1">
        <f t="shared" si="0"/>
        <v>3113636.920799999</v>
      </c>
      <c r="X39" s="1">
        <f t="shared" si="0"/>
        <v>3150859.204524999</v>
      </c>
      <c r="Y39" s="1">
        <f t="shared" si="0"/>
        <v>3188081.488249999</v>
      </c>
      <c r="Z39" s="1">
        <f t="shared" si="0"/>
        <v>3225303.771974999</v>
      </c>
      <c r="AA39" s="1">
        <f t="shared" si="0"/>
        <v>3262526.055699999</v>
      </c>
      <c r="AB39" s="1">
        <f t="shared" si="0"/>
        <v>3299748.3394249994</v>
      </c>
      <c r="AC39" s="1">
        <f t="shared" si="0"/>
        <v>3336970.6231499994</v>
      </c>
      <c r="AD39" s="1">
        <f t="shared" si="0"/>
        <v>3374192.9068749994</v>
      </c>
      <c r="AE39" s="1">
        <f t="shared" si="0"/>
        <v>3411415.1905999994</v>
      </c>
      <c r="AF39" s="1">
        <f t="shared" si="0"/>
        <v>3448637.4743249994</v>
      </c>
      <c r="AG39" s="1">
        <f t="shared" si="0"/>
        <v>3485859.7580499994</v>
      </c>
      <c r="AH39" s="1">
        <f t="shared" si="0"/>
        <v>3523082.0417749994</v>
      </c>
      <c r="AI39" s="1">
        <f t="shared" si="0"/>
        <v>3560304.3254999993</v>
      </c>
      <c r="AJ39" s="1">
        <f t="shared" si="0"/>
        <v>3597526.6092249993</v>
      </c>
      <c r="AK39" s="1">
        <f t="shared" si="0"/>
        <v>3634748.8929499993</v>
      </c>
      <c r="AL39" s="1">
        <f t="shared" si="0"/>
        <v>3671971.1766749993</v>
      </c>
      <c r="AM39" s="1">
        <f t="shared" si="0"/>
        <v>3709193.4603999993</v>
      </c>
      <c r="AN39" s="1">
        <f t="shared" si="0"/>
        <v>3746415.7441249993</v>
      </c>
      <c r="AO39" s="1">
        <f t="shared" si="0"/>
        <v>3783638.0278499997</v>
      </c>
      <c r="AP39" s="1">
        <f t="shared" si="0"/>
        <v>3820860.3115749997</v>
      </c>
      <c r="AQ39" s="1">
        <f t="shared" si="0"/>
        <v>3858082.5952999997</v>
      </c>
      <c r="AR39" s="1">
        <f t="shared" si="0"/>
        <v>3895304.8790249997</v>
      </c>
      <c r="AS39" s="1">
        <f t="shared" si="0"/>
        <v>3932527.1627499997</v>
      </c>
      <c r="AT39" s="1">
        <f t="shared" si="0"/>
        <v>3969749.4464749997</v>
      </c>
      <c r="AU39" s="1">
        <f t="shared" si="0"/>
        <v>4006971.7301999996</v>
      </c>
      <c r="AV39" s="1">
        <f t="shared" si="0"/>
        <v>4044194.0139249996</v>
      </c>
      <c r="AW39" s="1">
        <f t="shared" si="0"/>
        <v>4081416.2976499996</v>
      </c>
      <c r="AX39" s="1">
        <f t="shared" si="0"/>
        <v>4118638.5813749996</v>
      </c>
      <c r="AY39" s="1">
        <f t="shared" si="0"/>
        <v>4155860.8650999996</v>
      </c>
      <c r="AZ39" s="1">
        <f t="shared" si="0"/>
        <v>4193083.1488249996</v>
      </c>
      <c r="BA39" s="1">
        <f t="shared" si="0"/>
        <v>4230305.43255</v>
      </c>
      <c r="BB39" s="1">
        <f t="shared" si="0"/>
        <v>4267527.716275</v>
      </c>
      <c r="BC39" s="1">
        <f t="shared" si="0"/>
        <v>4304750</v>
      </c>
      <c r="BD39" s="1">
        <f t="shared" si="0"/>
        <v>4341972.283725</v>
      </c>
      <c r="BE39" s="1">
        <f t="shared" si="0"/>
        <v>4379194.56745</v>
      </c>
      <c r="BF39" s="1">
        <f t="shared" si="0"/>
        <v>4416416.851175</v>
      </c>
      <c r="BG39" s="1">
        <f t="shared" si="0"/>
        <v>4453639.1348999999</v>
      </c>
      <c r="BH39" s="1">
        <f t="shared" si="0"/>
        <v>4490861.4186249999</v>
      </c>
      <c r="BI39" s="1">
        <f t="shared" si="0"/>
        <v>4528083.7023499999</v>
      </c>
      <c r="BJ39" s="1">
        <f t="shared" si="0"/>
        <v>4565305.9860749999</v>
      </c>
      <c r="BK39" s="1">
        <f t="shared" si="0"/>
        <v>4602528.2697999999</v>
      </c>
      <c r="BL39" s="1">
        <f t="shared" si="0"/>
        <v>4639750.5535249999</v>
      </c>
      <c r="BM39" s="1">
        <f t="shared" si="0"/>
        <v>4676972.8372499999</v>
      </c>
      <c r="BN39" s="1">
        <f t="shared" si="0"/>
        <v>4714195.1209749999</v>
      </c>
      <c r="BO39" s="1">
        <f t="shared" si="0"/>
        <v>4751417.4046999998</v>
      </c>
      <c r="BP39" s="1">
        <f t="shared" si="0"/>
        <v>4788639.6884249998</v>
      </c>
      <c r="BQ39" s="1">
        <f t="shared" si="1"/>
        <v>4825861.9721499998</v>
      </c>
      <c r="BR39" s="1">
        <f t="shared" si="1"/>
        <v>4863084.2558749998</v>
      </c>
      <c r="BS39" s="1">
        <f t="shared" si="1"/>
        <v>4900306.5395999998</v>
      </c>
      <c r="BT39" s="1">
        <f t="shared" si="1"/>
        <v>4937528.8233249998</v>
      </c>
      <c r="BU39" s="1">
        <f t="shared" si="1"/>
        <v>4974751.1070499998</v>
      </c>
      <c r="BV39" s="1">
        <f t="shared" si="1"/>
        <v>5011973.3907749997</v>
      </c>
      <c r="BW39" s="1">
        <f t="shared" si="1"/>
        <v>5049195.6744999997</v>
      </c>
      <c r="BX39" s="1">
        <f t="shared" si="1"/>
        <v>5086417.9582249997</v>
      </c>
      <c r="BY39" s="1">
        <f t="shared" si="1"/>
        <v>5123640.2419499997</v>
      </c>
      <c r="BZ39" s="1">
        <f t="shared" si="1"/>
        <v>5160862.5256749997</v>
      </c>
      <c r="CA39" s="1">
        <f t="shared" si="1"/>
        <v>5198084.8093999997</v>
      </c>
      <c r="CB39" s="1">
        <f t="shared" si="1"/>
        <v>5235307.0931249997</v>
      </c>
      <c r="CC39" s="1">
        <f t="shared" si="1"/>
        <v>5272529.3768499997</v>
      </c>
      <c r="CD39" s="1">
        <f t="shared" si="1"/>
        <v>5309751.6605749996</v>
      </c>
      <c r="CE39" s="1">
        <f t="shared" si="1"/>
        <v>5346973.9442999996</v>
      </c>
      <c r="CF39" s="1">
        <f t="shared" si="1"/>
        <v>5384196.2280250005</v>
      </c>
      <c r="CG39" s="1">
        <f t="shared" si="1"/>
        <v>5421418.5117499996</v>
      </c>
      <c r="CH39" s="1">
        <f t="shared" si="1"/>
        <v>5458640.7954750005</v>
      </c>
      <c r="CI39" s="1">
        <f t="shared" si="1"/>
        <v>5495863.0792000005</v>
      </c>
      <c r="CJ39" s="1">
        <f t="shared" si="1"/>
        <v>5533085.3629250005</v>
      </c>
      <c r="CK39" s="1">
        <f t="shared" si="1"/>
        <v>5570307.6466500005</v>
      </c>
      <c r="CL39" s="1">
        <f t="shared" si="1"/>
        <v>5607529.9303750005</v>
      </c>
      <c r="CM39" s="1">
        <f t="shared" si="1"/>
        <v>5644752.2141000004</v>
      </c>
      <c r="CN39" s="1">
        <f t="shared" si="1"/>
        <v>5681974.4978250004</v>
      </c>
      <c r="CO39" s="1">
        <f t="shared" si="1"/>
        <v>5719196.7815500004</v>
      </c>
      <c r="CP39" s="1">
        <f t="shared" si="1"/>
        <v>5756419.0652750004</v>
      </c>
      <c r="CQ39" s="1">
        <f t="shared" si="1"/>
        <v>5793641.3490000004</v>
      </c>
      <c r="CR39" s="1">
        <f t="shared" si="1"/>
        <v>5830863.6327250004</v>
      </c>
      <c r="CS39" s="1">
        <f t="shared" si="1"/>
        <v>5868085.9164499994</v>
      </c>
      <c r="CT39" s="1">
        <f t="shared" si="1"/>
        <v>5905308.2001750004</v>
      </c>
      <c r="CU39" s="1">
        <f t="shared" si="1"/>
        <v>5942530.4838999994</v>
      </c>
      <c r="CV39" s="1">
        <f t="shared" si="1"/>
        <v>5979752.7676249994</v>
      </c>
      <c r="CW39" s="1">
        <f t="shared" si="1"/>
        <v>6016975.0513499994</v>
      </c>
      <c r="CX39" s="1">
        <f t="shared" si="1"/>
        <v>6054197.3350749994</v>
      </c>
      <c r="CY39" s="1">
        <f t="shared" si="1"/>
        <v>6091419.6187999994</v>
      </c>
      <c r="CZ39" s="1">
        <f t="shared" si="1"/>
        <v>6128641.9025249993</v>
      </c>
      <c r="DA39" s="1">
        <f t="shared" si="1"/>
        <v>6165864.1862499993</v>
      </c>
    </row>
    <row r="40" spans="3:105" x14ac:dyDescent="0.25">
      <c r="D40" t="s">
        <v>50</v>
      </c>
      <c r="E40" s="1">
        <f t="shared" si="0"/>
        <v>2090746.7112499997</v>
      </c>
      <c r="F40" s="1">
        <f t="shared" si="0"/>
        <v>2133866.7770249997</v>
      </c>
      <c r="G40" s="1">
        <f t="shared" si="0"/>
        <v>2176986.8427999998</v>
      </c>
      <c r="H40" s="1">
        <f t="shared" si="0"/>
        <v>2220106.9085749993</v>
      </c>
      <c r="I40" s="1">
        <f t="shared" si="0"/>
        <v>2263226.9743499993</v>
      </c>
      <c r="J40" s="1">
        <f t="shared" si="0"/>
        <v>2306347.0401249994</v>
      </c>
      <c r="K40" s="1">
        <f t="shared" si="0"/>
        <v>2349467.1058999989</v>
      </c>
      <c r="L40" s="1">
        <f t="shared" si="0"/>
        <v>2392587.1716749989</v>
      </c>
      <c r="M40" s="1">
        <f t="shared" si="0"/>
        <v>2435707.237449999</v>
      </c>
      <c r="N40" s="1">
        <f t="shared" si="0"/>
        <v>2478827.3032249985</v>
      </c>
      <c r="O40" s="1">
        <f t="shared" si="0"/>
        <v>2521947.3689999981</v>
      </c>
      <c r="P40" s="1">
        <f t="shared" si="0"/>
        <v>2565067.4347749986</v>
      </c>
      <c r="Q40" s="1">
        <f t="shared" si="0"/>
        <v>2608187.5005499986</v>
      </c>
      <c r="R40" s="1">
        <f t="shared" si="0"/>
        <v>2651307.5663249986</v>
      </c>
      <c r="S40" s="1">
        <f t="shared" si="0"/>
        <v>2694427.6320999986</v>
      </c>
      <c r="T40" s="1">
        <f t="shared" si="0"/>
        <v>2737547.6978749987</v>
      </c>
      <c r="U40" s="1">
        <f t="shared" si="0"/>
        <v>2780667.7636499987</v>
      </c>
      <c r="V40" s="1">
        <f t="shared" si="0"/>
        <v>2823787.8294249987</v>
      </c>
      <c r="W40" s="1">
        <f t="shared" si="0"/>
        <v>2866907.8951999987</v>
      </c>
      <c r="X40" s="1">
        <f t="shared" si="0"/>
        <v>2910027.9609749988</v>
      </c>
      <c r="Y40" s="1">
        <f t="shared" si="0"/>
        <v>2953148.0267499988</v>
      </c>
      <c r="Z40" s="1">
        <f t="shared" si="0"/>
        <v>2996268.0925249988</v>
      </c>
      <c r="AA40" s="1">
        <f t="shared" si="0"/>
        <v>3039388.1582999988</v>
      </c>
      <c r="AB40" s="1">
        <f t="shared" si="0"/>
        <v>3082508.2240749989</v>
      </c>
      <c r="AC40" s="1">
        <f t="shared" si="0"/>
        <v>3125628.2898499989</v>
      </c>
      <c r="AD40" s="1">
        <f t="shared" si="0"/>
        <v>3168748.3556249989</v>
      </c>
      <c r="AE40" s="1">
        <f t="shared" si="0"/>
        <v>3211868.4213999989</v>
      </c>
      <c r="AF40" s="1">
        <f t="shared" si="0"/>
        <v>3254988.487174999</v>
      </c>
      <c r="AG40" s="1">
        <f t="shared" si="0"/>
        <v>3298108.552949999</v>
      </c>
      <c r="AH40" s="1">
        <f t="shared" si="0"/>
        <v>3341228.618724999</v>
      </c>
      <c r="AI40" s="1">
        <f t="shared" si="0"/>
        <v>3384348.684499999</v>
      </c>
      <c r="AJ40" s="1">
        <f t="shared" si="0"/>
        <v>3427468.7502749991</v>
      </c>
      <c r="AK40" s="1">
        <f t="shared" si="0"/>
        <v>3470588.8160499996</v>
      </c>
      <c r="AL40" s="1">
        <f t="shared" si="0"/>
        <v>3513708.8818249991</v>
      </c>
      <c r="AM40" s="1">
        <f t="shared" si="0"/>
        <v>3556828.9475999996</v>
      </c>
      <c r="AN40" s="1">
        <f t="shared" si="0"/>
        <v>3599949.0133749992</v>
      </c>
      <c r="AO40" s="1">
        <f t="shared" si="0"/>
        <v>3643069.0791499997</v>
      </c>
      <c r="AP40" s="1">
        <f t="shared" si="0"/>
        <v>3686189.1449249992</v>
      </c>
      <c r="AQ40" s="1">
        <f t="shared" si="0"/>
        <v>3729309.2106999997</v>
      </c>
      <c r="AR40" s="1">
        <f t="shared" si="0"/>
        <v>3772429.2764749997</v>
      </c>
      <c r="AS40" s="1">
        <f t="shared" si="0"/>
        <v>3815549.3422499998</v>
      </c>
      <c r="AT40" s="1">
        <f t="shared" si="0"/>
        <v>3858669.4080249998</v>
      </c>
      <c r="AU40" s="1">
        <f t="shared" si="0"/>
        <v>3901789.4737999998</v>
      </c>
      <c r="AV40" s="1">
        <f t="shared" si="0"/>
        <v>3944909.5395749994</v>
      </c>
      <c r="AW40" s="1">
        <f t="shared" si="0"/>
        <v>3988029.6053499994</v>
      </c>
      <c r="AX40" s="1">
        <f t="shared" si="0"/>
        <v>4031149.6711249994</v>
      </c>
      <c r="AY40" s="1">
        <f t="shared" si="0"/>
        <v>4074269.7368999994</v>
      </c>
      <c r="AZ40" s="1">
        <f t="shared" si="0"/>
        <v>4117389.8026749995</v>
      </c>
      <c r="BA40" s="1">
        <f t="shared" si="0"/>
        <v>4160509.8684499995</v>
      </c>
      <c r="BB40" s="1">
        <f t="shared" si="0"/>
        <v>4203629.9342249995</v>
      </c>
      <c r="BC40" s="1">
        <f t="shared" si="0"/>
        <v>4246750</v>
      </c>
      <c r="BD40" s="1">
        <f t="shared" si="0"/>
        <v>4289870.0657749996</v>
      </c>
      <c r="BE40" s="1">
        <f t="shared" si="0"/>
        <v>4332990.1315499991</v>
      </c>
      <c r="BF40" s="1">
        <f t="shared" si="0"/>
        <v>4376110.1973249996</v>
      </c>
      <c r="BG40" s="1">
        <f t="shared" si="0"/>
        <v>4419230.2630999992</v>
      </c>
      <c r="BH40" s="1">
        <f t="shared" si="0"/>
        <v>4462350.3288749997</v>
      </c>
      <c r="BI40" s="1">
        <f t="shared" si="0"/>
        <v>4505470.3946499992</v>
      </c>
      <c r="BJ40" s="1">
        <f t="shared" si="0"/>
        <v>4548590.4604249997</v>
      </c>
      <c r="BK40" s="1">
        <f t="shared" si="0"/>
        <v>4591710.5261999993</v>
      </c>
      <c r="BL40" s="1">
        <f t="shared" si="0"/>
        <v>4634830.5919749998</v>
      </c>
      <c r="BM40" s="1">
        <f t="shared" si="0"/>
        <v>4677950.6577499993</v>
      </c>
      <c r="BN40" s="1">
        <f t="shared" si="0"/>
        <v>4721070.7235249998</v>
      </c>
      <c r="BO40" s="1">
        <f t="shared" si="0"/>
        <v>4764190.7892999994</v>
      </c>
      <c r="BP40" s="1">
        <f t="shared" si="0"/>
        <v>4807310.8550749999</v>
      </c>
      <c r="BQ40" s="1">
        <f t="shared" si="1"/>
        <v>4850430.9208499994</v>
      </c>
      <c r="BR40" s="1">
        <f t="shared" si="1"/>
        <v>4893550.9866249999</v>
      </c>
      <c r="BS40" s="1">
        <f t="shared" si="1"/>
        <v>4936671.0523999995</v>
      </c>
      <c r="BT40" s="1">
        <f t="shared" si="1"/>
        <v>4979791.118175</v>
      </c>
      <c r="BU40" s="1">
        <f t="shared" si="1"/>
        <v>5022911.1839499995</v>
      </c>
      <c r="BV40" s="1">
        <f t="shared" si="1"/>
        <v>5066031.249725</v>
      </c>
      <c r="BW40" s="1">
        <f t="shared" si="1"/>
        <v>5109151.3154999996</v>
      </c>
      <c r="BX40" s="1">
        <f t="shared" si="1"/>
        <v>5152271.3812750001</v>
      </c>
      <c r="BY40" s="1">
        <f t="shared" si="1"/>
        <v>5195391.4470499996</v>
      </c>
      <c r="BZ40" s="1">
        <f t="shared" si="1"/>
        <v>5238511.5128250001</v>
      </c>
      <c r="CA40" s="1">
        <f t="shared" si="1"/>
        <v>5281631.5785999997</v>
      </c>
      <c r="CB40" s="1">
        <f t="shared" si="1"/>
        <v>5324751.6443750001</v>
      </c>
      <c r="CC40" s="1">
        <f t="shared" si="1"/>
        <v>5367871.7101499997</v>
      </c>
      <c r="CD40" s="1">
        <f t="shared" si="1"/>
        <v>5410991.7759250002</v>
      </c>
      <c r="CE40" s="1">
        <f t="shared" si="1"/>
        <v>5454111.8417000007</v>
      </c>
      <c r="CF40" s="1">
        <f t="shared" si="1"/>
        <v>5497231.9074750002</v>
      </c>
      <c r="CG40" s="1">
        <f t="shared" si="1"/>
        <v>5540351.9732499998</v>
      </c>
      <c r="CH40" s="1">
        <f t="shared" si="1"/>
        <v>5583472.0390250003</v>
      </c>
      <c r="CI40" s="1">
        <f t="shared" si="1"/>
        <v>5626592.1048000008</v>
      </c>
      <c r="CJ40" s="1">
        <f t="shared" si="1"/>
        <v>5669712.1705750003</v>
      </c>
      <c r="CK40" s="1">
        <f t="shared" si="1"/>
        <v>5712832.2363499999</v>
      </c>
      <c r="CL40" s="1">
        <f t="shared" si="1"/>
        <v>5755952.3021250004</v>
      </c>
      <c r="CM40" s="1">
        <f t="shared" si="1"/>
        <v>5799072.3679000009</v>
      </c>
      <c r="CN40" s="1">
        <f t="shared" si="1"/>
        <v>5842192.4336750004</v>
      </c>
      <c r="CO40" s="1">
        <f t="shared" si="1"/>
        <v>5885312.49945</v>
      </c>
      <c r="CP40" s="1">
        <f t="shared" si="1"/>
        <v>5928432.5652250005</v>
      </c>
      <c r="CQ40" s="1">
        <f t="shared" si="1"/>
        <v>5971552.631000001</v>
      </c>
      <c r="CR40" s="1">
        <f t="shared" si="1"/>
        <v>6014672.6967750005</v>
      </c>
      <c r="CS40" s="1">
        <f t="shared" si="1"/>
        <v>6057792.7625500001</v>
      </c>
      <c r="CT40" s="1">
        <f t="shared" si="1"/>
        <v>6100912.8283249997</v>
      </c>
      <c r="CU40" s="1">
        <f t="shared" si="1"/>
        <v>6144032.8941000002</v>
      </c>
      <c r="CV40" s="1">
        <f t="shared" si="1"/>
        <v>6187152.9598749997</v>
      </c>
      <c r="CW40" s="1">
        <f t="shared" si="1"/>
        <v>6230273.0256499993</v>
      </c>
      <c r="CX40" s="1">
        <f t="shared" si="1"/>
        <v>6273393.0914249998</v>
      </c>
      <c r="CY40" s="1">
        <f t="shared" si="1"/>
        <v>6316513.1571999993</v>
      </c>
      <c r="CZ40" s="1">
        <f t="shared" si="1"/>
        <v>6359633.2229749989</v>
      </c>
      <c r="DA40" s="1">
        <f t="shared" si="1"/>
        <v>6402753.2887499984</v>
      </c>
    </row>
    <row r="41" spans="3:105" x14ac:dyDescent="0.25">
      <c r="D41" t="s">
        <v>51</v>
      </c>
      <c r="E41" s="1">
        <f t="shared" si="0"/>
        <v>1230961.6774999998</v>
      </c>
      <c r="F41" s="1">
        <f t="shared" si="0"/>
        <v>1283962.4439499993</v>
      </c>
      <c r="G41" s="1">
        <f t="shared" si="0"/>
        <v>1336963.2103999993</v>
      </c>
      <c r="H41" s="1">
        <f t="shared" si="0"/>
        <v>1389963.9768499993</v>
      </c>
      <c r="I41" s="1">
        <f t="shared" si="0"/>
        <v>1442964.7432999988</v>
      </c>
      <c r="J41" s="1">
        <f t="shared" si="0"/>
        <v>1495965.5097499988</v>
      </c>
      <c r="K41" s="1">
        <f t="shared" si="0"/>
        <v>1548966.2761999983</v>
      </c>
      <c r="L41" s="1">
        <f t="shared" si="0"/>
        <v>1601967.0426499983</v>
      </c>
      <c r="M41" s="1">
        <f t="shared" si="0"/>
        <v>1654967.8090999983</v>
      </c>
      <c r="N41" s="1">
        <f t="shared" si="0"/>
        <v>1707968.5755499979</v>
      </c>
      <c r="O41" s="1">
        <f t="shared" si="0"/>
        <v>1760969.3419999979</v>
      </c>
      <c r="P41" s="1">
        <f t="shared" si="0"/>
        <v>1813970.1084499978</v>
      </c>
      <c r="Q41" s="1">
        <f t="shared" si="0"/>
        <v>1866970.8748999978</v>
      </c>
      <c r="R41" s="1">
        <f t="shared" si="0"/>
        <v>1919971.6413499981</v>
      </c>
      <c r="S41" s="1">
        <f t="shared" si="0"/>
        <v>1972972.4077999981</v>
      </c>
      <c r="T41" s="1">
        <f t="shared" si="0"/>
        <v>2025973.1742499981</v>
      </c>
      <c r="U41" s="1">
        <f t="shared" si="0"/>
        <v>2078973.9406999981</v>
      </c>
      <c r="V41" s="1">
        <f t="shared" si="0"/>
        <v>2131974.7071499983</v>
      </c>
      <c r="W41" s="1">
        <f t="shared" si="0"/>
        <v>2184975.4735999983</v>
      </c>
      <c r="X41" s="1">
        <f t="shared" si="0"/>
        <v>2237976.2400499983</v>
      </c>
      <c r="Y41" s="1">
        <f t="shared" si="0"/>
        <v>2290977.0064999983</v>
      </c>
      <c r="Z41" s="1">
        <f t="shared" si="0"/>
        <v>2343977.7729499983</v>
      </c>
      <c r="AA41" s="1">
        <f t="shared" si="0"/>
        <v>2396978.5393999983</v>
      </c>
      <c r="AB41" s="1">
        <f t="shared" si="0"/>
        <v>2449979.3058499983</v>
      </c>
      <c r="AC41" s="1">
        <f t="shared" si="0"/>
        <v>2502980.0722999983</v>
      </c>
      <c r="AD41" s="1">
        <f t="shared" si="0"/>
        <v>2555980.8387499987</v>
      </c>
      <c r="AE41" s="1">
        <f t="shared" si="0"/>
        <v>2608981.6051999987</v>
      </c>
      <c r="AF41" s="1">
        <f t="shared" si="0"/>
        <v>2661982.3716499987</v>
      </c>
      <c r="AG41" s="1">
        <f t="shared" si="0"/>
        <v>2714983.1380999987</v>
      </c>
      <c r="AH41" s="1">
        <f t="shared" si="0"/>
        <v>2767983.9045499992</v>
      </c>
      <c r="AI41" s="1">
        <f t="shared" si="0"/>
        <v>2820984.6709999992</v>
      </c>
      <c r="AJ41" s="1">
        <f t="shared" si="0"/>
        <v>2873985.4374499992</v>
      </c>
      <c r="AK41" s="1">
        <f t="shared" si="0"/>
        <v>2926986.2038999991</v>
      </c>
      <c r="AL41" s="1">
        <f t="shared" si="0"/>
        <v>2979986.9703499991</v>
      </c>
      <c r="AM41" s="1">
        <f t="shared" si="0"/>
        <v>3032987.7367999991</v>
      </c>
      <c r="AN41" s="1">
        <f t="shared" si="0"/>
        <v>3085988.5032499991</v>
      </c>
      <c r="AO41" s="1">
        <f t="shared" si="0"/>
        <v>3138989.2696999991</v>
      </c>
      <c r="AP41" s="1">
        <f t="shared" si="0"/>
        <v>3191990.0361499991</v>
      </c>
      <c r="AQ41" s="1">
        <f t="shared" si="0"/>
        <v>3244990.8025999991</v>
      </c>
      <c r="AR41" s="1">
        <f t="shared" si="0"/>
        <v>3297991.5690499991</v>
      </c>
      <c r="AS41" s="1">
        <f t="shared" si="0"/>
        <v>3350992.3354999996</v>
      </c>
      <c r="AT41" s="1">
        <f t="shared" si="0"/>
        <v>3403993.1019499996</v>
      </c>
      <c r="AU41" s="1">
        <f t="shared" si="0"/>
        <v>3456993.8683999996</v>
      </c>
      <c r="AV41" s="1">
        <f t="shared" si="0"/>
        <v>3509994.6348499996</v>
      </c>
      <c r="AW41" s="1">
        <f t="shared" si="0"/>
        <v>3562995.4012999996</v>
      </c>
      <c r="AX41" s="1">
        <f t="shared" si="0"/>
        <v>3615996.1677499996</v>
      </c>
      <c r="AY41" s="1">
        <f t="shared" si="0"/>
        <v>3668996.9341999996</v>
      </c>
      <c r="AZ41" s="1">
        <f t="shared" si="0"/>
        <v>3721997.7006499995</v>
      </c>
      <c r="BA41" s="1">
        <f t="shared" si="0"/>
        <v>3774998.4670999995</v>
      </c>
      <c r="BB41" s="1">
        <f t="shared" si="0"/>
        <v>3827999.2335499995</v>
      </c>
      <c r="BC41" s="1">
        <f t="shared" si="0"/>
        <v>3880999.9999999995</v>
      </c>
      <c r="BD41" s="1">
        <f t="shared" si="0"/>
        <v>3934000.7664499995</v>
      </c>
      <c r="BE41" s="1">
        <f t="shared" si="0"/>
        <v>3987001.5328999995</v>
      </c>
      <c r="BF41" s="1">
        <f t="shared" si="0"/>
        <v>4040002.2993499995</v>
      </c>
      <c r="BG41" s="1">
        <f t="shared" si="0"/>
        <v>4093003.0657999995</v>
      </c>
      <c r="BH41" s="1">
        <f t="shared" si="0"/>
        <v>4146003.8322499995</v>
      </c>
      <c r="BI41" s="1">
        <f t="shared" si="0"/>
        <v>4199004.5987</v>
      </c>
      <c r="BJ41" s="1">
        <f t="shared" si="0"/>
        <v>4252005.365149999</v>
      </c>
      <c r="BK41" s="1">
        <f t="shared" si="0"/>
        <v>4305006.1316</v>
      </c>
      <c r="BL41" s="1">
        <f t="shared" si="0"/>
        <v>4358006.898049999</v>
      </c>
      <c r="BM41" s="1">
        <f t="shared" si="0"/>
        <v>4411007.6645</v>
      </c>
      <c r="BN41" s="1">
        <f t="shared" si="0"/>
        <v>4464008.430949999</v>
      </c>
      <c r="BO41" s="1">
        <f t="shared" si="0"/>
        <v>4517009.1973999999</v>
      </c>
      <c r="BP41" s="1">
        <f t="shared" ref="BP41:DA44" si="2">MAX(BP11+BP$3*BP26,0)</f>
        <v>4570009.9638499999</v>
      </c>
      <c r="BQ41" s="1">
        <f t="shared" si="2"/>
        <v>4623010.7302999999</v>
      </c>
      <c r="BR41" s="1">
        <f t="shared" si="2"/>
        <v>4676011.4967499999</v>
      </c>
      <c r="BS41" s="1">
        <f t="shared" si="2"/>
        <v>4729012.2631999999</v>
      </c>
      <c r="BT41" s="1">
        <f t="shared" si="2"/>
        <v>4782013.0296499999</v>
      </c>
      <c r="BU41" s="1">
        <f t="shared" si="2"/>
        <v>4835013.7960999999</v>
      </c>
      <c r="BV41" s="1">
        <f t="shared" si="2"/>
        <v>4888014.5625499999</v>
      </c>
      <c r="BW41" s="1">
        <f t="shared" si="2"/>
        <v>4941015.3289999999</v>
      </c>
      <c r="BX41" s="1">
        <f t="shared" si="2"/>
        <v>4994016.0954499999</v>
      </c>
      <c r="BY41" s="1">
        <f t="shared" si="2"/>
        <v>5047016.8618999999</v>
      </c>
      <c r="BZ41" s="1">
        <f t="shared" si="2"/>
        <v>5100017.6283499999</v>
      </c>
      <c r="CA41" s="1">
        <f t="shared" si="2"/>
        <v>5153018.3947999999</v>
      </c>
      <c r="CB41" s="1">
        <f t="shared" si="2"/>
        <v>5206019.1612499999</v>
      </c>
      <c r="CC41" s="1">
        <f t="shared" si="2"/>
        <v>5259019.9276999999</v>
      </c>
      <c r="CD41" s="1">
        <f t="shared" si="2"/>
        <v>5312020.6941500008</v>
      </c>
      <c r="CE41" s="1">
        <f t="shared" si="2"/>
        <v>5365021.4605999999</v>
      </c>
      <c r="CF41" s="1">
        <f t="shared" si="2"/>
        <v>5418022.2270500008</v>
      </c>
      <c r="CG41" s="1">
        <f t="shared" si="2"/>
        <v>5471022.9935000008</v>
      </c>
      <c r="CH41" s="1">
        <f t="shared" si="2"/>
        <v>5524023.7599500008</v>
      </c>
      <c r="CI41" s="1">
        <f t="shared" si="2"/>
        <v>5577024.5264000008</v>
      </c>
      <c r="CJ41" s="1">
        <f t="shared" si="2"/>
        <v>5630025.2928500008</v>
      </c>
      <c r="CK41" s="1">
        <f t="shared" si="2"/>
        <v>5683026.0593000008</v>
      </c>
      <c r="CL41" s="1">
        <f t="shared" si="2"/>
        <v>5736026.8257500008</v>
      </c>
      <c r="CM41" s="1">
        <f t="shared" si="2"/>
        <v>5789027.5922000008</v>
      </c>
      <c r="CN41" s="1">
        <f t="shared" si="2"/>
        <v>5842028.3586500008</v>
      </c>
      <c r="CO41" s="1">
        <f t="shared" si="2"/>
        <v>5895029.1251000008</v>
      </c>
      <c r="CP41" s="1">
        <f t="shared" si="2"/>
        <v>5948029.8915500008</v>
      </c>
      <c r="CQ41" s="1">
        <f t="shared" si="2"/>
        <v>6001030.6580000008</v>
      </c>
      <c r="CR41" s="1">
        <f t="shared" si="2"/>
        <v>6054031.4244500007</v>
      </c>
      <c r="CS41" s="1">
        <f t="shared" si="2"/>
        <v>6107032.1908999998</v>
      </c>
      <c r="CT41" s="1">
        <f t="shared" si="2"/>
        <v>6160032.9573500007</v>
      </c>
      <c r="CU41" s="1">
        <f t="shared" si="2"/>
        <v>6213033.7237999998</v>
      </c>
      <c r="CV41" s="1">
        <f t="shared" si="2"/>
        <v>6266034.4902499998</v>
      </c>
      <c r="CW41" s="1">
        <f t="shared" si="2"/>
        <v>6319035.2566999998</v>
      </c>
      <c r="CX41" s="1">
        <f t="shared" si="2"/>
        <v>6372036.0231499989</v>
      </c>
      <c r="CY41" s="1">
        <f t="shared" si="2"/>
        <v>6425036.7895999998</v>
      </c>
      <c r="CZ41" s="1">
        <f t="shared" si="2"/>
        <v>6478037.5560499988</v>
      </c>
      <c r="DA41" s="1">
        <f t="shared" si="2"/>
        <v>6531038.3224999988</v>
      </c>
    </row>
    <row r="42" spans="3:105" x14ac:dyDescent="0.25">
      <c r="C42" s="1"/>
      <c r="D42" t="s">
        <v>52</v>
      </c>
      <c r="E42" s="1">
        <f t="shared" ref="E42:BP45" si="3">MAX(E12+E$3*E27,0)</f>
        <v>526876.91249999963</v>
      </c>
      <c r="F42" s="1">
        <f t="shared" si="3"/>
        <v>580864.37424999941</v>
      </c>
      <c r="G42" s="1">
        <f t="shared" si="3"/>
        <v>634851.8359999992</v>
      </c>
      <c r="H42" s="1">
        <f t="shared" si="3"/>
        <v>688839.29774999898</v>
      </c>
      <c r="I42" s="1">
        <f t="shared" si="3"/>
        <v>742826.75949999923</v>
      </c>
      <c r="J42" s="1">
        <f t="shared" si="3"/>
        <v>796814.22124999901</v>
      </c>
      <c r="K42" s="1">
        <f t="shared" si="3"/>
        <v>850801.6829999988</v>
      </c>
      <c r="L42" s="1">
        <f t="shared" si="3"/>
        <v>904789.14474999858</v>
      </c>
      <c r="M42" s="1">
        <f t="shared" si="3"/>
        <v>958776.60649999836</v>
      </c>
      <c r="N42" s="1">
        <f t="shared" si="3"/>
        <v>1012764.0682499981</v>
      </c>
      <c r="O42" s="1">
        <f t="shared" si="3"/>
        <v>1066751.5299999979</v>
      </c>
      <c r="P42" s="1">
        <f t="shared" si="3"/>
        <v>1120738.9917499977</v>
      </c>
      <c r="Q42" s="1">
        <f t="shared" si="3"/>
        <v>1174726.453499998</v>
      </c>
      <c r="R42" s="1">
        <f t="shared" si="3"/>
        <v>1228713.915249998</v>
      </c>
      <c r="S42" s="1">
        <f t="shared" si="3"/>
        <v>1282701.376999998</v>
      </c>
      <c r="T42" s="1">
        <f t="shared" si="3"/>
        <v>1336688.8387499982</v>
      </c>
      <c r="U42" s="1">
        <f t="shared" si="3"/>
        <v>1390676.3004999983</v>
      </c>
      <c r="V42" s="1">
        <f t="shared" si="3"/>
        <v>1444663.7622499983</v>
      </c>
      <c r="W42" s="1">
        <f t="shared" si="3"/>
        <v>1498651.2239999983</v>
      </c>
      <c r="X42" s="1">
        <f t="shared" si="3"/>
        <v>1552638.6857499983</v>
      </c>
      <c r="Y42" s="1">
        <f t="shared" si="3"/>
        <v>1606626.1474999983</v>
      </c>
      <c r="Z42" s="1">
        <f t="shared" si="3"/>
        <v>1660613.6092499983</v>
      </c>
      <c r="AA42" s="1">
        <f t="shared" si="3"/>
        <v>1714601.0709999986</v>
      </c>
      <c r="AB42" s="1">
        <f t="shared" si="3"/>
        <v>1768588.5327499986</v>
      </c>
      <c r="AC42" s="1">
        <f t="shared" si="3"/>
        <v>1822575.9944999986</v>
      </c>
      <c r="AD42" s="1">
        <f t="shared" si="3"/>
        <v>1876563.4562499986</v>
      </c>
      <c r="AE42" s="1">
        <f t="shared" si="3"/>
        <v>1930550.9179999987</v>
      </c>
      <c r="AF42" s="1">
        <f t="shared" si="3"/>
        <v>1984538.3797499987</v>
      </c>
      <c r="AG42" s="1">
        <f t="shared" si="3"/>
        <v>2038525.8414999989</v>
      </c>
      <c r="AH42" s="1">
        <f t="shared" si="3"/>
        <v>2092513.3032499989</v>
      </c>
      <c r="AI42" s="1">
        <f t="shared" si="3"/>
        <v>2146500.7649999987</v>
      </c>
      <c r="AJ42" s="1">
        <f t="shared" si="3"/>
        <v>2200488.226749999</v>
      </c>
      <c r="AK42" s="1">
        <f t="shared" si="3"/>
        <v>2254475.6884999992</v>
      </c>
      <c r="AL42" s="1">
        <f t="shared" si="3"/>
        <v>2308463.150249999</v>
      </c>
      <c r="AM42" s="1">
        <f t="shared" si="3"/>
        <v>2362450.6119999993</v>
      </c>
      <c r="AN42" s="1">
        <f t="shared" si="3"/>
        <v>2416438.0737499991</v>
      </c>
      <c r="AO42" s="1">
        <f t="shared" si="3"/>
        <v>2470425.5354999993</v>
      </c>
      <c r="AP42" s="1">
        <f t="shared" si="3"/>
        <v>2524412.9972499991</v>
      </c>
      <c r="AQ42" s="1">
        <f t="shared" si="3"/>
        <v>2578400.4589999993</v>
      </c>
      <c r="AR42" s="1">
        <f t="shared" si="3"/>
        <v>2632387.9207499996</v>
      </c>
      <c r="AS42" s="1">
        <f t="shared" si="3"/>
        <v>2686375.3824999994</v>
      </c>
      <c r="AT42" s="1">
        <f t="shared" si="3"/>
        <v>2740362.8442499996</v>
      </c>
      <c r="AU42" s="1">
        <f t="shared" si="3"/>
        <v>2794350.3059999994</v>
      </c>
      <c r="AV42" s="1">
        <f t="shared" si="3"/>
        <v>2848337.7677499996</v>
      </c>
      <c r="AW42" s="1">
        <f t="shared" si="3"/>
        <v>2902325.2294999994</v>
      </c>
      <c r="AX42" s="1">
        <f t="shared" si="3"/>
        <v>2956312.6912499992</v>
      </c>
      <c r="AY42" s="1">
        <f t="shared" si="3"/>
        <v>3010300.1529999995</v>
      </c>
      <c r="AZ42" s="1">
        <f t="shared" si="3"/>
        <v>3064287.6147499993</v>
      </c>
      <c r="BA42" s="1">
        <f t="shared" si="3"/>
        <v>3118275.0764999995</v>
      </c>
      <c r="BB42" s="1">
        <f t="shared" si="3"/>
        <v>3172262.5382499993</v>
      </c>
      <c r="BC42" s="1">
        <f t="shared" si="3"/>
        <v>3226249.9999999995</v>
      </c>
      <c r="BD42" s="1">
        <f t="shared" si="3"/>
        <v>3280237.4617499993</v>
      </c>
      <c r="BE42" s="1">
        <f t="shared" si="3"/>
        <v>3334224.9234999996</v>
      </c>
      <c r="BF42" s="1">
        <f t="shared" si="3"/>
        <v>3388212.3852499994</v>
      </c>
      <c r="BG42" s="1">
        <f t="shared" si="3"/>
        <v>3442199.8469999996</v>
      </c>
      <c r="BH42" s="1">
        <f t="shared" si="3"/>
        <v>3496187.3087499994</v>
      </c>
      <c r="BI42" s="1">
        <f t="shared" si="3"/>
        <v>3550174.7704999996</v>
      </c>
      <c r="BJ42" s="1">
        <f t="shared" si="3"/>
        <v>3604162.2322499994</v>
      </c>
      <c r="BK42" s="1">
        <f t="shared" si="3"/>
        <v>3658149.6939999997</v>
      </c>
      <c r="BL42" s="1">
        <f t="shared" si="3"/>
        <v>3712137.1557499995</v>
      </c>
      <c r="BM42" s="1">
        <f t="shared" si="3"/>
        <v>3766124.6174999997</v>
      </c>
      <c r="BN42" s="1">
        <f t="shared" si="3"/>
        <v>3820112.0792499995</v>
      </c>
      <c r="BO42" s="1">
        <f t="shared" si="3"/>
        <v>3874099.5409999993</v>
      </c>
      <c r="BP42" s="1">
        <f t="shared" si="3"/>
        <v>3928087.0027499995</v>
      </c>
      <c r="BQ42" s="1">
        <f t="shared" si="2"/>
        <v>3982074.4644999998</v>
      </c>
      <c r="BR42" s="1">
        <f t="shared" si="2"/>
        <v>4036061.9262499996</v>
      </c>
      <c r="BS42" s="1">
        <f t="shared" si="2"/>
        <v>4090049.3879999998</v>
      </c>
      <c r="BT42" s="1">
        <f t="shared" si="2"/>
        <v>4144036.8497500001</v>
      </c>
      <c r="BU42" s="1">
        <f t="shared" si="2"/>
        <v>4198024.3114999998</v>
      </c>
      <c r="BV42" s="1">
        <f t="shared" si="2"/>
        <v>4252011.7732499996</v>
      </c>
      <c r="BW42" s="1">
        <f t="shared" si="2"/>
        <v>4305999.2349999994</v>
      </c>
      <c r="BX42" s="1">
        <f t="shared" si="2"/>
        <v>4359986.6967500001</v>
      </c>
      <c r="BY42" s="1">
        <f t="shared" si="2"/>
        <v>4413974.1584999999</v>
      </c>
      <c r="BZ42" s="1">
        <f t="shared" si="2"/>
        <v>4467961.6202499997</v>
      </c>
      <c r="CA42" s="1">
        <f t="shared" si="2"/>
        <v>4521949.0820000004</v>
      </c>
      <c r="CB42" s="1">
        <f t="shared" si="2"/>
        <v>4575936.5437500002</v>
      </c>
      <c r="CC42" s="1">
        <f t="shared" si="2"/>
        <v>4629924.0055</v>
      </c>
      <c r="CD42" s="1">
        <f t="shared" si="2"/>
        <v>4683911.4672500007</v>
      </c>
      <c r="CE42" s="1">
        <f t="shared" si="2"/>
        <v>4737898.9290000005</v>
      </c>
      <c r="CF42" s="1">
        <f t="shared" si="2"/>
        <v>4791886.3907500003</v>
      </c>
      <c r="CG42" s="1">
        <f t="shared" si="2"/>
        <v>4845873.852500001</v>
      </c>
      <c r="CH42" s="1">
        <f t="shared" si="2"/>
        <v>4899861.3142500008</v>
      </c>
      <c r="CI42" s="1">
        <f t="shared" si="2"/>
        <v>4953848.7760000005</v>
      </c>
      <c r="CJ42" s="1">
        <f t="shared" si="2"/>
        <v>5007836.2377500003</v>
      </c>
      <c r="CK42" s="1">
        <f t="shared" si="2"/>
        <v>5061823.6995000001</v>
      </c>
      <c r="CL42" s="1">
        <f t="shared" si="2"/>
        <v>5115811.1612500008</v>
      </c>
      <c r="CM42" s="1">
        <f t="shared" si="2"/>
        <v>5169798.6230000006</v>
      </c>
      <c r="CN42" s="1">
        <f t="shared" si="2"/>
        <v>5223786.0847500004</v>
      </c>
      <c r="CO42" s="1">
        <f t="shared" si="2"/>
        <v>5277773.5465000011</v>
      </c>
      <c r="CP42" s="1">
        <f t="shared" si="2"/>
        <v>5331761.0082500009</v>
      </c>
      <c r="CQ42" s="1">
        <f t="shared" si="2"/>
        <v>5385748.4700000007</v>
      </c>
      <c r="CR42" s="1">
        <f t="shared" si="2"/>
        <v>5439735.9317500005</v>
      </c>
      <c r="CS42" s="1">
        <f t="shared" si="2"/>
        <v>5493723.3935000002</v>
      </c>
      <c r="CT42" s="1">
        <f t="shared" si="2"/>
        <v>5547710.85525</v>
      </c>
      <c r="CU42" s="1">
        <f t="shared" si="2"/>
        <v>5601698.3169999998</v>
      </c>
      <c r="CV42" s="1">
        <f t="shared" si="2"/>
        <v>5655685.7787499996</v>
      </c>
      <c r="CW42" s="1">
        <f t="shared" si="2"/>
        <v>5709673.2404999994</v>
      </c>
      <c r="CX42" s="1">
        <f t="shared" si="2"/>
        <v>5763660.7022499992</v>
      </c>
      <c r="CY42" s="1">
        <f t="shared" si="2"/>
        <v>5817648.1639999989</v>
      </c>
      <c r="CZ42" s="1">
        <f t="shared" si="2"/>
        <v>5871635.6257499997</v>
      </c>
      <c r="DA42" s="1">
        <f t="shared" si="2"/>
        <v>5925623.0874999985</v>
      </c>
    </row>
    <row r="43" spans="3:105" x14ac:dyDescent="0.25">
      <c r="C43" s="1"/>
      <c r="D43" t="s">
        <v>53</v>
      </c>
      <c r="E43" s="1">
        <f t="shared" si="3"/>
        <v>247878.38999999966</v>
      </c>
      <c r="F43" s="1">
        <f t="shared" si="3"/>
        <v>299375.82219999982</v>
      </c>
      <c r="G43" s="1">
        <f t="shared" si="3"/>
        <v>350873.25439999951</v>
      </c>
      <c r="H43" s="1">
        <f t="shared" si="3"/>
        <v>402370.6865999992</v>
      </c>
      <c r="I43" s="1">
        <f t="shared" si="3"/>
        <v>453868.11879999889</v>
      </c>
      <c r="J43" s="1">
        <f t="shared" si="3"/>
        <v>505365.55099999905</v>
      </c>
      <c r="K43" s="1">
        <f t="shared" si="3"/>
        <v>556862.98319999874</v>
      </c>
      <c r="L43" s="1">
        <f t="shared" si="3"/>
        <v>608360.41539999843</v>
      </c>
      <c r="M43" s="1">
        <f t="shared" si="3"/>
        <v>659857.84759999858</v>
      </c>
      <c r="N43" s="1">
        <f t="shared" si="3"/>
        <v>711355.27979999827</v>
      </c>
      <c r="O43" s="1">
        <f t="shared" si="3"/>
        <v>762852.71199999796</v>
      </c>
      <c r="P43" s="1">
        <f t="shared" si="3"/>
        <v>814350.14419999812</v>
      </c>
      <c r="Q43" s="1">
        <f t="shared" si="3"/>
        <v>865847.57639999804</v>
      </c>
      <c r="R43" s="1">
        <f t="shared" si="3"/>
        <v>917345.0085999982</v>
      </c>
      <c r="S43" s="1">
        <f t="shared" si="3"/>
        <v>968842.44079999812</v>
      </c>
      <c r="T43" s="1">
        <f t="shared" si="3"/>
        <v>1020339.8729999983</v>
      </c>
      <c r="U43" s="1">
        <f t="shared" si="3"/>
        <v>1071837.3051999982</v>
      </c>
      <c r="V43" s="1">
        <f t="shared" si="3"/>
        <v>1123334.7373999984</v>
      </c>
      <c r="W43" s="1">
        <f t="shared" si="3"/>
        <v>1174832.1695999985</v>
      </c>
      <c r="X43" s="1">
        <f t="shared" si="3"/>
        <v>1226329.6017999984</v>
      </c>
      <c r="Y43" s="1">
        <f t="shared" si="3"/>
        <v>1277827.0339999986</v>
      </c>
      <c r="Z43" s="1">
        <f t="shared" si="3"/>
        <v>1329324.4661999985</v>
      </c>
      <c r="AA43" s="1">
        <f t="shared" si="3"/>
        <v>1380821.8983999987</v>
      </c>
      <c r="AB43" s="1">
        <f t="shared" si="3"/>
        <v>1432319.3305999986</v>
      </c>
      <c r="AC43" s="1">
        <f t="shared" si="3"/>
        <v>1483816.7627999987</v>
      </c>
      <c r="AD43" s="1">
        <f t="shared" si="3"/>
        <v>1535314.1949999987</v>
      </c>
      <c r="AE43" s="1">
        <f t="shared" si="3"/>
        <v>1586811.6271999988</v>
      </c>
      <c r="AF43" s="1">
        <f t="shared" si="3"/>
        <v>1638309.0593999987</v>
      </c>
      <c r="AG43" s="1">
        <f t="shared" si="3"/>
        <v>1689806.4915999989</v>
      </c>
      <c r="AH43" s="1">
        <f t="shared" si="3"/>
        <v>1741303.9237999991</v>
      </c>
      <c r="AI43" s="1">
        <f t="shared" si="3"/>
        <v>1792801.355999999</v>
      </c>
      <c r="AJ43" s="1">
        <f t="shared" si="3"/>
        <v>1844298.7881999989</v>
      </c>
      <c r="AK43" s="1">
        <f t="shared" si="3"/>
        <v>1895796.2203999991</v>
      </c>
      <c r="AL43" s="1">
        <f t="shared" si="3"/>
        <v>1947293.6525999992</v>
      </c>
      <c r="AM43" s="1">
        <f t="shared" si="3"/>
        <v>1998791.0847999994</v>
      </c>
      <c r="AN43" s="1">
        <f t="shared" si="3"/>
        <v>2050288.5169999993</v>
      </c>
      <c r="AO43" s="1">
        <f t="shared" si="3"/>
        <v>2101785.9491999992</v>
      </c>
      <c r="AP43" s="1">
        <f t="shared" si="3"/>
        <v>2153283.3813999994</v>
      </c>
      <c r="AQ43" s="1">
        <f t="shared" si="3"/>
        <v>2204780.8135999995</v>
      </c>
      <c r="AR43" s="1">
        <f t="shared" si="3"/>
        <v>2256278.2457999997</v>
      </c>
      <c r="AS43" s="1">
        <f t="shared" si="3"/>
        <v>2307775.6779999994</v>
      </c>
      <c r="AT43" s="1">
        <f t="shared" si="3"/>
        <v>2359273.1101999995</v>
      </c>
      <c r="AU43" s="1">
        <f t="shared" si="3"/>
        <v>2410770.5423999997</v>
      </c>
      <c r="AV43" s="1">
        <f t="shared" si="3"/>
        <v>2462267.9745999994</v>
      </c>
      <c r="AW43" s="1">
        <f t="shared" si="3"/>
        <v>2513765.4067999995</v>
      </c>
      <c r="AX43" s="1">
        <f t="shared" si="3"/>
        <v>2565262.8389999997</v>
      </c>
      <c r="AY43" s="1">
        <f t="shared" si="3"/>
        <v>2616760.2711999994</v>
      </c>
      <c r="AZ43" s="1">
        <f t="shared" si="3"/>
        <v>2668257.7033999995</v>
      </c>
      <c r="BA43" s="1">
        <f t="shared" si="3"/>
        <v>2719755.1355999997</v>
      </c>
      <c r="BB43" s="1">
        <f t="shared" si="3"/>
        <v>2771252.5677999994</v>
      </c>
      <c r="BC43" s="1">
        <f t="shared" si="3"/>
        <v>2822749.9999999995</v>
      </c>
      <c r="BD43" s="1">
        <f t="shared" si="3"/>
        <v>2874247.4321999997</v>
      </c>
      <c r="BE43" s="1">
        <f t="shared" si="3"/>
        <v>2925744.8643999994</v>
      </c>
      <c r="BF43" s="1">
        <f t="shared" si="3"/>
        <v>2977242.2965999995</v>
      </c>
      <c r="BG43" s="1">
        <f t="shared" si="3"/>
        <v>3028739.7287999997</v>
      </c>
      <c r="BH43" s="1">
        <f t="shared" si="3"/>
        <v>3080237.1609999994</v>
      </c>
      <c r="BI43" s="1">
        <f t="shared" si="3"/>
        <v>3131734.5931999995</v>
      </c>
      <c r="BJ43" s="1">
        <f t="shared" si="3"/>
        <v>3183232.0253999997</v>
      </c>
      <c r="BK43" s="1">
        <f t="shared" si="3"/>
        <v>3234729.4575999994</v>
      </c>
      <c r="BL43" s="1">
        <f t="shared" si="3"/>
        <v>3286226.8897999995</v>
      </c>
      <c r="BM43" s="1">
        <f t="shared" si="3"/>
        <v>3337724.3219999997</v>
      </c>
      <c r="BN43" s="1">
        <f t="shared" si="3"/>
        <v>3389221.7541999994</v>
      </c>
      <c r="BO43" s="1">
        <f t="shared" si="3"/>
        <v>3440719.1863999995</v>
      </c>
      <c r="BP43" s="1">
        <f t="shared" si="3"/>
        <v>3492216.6185999997</v>
      </c>
      <c r="BQ43" s="1">
        <f t="shared" si="2"/>
        <v>3543714.0507999994</v>
      </c>
      <c r="BR43" s="1">
        <f t="shared" si="2"/>
        <v>3595211.483</v>
      </c>
      <c r="BS43" s="1">
        <f t="shared" si="2"/>
        <v>3646708.9151999997</v>
      </c>
      <c r="BT43" s="1">
        <f t="shared" si="2"/>
        <v>3698206.3473999999</v>
      </c>
      <c r="BU43" s="1">
        <f t="shared" si="2"/>
        <v>3749703.7796</v>
      </c>
      <c r="BV43" s="1">
        <f t="shared" si="2"/>
        <v>3801201.2117999997</v>
      </c>
      <c r="BW43" s="1">
        <f t="shared" si="2"/>
        <v>3852698.6439999999</v>
      </c>
      <c r="BX43" s="1">
        <f t="shared" si="2"/>
        <v>3904196.0762</v>
      </c>
      <c r="BY43" s="1">
        <f t="shared" si="2"/>
        <v>3955693.5083999997</v>
      </c>
      <c r="BZ43" s="1">
        <f t="shared" si="2"/>
        <v>4007190.9406000003</v>
      </c>
      <c r="CA43" s="1">
        <f t="shared" si="2"/>
        <v>4058688.3728</v>
      </c>
      <c r="CB43" s="1">
        <f t="shared" si="2"/>
        <v>4110185.8050000002</v>
      </c>
      <c r="CC43" s="1">
        <f t="shared" si="2"/>
        <v>4161683.2372000003</v>
      </c>
      <c r="CD43" s="1">
        <f t="shared" si="2"/>
        <v>4213180.6694</v>
      </c>
      <c r="CE43" s="1">
        <f t="shared" si="2"/>
        <v>4264678.1016000006</v>
      </c>
      <c r="CF43" s="1">
        <f t="shared" si="2"/>
        <v>4316175.5338000003</v>
      </c>
      <c r="CG43" s="1">
        <f t="shared" si="2"/>
        <v>4367672.966</v>
      </c>
      <c r="CH43" s="1">
        <f t="shared" si="2"/>
        <v>4419170.3982000006</v>
      </c>
      <c r="CI43" s="1">
        <f t="shared" si="2"/>
        <v>4470667.8304000003</v>
      </c>
      <c r="CJ43" s="1">
        <f t="shared" si="2"/>
        <v>4522165.2626000009</v>
      </c>
      <c r="CK43" s="1">
        <f t="shared" si="2"/>
        <v>4573662.6948000006</v>
      </c>
      <c r="CL43" s="1">
        <f t="shared" si="2"/>
        <v>4625160.1270000003</v>
      </c>
      <c r="CM43" s="1">
        <f t="shared" si="2"/>
        <v>4676657.5592000009</v>
      </c>
      <c r="CN43" s="1">
        <f t="shared" si="2"/>
        <v>4728154.9914000006</v>
      </c>
      <c r="CO43" s="1">
        <f t="shared" si="2"/>
        <v>4779652.4236000013</v>
      </c>
      <c r="CP43" s="1">
        <f t="shared" si="2"/>
        <v>4831149.855800001</v>
      </c>
      <c r="CQ43" s="1">
        <f t="shared" si="2"/>
        <v>4882647.2880000006</v>
      </c>
      <c r="CR43" s="1">
        <f t="shared" si="2"/>
        <v>4934144.7202000003</v>
      </c>
      <c r="CS43" s="1">
        <f t="shared" si="2"/>
        <v>4985642.1524</v>
      </c>
      <c r="CT43" s="1">
        <f t="shared" si="2"/>
        <v>5037139.5845999997</v>
      </c>
      <c r="CU43" s="1">
        <f t="shared" si="2"/>
        <v>5088637.0167999994</v>
      </c>
      <c r="CV43" s="1">
        <f t="shared" si="2"/>
        <v>5140134.4489999991</v>
      </c>
      <c r="CW43" s="1">
        <f t="shared" si="2"/>
        <v>5191631.8811999997</v>
      </c>
      <c r="CX43" s="1">
        <f t="shared" si="2"/>
        <v>5243129.3133999994</v>
      </c>
      <c r="CY43" s="1">
        <f t="shared" si="2"/>
        <v>5294626.7455999991</v>
      </c>
      <c r="CZ43" s="1">
        <f t="shared" si="2"/>
        <v>5346124.1777999997</v>
      </c>
      <c r="DA43" s="1">
        <f t="shared" si="2"/>
        <v>5397621.6099999994</v>
      </c>
    </row>
    <row r="44" spans="3:105" x14ac:dyDescent="0.25">
      <c r="C44" s="1"/>
      <c r="D44" t="s">
        <v>54</v>
      </c>
      <c r="E44" s="1">
        <f t="shared" si="3"/>
        <v>85404.373749999795</v>
      </c>
      <c r="F44" s="1">
        <f t="shared" si="3"/>
        <v>136926.28627499985</v>
      </c>
      <c r="G44" s="1">
        <f t="shared" si="3"/>
        <v>188448.19879999943</v>
      </c>
      <c r="H44" s="1">
        <f t="shared" si="3"/>
        <v>239970.11132499948</v>
      </c>
      <c r="I44" s="1">
        <f t="shared" si="3"/>
        <v>291492.02384999907</v>
      </c>
      <c r="J44" s="1">
        <f t="shared" si="3"/>
        <v>343013.93637499912</v>
      </c>
      <c r="K44" s="1">
        <f t="shared" si="3"/>
        <v>394535.8488999987</v>
      </c>
      <c r="L44" s="1">
        <f t="shared" si="3"/>
        <v>446057.76142499875</v>
      </c>
      <c r="M44" s="1">
        <f t="shared" si="3"/>
        <v>497579.67394999834</v>
      </c>
      <c r="N44" s="1">
        <f t="shared" si="3"/>
        <v>549101.58647499839</v>
      </c>
      <c r="O44" s="1">
        <f t="shared" si="3"/>
        <v>600623.49899999797</v>
      </c>
      <c r="P44" s="1">
        <f t="shared" si="3"/>
        <v>652145.41152499802</v>
      </c>
      <c r="Q44" s="1">
        <f t="shared" si="3"/>
        <v>703667.32404999807</v>
      </c>
      <c r="R44" s="1">
        <f t="shared" si="3"/>
        <v>755189.23657499813</v>
      </c>
      <c r="S44" s="1">
        <f t="shared" si="3"/>
        <v>806711.14909999818</v>
      </c>
      <c r="T44" s="1">
        <f t="shared" si="3"/>
        <v>858233.06162499823</v>
      </c>
      <c r="U44" s="1">
        <f t="shared" si="3"/>
        <v>909754.97414999828</v>
      </c>
      <c r="V44" s="1">
        <f t="shared" si="3"/>
        <v>961276.88667499833</v>
      </c>
      <c r="W44" s="1">
        <f t="shared" si="3"/>
        <v>1012798.7991999984</v>
      </c>
      <c r="X44" s="1">
        <f t="shared" si="3"/>
        <v>1064320.7117249984</v>
      </c>
      <c r="Y44" s="1">
        <f t="shared" si="3"/>
        <v>1115842.6242499985</v>
      </c>
      <c r="Z44" s="1">
        <f t="shared" si="3"/>
        <v>1167364.5367749985</v>
      </c>
      <c r="AA44" s="1">
        <f t="shared" si="3"/>
        <v>1218886.4492999986</v>
      </c>
      <c r="AB44" s="1">
        <f t="shared" si="3"/>
        <v>1270408.3618249986</v>
      </c>
      <c r="AC44" s="1">
        <f t="shared" si="3"/>
        <v>1321930.2743499987</v>
      </c>
      <c r="AD44" s="1">
        <f t="shared" si="3"/>
        <v>1373452.1868749987</v>
      </c>
      <c r="AE44" s="1">
        <f t="shared" si="3"/>
        <v>1424974.0993999988</v>
      </c>
      <c r="AF44" s="1">
        <f t="shared" si="3"/>
        <v>1476496.0119249988</v>
      </c>
      <c r="AG44" s="1">
        <f t="shared" si="3"/>
        <v>1528017.9244499989</v>
      </c>
      <c r="AH44" s="1">
        <f t="shared" si="3"/>
        <v>1579539.8369749989</v>
      </c>
      <c r="AI44" s="1">
        <f t="shared" si="3"/>
        <v>1631061.749499999</v>
      </c>
      <c r="AJ44" s="1">
        <f t="shared" si="3"/>
        <v>1682583.662024999</v>
      </c>
      <c r="AK44" s="1">
        <f t="shared" si="3"/>
        <v>1734105.5745499991</v>
      </c>
      <c r="AL44" s="1">
        <f t="shared" si="3"/>
        <v>1785627.4870749991</v>
      </c>
      <c r="AM44" s="1">
        <f t="shared" si="3"/>
        <v>1837149.3995999992</v>
      </c>
      <c r="AN44" s="1">
        <f t="shared" si="3"/>
        <v>1888671.3121249992</v>
      </c>
      <c r="AO44" s="1">
        <f t="shared" si="3"/>
        <v>1940193.2246499993</v>
      </c>
      <c r="AP44" s="1">
        <f t="shared" si="3"/>
        <v>1991715.1371749993</v>
      </c>
      <c r="AQ44" s="1">
        <f t="shared" si="3"/>
        <v>2043237.0496999994</v>
      </c>
      <c r="AR44" s="1">
        <f t="shared" si="3"/>
        <v>2094758.9622249994</v>
      </c>
      <c r="AS44" s="1">
        <f t="shared" si="3"/>
        <v>2146280.8747499995</v>
      </c>
      <c r="AT44" s="1">
        <f t="shared" si="3"/>
        <v>2197802.7872749995</v>
      </c>
      <c r="AU44" s="1">
        <f t="shared" si="3"/>
        <v>2249324.6997999996</v>
      </c>
      <c r="AV44" s="1">
        <f t="shared" si="3"/>
        <v>2300846.6123249996</v>
      </c>
      <c r="AW44" s="1">
        <f t="shared" si="3"/>
        <v>2352368.5248499997</v>
      </c>
      <c r="AX44" s="1">
        <f t="shared" si="3"/>
        <v>2403890.4373749993</v>
      </c>
      <c r="AY44" s="1">
        <f t="shared" si="3"/>
        <v>2455412.3498999993</v>
      </c>
      <c r="AZ44" s="1">
        <f t="shared" si="3"/>
        <v>2506934.2624249994</v>
      </c>
      <c r="BA44" s="1">
        <f t="shared" si="3"/>
        <v>2558456.1749499994</v>
      </c>
      <c r="BB44" s="1">
        <f t="shared" si="3"/>
        <v>2609978.0874749995</v>
      </c>
      <c r="BC44" s="1">
        <f t="shared" si="3"/>
        <v>2661499.9999999995</v>
      </c>
      <c r="BD44" s="1">
        <f t="shared" si="3"/>
        <v>2713021.9125249996</v>
      </c>
      <c r="BE44" s="1">
        <f t="shared" si="3"/>
        <v>2764543.8250499996</v>
      </c>
      <c r="BF44" s="1">
        <f t="shared" si="3"/>
        <v>2816065.7375749997</v>
      </c>
      <c r="BG44" s="1">
        <f t="shared" si="3"/>
        <v>2867587.6500999993</v>
      </c>
      <c r="BH44" s="1">
        <f t="shared" si="3"/>
        <v>2919109.5626249993</v>
      </c>
      <c r="BI44" s="1">
        <f t="shared" si="3"/>
        <v>2970631.4751499994</v>
      </c>
      <c r="BJ44" s="1">
        <f t="shared" si="3"/>
        <v>3022153.3876749994</v>
      </c>
      <c r="BK44" s="1">
        <f t="shared" si="3"/>
        <v>3073675.3001999995</v>
      </c>
      <c r="BL44" s="1">
        <f t="shared" si="3"/>
        <v>3125197.2127249995</v>
      </c>
      <c r="BM44" s="1">
        <f t="shared" si="3"/>
        <v>3176719.1252499996</v>
      </c>
      <c r="BN44" s="1">
        <f t="shared" si="3"/>
        <v>3228241.0377749996</v>
      </c>
      <c r="BO44" s="1">
        <f t="shared" si="3"/>
        <v>3279762.9502999997</v>
      </c>
      <c r="BP44" s="1">
        <f t="shared" si="3"/>
        <v>3331284.8628249997</v>
      </c>
      <c r="BQ44" s="1">
        <f t="shared" si="2"/>
        <v>3382806.7753499998</v>
      </c>
      <c r="BR44" s="1">
        <f t="shared" si="2"/>
        <v>3434328.6878749998</v>
      </c>
      <c r="BS44" s="1">
        <f t="shared" si="2"/>
        <v>3485850.6003999999</v>
      </c>
      <c r="BT44" s="1">
        <f t="shared" si="2"/>
        <v>3537372.5129249999</v>
      </c>
      <c r="BU44" s="1">
        <f t="shared" si="2"/>
        <v>3588894.42545</v>
      </c>
      <c r="BV44" s="1">
        <f t="shared" si="2"/>
        <v>3640416.337975</v>
      </c>
      <c r="BW44" s="1">
        <f t="shared" si="2"/>
        <v>3691938.2505000001</v>
      </c>
      <c r="BX44" s="1">
        <f t="shared" si="2"/>
        <v>3743460.1630250001</v>
      </c>
      <c r="BY44" s="1">
        <f t="shared" si="2"/>
        <v>3794982.0755500002</v>
      </c>
      <c r="BZ44" s="1">
        <f t="shared" si="2"/>
        <v>3846503.9880750002</v>
      </c>
      <c r="CA44" s="1">
        <f t="shared" si="2"/>
        <v>3898025.9006000003</v>
      </c>
      <c r="CB44" s="1">
        <f t="shared" si="2"/>
        <v>3949547.8131250003</v>
      </c>
      <c r="CC44" s="1">
        <f t="shared" si="2"/>
        <v>4001069.7256500004</v>
      </c>
      <c r="CD44" s="1">
        <f t="shared" si="2"/>
        <v>4052591.6381750004</v>
      </c>
      <c r="CE44" s="1">
        <f t="shared" si="2"/>
        <v>4104113.5507000005</v>
      </c>
      <c r="CF44" s="1">
        <f t="shared" si="2"/>
        <v>4155635.4632250005</v>
      </c>
      <c r="CG44" s="1">
        <f t="shared" si="2"/>
        <v>4207157.3757500006</v>
      </c>
      <c r="CH44" s="1">
        <f t="shared" si="2"/>
        <v>4258679.2882750006</v>
      </c>
      <c r="CI44" s="1">
        <f t="shared" si="2"/>
        <v>4310201.2008000007</v>
      </c>
      <c r="CJ44" s="1">
        <f t="shared" si="2"/>
        <v>4361723.1133250007</v>
      </c>
      <c r="CK44" s="1">
        <f t="shared" si="2"/>
        <v>4413245.0258500008</v>
      </c>
      <c r="CL44" s="1">
        <f t="shared" si="2"/>
        <v>4464766.9383750008</v>
      </c>
      <c r="CM44" s="1">
        <f t="shared" si="2"/>
        <v>4516288.8509000009</v>
      </c>
      <c r="CN44" s="1">
        <f t="shared" si="2"/>
        <v>4567810.7634250009</v>
      </c>
      <c r="CO44" s="1">
        <f t="shared" si="2"/>
        <v>4619332.675950001</v>
      </c>
      <c r="CP44" s="1">
        <f t="shared" si="2"/>
        <v>4670854.588475001</v>
      </c>
      <c r="CQ44" s="1">
        <f t="shared" si="2"/>
        <v>4722376.5010000002</v>
      </c>
      <c r="CR44" s="1">
        <f t="shared" si="2"/>
        <v>4773898.4135250002</v>
      </c>
      <c r="CS44" s="1">
        <f t="shared" si="2"/>
        <v>4825420.3260500003</v>
      </c>
      <c r="CT44" s="1">
        <f t="shared" si="2"/>
        <v>4876942.2385750003</v>
      </c>
      <c r="CU44" s="1">
        <f t="shared" si="2"/>
        <v>4928464.1511000004</v>
      </c>
      <c r="CV44" s="1">
        <f t="shared" si="2"/>
        <v>4979986.0636250004</v>
      </c>
      <c r="CW44" s="1">
        <f t="shared" si="2"/>
        <v>5031507.9761499995</v>
      </c>
      <c r="CX44" s="1">
        <f t="shared" si="2"/>
        <v>5083029.8886749996</v>
      </c>
      <c r="CY44" s="1">
        <f t="shared" si="2"/>
        <v>5134551.8011999987</v>
      </c>
      <c r="CZ44" s="1">
        <f t="shared" si="2"/>
        <v>5186073.7137249988</v>
      </c>
      <c r="DA44" s="1">
        <f t="shared" si="2"/>
        <v>5237595.6262499988</v>
      </c>
    </row>
    <row r="45" spans="3:105" x14ac:dyDescent="0.25">
      <c r="C45" s="1"/>
      <c r="D45" t="s">
        <v>55</v>
      </c>
      <c r="E45" s="1">
        <f t="shared" si="3"/>
        <v>0</v>
      </c>
      <c r="F45" s="1">
        <f t="shared" si="3"/>
        <v>0</v>
      </c>
      <c r="G45" s="1">
        <f t="shared" si="3"/>
        <v>0</v>
      </c>
      <c r="H45" s="1">
        <f t="shared" si="3"/>
        <v>29411.174674999435</v>
      </c>
      <c r="I45" s="1">
        <f t="shared" si="3"/>
        <v>83790.724149999209</v>
      </c>
      <c r="J45" s="1">
        <f t="shared" si="3"/>
        <v>138170.27362499945</v>
      </c>
      <c r="K45" s="1">
        <f t="shared" si="3"/>
        <v>192549.82309999922</v>
      </c>
      <c r="L45" s="1">
        <f t="shared" si="3"/>
        <v>246929.372574999</v>
      </c>
      <c r="M45" s="1">
        <f t="shared" si="3"/>
        <v>301308.92204999877</v>
      </c>
      <c r="N45" s="1">
        <f t="shared" si="3"/>
        <v>355688.47152499855</v>
      </c>
      <c r="O45" s="1">
        <f t="shared" si="3"/>
        <v>410068.02099999832</v>
      </c>
      <c r="P45" s="1">
        <f t="shared" si="3"/>
        <v>464447.57047499809</v>
      </c>
      <c r="Q45" s="1">
        <f t="shared" si="3"/>
        <v>518827.11994999833</v>
      </c>
      <c r="R45" s="1">
        <f t="shared" si="3"/>
        <v>573206.66942499834</v>
      </c>
      <c r="S45" s="1">
        <f t="shared" si="3"/>
        <v>627586.21889999835</v>
      </c>
      <c r="T45" s="1">
        <f t="shared" si="3"/>
        <v>681965.76837499836</v>
      </c>
      <c r="U45" s="1">
        <f t="shared" si="3"/>
        <v>736345.3178499986</v>
      </c>
      <c r="V45" s="1">
        <f t="shared" si="3"/>
        <v>790724.8673249986</v>
      </c>
      <c r="W45" s="1">
        <f t="shared" si="3"/>
        <v>845104.41679999861</v>
      </c>
      <c r="X45" s="1">
        <f t="shared" si="3"/>
        <v>899483.96627499862</v>
      </c>
      <c r="Y45" s="1">
        <f t="shared" si="3"/>
        <v>953863.51574999862</v>
      </c>
      <c r="Z45" s="1">
        <f t="shared" si="3"/>
        <v>1008243.0652249986</v>
      </c>
      <c r="AA45" s="1">
        <f t="shared" si="3"/>
        <v>1062622.6146999989</v>
      </c>
      <c r="AB45" s="1">
        <f t="shared" si="3"/>
        <v>1117002.1641749989</v>
      </c>
      <c r="AC45" s="1">
        <f t="shared" si="3"/>
        <v>1171381.7136499989</v>
      </c>
      <c r="AD45" s="1">
        <f t="shared" si="3"/>
        <v>1225761.2631249989</v>
      </c>
      <c r="AE45" s="1">
        <f t="shared" si="3"/>
        <v>1280140.8125999989</v>
      </c>
      <c r="AF45" s="1">
        <f t="shared" si="3"/>
        <v>1334520.3620749989</v>
      </c>
      <c r="AG45" s="1">
        <f t="shared" si="3"/>
        <v>1388899.9115499991</v>
      </c>
      <c r="AH45" s="1">
        <f t="shared" si="3"/>
        <v>1443279.4610249992</v>
      </c>
      <c r="AI45" s="1">
        <f t="shared" si="3"/>
        <v>1497659.0104999992</v>
      </c>
      <c r="AJ45" s="1">
        <f t="shared" si="3"/>
        <v>1552038.5599749992</v>
      </c>
      <c r="AK45" s="1">
        <f t="shared" si="3"/>
        <v>1606418.1094499992</v>
      </c>
      <c r="AL45" s="1">
        <f t="shared" si="3"/>
        <v>1660797.6589249992</v>
      </c>
      <c r="AM45" s="1">
        <f t="shared" si="3"/>
        <v>1715177.2083999994</v>
      </c>
      <c r="AN45" s="1">
        <f t="shared" si="3"/>
        <v>1769556.7578749992</v>
      </c>
      <c r="AO45" s="1">
        <f t="shared" si="3"/>
        <v>1823936.3073499994</v>
      </c>
      <c r="AP45" s="1">
        <f t="shared" si="3"/>
        <v>1878315.8568249994</v>
      </c>
      <c r="AQ45" s="1">
        <f t="shared" si="3"/>
        <v>1932695.4062999994</v>
      </c>
      <c r="AR45" s="1">
        <f t="shared" si="3"/>
        <v>1987074.9557749997</v>
      </c>
      <c r="AS45" s="1">
        <f t="shared" si="3"/>
        <v>2041454.5052499995</v>
      </c>
      <c r="AT45" s="1">
        <f t="shared" si="3"/>
        <v>2095834.0547249995</v>
      </c>
      <c r="AU45" s="1">
        <f t="shared" si="3"/>
        <v>2150213.6041999995</v>
      </c>
      <c r="AV45" s="1">
        <f t="shared" si="3"/>
        <v>2204593.1536749993</v>
      </c>
      <c r="AW45" s="1">
        <f t="shared" si="3"/>
        <v>2258972.7031499995</v>
      </c>
      <c r="AX45" s="1">
        <f t="shared" si="3"/>
        <v>2313352.2526249997</v>
      </c>
      <c r="AY45" s="1">
        <f t="shared" si="3"/>
        <v>2367731.8020999995</v>
      </c>
      <c r="AZ45" s="1">
        <f t="shared" si="3"/>
        <v>2422111.3515749993</v>
      </c>
      <c r="BA45" s="1">
        <f t="shared" si="3"/>
        <v>2476490.9010499995</v>
      </c>
      <c r="BB45" s="1">
        <f t="shared" si="3"/>
        <v>2530870.4505249993</v>
      </c>
      <c r="BC45" s="1">
        <f t="shared" si="3"/>
        <v>2585249.9999999995</v>
      </c>
      <c r="BD45" s="1">
        <f t="shared" si="3"/>
        <v>2639629.5494749993</v>
      </c>
      <c r="BE45" s="1">
        <f t="shared" si="3"/>
        <v>2694009.0989499995</v>
      </c>
      <c r="BF45" s="1">
        <f t="shared" si="3"/>
        <v>2748388.6484249993</v>
      </c>
      <c r="BG45" s="1">
        <f t="shared" si="3"/>
        <v>2802768.1978999996</v>
      </c>
      <c r="BH45" s="1">
        <f t="shared" si="3"/>
        <v>2857147.7473749993</v>
      </c>
      <c r="BI45" s="1">
        <f t="shared" si="3"/>
        <v>2911527.2968499996</v>
      </c>
      <c r="BJ45" s="1">
        <f t="shared" si="3"/>
        <v>2965906.8463249994</v>
      </c>
      <c r="BK45" s="1">
        <f t="shared" si="3"/>
        <v>3020286.3957999991</v>
      </c>
      <c r="BL45" s="1">
        <f t="shared" si="3"/>
        <v>3074665.9452749994</v>
      </c>
      <c r="BM45" s="1">
        <f t="shared" si="3"/>
        <v>3129045.4947499996</v>
      </c>
      <c r="BN45" s="1">
        <f t="shared" si="3"/>
        <v>3183425.0442249994</v>
      </c>
      <c r="BO45" s="1">
        <f t="shared" si="3"/>
        <v>3237804.5936999992</v>
      </c>
      <c r="BP45" s="1">
        <f t="shared" ref="BP45:DA48" si="4">MAX(BP15+BP$3*BP30,0)</f>
        <v>3292184.1431749994</v>
      </c>
      <c r="BQ45" s="1">
        <f t="shared" si="4"/>
        <v>3346563.6926499996</v>
      </c>
      <c r="BR45" s="1">
        <f t="shared" si="4"/>
        <v>3400943.2421249994</v>
      </c>
      <c r="BS45" s="1">
        <f t="shared" si="4"/>
        <v>3455322.7915999996</v>
      </c>
      <c r="BT45" s="1">
        <f t="shared" si="4"/>
        <v>3509702.3410749994</v>
      </c>
      <c r="BU45" s="1">
        <f t="shared" si="4"/>
        <v>3564081.8905499997</v>
      </c>
      <c r="BV45" s="1">
        <f t="shared" si="4"/>
        <v>3618461.4400249999</v>
      </c>
      <c r="BW45" s="1">
        <f t="shared" si="4"/>
        <v>3672840.9894999997</v>
      </c>
      <c r="BX45" s="1">
        <f t="shared" si="4"/>
        <v>3727220.5389749995</v>
      </c>
      <c r="BY45" s="1">
        <f t="shared" si="4"/>
        <v>3781600.0884499997</v>
      </c>
      <c r="BZ45" s="1">
        <f t="shared" si="4"/>
        <v>3835979.6379249999</v>
      </c>
      <c r="CA45" s="1">
        <f t="shared" si="4"/>
        <v>3890359.1874000002</v>
      </c>
      <c r="CB45" s="1">
        <f t="shared" si="4"/>
        <v>3944738.7368749999</v>
      </c>
      <c r="CC45" s="1">
        <f t="shared" si="4"/>
        <v>3999118.2863499997</v>
      </c>
      <c r="CD45" s="1">
        <f t="shared" si="4"/>
        <v>4053497.835825</v>
      </c>
      <c r="CE45" s="1">
        <f t="shared" si="4"/>
        <v>4107877.3853000002</v>
      </c>
      <c r="CF45" s="1">
        <f t="shared" si="4"/>
        <v>4162256.934775</v>
      </c>
      <c r="CG45" s="1">
        <f t="shared" si="4"/>
        <v>4216636.4842499997</v>
      </c>
      <c r="CH45" s="1">
        <f t="shared" si="4"/>
        <v>4271016.033725</v>
      </c>
      <c r="CI45" s="1">
        <f t="shared" si="4"/>
        <v>4325395.5832000002</v>
      </c>
      <c r="CJ45" s="1">
        <f t="shared" si="4"/>
        <v>4379775.1326750005</v>
      </c>
      <c r="CK45" s="1">
        <f t="shared" si="4"/>
        <v>4434154.6821500007</v>
      </c>
      <c r="CL45" s="1">
        <f t="shared" si="4"/>
        <v>4488534.231625</v>
      </c>
      <c r="CM45" s="1">
        <f t="shared" si="4"/>
        <v>4542913.7811000003</v>
      </c>
      <c r="CN45" s="1">
        <f t="shared" si="4"/>
        <v>4597293.3305750005</v>
      </c>
      <c r="CO45" s="1">
        <f t="shared" si="4"/>
        <v>4651672.8800500007</v>
      </c>
      <c r="CP45" s="1">
        <f t="shared" si="4"/>
        <v>4706052.429525001</v>
      </c>
      <c r="CQ45" s="1">
        <f t="shared" si="4"/>
        <v>4760431.9790000003</v>
      </c>
      <c r="CR45" s="1">
        <f t="shared" si="4"/>
        <v>4814811.5284749996</v>
      </c>
      <c r="CS45" s="1">
        <f t="shared" si="4"/>
        <v>4869191.0779499998</v>
      </c>
      <c r="CT45" s="1">
        <f t="shared" si="4"/>
        <v>4923570.6274250001</v>
      </c>
      <c r="CU45" s="1">
        <f t="shared" si="4"/>
        <v>4977950.1768999994</v>
      </c>
      <c r="CV45" s="1">
        <f t="shared" si="4"/>
        <v>5032329.7263749987</v>
      </c>
      <c r="CW45" s="1">
        <f t="shared" si="4"/>
        <v>5086709.2758499989</v>
      </c>
      <c r="CX45" s="1">
        <f t="shared" si="4"/>
        <v>5141088.8253249992</v>
      </c>
      <c r="CY45" s="1">
        <f t="shared" si="4"/>
        <v>5195468.3747999985</v>
      </c>
      <c r="CZ45" s="1">
        <f t="shared" si="4"/>
        <v>5249847.9242749987</v>
      </c>
      <c r="DA45" s="1">
        <f t="shared" si="4"/>
        <v>5304227.473749999</v>
      </c>
    </row>
    <row r="46" spans="3:105" x14ac:dyDescent="0.25">
      <c r="C46" s="1"/>
      <c r="D46" t="s">
        <v>56</v>
      </c>
      <c r="E46" s="1">
        <f t="shared" ref="E46:BP49" si="5">MAX(E16+E$3*E31,0)</f>
        <v>670196.88750000019</v>
      </c>
      <c r="F46" s="1">
        <f t="shared" si="5"/>
        <v>714882.94974999968</v>
      </c>
      <c r="G46" s="1">
        <f t="shared" si="5"/>
        <v>759569.01199999964</v>
      </c>
      <c r="H46" s="1">
        <f t="shared" si="5"/>
        <v>804255.0742499996</v>
      </c>
      <c r="I46" s="1">
        <f t="shared" si="5"/>
        <v>848941.13649999932</v>
      </c>
      <c r="J46" s="1">
        <f t="shared" si="5"/>
        <v>893627.19874999928</v>
      </c>
      <c r="K46" s="1">
        <f t="shared" si="5"/>
        <v>938313.26099999901</v>
      </c>
      <c r="L46" s="1">
        <f t="shared" si="5"/>
        <v>982999.32324999897</v>
      </c>
      <c r="M46" s="1">
        <f t="shared" si="5"/>
        <v>1027685.3854999987</v>
      </c>
      <c r="N46" s="1">
        <f t="shared" si="5"/>
        <v>1072371.4477499987</v>
      </c>
      <c r="O46" s="1">
        <f t="shared" si="5"/>
        <v>1117057.5099999984</v>
      </c>
      <c r="P46" s="1">
        <f t="shared" si="5"/>
        <v>1161743.5722499986</v>
      </c>
      <c r="Q46" s="1">
        <f t="shared" si="5"/>
        <v>1206429.6344999985</v>
      </c>
      <c r="R46" s="1">
        <f t="shared" si="5"/>
        <v>1251115.6967499985</v>
      </c>
      <c r="S46" s="1">
        <f t="shared" si="5"/>
        <v>1295801.7589999987</v>
      </c>
      <c r="T46" s="1">
        <f t="shared" si="5"/>
        <v>1340487.8212499986</v>
      </c>
      <c r="U46" s="1">
        <f t="shared" si="5"/>
        <v>1385173.8834999986</v>
      </c>
      <c r="V46" s="1">
        <f t="shared" si="5"/>
        <v>1429859.9457499988</v>
      </c>
      <c r="W46" s="1">
        <f t="shared" si="5"/>
        <v>1474546.0079999988</v>
      </c>
      <c r="X46" s="1">
        <f t="shared" si="5"/>
        <v>1519232.0702499987</v>
      </c>
      <c r="Y46" s="1">
        <f t="shared" si="5"/>
        <v>1563918.1324999989</v>
      </c>
      <c r="Z46" s="1">
        <f t="shared" si="5"/>
        <v>1608604.1947499989</v>
      </c>
      <c r="AA46" s="1">
        <f t="shared" si="5"/>
        <v>1653290.2569999988</v>
      </c>
      <c r="AB46" s="1">
        <f t="shared" si="5"/>
        <v>1697976.319249999</v>
      </c>
      <c r="AC46" s="1">
        <f t="shared" si="5"/>
        <v>1742662.381499999</v>
      </c>
      <c r="AD46" s="1">
        <f t="shared" si="5"/>
        <v>1787348.4437499989</v>
      </c>
      <c r="AE46" s="1">
        <f t="shared" si="5"/>
        <v>1832034.5059999991</v>
      </c>
      <c r="AF46" s="1">
        <f t="shared" si="5"/>
        <v>1876720.5682499991</v>
      </c>
      <c r="AG46" s="1">
        <f t="shared" si="5"/>
        <v>1921406.630499999</v>
      </c>
      <c r="AH46" s="1">
        <f t="shared" si="5"/>
        <v>1966092.692749999</v>
      </c>
      <c r="AI46" s="1">
        <f t="shared" si="5"/>
        <v>2010778.7549999992</v>
      </c>
      <c r="AJ46" s="1">
        <f t="shared" si="5"/>
        <v>2055464.8172499994</v>
      </c>
      <c r="AK46" s="1">
        <f t="shared" si="5"/>
        <v>2100150.8794999993</v>
      </c>
      <c r="AL46" s="1">
        <f t="shared" si="5"/>
        <v>2144836.9417499993</v>
      </c>
      <c r="AM46" s="1">
        <f t="shared" si="5"/>
        <v>2189523.0039999993</v>
      </c>
      <c r="AN46" s="1">
        <f t="shared" si="5"/>
        <v>2234209.0662499992</v>
      </c>
      <c r="AO46" s="1">
        <f t="shared" si="5"/>
        <v>2278895.1284999996</v>
      </c>
      <c r="AP46" s="1">
        <f t="shared" si="5"/>
        <v>2323581.1907499996</v>
      </c>
      <c r="AQ46" s="1">
        <f t="shared" si="5"/>
        <v>2368267.2529999996</v>
      </c>
      <c r="AR46" s="1">
        <f t="shared" si="5"/>
        <v>2412953.3152499995</v>
      </c>
      <c r="AS46" s="1">
        <f t="shared" si="5"/>
        <v>2457639.3774999995</v>
      </c>
      <c r="AT46" s="1">
        <f t="shared" si="5"/>
        <v>2502325.4397499994</v>
      </c>
      <c r="AU46" s="1">
        <f t="shared" si="5"/>
        <v>2547011.5019999994</v>
      </c>
      <c r="AV46" s="1">
        <f t="shared" si="5"/>
        <v>2591697.5642499998</v>
      </c>
      <c r="AW46" s="1">
        <f t="shared" si="5"/>
        <v>2636383.6264999993</v>
      </c>
      <c r="AX46" s="1">
        <f t="shared" si="5"/>
        <v>2681069.6887499997</v>
      </c>
      <c r="AY46" s="1">
        <f t="shared" si="5"/>
        <v>2725755.7509999997</v>
      </c>
      <c r="AZ46" s="1">
        <f t="shared" si="5"/>
        <v>2770441.8132499997</v>
      </c>
      <c r="BA46" s="1">
        <f t="shared" si="5"/>
        <v>2815127.8754999996</v>
      </c>
      <c r="BB46" s="1">
        <f t="shared" si="5"/>
        <v>2859813.9377499996</v>
      </c>
      <c r="BC46" s="1">
        <f t="shared" si="5"/>
        <v>2904499.9999999995</v>
      </c>
      <c r="BD46" s="1">
        <f t="shared" si="5"/>
        <v>2949186.0622499995</v>
      </c>
      <c r="BE46" s="1">
        <f t="shared" si="5"/>
        <v>2993872.1244999995</v>
      </c>
      <c r="BF46" s="1">
        <f t="shared" si="5"/>
        <v>3038558.1867499994</v>
      </c>
      <c r="BG46" s="1">
        <f t="shared" si="5"/>
        <v>3083244.2489999994</v>
      </c>
      <c r="BH46" s="1">
        <f t="shared" si="5"/>
        <v>3127930.3112499993</v>
      </c>
      <c r="BI46" s="1">
        <f t="shared" si="5"/>
        <v>3172616.3734999998</v>
      </c>
      <c r="BJ46" s="1">
        <f t="shared" si="5"/>
        <v>3217302.4357499997</v>
      </c>
      <c r="BK46" s="1">
        <f t="shared" si="5"/>
        <v>3261988.4979999997</v>
      </c>
      <c r="BL46" s="1">
        <f t="shared" si="5"/>
        <v>3306674.5602499996</v>
      </c>
      <c r="BM46" s="1">
        <f t="shared" si="5"/>
        <v>3351360.6224999996</v>
      </c>
      <c r="BN46" s="1">
        <f t="shared" si="5"/>
        <v>3396046.6847499995</v>
      </c>
      <c r="BO46" s="1">
        <f t="shared" si="5"/>
        <v>3440732.7469999995</v>
      </c>
      <c r="BP46" s="1">
        <f t="shared" si="5"/>
        <v>3485418.8092499995</v>
      </c>
      <c r="BQ46" s="1">
        <f t="shared" si="4"/>
        <v>3530104.8714999994</v>
      </c>
      <c r="BR46" s="1">
        <f t="shared" si="4"/>
        <v>3574790.9337499999</v>
      </c>
      <c r="BS46" s="1">
        <f t="shared" si="4"/>
        <v>3619476.9959999998</v>
      </c>
      <c r="BT46" s="1">
        <f t="shared" si="4"/>
        <v>3664163.0582499998</v>
      </c>
      <c r="BU46" s="1">
        <f t="shared" si="4"/>
        <v>3708849.1204999997</v>
      </c>
      <c r="BV46" s="1">
        <f t="shared" si="4"/>
        <v>3753535.1827499997</v>
      </c>
      <c r="BW46" s="1">
        <f t="shared" si="4"/>
        <v>3798221.2450000001</v>
      </c>
      <c r="BX46" s="1">
        <f t="shared" si="4"/>
        <v>3842907.3072499996</v>
      </c>
      <c r="BY46" s="1">
        <f t="shared" si="4"/>
        <v>3887593.3695</v>
      </c>
      <c r="BZ46" s="1">
        <f t="shared" si="4"/>
        <v>3932279.43175</v>
      </c>
      <c r="CA46" s="1">
        <f t="shared" si="4"/>
        <v>3976965.4939999999</v>
      </c>
      <c r="CB46" s="1">
        <f t="shared" si="4"/>
        <v>4021651.5562499999</v>
      </c>
      <c r="CC46" s="1">
        <f t="shared" si="4"/>
        <v>4066337.6184999999</v>
      </c>
      <c r="CD46" s="1">
        <f t="shared" si="4"/>
        <v>4111023.6807500003</v>
      </c>
      <c r="CE46" s="1">
        <f t="shared" si="4"/>
        <v>4155709.7429999998</v>
      </c>
      <c r="CF46" s="1">
        <f t="shared" si="4"/>
        <v>4200395.8052500002</v>
      </c>
      <c r="CG46" s="1">
        <f t="shared" si="4"/>
        <v>4245081.8674999997</v>
      </c>
      <c r="CH46" s="1">
        <f t="shared" si="4"/>
        <v>4289767.9297500001</v>
      </c>
      <c r="CI46" s="1">
        <f t="shared" si="4"/>
        <v>4334453.9920000006</v>
      </c>
      <c r="CJ46" s="1">
        <f t="shared" si="4"/>
        <v>4379140.05425</v>
      </c>
      <c r="CK46" s="1">
        <f t="shared" si="4"/>
        <v>4423826.1165000005</v>
      </c>
      <c r="CL46" s="1">
        <f t="shared" si="4"/>
        <v>4468512.1787500009</v>
      </c>
      <c r="CM46" s="1">
        <f t="shared" si="4"/>
        <v>4513198.2410000004</v>
      </c>
      <c r="CN46" s="1">
        <f t="shared" si="4"/>
        <v>4557884.3032500008</v>
      </c>
      <c r="CO46" s="1">
        <f t="shared" si="4"/>
        <v>4602570.3655000003</v>
      </c>
      <c r="CP46" s="1">
        <f t="shared" si="4"/>
        <v>4647256.4277500007</v>
      </c>
      <c r="CQ46" s="1">
        <f t="shared" si="4"/>
        <v>4691942.49</v>
      </c>
      <c r="CR46" s="1">
        <f t="shared" si="4"/>
        <v>4736628.5522499997</v>
      </c>
      <c r="CS46" s="1">
        <f t="shared" si="4"/>
        <v>4781314.6145000001</v>
      </c>
      <c r="CT46" s="1">
        <f t="shared" si="4"/>
        <v>4826000.6767499996</v>
      </c>
      <c r="CU46" s="1">
        <f t="shared" si="4"/>
        <v>4870686.7390000001</v>
      </c>
      <c r="CV46" s="1">
        <f t="shared" si="4"/>
        <v>4915372.8012499996</v>
      </c>
      <c r="CW46" s="1">
        <f t="shared" si="4"/>
        <v>4960058.863499999</v>
      </c>
      <c r="CX46" s="1">
        <f t="shared" si="4"/>
        <v>5004744.9257499995</v>
      </c>
      <c r="CY46" s="1">
        <f t="shared" si="4"/>
        <v>5049430.987999999</v>
      </c>
      <c r="CZ46" s="1">
        <f t="shared" si="4"/>
        <v>5094117.0502499994</v>
      </c>
      <c r="DA46" s="1">
        <f t="shared" si="4"/>
        <v>5138803.1124999989</v>
      </c>
    </row>
    <row r="47" spans="3:105" x14ac:dyDescent="0.25">
      <c r="C47" s="1"/>
      <c r="D47" t="s">
        <v>57</v>
      </c>
      <c r="E47" s="1">
        <f t="shared" si="5"/>
        <v>1673276.3387500001</v>
      </c>
      <c r="F47" s="1">
        <f t="shared" si="5"/>
        <v>1704925.811975</v>
      </c>
      <c r="G47" s="1">
        <f t="shared" si="5"/>
        <v>1736575.2851999998</v>
      </c>
      <c r="H47" s="1">
        <f t="shared" si="5"/>
        <v>1768224.7584249997</v>
      </c>
      <c r="I47" s="1">
        <f t="shared" si="5"/>
        <v>1799874.2316499995</v>
      </c>
      <c r="J47" s="1">
        <f t="shared" si="5"/>
        <v>1831523.7048749994</v>
      </c>
      <c r="K47" s="1">
        <f t="shared" si="5"/>
        <v>1863173.1780999994</v>
      </c>
      <c r="L47" s="1">
        <f t="shared" si="5"/>
        <v>1894822.6513249993</v>
      </c>
      <c r="M47" s="1">
        <f t="shared" si="5"/>
        <v>1926472.1245499991</v>
      </c>
      <c r="N47" s="1">
        <f t="shared" si="5"/>
        <v>1958121.597774999</v>
      </c>
      <c r="O47" s="1">
        <f t="shared" si="5"/>
        <v>1989771.0709999988</v>
      </c>
      <c r="P47" s="1">
        <f t="shared" si="5"/>
        <v>2021420.5442249989</v>
      </c>
      <c r="Q47" s="1">
        <f t="shared" si="5"/>
        <v>2053070.017449999</v>
      </c>
      <c r="R47" s="1">
        <f t="shared" si="5"/>
        <v>2084719.4906749988</v>
      </c>
      <c r="S47" s="1">
        <f t="shared" si="5"/>
        <v>2116368.9638999989</v>
      </c>
      <c r="T47" s="1">
        <f t="shared" si="5"/>
        <v>2148018.4371249992</v>
      </c>
      <c r="U47" s="1">
        <f t="shared" si="5"/>
        <v>2179667.9103499991</v>
      </c>
      <c r="V47" s="1">
        <f t="shared" si="5"/>
        <v>2211317.3835749989</v>
      </c>
      <c r="W47" s="1">
        <f t="shared" si="5"/>
        <v>2242966.8567999993</v>
      </c>
      <c r="X47" s="1">
        <f t="shared" si="5"/>
        <v>2274616.3300249991</v>
      </c>
      <c r="Y47" s="1">
        <f t="shared" si="5"/>
        <v>2306265.8032499989</v>
      </c>
      <c r="Z47" s="1">
        <f t="shared" si="5"/>
        <v>2337915.2764749993</v>
      </c>
      <c r="AA47" s="1">
        <f t="shared" si="5"/>
        <v>2369564.7496999991</v>
      </c>
      <c r="AB47" s="1">
        <f t="shared" si="5"/>
        <v>2401214.222924999</v>
      </c>
      <c r="AC47" s="1">
        <f t="shared" si="5"/>
        <v>2432863.6961499993</v>
      </c>
      <c r="AD47" s="1">
        <f t="shared" si="5"/>
        <v>2464513.1693749991</v>
      </c>
      <c r="AE47" s="1">
        <f t="shared" si="5"/>
        <v>2496162.6425999994</v>
      </c>
      <c r="AF47" s="1">
        <f t="shared" si="5"/>
        <v>2527812.1158249993</v>
      </c>
      <c r="AG47" s="1">
        <f t="shared" si="5"/>
        <v>2559461.5890499996</v>
      </c>
      <c r="AH47" s="1">
        <f t="shared" si="5"/>
        <v>2591111.0622749995</v>
      </c>
      <c r="AI47" s="1">
        <f t="shared" si="5"/>
        <v>2622760.5354999993</v>
      </c>
      <c r="AJ47" s="1">
        <f t="shared" si="5"/>
        <v>2654410.0087249996</v>
      </c>
      <c r="AK47" s="1">
        <f t="shared" si="5"/>
        <v>2686059.4819499995</v>
      </c>
      <c r="AL47" s="1">
        <f t="shared" si="5"/>
        <v>2717708.9551749993</v>
      </c>
      <c r="AM47" s="1">
        <f t="shared" si="5"/>
        <v>2749358.4283999996</v>
      </c>
      <c r="AN47" s="1">
        <f t="shared" si="5"/>
        <v>2781007.9016249995</v>
      </c>
      <c r="AO47" s="1">
        <f t="shared" si="5"/>
        <v>2812657.3748499998</v>
      </c>
      <c r="AP47" s="1">
        <f t="shared" si="5"/>
        <v>2844306.8480749996</v>
      </c>
      <c r="AQ47" s="1">
        <f t="shared" si="5"/>
        <v>2875956.3212999995</v>
      </c>
      <c r="AR47" s="1">
        <f t="shared" si="5"/>
        <v>2907605.7945249998</v>
      </c>
      <c r="AS47" s="1">
        <f t="shared" si="5"/>
        <v>2939255.2677499996</v>
      </c>
      <c r="AT47" s="1">
        <f t="shared" si="5"/>
        <v>2970904.740975</v>
      </c>
      <c r="AU47" s="1">
        <f t="shared" si="5"/>
        <v>3002554.2141999998</v>
      </c>
      <c r="AV47" s="1">
        <f t="shared" si="5"/>
        <v>3034203.6874249997</v>
      </c>
      <c r="AW47" s="1">
        <f t="shared" si="5"/>
        <v>3065853.1606499995</v>
      </c>
      <c r="AX47" s="1">
        <f t="shared" si="5"/>
        <v>3097502.6338749998</v>
      </c>
      <c r="AY47" s="1">
        <f t="shared" si="5"/>
        <v>3129152.1070999997</v>
      </c>
      <c r="AZ47" s="1">
        <f t="shared" si="5"/>
        <v>3160801.5803249995</v>
      </c>
      <c r="BA47" s="1">
        <f t="shared" si="5"/>
        <v>3192451.0535499998</v>
      </c>
      <c r="BB47" s="1">
        <f t="shared" si="5"/>
        <v>3224100.5267749997</v>
      </c>
      <c r="BC47" s="1">
        <f t="shared" si="5"/>
        <v>3255749.9999999995</v>
      </c>
      <c r="BD47" s="1">
        <f t="shared" si="5"/>
        <v>3287399.4732249998</v>
      </c>
      <c r="BE47" s="1">
        <f t="shared" si="5"/>
        <v>3319048.9464499997</v>
      </c>
      <c r="BF47" s="1">
        <f t="shared" si="5"/>
        <v>3350698.4196749995</v>
      </c>
      <c r="BG47" s="1">
        <f t="shared" si="5"/>
        <v>3382347.8928999999</v>
      </c>
      <c r="BH47" s="1">
        <f t="shared" si="5"/>
        <v>3413997.3661249997</v>
      </c>
      <c r="BI47" s="1">
        <f t="shared" si="5"/>
        <v>3445646.8393499996</v>
      </c>
      <c r="BJ47" s="1">
        <f t="shared" si="5"/>
        <v>3477296.3125749999</v>
      </c>
      <c r="BK47" s="1">
        <f t="shared" si="5"/>
        <v>3508945.7857999997</v>
      </c>
      <c r="BL47" s="1">
        <f t="shared" si="5"/>
        <v>3540595.2590249996</v>
      </c>
      <c r="BM47" s="1">
        <f t="shared" si="5"/>
        <v>3572244.7322499994</v>
      </c>
      <c r="BN47" s="1">
        <f t="shared" si="5"/>
        <v>3603894.2054749997</v>
      </c>
      <c r="BO47" s="1">
        <f t="shared" si="5"/>
        <v>3635543.6786999996</v>
      </c>
      <c r="BP47" s="1">
        <f t="shared" si="5"/>
        <v>3667193.1519249999</v>
      </c>
      <c r="BQ47" s="1">
        <f t="shared" si="4"/>
        <v>3698842.6251499997</v>
      </c>
      <c r="BR47" s="1">
        <f t="shared" si="4"/>
        <v>3730492.0983749996</v>
      </c>
      <c r="BS47" s="1">
        <f t="shared" si="4"/>
        <v>3762141.5715999999</v>
      </c>
      <c r="BT47" s="1">
        <f t="shared" si="4"/>
        <v>3793791.0448249998</v>
      </c>
      <c r="BU47" s="1">
        <f t="shared" si="4"/>
        <v>3825440.5180500001</v>
      </c>
      <c r="BV47" s="1">
        <f t="shared" si="4"/>
        <v>3857089.9912749999</v>
      </c>
      <c r="BW47" s="1">
        <f t="shared" si="4"/>
        <v>3888739.4644999998</v>
      </c>
      <c r="BX47" s="1">
        <f t="shared" si="4"/>
        <v>3920388.9377250001</v>
      </c>
      <c r="BY47" s="1">
        <f t="shared" si="4"/>
        <v>3952038.4109499999</v>
      </c>
      <c r="BZ47" s="1">
        <f t="shared" si="4"/>
        <v>3983687.8841749998</v>
      </c>
      <c r="CA47" s="1">
        <f t="shared" si="4"/>
        <v>4015337.3574000001</v>
      </c>
      <c r="CB47" s="1">
        <f t="shared" si="4"/>
        <v>4046986.8306249999</v>
      </c>
      <c r="CC47" s="1">
        <f t="shared" si="4"/>
        <v>4078636.3038499998</v>
      </c>
      <c r="CD47" s="1">
        <f t="shared" si="4"/>
        <v>4110285.7770750001</v>
      </c>
      <c r="CE47" s="1">
        <f t="shared" si="4"/>
        <v>4141935.2503</v>
      </c>
      <c r="CF47" s="1">
        <f t="shared" si="4"/>
        <v>4173584.7235250003</v>
      </c>
      <c r="CG47" s="1">
        <f t="shared" si="4"/>
        <v>4205234.1967500001</v>
      </c>
      <c r="CH47" s="1">
        <f t="shared" si="4"/>
        <v>4236883.6699750004</v>
      </c>
      <c r="CI47" s="1">
        <f t="shared" si="4"/>
        <v>4268533.1431999998</v>
      </c>
      <c r="CJ47" s="1">
        <f t="shared" si="4"/>
        <v>4300182.6164250001</v>
      </c>
      <c r="CK47" s="1">
        <f t="shared" si="4"/>
        <v>4331832.0896500004</v>
      </c>
      <c r="CL47" s="1">
        <f t="shared" si="4"/>
        <v>4363481.5628750008</v>
      </c>
      <c r="CM47" s="1">
        <f t="shared" si="4"/>
        <v>4395131.0361000001</v>
      </c>
      <c r="CN47" s="1">
        <f t="shared" si="4"/>
        <v>4426780.5093250005</v>
      </c>
      <c r="CO47" s="1">
        <f t="shared" si="4"/>
        <v>4458429.9825500008</v>
      </c>
      <c r="CP47" s="1">
        <f t="shared" si="4"/>
        <v>4490079.4557750002</v>
      </c>
      <c r="CQ47" s="1">
        <f t="shared" si="4"/>
        <v>4521728.9290000005</v>
      </c>
      <c r="CR47" s="1">
        <f t="shared" si="4"/>
        <v>4553378.4022249999</v>
      </c>
      <c r="CS47" s="1">
        <f t="shared" si="4"/>
        <v>4585027.8754500002</v>
      </c>
      <c r="CT47" s="1">
        <f t="shared" si="4"/>
        <v>4616677.3486749995</v>
      </c>
      <c r="CU47" s="1">
        <f t="shared" si="4"/>
        <v>4648326.8218999999</v>
      </c>
      <c r="CV47" s="1">
        <f t="shared" si="4"/>
        <v>4679976.2951250002</v>
      </c>
      <c r="CW47" s="1">
        <f t="shared" si="4"/>
        <v>4711625.7683499996</v>
      </c>
      <c r="CX47" s="1">
        <f t="shared" si="4"/>
        <v>4743275.2415749989</v>
      </c>
      <c r="CY47" s="1">
        <f t="shared" si="4"/>
        <v>4774924.7147999993</v>
      </c>
      <c r="CZ47" s="1">
        <f t="shared" si="4"/>
        <v>4806574.1880249996</v>
      </c>
      <c r="DA47" s="1">
        <f t="shared" si="4"/>
        <v>4838223.661249999</v>
      </c>
    </row>
    <row r="48" spans="3:105" x14ac:dyDescent="0.25">
      <c r="C48" s="1"/>
      <c r="D48" t="s">
        <v>58</v>
      </c>
      <c r="E48" s="1">
        <f t="shared" si="5"/>
        <v>1656692.5474999994</v>
      </c>
      <c r="F48" s="1">
        <f t="shared" si="5"/>
        <v>1698703.6965499993</v>
      </c>
      <c r="G48" s="1">
        <f t="shared" si="5"/>
        <v>1740714.8455999992</v>
      </c>
      <c r="H48" s="1">
        <f t="shared" si="5"/>
        <v>1782725.9946499991</v>
      </c>
      <c r="I48" s="1">
        <f t="shared" si="5"/>
        <v>1824737.143699999</v>
      </c>
      <c r="J48" s="1">
        <f t="shared" si="5"/>
        <v>1866748.2927499986</v>
      </c>
      <c r="K48" s="1">
        <f t="shared" si="5"/>
        <v>1908759.4417999985</v>
      </c>
      <c r="L48" s="1">
        <f t="shared" si="5"/>
        <v>1950770.5908499984</v>
      </c>
      <c r="M48" s="1">
        <f t="shared" si="5"/>
        <v>1992781.7398999983</v>
      </c>
      <c r="N48" s="1">
        <f t="shared" si="5"/>
        <v>2034792.8889499982</v>
      </c>
      <c r="O48" s="1">
        <f t="shared" si="5"/>
        <v>2076804.0379999981</v>
      </c>
      <c r="P48" s="1">
        <f t="shared" si="5"/>
        <v>2118815.187049998</v>
      </c>
      <c r="Q48" s="1">
        <f t="shared" si="5"/>
        <v>2160826.3360999981</v>
      </c>
      <c r="R48" s="1">
        <f t="shared" si="5"/>
        <v>2202837.4851499982</v>
      </c>
      <c r="S48" s="1">
        <f t="shared" si="5"/>
        <v>2244848.6341999983</v>
      </c>
      <c r="T48" s="1">
        <f t="shared" si="5"/>
        <v>2286859.7832499985</v>
      </c>
      <c r="U48" s="1">
        <f t="shared" si="5"/>
        <v>2328870.9322999981</v>
      </c>
      <c r="V48" s="1">
        <f t="shared" si="5"/>
        <v>2370882.0813499982</v>
      </c>
      <c r="W48" s="1">
        <f t="shared" si="5"/>
        <v>2412893.2303999984</v>
      </c>
      <c r="X48" s="1">
        <f t="shared" si="5"/>
        <v>2454904.379449998</v>
      </c>
      <c r="Y48" s="1">
        <f t="shared" si="5"/>
        <v>2496915.5284999982</v>
      </c>
      <c r="Z48" s="1">
        <f t="shared" si="5"/>
        <v>2538926.6775499983</v>
      </c>
      <c r="AA48" s="1">
        <f t="shared" si="5"/>
        <v>2580937.8265999984</v>
      </c>
      <c r="AB48" s="1">
        <f t="shared" si="5"/>
        <v>2622948.9756499985</v>
      </c>
      <c r="AC48" s="1">
        <f t="shared" si="5"/>
        <v>2664960.1246999986</v>
      </c>
      <c r="AD48" s="1">
        <f t="shared" si="5"/>
        <v>2706971.2737499988</v>
      </c>
      <c r="AE48" s="1">
        <f t="shared" si="5"/>
        <v>2748982.4227999989</v>
      </c>
      <c r="AF48" s="1">
        <f t="shared" si="5"/>
        <v>2790993.5718499986</v>
      </c>
      <c r="AG48" s="1">
        <f t="shared" si="5"/>
        <v>2833004.7208999987</v>
      </c>
      <c r="AH48" s="1">
        <f t="shared" si="5"/>
        <v>2875015.8699499988</v>
      </c>
      <c r="AI48" s="1">
        <f t="shared" si="5"/>
        <v>2917027.0189999989</v>
      </c>
      <c r="AJ48" s="1">
        <f t="shared" si="5"/>
        <v>2959038.1680499986</v>
      </c>
      <c r="AK48" s="1">
        <f t="shared" si="5"/>
        <v>3001049.3170999987</v>
      </c>
      <c r="AL48" s="1">
        <f t="shared" si="5"/>
        <v>3043060.4661499988</v>
      </c>
      <c r="AM48" s="1">
        <f t="shared" si="5"/>
        <v>3085071.615199999</v>
      </c>
      <c r="AN48" s="1">
        <f t="shared" si="5"/>
        <v>3127082.7642499991</v>
      </c>
      <c r="AO48" s="1">
        <f t="shared" si="5"/>
        <v>3169093.9132999992</v>
      </c>
      <c r="AP48" s="1">
        <f t="shared" si="5"/>
        <v>3211105.0623499989</v>
      </c>
      <c r="AQ48" s="1">
        <f t="shared" si="5"/>
        <v>3253116.211399999</v>
      </c>
      <c r="AR48" s="1">
        <f t="shared" si="5"/>
        <v>3295127.3604499991</v>
      </c>
      <c r="AS48" s="1">
        <f t="shared" si="5"/>
        <v>3337138.5094999992</v>
      </c>
      <c r="AT48" s="1">
        <f t="shared" si="5"/>
        <v>3379149.6585499989</v>
      </c>
      <c r="AU48" s="1">
        <f t="shared" si="5"/>
        <v>3421160.807599999</v>
      </c>
      <c r="AV48" s="1">
        <f t="shared" si="5"/>
        <v>3463171.9566499991</v>
      </c>
      <c r="AW48" s="1">
        <f t="shared" si="5"/>
        <v>3505183.1056999993</v>
      </c>
      <c r="AX48" s="1">
        <f t="shared" si="5"/>
        <v>3547194.2547499989</v>
      </c>
      <c r="AY48" s="1">
        <f t="shared" si="5"/>
        <v>3589205.403799999</v>
      </c>
      <c r="AZ48" s="1">
        <f t="shared" si="5"/>
        <v>3631216.5528499992</v>
      </c>
      <c r="BA48" s="1">
        <f t="shared" si="5"/>
        <v>3673227.7018999993</v>
      </c>
      <c r="BB48" s="1">
        <f t="shared" si="5"/>
        <v>3715238.8509499989</v>
      </c>
      <c r="BC48" s="1">
        <f t="shared" si="5"/>
        <v>3757249.9999999991</v>
      </c>
      <c r="BD48" s="1">
        <f t="shared" si="5"/>
        <v>3799261.1490499992</v>
      </c>
      <c r="BE48" s="1">
        <f t="shared" si="5"/>
        <v>3841272.2980999993</v>
      </c>
      <c r="BF48" s="1">
        <f t="shared" si="5"/>
        <v>3883283.447149999</v>
      </c>
      <c r="BG48" s="1">
        <f t="shared" si="5"/>
        <v>3925294.5961999991</v>
      </c>
      <c r="BH48" s="1">
        <f t="shared" si="5"/>
        <v>3967305.7452499992</v>
      </c>
      <c r="BI48" s="1">
        <f t="shared" si="5"/>
        <v>4009316.8942999989</v>
      </c>
      <c r="BJ48" s="1">
        <f t="shared" si="5"/>
        <v>4051328.043349999</v>
      </c>
      <c r="BK48" s="1">
        <f t="shared" si="5"/>
        <v>4093339.1923999991</v>
      </c>
      <c r="BL48" s="1">
        <f t="shared" si="5"/>
        <v>4135350.3414499993</v>
      </c>
      <c r="BM48" s="1">
        <f t="shared" si="5"/>
        <v>4177361.4904999989</v>
      </c>
      <c r="BN48" s="1">
        <f t="shared" si="5"/>
        <v>4219372.6395499995</v>
      </c>
      <c r="BO48" s="1">
        <f t="shared" si="5"/>
        <v>4261383.7885999996</v>
      </c>
      <c r="BP48" s="1">
        <f t="shared" si="5"/>
        <v>4303394.9376499988</v>
      </c>
      <c r="BQ48" s="1">
        <f t="shared" si="4"/>
        <v>4345406.0866999989</v>
      </c>
      <c r="BR48" s="1">
        <f t="shared" si="4"/>
        <v>4387417.2357499991</v>
      </c>
      <c r="BS48" s="1">
        <f t="shared" si="4"/>
        <v>4429428.3847999992</v>
      </c>
      <c r="BT48" s="1">
        <f t="shared" si="4"/>
        <v>4471439.5338499993</v>
      </c>
      <c r="BU48" s="1">
        <f t="shared" si="4"/>
        <v>4513450.6828999994</v>
      </c>
      <c r="BV48" s="1">
        <f t="shared" si="4"/>
        <v>4555461.8319499996</v>
      </c>
      <c r="BW48" s="1">
        <f t="shared" si="4"/>
        <v>4597472.9809999997</v>
      </c>
      <c r="BX48" s="1">
        <f t="shared" si="4"/>
        <v>4639484.1300499998</v>
      </c>
      <c r="BY48" s="1">
        <f t="shared" si="4"/>
        <v>4681495.279099999</v>
      </c>
      <c r="BZ48" s="1">
        <f t="shared" si="4"/>
        <v>4723506.4281499991</v>
      </c>
      <c r="CA48" s="1">
        <f t="shared" si="4"/>
        <v>4765517.5771999992</v>
      </c>
      <c r="CB48" s="1">
        <f t="shared" si="4"/>
        <v>4807528.7262499994</v>
      </c>
      <c r="CC48" s="1">
        <f t="shared" si="4"/>
        <v>4849539.8752999995</v>
      </c>
      <c r="CD48" s="1">
        <f t="shared" si="4"/>
        <v>4891551.0243499996</v>
      </c>
      <c r="CE48" s="1">
        <f t="shared" si="4"/>
        <v>4933562.1733999997</v>
      </c>
      <c r="CF48" s="1">
        <f t="shared" si="4"/>
        <v>4975573.3224499999</v>
      </c>
      <c r="CG48" s="1">
        <f t="shared" si="4"/>
        <v>5017584.4715</v>
      </c>
      <c r="CH48" s="1">
        <f t="shared" si="4"/>
        <v>5059595.6205500001</v>
      </c>
      <c r="CI48" s="1">
        <f t="shared" si="4"/>
        <v>5101606.7696000002</v>
      </c>
      <c r="CJ48" s="1">
        <f t="shared" si="4"/>
        <v>5143617.9186499994</v>
      </c>
      <c r="CK48" s="1">
        <f t="shared" si="4"/>
        <v>5185629.0677000005</v>
      </c>
      <c r="CL48" s="1">
        <f t="shared" si="4"/>
        <v>5227640.2167499997</v>
      </c>
      <c r="CM48" s="1">
        <f t="shared" si="4"/>
        <v>5269651.3657999998</v>
      </c>
      <c r="CN48" s="1">
        <f t="shared" si="4"/>
        <v>5311662.5148499999</v>
      </c>
      <c r="CO48" s="1">
        <f t="shared" si="4"/>
        <v>5353673.6639</v>
      </c>
      <c r="CP48" s="1">
        <f t="shared" si="4"/>
        <v>5395684.8129500002</v>
      </c>
      <c r="CQ48" s="1">
        <f t="shared" si="4"/>
        <v>5437695.9620000003</v>
      </c>
      <c r="CR48" s="1">
        <f t="shared" si="4"/>
        <v>5479707.1110499995</v>
      </c>
      <c r="CS48" s="1">
        <f t="shared" si="4"/>
        <v>5521718.2600999996</v>
      </c>
      <c r="CT48" s="1">
        <f t="shared" si="4"/>
        <v>5563729.4091499997</v>
      </c>
      <c r="CU48" s="1">
        <f t="shared" si="4"/>
        <v>5605740.5581999999</v>
      </c>
      <c r="CV48" s="1">
        <f t="shared" si="4"/>
        <v>5647751.707249999</v>
      </c>
      <c r="CW48" s="1">
        <f t="shared" si="4"/>
        <v>5689762.8562999992</v>
      </c>
      <c r="CX48" s="1">
        <f t="shared" si="4"/>
        <v>5731774.0053499993</v>
      </c>
      <c r="CY48" s="1">
        <f t="shared" si="4"/>
        <v>5773785.1543999985</v>
      </c>
      <c r="CZ48" s="1">
        <f t="shared" si="4"/>
        <v>5815796.3034499986</v>
      </c>
      <c r="DA48" s="1">
        <f t="shared" si="4"/>
        <v>5857807.4524999987</v>
      </c>
    </row>
    <row r="49" spans="3:105" x14ac:dyDescent="0.25">
      <c r="C49" s="1"/>
      <c r="D49" t="s">
        <v>59</v>
      </c>
      <c r="E49" s="1">
        <f t="shared" si="5"/>
        <v>1682749.645</v>
      </c>
      <c r="F49" s="1">
        <f t="shared" si="5"/>
        <v>1731494.6521000001</v>
      </c>
      <c r="G49" s="1">
        <f t="shared" si="5"/>
        <v>1780239.6591999996</v>
      </c>
      <c r="H49" s="1">
        <f t="shared" si="5"/>
        <v>1828984.6662999997</v>
      </c>
      <c r="I49" s="1">
        <f t="shared" si="5"/>
        <v>1877729.6733999993</v>
      </c>
      <c r="J49" s="1">
        <f t="shared" si="5"/>
        <v>1926474.6804999993</v>
      </c>
      <c r="K49" s="1">
        <f t="shared" si="5"/>
        <v>1975219.6875999989</v>
      </c>
      <c r="L49" s="1">
        <f t="shared" si="5"/>
        <v>2023964.6946999987</v>
      </c>
      <c r="M49" s="1">
        <f t="shared" si="5"/>
        <v>2072709.7017999985</v>
      </c>
      <c r="N49" s="1">
        <f t="shared" si="5"/>
        <v>2121454.7088999986</v>
      </c>
      <c r="O49" s="1">
        <f t="shared" si="5"/>
        <v>2170199.7159999982</v>
      </c>
      <c r="P49" s="1">
        <f t="shared" si="5"/>
        <v>2218944.7230999982</v>
      </c>
      <c r="Q49" s="1">
        <f t="shared" si="5"/>
        <v>2267689.7301999982</v>
      </c>
      <c r="R49" s="1">
        <f t="shared" si="5"/>
        <v>2316434.7372999983</v>
      </c>
      <c r="S49" s="1">
        <f t="shared" si="5"/>
        <v>2365179.7443999983</v>
      </c>
      <c r="T49" s="1">
        <f t="shared" si="5"/>
        <v>2413924.7514999984</v>
      </c>
      <c r="U49" s="1">
        <f t="shared" si="5"/>
        <v>2462669.7585999984</v>
      </c>
      <c r="V49" s="1">
        <f t="shared" si="5"/>
        <v>2511414.7656999985</v>
      </c>
      <c r="W49" s="1">
        <f t="shared" si="5"/>
        <v>2560159.7727999985</v>
      </c>
      <c r="X49" s="1">
        <f t="shared" si="5"/>
        <v>2608904.7798999986</v>
      </c>
      <c r="Y49" s="1">
        <f t="shared" si="5"/>
        <v>2657649.7869999986</v>
      </c>
      <c r="Z49" s="1">
        <f t="shared" si="5"/>
        <v>2706394.7940999987</v>
      </c>
      <c r="AA49" s="1">
        <f t="shared" si="5"/>
        <v>2755139.8011999987</v>
      </c>
      <c r="AB49" s="1">
        <f t="shared" si="5"/>
        <v>2803884.8082999988</v>
      </c>
      <c r="AC49" s="1">
        <f t="shared" si="5"/>
        <v>2852629.8153999988</v>
      </c>
      <c r="AD49" s="1">
        <f t="shared" si="5"/>
        <v>2901374.8224999988</v>
      </c>
      <c r="AE49" s="1">
        <f t="shared" si="5"/>
        <v>2950119.8295999989</v>
      </c>
      <c r="AF49" s="1">
        <f t="shared" si="5"/>
        <v>2998864.8366999989</v>
      </c>
      <c r="AG49" s="1">
        <f t="shared" si="5"/>
        <v>3047609.843799999</v>
      </c>
      <c r="AH49" s="1">
        <f t="shared" si="5"/>
        <v>3096354.850899999</v>
      </c>
      <c r="AI49" s="1">
        <f t="shared" si="5"/>
        <v>3145099.8579999991</v>
      </c>
      <c r="AJ49" s="1">
        <f t="shared" si="5"/>
        <v>3193844.8650999991</v>
      </c>
      <c r="AK49" s="1">
        <f t="shared" si="5"/>
        <v>3242589.8721999992</v>
      </c>
      <c r="AL49" s="1">
        <f t="shared" si="5"/>
        <v>3291334.8792999992</v>
      </c>
      <c r="AM49" s="1">
        <f t="shared" si="5"/>
        <v>3340079.8863999993</v>
      </c>
      <c r="AN49" s="1">
        <f t="shared" si="5"/>
        <v>3388824.8934999993</v>
      </c>
      <c r="AO49" s="1">
        <f t="shared" si="5"/>
        <v>3437569.9005999994</v>
      </c>
      <c r="AP49" s="1">
        <f t="shared" si="5"/>
        <v>3486314.9076999994</v>
      </c>
      <c r="AQ49" s="1">
        <f t="shared" si="5"/>
        <v>3535059.9147999994</v>
      </c>
      <c r="AR49" s="1">
        <f t="shared" si="5"/>
        <v>3583804.9218999995</v>
      </c>
      <c r="AS49" s="1">
        <f t="shared" si="5"/>
        <v>3632549.9289999995</v>
      </c>
      <c r="AT49" s="1">
        <f t="shared" si="5"/>
        <v>3681294.9360999996</v>
      </c>
      <c r="AU49" s="1">
        <f t="shared" si="5"/>
        <v>3730039.9431999996</v>
      </c>
      <c r="AV49" s="1">
        <f t="shared" si="5"/>
        <v>3778784.9502999997</v>
      </c>
      <c r="AW49" s="1">
        <f t="shared" si="5"/>
        <v>3827529.9573999997</v>
      </c>
      <c r="AX49" s="1">
        <f t="shared" si="5"/>
        <v>3876274.9644999993</v>
      </c>
      <c r="AY49" s="1">
        <f t="shared" si="5"/>
        <v>3925019.9715999993</v>
      </c>
      <c r="AZ49" s="1">
        <f t="shared" si="5"/>
        <v>3973764.9786999994</v>
      </c>
      <c r="BA49" s="1">
        <f t="shared" si="5"/>
        <v>4022509.9857999994</v>
      </c>
      <c r="BB49" s="1">
        <f t="shared" si="5"/>
        <v>4071254.9928999995</v>
      </c>
      <c r="BC49" s="1">
        <f t="shared" si="5"/>
        <v>4119999.9999999995</v>
      </c>
      <c r="BD49" s="1">
        <f t="shared" si="5"/>
        <v>4168745.0070999996</v>
      </c>
      <c r="BE49" s="1">
        <f t="shared" si="5"/>
        <v>4217490.0141999992</v>
      </c>
      <c r="BF49" s="1">
        <f t="shared" si="5"/>
        <v>4266235.0212999992</v>
      </c>
      <c r="BG49" s="1">
        <f t="shared" si="5"/>
        <v>4314980.0283999993</v>
      </c>
      <c r="BH49" s="1">
        <f t="shared" si="5"/>
        <v>4363725.0354999993</v>
      </c>
      <c r="BI49" s="1">
        <f t="shared" si="5"/>
        <v>4412470.0425999993</v>
      </c>
      <c r="BJ49" s="1">
        <f t="shared" si="5"/>
        <v>4461215.0496999994</v>
      </c>
      <c r="BK49" s="1">
        <f t="shared" si="5"/>
        <v>4509960.0567999994</v>
      </c>
      <c r="BL49" s="1">
        <f t="shared" si="5"/>
        <v>4558705.0638999995</v>
      </c>
      <c r="BM49" s="1">
        <f t="shared" si="5"/>
        <v>4607450.0709999995</v>
      </c>
      <c r="BN49" s="1">
        <f t="shared" si="5"/>
        <v>4656195.0780999996</v>
      </c>
      <c r="BO49" s="1">
        <f t="shared" si="5"/>
        <v>4704940.0851999996</v>
      </c>
      <c r="BP49" s="1">
        <f t="shared" ref="BP49:DA50" si="6">MAX(BP19+BP$3*BP34,0)</f>
        <v>4753685.0922999997</v>
      </c>
      <c r="BQ49" s="1">
        <f t="shared" si="6"/>
        <v>4802430.0993999997</v>
      </c>
      <c r="BR49" s="1">
        <f t="shared" si="6"/>
        <v>4851175.1064999998</v>
      </c>
      <c r="BS49" s="1">
        <f t="shared" si="6"/>
        <v>4899920.1135999998</v>
      </c>
      <c r="BT49" s="1">
        <f t="shared" si="6"/>
        <v>4948665.1206999999</v>
      </c>
      <c r="BU49" s="1">
        <f t="shared" si="6"/>
        <v>4997410.1277999999</v>
      </c>
      <c r="BV49" s="1">
        <f t="shared" si="6"/>
        <v>5046155.1348999999</v>
      </c>
      <c r="BW49" s="1">
        <f t="shared" si="6"/>
        <v>5094900.142</v>
      </c>
      <c r="BX49" s="1">
        <f t="shared" si="6"/>
        <v>5143645.1491</v>
      </c>
      <c r="BY49" s="1">
        <f t="shared" si="6"/>
        <v>5192390.1562000001</v>
      </c>
      <c r="BZ49" s="1">
        <f t="shared" si="6"/>
        <v>5241135.1633000001</v>
      </c>
      <c r="CA49" s="1">
        <f t="shared" si="6"/>
        <v>5289880.1704000002</v>
      </c>
      <c r="CB49" s="1">
        <f t="shared" si="6"/>
        <v>5338625.1775000002</v>
      </c>
      <c r="CC49" s="1">
        <f t="shared" si="6"/>
        <v>5387370.1846000003</v>
      </c>
      <c r="CD49" s="1">
        <f t="shared" si="6"/>
        <v>5436115.1917000003</v>
      </c>
      <c r="CE49" s="1">
        <f t="shared" si="6"/>
        <v>5484860.1988000004</v>
      </c>
      <c r="CF49" s="1">
        <f t="shared" si="6"/>
        <v>5533605.2059000004</v>
      </c>
      <c r="CG49" s="1">
        <f t="shared" si="6"/>
        <v>5582350.2130000005</v>
      </c>
      <c r="CH49" s="1">
        <f t="shared" si="6"/>
        <v>5631095.2201000005</v>
      </c>
      <c r="CI49" s="1">
        <f t="shared" si="6"/>
        <v>5679840.2272000005</v>
      </c>
      <c r="CJ49" s="1">
        <f t="shared" si="6"/>
        <v>5728585.2343000006</v>
      </c>
      <c r="CK49" s="1">
        <f t="shared" si="6"/>
        <v>5777330.2414000006</v>
      </c>
      <c r="CL49" s="1">
        <f t="shared" si="6"/>
        <v>5826075.2485000007</v>
      </c>
      <c r="CM49" s="1">
        <f t="shared" si="6"/>
        <v>5874820.2556000007</v>
      </c>
      <c r="CN49" s="1">
        <f t="shared" si="6"/>
        <v>5923565.2627000008</v>
      </c>
      <c r="CO49" s="1">
        <f t="shared" si="6"/>
        <v>5972310.2698000008</v>
      </c>
      <c r="CP49" s="1">
        <f t="shared" si="6"/>
        <v>6021055.2769000009</v>
      </c>
      <c r="CQ49" s="1">
        <f t="shared" si="6"/>
        <v>6069800.284</v>
      </c>
      <c r="CR49" s="1">
        <f t="shared" si="6"/>
        <v>6118545.2911</v>
      </c>
      <c r="CS49" s="1">
        <f t="shared" si="6"/>
        <v>6167290.2982000001</v>
      </c>
      <c r="CT49" s="1">
        <f t="shared" si="6"/>
        <v>6216035.3053000001</v>
      </c>
      <c r="CU49" s="1">
        <f t="shared" si="6"/>
        <v>6264780.3124000002</v>
      </c>
      <c r="CV49" s="1">
        <f t="shared" si="6"/>
        <v>6313525.3194999993</v>
      </c>
      <c r="CW49" s="1">
        <f t="shared" si="6"/>
        <v>6362270.3265999993</v>
      </c>
      <c r="CX49" s="1">
        <f t="shared" si="6"/>
        <v>6411015.3336999994</v>
      </c>
      <c r="CY49" s="1">
        <f t="shared" si="6"/>
        <v>6459760.3407999985</v>
      </c>
      <c r="CZ49" s="1">
        <f t="shared" si="6"/>
        <v>6508505.3478999995</v>
      </c>
      <c r="DA49" s="1">
        <f t="shared" si="6"/>
        <v>6557250.3549999986</v>
      </c>
    </row>
    <row r="50" spans="3:105" x14ac:dyDescent="0.25">
      <c r="C50" s="1"/>
      <c r="D50" t="s">
        <v>60</v>
      </c>
      <c r="E50" s="1">
        <f t="shared" ref="E50:BP50" si="7">MAX(E20+E$3*E35,0)</f>
        <v>1770650.4100000001</v>
      </c>
      <c r="F50" s="1">
        <f t="shared" si="7"/>
        <v>1819652.4017999996</v>
      </c>
      <c r="G50" s="1">
        <f t="shared" si="7"/>
        <v>1868654.3935999996</v>
      </c>
      <c r="H50" s="1">
        <f t="shared" si="7"/>
        <v>1917656.3853999996</v>
      </c>
      <c r="I50" s="1">
        <f t="shared" si="7"/>
        <v>1966658.3771999991</v>
      </c>
      <c r="J50" s="1">
        <f t="shared" si="7"/>
        <v>2015660.368999999</v>
      </c>
      <c r="K50" s="1">
        <f t="shared" si="7"/>
        <v>2064662.360799999</v>
      </c>
      <c r="L50" s="1">
        <f t="shared" si="7"/>
        <v>2113664.3525999989</v>
      </c>
      <c r="M50" s="1">
        <f t="shared" si="7"/>
        <v>2162666.3443999989</v>
      </c>
      <c r="N50" s="1">
        <f t="shared" si="7"/>
        <v>2211668.3361999984</v>
      </c>
      <c r="O50" s="1">
        <f t="shared" si="7"/>
        <v>2260670.3279999983</v>
      </c>
      <c r="P50" s="1">
        <f t="shared" si="7"/>
        <v>2309672.3197999983</v>
      </c>
      <c r="Q50" s="1">
        <f t="shared" si="7"/>
        <v>2358674.3115999983</v>
      </c>
      <c r="R50" s="1">
        <f t="shared" si="7"/>
        <v>2407676.3033999987</v>
      </c>
      <c r="S50" s="1">
        <f t="shared" si="7"/>
        <v>2456678.2951999987</v>
      </c>
      <c r="T50" s="1">
        <f t="shared" si="7"/>
        <v>2505680.2869999986</v>
      </c>
      <c r="U50" s="1">
        <f t="shared" si="7"/>
        <v>2554682.2787999986</v>
      </c>
      <c r="V50" s="1">
        <f t="shared" si="7"/>
        <v>2603684.2705999985</v>
      </c>
      <c r="W50" s="1">
        <f t="shared" si="7"/>
        <v>2652686.2623999985</v>
      </c>
      <c r="X50" s="1">
        <f t="shared" si="7"/>
        <v>2701688.2541999985</v>
      </c>
      <c r="Y50" s="1">
        <f t="shared" si="7"/>
        <v>2750690.2459999984</v>
      </c>
      <c r="Z50" s="1">
        <f t="shared" si="7"/>
        <v>2799692.2377999988</v>
      </c>
      <c r="AA50" s="1">
        <f t="shared" si="7"/>
        <v>2848694.2295999988</v>
      </c>
      <c r="AB50" s="1">
        <f t="shared" si="7"/>
        <v>2897696.2213999988</v>
      </c>
      <c r="AC50" s="1">
        <f t="shared" si="7"/>
        <v>2946698.2131999992</v>
      </c>
      <c r="AD50" s="1">
        <f t="shared" si="7"/>
        <v>2995700.2049999991</v>
      </c>
      <c r="AE50" s="1">
        <f t="shared" si="7"/>
        <v>3044702.1967999991</v>
      </c>
      <c r="AF50" s="1">
        <f t="shared" si="7"/>
        <v>3093704.1885999991</v>
      </c>
      <c r="AG50" s="1">
        <f t="shared" si="7"/>
        <v>3142706.180399999</v>
      </c>
      <c r="AH50" s="1">
        <f t="shared" si="7"/>
        <v>3191708.172199999</v>
      </c>
      <c r="AI50" s="1">
        <f t="shared" si="7"/>
        <v>3240710.1639999989</v>
      </c>
      <c r="AJ50" s="1">
        <f t="shared" si="7"/>
        <v>3289712.1557999989</v>
      </c>
      <c r="AK50" s="1">
        <f t="shared" si="7"/>
        <v>3338714.1475999993</v>
      </c>
      <c r="AL50" s="1">
        <f t="shared" si="7"/>
        <v>3387716.1393999993</v>
      </c>
      <c r="AM50" s="1">
        <f t="shared" si="7"/>
        <v>3436718.1311999992</v>
      </c>
      <c r="AN50" s="1">
        <f t="shared" si="7"/>
        <v>3485720.1229999992</v>
      </c>
      <c r="AO50" s="1">
        <f t="shared" si="7"/>
        <v>3534722.1147999996</v>
      </c>
      <c r="AP50" s="1">
        <f t="shared" si="7"/>
        <v>3583724.1065999996</v>
      </c>
      <c r="AQ50" s="1">
        <f t="shared" si="7"/>
        <v>3632726.0983999996</v>
      </c>
      <c r="AR50" s="1">
        <f t="shared" si="7"/>
        <v>3681728.0901999995</v>
      </c>
      <c r="AS50" s="1">
        <f t="shared" si="7"/>
        <v>3730730.0819999995</v>
      </c>
      <c r="AT50" s="1">
        <f t="shared" si="7"/>
        <v>3779732.0737999994</v>
      </c>
      <c r="AU50" s="1">
        <f t="shared" si="7"/>
        <v>3828734.0655999994</v>
      </c>
      <c r="AV50" s="1">
        <f t="shared" si="7"/>
        <v>3877736.0573999994</v>
      </c>
      <c r="AW50" s="1">
        <f t="shared" si="7"/>
        <v>3926738.0491999993</v>
      </c>
      <c r="AX50" s="1">
        <f t="shared" si="7"/>
        <v>3975740.0409999993</v>
      </c>
      <c r="AY50" s="1">
        <f t="shared" si="7"/>
        <v>4024742.0327999997</v>
      </c>
      <c r="AZ50" s="1">
        <f t="shared" si="7"/>
        <v>4073744.0245999997</v>
      </c>
      <c r="BA50" s="1">
        <f t="shared" si="7"/>
        <v>4122746.0163999996</v>
      </c>
      <c r="BB50" s="1">
        <f t="shared" si="7"/>
        <v>4171748.0081999996</v>
      </c>
      <c r="BC50" s="1">
        <f t="shared" si="7"/>
        <v>4220749.9999999991</v>
      </c>
      <c r="BD50" s="1">
        <f t="shared" si="7"/>
        <v>4269751.9918</v>
      </c>
      <c r="BE50" s="1">
        <f t="shared" si="7"/>
        <v>4318753.9835999999</v>
      </c>
      <c r="BF50" s="1">
        <f t="shared" si="7"/>
        <v>4367755.9753999999</v>
      </c>
      <c r="BG50" s="1">
        <f t="shared" si="7"/>
        <v>4416757.9671999998</v>
      </c>
      <c r="BH50" s="1">
        <f t="shared" si="7"/>
        <v>4465759.9589999998</v>
      </c>
      <c r="BI50" s="1">
        <f t="shared" si="7"/>
        <v>4514761.9507999998</v>
      </c>
      <c r="BJ50" s="1">
        <f t="shared" si="7"/>
        <v>4563763.9425999997</v>
      </c>
      <c r="BK50" s="1">
        <f t="shared" si="7"/>
        <v>4612765.9343999997</v>
      </c>
      <c r="BL50" s="1">
        <f t="shared" si="7"/>
        <v>4661767.9261999996</v>
      </c>
      <c r="BM50" s="1">
        <f t="shared" si="7"/>
        <v>4710769.9179999996</v>
      </c>
      <c r="BN50" s="1">
        <f t="shared" si="7"/>
        <v>4759771.9097999996</v>
      </c>
      <c r="BO50" s="1">
        <f t="shared" si="7"/>
        <v>4808773.9015999995</v>
      </c>
      <c r="BP50" s="1">
        <f t="shared" si="7"/>
        <v>4857775.8933999995</v>
      </c>
      <c r="BQ50" s="1">
        <f t="shared" si="6"/>
        <v>4906777.8851999994</v>
      </c>
      <c r="BR50" s="1">
        <f t="shared" si="6"/>
        <v>4955779.8769999994</v>
      </c>
      <c r="BS50" s="1">
        <f t="shared" si="6"/>
        <v>5004781.8687999994</v>
      </c>
      <c r="BT50" s="1">
        <f t="shared" si="6"/>
        <v>5053783.8606000002</v>
      </c>
      <c r="BU50" s="1">
        <f t="shared" si="6"/>
        <v>5102785.8524000002</v>
      </c>
      <c r="BV50" s="1">
        <f t="shared" si="6"/>
        <v>5151787.8442000002</v>
      </c>
      <c r="BW50" s="1">
        <f t="shared" si="6"/>
        <v>5200789.8360000001</v>
      </c>
      <c r="BX50" s="1">
        <f t="shared" si="6"/>
        <v>5249791.8278000001</v>
      </c>
      <c r="BY50" s="1">
        <f t="shared" si="6"/>
        <v>5298793.8196</v>
      </c>
      <c r="BZ50" s="1">
        <f t="shared" si="6"/>
        <v>5347795.8114</v>
      </c>
      <c r="CA50" s="1">
        <f t="shared" si="6"/>
        <v>5396797.8032</v>
      </c>
      <c r="CB50" s="1">
        <f t="shared" si="6"/>
        <v>5445799.7949999999</v>
      </c>
      <c r="CC50" s="1">
        <f t="shared" si="6"/>
        <v>5494801.7867999999</v>
      </c>
      <c r="CD50" s="1">
        <f t="shared" si="6"/>
        <v>5543803.7785999998</v>
      </c>
      <c r="CE50" s="1">
        <f t="shared" si="6"/>
        <v>5592805.7703999998</v>
      </c>
      <c r="CF50" s="1">
        <f t="shared" si="6"/>
        <v>5641807.7621999998</v>
      </c>
      <c r="CG50" s="1">
        <f t="shared" si="6"/>
        <v>5690809.7540000007</v>
      </c>
      <c r="CH50" s="1">
        <f t="shared" si="6"/>
        <v>5739811.7458000006</v>
      </c>
      <c r="CI50" s="1">
        <f t="shared" si="6"/>
        <v>5788813.7376000006</v>
      </c>
      <c r="CJ50" s="1">
        <f t="shared" si="6"/>
        <v>5837815.7294000005</v>
      </c>
      <c r="CK50" s="1">
        <f t="shared" si="6"/>
        <v>5886817.7212000005</v>
      </c>
      <c r="CL50" s="1">
        <f t="shared" si="6"/>
        <v>5935819.7130000005</v>
      </c>
      <c r="CM50" s="1">
        <f t="shared" si="6"/>
        <v>5984821.7048000004</v>
      </c>
      <c r="CN50" s="1">
        <f t="shared" si="6"/>
        <v>6033823.6966000004</v>
      </c>
      <c r="CO50" s="1">
        <f t="shared" si="6"/>
        <v>6082825.6884000003</v>
      </c>
      <c r="CP50" s="1">
        <f t="shared" si="6"/>
        <v>6131827.6802000003</v>
      </c>
      <c r="CQ50" s="1">
        <f t="shared" si="6"/>
        <v>6180829.6720000003</v>
      </c>
      <c r="CR50" s="1">
        <f t="shared" si="6"/>
        <v>6229831.6638000002</v>
      </c>
      <c r="CS50" s="1">
        <f t="shared" si="6"/>
        <v>6278833.6556000002</v>
      </c>
      <c r="CT50" s="1">
        <f t="shared" si="6"/>
        <v>6327835.6474000001</v>
      </c>
      <c r="CU50" s="1">
        <f t="shared" si="6"/>
        <v>6376837.6392000001</v>
      </c>
      <c r="CV50" s="1">
        <f t="shared" si="6"/>
        <v>6425839.6309999991</v>
      </c>
      <c r="CW50" s="1">
        <f t="shared" si="6"/>
        <v>6474841.6228</v>
      </c>
      <c r="CX50" s="1">
        <f t="shared" si="6"/>
        <v>6523843.614599999</v>
      </c>
      <c r="CY50" s="1">
        <f t="shared" si="6"/>
        <v>6572845.606399999</v>
      </c>
      <c r="CZ50" s="1">
        <f t="shared" si="6"/>
        <v>6621847.598199999</v>
      </c>
      <c r="DA50" s="1">
        <f t="shared" si="6"/>
        <v>6670849.5899999989</v>
      </c>
    </row>
    <row r="51" spans="3:105" x14ac:dyDescent="0.25">
      <c r="D51" s="6"/>
    </row>
    <row r="52" spans="3:105" x14ac:dyDescent="0.25">
      <c r="D52" s="4" t="s">
        <v>22</v>
      </c>
    </row>
    <row r="53" spans="3:105" x14ac:dyDescent="0.25">
      <c r="D53" t="s">
        <v>48</v>
      </c>
      <c r="E53" s="1">
        <f t="array" ref="E53:E65">k.additional.2025</f>
        <v>1066991.7808219176</v>
      </c>
      <c r="F53" s="1">
        <f t="array" ref="F53:F65">k.additional.2025</f>
        <v>1066991.7808219176</v>
      </c>
      <c r="G53" s="1">
        <f t="array" ref="G53:G65">k.additional.2025</f>
        <v>1066991.7808219176</v>
      </c>
      <c r="H53" s="1">
        <f t="array" ref="H53:H65">k.additional.2025</f>
        <v>1066991.7808219176</v>
      </c>
      <c r="I53" s="1">
        <f t="array" ref="I53:I65">k.additional.2025</f>
        <v>1066991.7808219176</v>
      </c>
      <c r="J53" s="1">
        <f t="array" ref="J53:J65">k.additional.2025</f>
        <v>1066991.7808219176</v>
      </c>
      <c r="K53" s="1">
        <f t="array" ref="K53:K65">k.additional.2025</f>
        <v>1066991.7808219176</v>
      </c>
      <c r="L53" s="1">
        <f t="array" ref="L53:L65">k.additional.2025</f>
        <v>1066991.7808219176</v>
      </c>
      <c r="M53" s="1">
        <f t="array" ref="M53:M65">k.additional.2025</f>
        <v>1066991.7808219176</v>
      </c>
      <c r="N53" s="1">
        <f t="array" ref="N53:N65">k.additional.2025</f>
        <v>1066991.7808219176</v>
      </c>
      <c r="O53" s="1">
        <f t="array" ref="O53:O65">k.additional.2025</f>
        <v>1066991.7808219176</v>
      </c>
      <c r="P53" s="1">
        <f t="array" ref="P53:P65">k.additional.2025</f>
        <v>1066991.7808219176</v>
      </c>
      <c r="Q53" s="1">
        <f t="array" ref="Q53:Q65">k.additional.2025</f>
        <v>1066991.7808219176</v>
      </c>
      <c r="R53" s="1">
        <f t="array" ref="R53:R65">k.additional.2025</f>
        <v>1066991.7808219176</v>
      </c>
      <c r="S53" s="1">
        <f t="array" ref="S53:S65">k.additional.2025</f>
        <v>1066991.7808219176</v>
      </c>
      <c r="T53" s="1">
        <f t="array" ref="T53:T65">k.additional.2025</f>
        <v>1066991.7808219176</v>
      </c>
      <c r="U53" s="1">
        <f t="array" ref="U53:U65">k.additional.2025</f>
        <v>1066991.7808219176</v>
      </c>
      <c r="V53" s="1">
        <f t="array" ref="V53:V65">k.additional.2025</f>
        <v>1066991.7808219176</v>
      </c>
      <c r="W53" s="1">
        <f t="array" ref="W53:W65">k.additional.2025</f>
        <v>1066991.7808219176</v>
      </c>
      <c r="X53" s="1">
        <f t="array" ref="X53:X65">k.additional.2025</f>
        <v>1066991.7808219176</v>
      </c>
      <c r="Y53" s="1">
        <f t="array" ref="Y53:Y65">k.additional.2025</f>
        <v>1066991.7808219176</v>
      </c>
      <c r="Z53" s="1">
        <f t="array" ref="Z53:Z65">k.additional.2025</f>
        <v>1066991.7808219176</v>
      </c>
      <c r="AA53" s="1">
        <f t="array" ref="AA53:AA65">k.additional.2025</f>
        <v>1066991.7808219176</v>
      </c>
      <c r="AB53" s="1">
        <f t="array" ref="AB53:AB65">k.additional.2025</f>
        <v>1066991.7808219176</v>
      </c>
      <c r="AC53" s="1">
        <f t="array" ref="AC53:AC65">k.additional.2025</f>
        <v>1066991.7808219176</v>
      </c>
      <c r="AD53" s="1">
        <f t="array" ref="AD53:AD65">k.additional.2025</f>
        <v>1066991.7808219176</v>
      </c>
      <c r="AE53" s="1">
        <f t="array" ref="AE53:AE65">k.additional.2025</f>
        <v>1066991.7808219176</v>
      </c>
      <c r="AF53" s="1">
        <f t="array" ref="AF53:AF65">k.additional.2025</f>
        <v>1066991.7808219176</v>
      </c>
      <c r="AG53" s="1">
        <f t="array" ref="AG53:AG65">k.additional.2025</f>
        <v>1066991.7808219176</v>
      </c>
      <c r="AH53" s="1">
        <f t="array" ref="AH53:AH65">k.additional.2025</f>
        <v>1066991.7808219176</v>
      </c>
      <c r="AI53" s="1">
        <f t="array" ref="AI53:AI65">k.additional.2025</f>
        <v>1066991.7808219176</v>
      </c>
      <c r="AJ53" s="1">
        <f t="array" ref="AJ53:AJ65">k.additional.2025</f>
        <v>1066991.7808219176</v>
      </c>
      <c r="AK53" s="1">
        <f t="array" ref="AK53:AK65">k.additional.2025</f>
        <v>1066991.7808219176</v>
      </c>
      <c r="AL53" s="1">
        <f t="array" ref="AL53:AL65">k.additional.2025</f>
        <v>1066991.7808219176</v>
      </c>
      <c r="AM53" s="1">
        <f t="array" ref="AM53:AM65">k.additional.2025</f>
        <v>1066991.7808219176</v>
      </c>
      <c r="AN53" s="1">
        <f t="array" ref="AN53:AN65">k.additional.2025</f>
        <v>1066991.7808219176</v>
      </c>
      <c r="AO53" s="1">
        <f t="array" ref="AO53:AO65">k.additional.2025</f>
        <v>1066991.7808219176</v>
      </c>
      <c r="AP53" s="1">
        <f t="array" ref="AP53:AP65">k.additional.2025</f>
        <v>1066991.7808219176</v>
      </c>
      <c r="AQ53" s="1">
        <f t="array" ref="AQ53:AQ65">k.additional.2025</f>
        <v>1066991.7808219176</v>
      </c>
      <c r="AR53" s="1">
        <f t="array" ref="AR53:AR65">k.additional.2025</f>
        <v>1066991.7808219176</v>
      </c>
      <c r="AS53" s="1">
        <f t="array" ref="AS53:AS65">k.additional.2025</f>
        <v>1066991.7808219176</v>
      </c>
      <c r="AT53" s="1">
        <f t="array" ref="AT53:AT65">k.additional.2025</f>
        <v>1066991.7808219176</v>
      </c>
      <c r="AU53" s="1">
        <f t="array" ref="AU53:AU65">k.additional.2025</f>
        <v>1066991.7808219176</v>
      </c>
      <c r="AV53" s="1">
        <f t="array" ref="AV53:AV65">k.additional.2025</f>
        <v>1066991.7808219176</v>
      </c>
      <c r="AW53" s="1">
        <f t="array" ref="AW53:AW65">k.additional.2025</f>
        <v>1066991.7808219176</v>
      </c>
      <c r="AX53" s="1">
        <f t="array" ref="AX53:AX65">k.additional.2025</f>
        <v>1066991.7808219176</v>
      </c>
      <c r="AY53" s="1">
        <f t="array" ref="AY53:AY65">k.additional.2025</f>
        <v>1066991.7808219176</v>
      </c>
      <c r="AZ53" s="1">
        <f t="array" ref="AZ53:AZ65">k.additional.2025</f>
        <v>1066991.7808219176</v>
      </c>
      <c r="BA53" s="1">
        <f t="array" ref="BA53:BA65">k.additional.2025</f>
        <v>1066991.7808219176</v>
      </c>
      <c r="BB53" s="1">
        <f t="array" ref="BB53:BB65">k.additional.2025</f>
        <v>1066991.7808219176</v>
      </c>
      <c r="BC53" s="1">
        <f t="array" ref="BC53:BC65">k.additional.2025</f>
        <v>1066991.7808219176</v>
      </c>
      <c r="BD53" s="1">
        <f t="array" ref="BD53:BD65">k.additional.2025</f>
        <v>1066991.7808219176</v>
      </c>
      <c r="BE53" s="1">
        <f t="array" ref="BE53:BE65">k.additional.2025</f>
        <v>1066991.7808219176</v>
      </c>
      <c r="BF53" s="1">
        <f t="array" ref="BF53:BF65">k.additional.2025</f>
        <v>1066991.7808219176</v>
      </c>
      <c r="BG53" s="1">
        <f t="array" ref="BG53:BG65">k.additional.2025</f>
        <v>1066991.7808219176</v>
      </c>
      <c r="BH53" s="1">
        <f t="array" ref="BH53:BH65">k.additional.2025</f>
        <v>1066991.7808219176</v>
      </c>
      <c r="BI53" s="1">
        <f t="array" ref="BI53:BI65">k.additional.2025</f>
        <v>1066991.7808219176</v>
      </c>
      <c r="BJ53" s="1">
        <f t="array" ref="BJ53:BJ65">k.additional.2025</f>
        <v>1066991.7808219176</v>
      </c>
      <c r="BK53" s="1">
        <f t="array" ref="BK53:BK65">k.additional.2025</f>
        <v>1066991.7808219176</v>
      </c>
      <c r="BL53" s="1">
        <f t="array" ref="BL53:BL65">k.additional.2025</f>
        <v>1066991.7808219176</v>
      </c>
      <c r="BM53" s="1">
        <f t="array" ref="BM53:BM65">k.additional.2025</f>
        <v>1066991.7808219176</v>
      </c>
      <c r="BN53" s="1">
        <f t="array" ref="BN53:BN65">k.additional.2025</f>
        <v>1066991.7808219176</v>
      </c>
      <c r="BO53" s="1">
        <f t="array" ref="BO53:BO65">k.additional.2025</f>
        <v>1066991.7808219176</v>
      </c>
      <c r="BP53" s="1">
        <f t="array" ref="BP53:BP65">k.additional.2025</f>
        <v>1066991.7808219176</v>
      </c>
      <c r="BQ53" s="1">
        <f t="array" ref="BQ53:BQ65">k.additional.2025</f>
        <v>1066991.7808219176</v>
      </c>
      <c r="BR53" s="1">
        <f t="array" ref="BR53:BR65">k.additional.2025</f>
        <v>1066991.7808219176</v>
      </c>
      <c r="BS53" s="1">
        <f t="array" ref="BS53:BS65">k.additional.2025</f>
        <v>1066991.7808219176</v>
      </c>
      <c r="BT53" s="1">
        <f t="array" ref="BT53:BT65">k.additional.2025</f>
        <v>1066991.7808219176</v>
      </c>
      <c r="BU53" s="1">
        <f t="array" ref="BU53:BU65">k.additional.2025</f>
        <v>1066991.7808219176</v>
      </c>
      <c r="BV53" s="1">
        <f t="array" ref="BV53:BV65">k.additional.2025</f>
        <v>1066991.7808219176</v>
      </c>
      <c r="BW53" s="1">
        <f t="array" ref="BW53:BW65">k.additional.2025</f>
        <v>1066991.7808219176</v>
      </c>
      <c r="BX53" s="1">
        <f t="array" ref="BX53:BX65">k.additional.2025</f>
        <v>1066991.7808219176</v>
      </c>
      <c r="BY53" s="1">
        <f t="array" ref="BY53:BY65">k.additional.2025</f>
        <v>1066991.7808219176</v>
      </c>
      <c r="BZ53" s="1">
        <f t="array" ref="BZ53:BZ65">k.additional.2025</f>
        <v>1066991.7808219176</v>
      </c>
      <c r="CA53" s="1">
        <f t="array" ref="CA53:CA65">k.additional.2025</f>
        <v>1066991.7808219176</v>
      </c>
      <c r="CB53" s="1">
        <f t="array" ref="CB53:CB65">k.additional.2025</f>
        <v>1066991.7808219176</v>
      </c>
      <c r="CC53" s="1">
        <f t="array" ref="CC53:CC65">k.additional.2025</f>
        <v>1066991.7808219176</v>
      </c>
      <c r="CD53" s="1">
        <f t="array" ref="CD53:CD65">k.additional.2025</f>
        <v>1066991.7808219176</v>
      </c>
      <c r="CE53" s="1">
        <f t="array" ref="CE53:CE65">k.additional.2025</f>
        <v>1066991.7808219176</v>
      </c>
      <c r="CF53" s="1">
        <f t="array" ref="CF53:CF65">k.additional.2025</f>
        <v>1066991.7808219176</v>
      </c>
      <c r="CG53" s="1">
        <f t="array" ref="CG53:CG65">k.additional.2025</f>
        <v>1066991.7808219176</v>
      </c>
      <c r="CH53" s="1">
        <f t="array" ref="CH53:CH65">k.additional.2025</f>
        <v>1066991.7808219176</v>
      </c>
      <c r="CI53" s="1">
        <f t="array" ref="CI53:CI65">k.additional.2025</f>
        <v>1066991.7808219176</v>
      </c>
      <c r="CJ53" s="1">
        <f t="array" ref="CJ53:CJ65">k.additional.2025</f>
        <v>1066991.7808219176</v>
      </c>
      <c r="CK53" s="1">
        <f t="array" ref="CK53:CK65">k.additional.2025</f>
        <v>1066991.7808219176</v>
      </c>
      <c r="CL53" s="1">
        <f t="array" ref="CL53:CL65">k.additional.2025</f>
        <v>1066991.7808219176</v>
      </c>
      <c r="CM53" s="1">
        <f t="array" ref="CM53:CM65">k.additional.2025</f>
        <v>1066991.7808219176</v>
      </c>
      <c r="CN53" s="1">
        <f t="array" ref="CN53:CN65">k.additional.2025</f>
        <v>1066991.7808219176</v>
      </c>
      <c r="CO53" s="1">
        <f t="array" ref="CO53:CO65">k.additional.2025</f>
        <v>1066991.7808219176</v>
      </c>
      <c r="CP53" s="1">
        <f t="array" ref="CP53:CP65">k.additional.2025</f>
        <v>1066991.7808219176</v>
      </c>
      <c r="CQ53" s="1">
        <f t="array" ref="CQ53:CQ65">k.additional.2025</f>
        <v>1066991.7808219176</v>
      </c>
      <c r="CR53" s="1">
        <f t="array" ref="CR53:CR65">k.additional.2025</f>
        <v>1066991.7808219176</v>
      </c>
      <c r="CS53" s="1">
        <f t="array" ref="CS53:CS65">k.additional.2025</f>
        <v>1066991.7808219176</v>
      </c>
      <c r="CT53" s="1">
        <f t="array" ref="CT53:CT65">k.additional.2025</f>
        <v>1066991.7808219176</v>
      </c>
      <c r="CU53" s="1">
        <f t="array" ref="CU53:CU65">k.additional.2025</f>
        <v>1066991.7808219176</v>
      </c>
      <c r="CV53" s="1">
        <f t="array" ref="CV53:CV65">k.additional.2025</f>
        <v>1066991.7808219176</v>
      </c>
      <c r="CW53" s="1">
        <f t="array" ref="CW53:CW65">k.additional.2025</f>
        <v>1066991.7808219176</v>
      </c>
      <c r="CX53" s="1">
        <f t="array" ref="CX53:CX65">k.additional.2025</f>
        <v>1066991.7808219176</v>
      </c>
      <c r="CY53" s="1">
        <f t="array" ref="CY53:CY65">k.additional.2025</f>
        <v>1066991.7808219176</v>
      </c>
      <c r="CZ53" s="1">
        <f t="array" ref="CZ53:CZ65">k.additional.2025</f>
        <v>1066991.7808219176</v>
      </c>
      <c r="DA53" s="1">
        <f t="array" ref="DA53:DA65">k.additional.2025</f>
        <v>1066991.7808219176</v>
      </c>
    </row>
    <row r="54" spans="3:105" x14ac:dyDescent="0.25">
      <c r="D54" t="s">
        <v>49</v>
      </c>
      <c r="E54" s="1">
        <v>1066991.7808219176</v>
      </c>
      <c r="F54" s="1">
        <v>1066991.7808219176</v>
      </c>
      <c r="G54" s="1">
        <v>1066991.7808219176</v>
      </c>
      <c r="H54" s="1">
        <v>1066991.7808219176</v>
      </c>
      <c r="I54" s="1">
        <v>1066991.7808219176</v>
      </c>
      <c r="J54" s="1">
        <v>1066991.7808219176</v>
      </c>
      <c r="K54" s="1">
        <v>1066991.7808219176</v>
      </c>
      <c r="L54" s="1">
        <v>1066991.7808219176</v>
      </c>
      <c r="M54" s="1">
        <v>1066991.7808219176</v>
      </c>
      <c r="N54" s="1">
        <v>1066991.7808219176</v>
      </c>
      <c r="O54" s="1">
        <v>1066991.7808219176</v>
      </c>
      <c r="P54" s="1">
        <v>1066991.7808219176</v>
      </c>
      <c r="Q54" s="1">
        <v>1066991.7808219176</v>
      </c>
      <c r="R54" s="1">
        <v>1066991.7808219176</v>
      </c>
      <c r="S54" s="1">
        <v>1066991.7808219176</v>
      </c>
      <c r="T54" s="1">
        <v>1066991.7808219176</v>
      </c>
      <c r="U54" s="1">
        <v>1066991.7808219176</v>
      </c>
      <c r="V54" s="1">
        <v>1066991.7808219176</v>
      </c>
      <c r="W54" s="1">
        <v>1066991.7808219176</v>
      </c>
      <c r="X54" s="1">
        <v>1066991.7808219176</v>
      </c>
      <c r="Y54" s="1">
        <v>1066991.7808219176</v>
      </c>
      <c r="Z54" s="1">
        <v>1066991.7808219176</v>
      </c>
      <c r="AA54" s="1">
        <v>1066991.7808219176</v>
      </c>
      <c r="AB54" s="1">
        <v>1066991.7808219176</v>
      </c>
      <c r="AC54" s="1">
        <v>1066991.7808219176</v>
      </c>
      <c r="AD54" s="1">
        <v>1066991.7808219176</v>
      </c>
      <c r="AE54" s="1">
        <v>1066991.7808219176</v>
      </c>
      <c r="AF54" s="1">
        <v>1066991.7808219176</v>
      </c>
      <c r="AG54" s="1">
        <v>1066991.7808219176</v>
      </c>
      <c r="AH54" s="1">
        <v>1066991.7808219176</v>
      </c>
      <c r="AI54" s="1">
        <v>1066991.7808219176</v>
      </c>
      <c r="AJ54" s="1">
        <v>1066991.7808219176</v>
      </c>
      <c r="AK54" s="1">
        <v>1066991.7808219176</v>
      </c>
      <c r="AL54" s="1">
        <v>1066991.7808219176</v>
      </c>
      <c r="AM54" s="1">
        <v>1066991.7808219176</v>
      </c>
      <c r="AN54" s="1">
        <v>1066991.7808219176</v>
      </c>
      <c r="AO54" s="1">
        <v>1066991.7808219176</v>
      </c>
      <c r="AP54" s="1">
        <v>1066991.7808219176</v>
      </c>
      <c r="AQ54" s="1">
        <v>1066991.7808219176</v>
      </c>
      <c r="AR54" s="1">
        <v>1066991.7808219176</v>
      </c>
      <c r="AS54" s="1">
        <v>1066991.7808219176</v>
      </c>
      <c r="AT54" s="1">
        <v>1066991.7808219176</v>
      </c>
      <c r="AU54" s="1">
        <v>1066991.7808219176</v>
      </c>
      <c r="AV54" s="1">
        <v>1066991.7808219176</v>
      </c>
      <c r="AW54" s="1">
        <v>1066991.7808219176</v>
      </c>
      <c r="AX54" s="1">
        <v>1066991.7808219176</v>
      </c>
      <c r="AY54" s="1">
        <v>1066991.7808219176</v>
      </c>
      <c r="AZ54" s="1">
        <v>1066991.7808219176</v>
      </c>
      <c r="BA54" s="1">
        <v>1066991.7808219176</v>
      </c>
      <c r="BB54" s="1">
        <v>1066991.7808219176</v>
      </c>
      <c r="BC54" s="1">
        <v>1066991.7808219176</v>
      </c>
      <c r="BD54" s="1">
        <v>1066991.7808219176</v>
      </c>
      <c r="BE54" s="1">
        <v>1066991.7808219176</v>
      </c>
      <c r="BF54" s="1">
        <v>1066991.7808219176</v>
      </c>
      <c r="BG54" s="1">
        <v>1066991.7808219176</v>
      </c>
      <c r="BH54" s="1">
        <v>1066991.7808219176</v>
      </c>
      <c r="BI54" s="1">
        <v>1066991.7808219176</v>
      </c>
      <c r="BJ54" s="1">
        <v>1066991.7808219176</v>
      </c>
      <c r="BK54" s="1">
        <v>1066991.7808219176</v>
      </c>
      <c r="BL54" s="1">
        <v>1066991.7808219176</v>
      </c>
      <c r="BM54" s="1">
        <v>1066991.7808219176</v>
      </c>
      <c r="BN54" s="1">
        <v>1066991.7808219176</v>
      </c>
      <c r="BO54" s="1">
        <v>1066991.7808219176</v>
      </c>
      <c r="BP54" s="1">
        <v>1066991.7808219176</v>
      </c>
      <c r="BQ54" s="1">
        <v>1066991.7808219176</v>
      </c>
      <c r="BR54" s="1">
        <v>1066991.7808219176</v>
      </c>
      <c r="BS54" s="1">
        <v>1066991.7808219176</v>
      </c>
      <c r="BT54" s="1">
        <v>1066991.7808219176</v>
      </c>
      <c r="BU54" s="1">
        <v>1066991.7808219176</v>
      </c>
      <c r="BV54" s="1">
        <v>1066991.7808219176</v>
      </c>
      <c r="BW54" s="1">
        <v>1066991.7808219176</v>
      </c>
      <c r="BX54" s="1">
        <v>1066991.7808219176</v>
      </c>
      <c r="BY54" s="1">
        <v>1066991.7808219176</v>
      </c>
      <c r="BZ54" s="1">
        <v>1066991.7808219176</v>
      </c>
      <c r="CA54" s="1">
        <v>1066991.7808219176</v>
      </c>
      <c r="CB54" s="1">
        <v>1066991.7808219176</v>
      </c>
      <c r="CC54" s="1">
        <v>1066991.7808219176</v>
      </c>
      <c r="CD54" s="1">
        <v>1066991.7808219176</v>
      </c>
      <c r="CE54" s="1">
        <v>1066991.7808219176</v>
      </c>
      <c r="CF54" s="1">
        <v>1066991.7808219176</v>
      </c>
      <c r="CG54" s="1">
        <v>1066991.7808219176</v>
      </c>
      <c r="CH54" s="1">
        <v>1066991.7808219176</v>
      </c>
      <c r="CI54" s="1">
        <v>1066991.7808219176</v>
      </c>
      <c r="CJ54" s="1">
        <v>1066991.7808219176</v>
      </c>
      <c r="CK54" s="1">
        <v>1066991.7808219176</v>
      </c>
      <c r="CL54" s="1">
        <v>1066991.7808219176</v>
      </c>
      <c r="CM54" s="1">
        <v>1066991.7808219176</v>
      </c>
      <c r="CN54" s="1">
        <v>1066991.7808219176</v>
      </c>
      <c r="CO54" s="1">
        <v>1066991.7808219176</v>
      </c>
      <c r="CP54" s="1">
        <v>1066991.7808219176</v>
      </c>
      <c r="CQ54" s="1">
        <v>1066991.7808219176</v>
      </c>
      <c r="CR54" s="1">
        <v>1066991.7808219176</v>
      </c>
      <c r="CS54" s="1">
        <v>1066991.7808219176</v>
      </c>
      <c r="CT54" s="1">
        <v>1066991.7808219176</v>
      </c>
      <c r="CU54" s="1">
        <v>1066991.7808219176</v>
      </c>
      <c r="CV54" s="1">
        <v>1066991.7808219176</v>
      </c>
      <c r="CW54" s="1">
        <v>1066991.7808219176</v>
      </c>
      <c r="CX54" s="1">
        <v>1066991.7808219176</v>
      </c>
      <c r="CY54" s="1">
        <v>1066991.7808219176</v>
      </c>
      <c r="CZ54" s="1">
        <v>1066991.7808219176</v>
      </c>
      <c r="DA54" s="1">
        <v>1066991.7808219176</v>
      </c>
    </row>
    <row r="55" spans="3:105" x14ac:dyDescent="0.25">
      <c r="D55" t="s">
        <v>50</v>
      </c>
      <c r="E55" s="1">
        <v>1066991.7808219176</v>
      </c>
      <c r="F55" s="1">
        <v>1066991.7808219176</v>
      </c>
      <c r="G55" s="1">
        <v>1066991.7808219176</v>
      </c>
      <c r="H55" s="1">
        <v>1066991.7808219176</v>
      </c>
      <c r="I55" s="1">
        <v>1066991.7808219176</v>
      </c>
      <c r="J55" s="1">
        <v>1066991.7808219176</v>
      </c>
      <c r="K55" s="1">
        <v>1066991.7808219176</v>
      </c>
      <c r="L55" s="1">
        <v>1066991.7808219176</v>
      </c>
      <c r="M55" s="1">
        <v>1066991.7808219176</v>
      </c>
      <c r="N55" s="1">
        <v>1066991.7808219176</v>
      </c>
      <c r="O55" s="1">
        <v>1066991.7808219176</v>
      </c>
      <c r="P55" s="1">
        <v>1066991.7808219176</v>
      </c>
      <c r="Q55" s="1">
        <v>1066991.7808219176</v>
      </c>
      <c r="R55" s="1">
        <v>1066991.7808219176</v>
      </c>
      <c r="S55" s="1">
        <v>1066991.7808219176</v>
      </c>
      <c r="T55" s="1">
        <v>1066991.7808219176</v>
      </c>
      <c r="U55" s="1">
        <v>1066991.7808219176</v>
      </c>
      <c r="V55" s="1">
        <v>1066991.7808219176</v>
      </c>
      <c r="W55" s="1">
        <v>1066991.7808219176</v>
      </c>
      <c r="X55" s="1">
        <v>1066991.7808219176</v>
      </c>
      <c r="Y55" s="1">
        <v>1066991.7808219176</v>
      </c>
      <c r="Z55" s="1">
        <v>1066991.7808219176</v>
      </c>
      <c r="AA55" s="1">
        <v>1066991.7808219176</v>
      </c>
      <c r="AB55" s="1">
        <v>1066991.7808219176</v>
      </c>
      <c r="AC55" s="1">
        <v>1066991.7808219176</v>
      </c>
      <c r="AD55" s="1">
        <v>1066991.7808219176</v>
      </c>
      <c r="AE55" s="1">
        <v>1066991.7808219176</v>
      </c>
      <c r="AF55" s="1">
        <v>1066991.7808219176</v>
      </c>
      <c r="AG55" s="1">
        <v>1066991.7808219176</v>
      </c>
      <c r="AH55" s="1">
        <v>1066991.7808219176</v>
      </c>
      <c r="AI55" s="1">
        <v>1066991.7808219176</v>
      </c>
      <c r="AJ55" s="1">
        <v>1066991.7808219176</v>
      </c>
      <c r="AK55" s="1">
        <v>1066991.7808219176</v>
      </c>
      <c r="AL55" s="1">
        <v>1066991.7808219176</v>
      </c>
      <c r="AM55" s="1">
        <v>1066991.7808219176</v>
      </c>
      <c r="AN55" s="1">
        <v>1066991.7808219176</v>
      </c>
      <c r="AO55" s="1">
        <v>1066991.7808219176</v>
      </c>
      <c r="AP55" s="1">
        <v>1066991.7808219176</v>
      </c>
      <c r="AQ55" s="1">
        <v>1066991.7808219176</v>
      </c>
      <c r="AR55" s="1">
        <v>1066991.7808219176</v>
      </c>
      <c r="AS55" s="1">
        <v>1066991.7808219176</v>
      </c>
      <c r="AT55" s="1">
        <v>1066991.7808219176</v>
      </c>
      <c r="AU55" s="1">
        <v>1066991.7808219176</v>
      </c>
      <c r="AV55" s="1">
        <v>1066991.7808219176</v>
      </c>
      <c r="AW55" s="1">
        <v>1066991.7808219176</v>
      </c>
      <c r="AX55" s="1">
        <v>1066991.7808219176</v>
      </c>
      <c r="AY55" s="1">
        <v>1066991.7808219176</v>
      </c>
      <c r="AZ55" s="1">
        <v>1066991.7808219176</v>
      </c>
      <c r="BA55" s="1">
        <v>1066991.7808219176</v>
      </c>
      <c r="BB55" s="1">
        <v>1066991.7808219176</v>
      </c>
      <c r="BC55" s="1">
        <v>1066991.7808219176</v>
      </c>
      <c r="BD55" s="1">
        <v>1066991.7808219176</v>
      </c>
      <c r="BE55" s="1">
        <v>1066991.7808219176</v>
      </c>
      <c r="BF55" s="1">
        <v>1066991.7808219176</v>
      </c>
      <c r="BG55" s="1">
        <v>1066991.7808219176</v>
      </c>
      <c r="BH55" s="1">
        <v>1066991.7808219176</v>
      </c>
      <c r="BI55" s="1">
        <v>1066991.7808219176</v>
      </c>
      <c r="BJ55" s="1">
        <v>1066991.7808219176</v>
      </c>
      <c r="BK55" s="1">
        <v>1066991.7808219176</v>
      </c>
      <c r="BL55" s="1">
        <v>1066991.7808219176</v>
      </c>
      <c r="BM55" s="1">
        <v>1066991.7808219176</v>
      </c>
      <c r="BN55" s="1">
        <v>1066991.7808219176</v>
      </c>
      <c r="BO55" s="1">
        <v>1066991.7808219176</v>
      </c>
      <c r="BP55" s="1">
        <v>1066991.7808219176</v>
      </c>
      <c r="BQ55" s="1">
        <v>1066991.7808219176</v>
      </c>
      <c r="BR55" s="1">
        <v>1066991.7808219176</v>
      </c>
      <c r="BS55" s="1">
        <v>1066991.7808219176</v>
      </c>
      <c r="BT55" s="1">
        <v>1066991.7808219176</v>
      </c>
      <c r="BU55" s="1">
        <v>1066991.7808219176</v>
      </c>
      <c r="BV55" s="1">
        <v>1066991.7808219176</v>
      </c>
      <c r="BW55" s="1">
        <v>1066991.7808219176</v>
      </c>
      <c r="BX55" s="1">
        <v>1066991.7808219176</v>
      </c>
      <c r="BY55" s="1">
        <v>1066991.7808219176</v>
      </c>
      <c r="BZ55" s="1">
        <v>1066991.7808219176</v>
      </c>
      <c r="CA55" s="1">
        <v>1066991.7808219176</v>
      </c>
      <c r="CB55" s="1">
        <v>1066991.7808219176</v>
      </c>
      <c r="CC55" s="1">
        <v>1066991.7808219176</v>
      </c>
      <c r="CD55" s="1">
        <v>1066991.7808219176</v>
      </c>
      <c r="CE55" s="1">
        <v>1066991.7808219176</v>
      </c>
      <c r="CF55" s="1">
        <v>1066991.7808219176</v>
      </c>
      <c r="CG55" s="1">
        <v>1066991.7808219176</v>
      </c>
      <c r="CH55" s="1">
        <v>1066991.7808219176</v>
      </c>
      <c r="CI55" s="1">
        <v>1066991.7808219176</v>
      </c>
      <c r="CJ55" s="1">
        <v>1066991.7808219176</v>
      </c>
      <c r="CK55" s="1">
        <v>1066991.7808219176</v>
      </c>
      <c r="CL55" s="1">
        <v>1066991.7808219176</v>
      </c>
      <c r="CM55" s="1">
        <v>1066991.7808219176</v>
      </c>
      <c r="CN55" s="1">
        <v>1066991.7808219176</v>
      </c>
      <c r="CO55" s="1">
        <v>1066991.7808219176</v>
      </c>
      <c r="CP55" s="1">
        <v>1066991.7808219176</v>
      </c>
      <c r="CQ55" s="1">
        <v>1066991.7808219176</v>
      </c>
      <c r="CR55" s="1">
        <v>1066991.7808219176</v>
      </c>
      <c r="CS55" s="1">
        <v>1066991.7808219176</v>
      </c>
      <c r="CT55" s="1">
        <v>1066991.7808219176</v>
      </c>
      <c r="CU55" s="1">
        <v>1066991.7808219176</v>
      </c>
      <c r="CV55" s="1">
        <v>1066991.7808219176</v>
      </c>
      <c r="CW55" s="1">
        <v>1066991.7808219176</v>
      </c>
      <c r="CX55" s="1">
        <v>1066991.7808219176</v>
      </c>
      <c r="CY55" s="1">
        <v>1066991.7808219176</v>
      </c>
      <c r="CZ55" s="1">
        <v>1066991.7808219176</v>
      </c>
      <c r="DA55" s="1">
        <v>1066991.7808219176</v>
      </c>
    </row>
    <row r="56" spans="3:105" x14ac:dyDescent="0.25">
      <c r="D56" t="s">
        <v>51</v>
      </c>
      <c r="E56" s="1">
        <v>1066991.7808219176</v>
      </c>
      <c r="F56" s="1">
        <v>1066991.7808219176</v>
      </c>
      <c r="G56" s="1">
        <v>1066991.7808219176</v>
      </c>
      <c r="H56" s="1">
        <v>1066991.7808219176</v>
      </c>
      <c r="I56" s="1">
        <v>1066991.7808219176</v>
      </c>
      <c r="J56" s="1">
        <v>1066991.7808219176</v>
      </c>
      <c r="K56" s="1">
        <v>1066991.7808219176</v>
      </c>
      <c r="L56" s="1">
        <v>1066991.7808219176</v>
      </c>
      <c r="M56" s="1">
        <v>1066991.7808219176</v>
      </c>
      <c r="N56" s="1">
        <v>1066991.7808219176</v>
      </c>
      <c r="O56" s="1">
        <v>1066991.7808219176</v>
      </c>
      <c r="P56" s="1">
        <v>1066991.7808219176</v>
      </c>
      <c r="Q56" s="1">
        <v>1066991.7808219176</v>
      </c>
      <c r="R56" s="1">
        <v>1066991.7808219176</v>
      </c>
      <c r="S56" s="1">
        <v>1066991.7808219176</v>
      </c>
      <c r="T56" s="1">
        <v>1066991.7808219176</v>
      </c>
      <c r="U56" s="1">
        <v>1066991.7808219176</v>
      </c>
      <c r="V56" s="1">
        <v>1066991.7808219176</v>
      </c>
      <c r="W56" s="1">
        <v>1066991.7808219176</v>
      </c>
      <c r="X56" s="1">
        <v>1066991.7808219176</v>
      </c>
      <c r="Y56" s="1">
        <v>1066991.7808219176</v>
      </c>
      <c r="Z56" s="1">
        <v>1066991.7808219176</v>
      </c>
      <c r="AA56" s="1">
        <v>1066991.7808219176</v>
      </c>
      <c r="AB56" s="1">
        <v>1066991.7808219176</v>
      </c>
      <c r="AC56" s="1">
        <v>1066991.7808219176</v>
      </c>
      <c r="AD56" s="1">
        <v>1066991.7808219176</v>
      </c>
      <c r="AE56" s="1">
        <v>1066991.7808219176</v>
      </c>
      <c r="AF56" s="1">
        <v>1066991.7808219176</v>
      </c>
      <c r="AG56" s="1">
        <v>1066991.7808219176</v>
      </c>
      <c r="AH56" s="1">
        <v>1066991.7808219176</v>
      </c>
      <c r="AI56" s="1">
        <v>1066991.7808219176</v>
      </c>
      <c r="AJ56" s="1">
        <v>1066991.7808219176</v>
      </c>
      <c r="AK56" s="1">
        <v>1066991.7808219176</v>
      </c>
      <c r="AL56" s="1">
        <v>1066991.7808219176</v>
      </c>
      <c r="AM56" s="1">
        <v>1066991.7808219176</v>
      </c>
      <c r="AN56" s="1">
        <v>1066991.7808219176</v>
      </c>
      <c r="AO56" s="1">
        <v>1066991.7808219176</v>
      </c>
      <c r="AP56" s="1">
        <v>1066991.7808219176</v>
      </c>
      <c r="AQ56" s="1">
        <v>1066991.7808219176</v>
      </c>
      <c r="AR56" s="1">
        <v>1066991.7808219176</v>
      </c>
      <c r="AS56" s="1">
        <v>1066991.7808219176</v>
      </c>
      <c r="AT56" s="1">
        <v>1066991.7808219176</v>
      </c>
      <c r="AU56" s="1">
        <v>1066991.7808219176</v>
      </c>
      <c r="AV56" s="1">
        <v>1066991.7808219176</v>
      </c>
      <c r="AW56" s="1">
        <v>1066991.7808219176</v>
      </c>
      <c r="AX56" s="1">
        <v>1066991.7808219176</v>
      </c>
      <c r="AY56" s="1">
        <v>1066991.7808219176</v>
      </c>
      <c r="AZ56" s="1">
        <v>1066991.7808219176</v>
      </c>
      <c r="BA56" s="1">
        <v>1066991.7808219176</v>
      </c>
      <c r="BB56" s="1">
        <v>1066991.7808219176</v>
      </c>
      <c r="BC56" s="1">
        <v>1066991.7808219176</v>
      </c>
      <c r="BD56" s="1">
        <v>1066991.7808219176</v>
      </c>
      <c r="BE56" s="1">
        <v>1066991.7808219176</v>
      </c>
      <c r="BF56" s="1">
        <v>1066991.7808219176</v>
      </c>
      <c r="BG56" s="1">
        <v>1066991.7808219176</v>
      </c>
      <c r="BH56" s="1">
        <v>1066991.7808219176</v>
      </c>
      <c r="BI56" s="1">
        <v>1066991.7808219176</v>
      </c>
      <c r="BJ56" s="1">
        <v>1066991.7808219176</v>
      </c>
      <c r="BK56" s="1">
        <v>1066991.7808219176</v>
      </c>
      <c r="BL56" s="1">
        <v>1066991.7808219176</v>
      </c>
      <c r="BM56" s="1">
        <v>1066991.7808219176</v>
      </c>
      <c r="BN56" s="1">
        <v>1066991.7808219176</v>
      </c>
      <c r="BO56" s="1">
        <v>1066991.7808219176</v>
      </c>
      <c r="BP56" s="1">
        <v>1066991.7808219176</v>
      </c>
      <c r="BQ56" s="1">
        <v>1066991.7808219176</v>
      </c>
      <c r="BR56" s="1">
        <v>1066991.7808219176</v>
      </c>
      <c r="BS56" s="1">
        <v>1066991.7808219176</v>
      </c>
      <c r="BT56" s="1">
        <v>1066991.7808219176</v>
      </c>
      <c r="BU56" s="1">
        <v>1066991.7808219176</v>
      </c>
      <c r="BV56" s="1">
        <v>1066991.7808219176</v>
      </c>
      <c r="BW56" s="1">
        <v>1066991.7808219176</v>
      </c>
      <c r="BX56" s="1">
        <v>1066991.7808219176</v>
      </c>
      <c r="BY56" s="1">
        <v>1066991.7808219176</v>
      </c>
      <c r="BZ56" s="1">
        <v>1066991.7808219176</v>
      </c>
      <c r="CA56" s="1">
        <v>1066991.7808219176</v>
      </c>
      <c r="CB56" s="1">
        <v>1066991.7808219176</v>
      </c>
      <c r="CC56" s="1">
        <v>1066991.7808219176</v>
      </c>
      <c r="CD56" s="1">
        <v>1066991.7808219176</v>
      </c>
      <c r="CE56" s="1">
        <v>1066991.7808219176</v>
      </c>
      <c r="CF56" s="1">
        <v>1066991.7808219176</v>
      </c>
      <c r="CG56" s="1">
        <v>1066991.7808219176</v>
      </c>
      <c r="CH56" s="1">
        <v>1066991.7808219176</v>
      </c>
      <c r="CI56" s="1">
        <v>1066991.7808219176</v>
      </c>
      <c r="CJ56" s="1">
        <v>1066991.7808219176</v>
      </c>
      <c r="CK56" s="1">
        <v>1066991.7808219176</v>
      </c>
      <c r="CL56" s="1">
        <v>1066991.7808219176</v>
      </c>
      <c r="CM56" s="1">
        <v>1066991.7808219176</v>
      </c>
      <c r="CN56" s="1">
        <v>1066991.7808219176</v>
      </c>
      <c r="CO56" s="1">
        <v>1066991.7808219176</v>
      </c>
      <c r="CP56" s="1">
        <v>1066991.7808219176</v>
      </c>
      <c r="CQ56" s="1">
        <v>1066991.7808219176</v>
      </c>
      <c r="CR56" s="1">
        <v>1066991.7808219176</v>
      </c>
      <c r="CS56" s="1">
        <v>1066991.7808219176</v>
      </c>
      <c r="CT56" s="1">
        <v>1066991.7808219176</v>
      </c>
      <c r="CU56" s="1">
        <v>1066991.7808219176</v>
      </c>
      <c r="CV56" s="1">
        <v>1066991.7808219176</v>
      </c>
      <c r="CW56" s="1">
        <v>1066991.7808219176</v>
      </c>
      <c r="CX56" s="1">
        <v>1066991.7808219176</v>
      </c>
      <c r="CY56" s="1">
        <v>1066991.7808219176</v>
      </c>
      <c r="CZ56" s="1">
        <v>1066991.7808219176</v>
      </c>
      <c r="DA56" s="1">
        <v>1066991.7808219176</v>
      </c>
    </row>
    <row r="57" spans="3:105" x14ac:dyDescent="0.25">
      <c r="D57" t="s">
        <v>52</v>
      </c>
      <c r="E57" s="1">
        <v>1066991.7808219176</v>
      </c>
      <c r="F57" s="1">
        <v>1066991.7808219176</v>
      </c>
      <c r="G57" s="1">
        <v>1066991.7808219176</v>
      </c>
      <c r="H57" s="1">
        <v>1066991.7808219176</v>
      </c>
      <c r="I57" s="1">
        <v>1066991.7808219176</v>
      </c>
      <c r="J57" s="1">
        <v>1066991.7808219176</v>
      </c>
      <c r="K57" s="1">
        <v>1066991.7808219176</v>
      </c>
      <c r="L57" s="1">
        <v>1066991.7808219176</v>
      </c>
      <c r="M57" s="1">
        <v>1066991.7808219176</v>
      </c>
      <c r="N57" s="1">
        <v>1066991.7808219176</v>
      </c>
      <c r="O57" s="1">
        <v>1066991.7808219176</v>
      </c>
      <c r="P57" s="1">
        <v>1066991.7808219176</v>
      </c>
      <c r="Q57" s="1">
        <v>1066991.7808219176</v>
      </c>
      <c r="R57" s="1">
        <v>1066991.7808219176</v>
      </c>
      <c r="S57" s="1">
        <v>1066991.7808219176</v>
      </c>
      <c r="T57" s="1">
        <v>1066991.7808219176</v>
      </c>
      <c r="U57" s="1">
        <v>1066991.7808219176</v>
      </c>
      <c r="V57" s="1">
        <v>1066991.7808219176</v>
      </c>
      <c r="W57" s="1">
        <v>1066991.7808219176</v>
      </c>
      <c r="X57" s="1">
        <v>1066991.7808219176</v>
      </c>
      <c r="Y57" s="1">
        <v>1066991.7808219176</v>
      </c>
      <c r="Z57" s="1">
        <v>1066991.7808219176</v>
      </c>
      <c r="AA57" s="1">
        <v>1066991.7808219176</v>
      </c>
      <c r="AB57" s="1">
        <v>1066991.7808219176</v>
      </c>
      <c r="AC57" s="1">
        <v>1066991.7808219176</v>
      </c>
      <c r="AD57" s="1">
        <v>1066991.7808219176</v>
      </c>
      <c r="AE57" s="1">
        <v>1066991.7808219176</v>
      </c>
      <c r="AF57" s="1">
        <v>1066991.7808219176</v>
      </c>
      <c r="AG57" s="1">
        <v>1066991.7808219176</v>
      </c>
      <c r="AH57" s="1">
        <v>1066991.7808219176</v>
      </c>
      <c r="AI57" s="1">
        <v>1066991.7808219176</v>
      </c>
      <c r="AJ57" s="1">
        <v>1066991.7808219176</v>
      </c>
      <c r="AK57" s="1">
        <v>1066991.7808219176</v>
      </c>
      <c r="AL57" s="1">
        <v>1066991.7808219176</v>
      </c>
      <c r="AM57" s="1">
        <v>1066991.7808219176</v>
      </c>
      <c r="AN57" s="1">
        <v>1066991.7808219176</v>
      </c>
      <c r="AO57" s="1">
        <v>1066991.7808219176</v>
      </c>
      <c r="AP57" s="1">
        <v>1066991.7808219176</v>
      </c>
      <c r="AQ57" s="1">
        <v>1066991.7808219176</v>
      </c>
      <c r="AR57" s="1">
        <v>1066991.7808219176</v>
      </c>
      <c r="AS57" s="1">
        <v>1066991.7808219176</v>
      </c>
      <c r="AT57" s="1">
        <v>1066991.7808219176</v>
      </c>
      <c r="AU57" s="1">
        <v>1066991.7808219176</v>
      </c>
      <c r="AV57" s="1">
        <v>1066991.7808219176</v>
      </c>
      <c r="AW57" s="1">
        <v>1066991.7808219176</v>
      </c>
      <c r="AX57" s="1">
        <v>1066991.7808219176</v>
      </c>
      <c r="AY57" s="1">
        <v>1066991.7808219176</v>
      </c>
      <c r="AZ57" s="1">
        <v>1066991.7808219176</v>
      </c>
      <c r="BA57" s="1">
        <v>1066991.7808219176</v>
      </c>
      <c r="BB57" s="1">
        <v>1066991.7808219176</v>
      </c>
      <c r="BC57" s="1">
        <v>1066991.7808219176</v>
      </c>
      <c r="BD57" s="1">
        <v>1066991.7808219176</v>
      </c>
      <c r="BE57" s="1">
        <v>1066991.7808219176</v>
      </c>
      <c r="BF57" s="1">
        <v>1066991.7808219176</v>
      </c>
      <c r="BG57" s="1">
        <v>1066991.7808219176</v>
      </c>
      <c r="BH57" s="1">
        <v>1066991.7808219176</v>
      </c>
      <c r="BI57" s="1">
        <v>1066991.7808219176</v>
      </c>
      <c r="BJ57" s="1">
        <v>1066991.7808219176</v>
      </c>
      <c r="BK57" s="1">
        <v>1066991.7808219176</v>
      </c>
      <c r="BL57" s="1">
        <v>1066991.7808219176</v>
      </c>
      <c r="BM57" s="1">
        <v>1066991.7808219176</v>
      </c>
      <c r="BN57" s="1">
        <v>1066991.7808219176</v>
      </c>
      <c r="BO57" s="1">
        <v>1066991.7808219176</v>
      </c>
      <c r="BP57" s="1">
        <v>1066991.7808219176</v>
      </c>
      <c r="BQ57" s="1">
        <v>1066991.7808219176</v>
      </c>
      <c r="BR57" s="1">
        <v>1066991.7808219176</v>
      </c>
      <c r="BS57" s="1">
        <v>1066991.7808219176</v>
      </c>
      <c r="BT57" s="1">
        <v>1066991.7808219176</v>
      </c>
      <c r="BU57" s="1">
        <v>1066991.7808219176</v>
      </c>
      <c r="BV57" s="1">
        <v>1066991.7808219176</v>
      </c>
      <c r="BW57" s="1">
        <v>1066991.7808219176</v>
      </c>
      <c r="BX57" s="1">
        <v>1066991.7808219176</v>
      </c>
      <c r="BY57" s="1">
        <v>1066991.7808219176</v>
      </c>
      <c r="BZ57" s="1">
        <v>1066991.7808219176</v>
      </c>
      <c r="CA57" s="1">
        <v>1066991.7808219176</v>
      </c>
      <c r="CB57" s="1">
        <v>1066991.7808219176</v>
      </c>
      <c r="CC57" s="1">
        <v>1066991.7808219176</v>
      </c>
      <c r="CD57" s="1">
        <v>1066991.7808219176</v>
      </c>
      <c r="CE57" s="1">
        <v>1066991.7808219176</v>
      </c>
      <c r="CF57" s="1">
        <v>1066991.7808219176</v>
      </c>
      <c r="CG57" s="1">
        <v>1066991.7808219176</v>
      </c>
      <c r="CH57" s="1">
        <v>1066991.7808219176</v>
      </c>
      <c r="CI57" s="1">
        <v>1066991.7808219176</v>
      </c>
      <c r="CJ57" s="1">
        <v>1066991.7808219176</v>
      </c>
      <c r="CK57" s="1">
        <v>1066991.7808219176</v>
      </c>
      <c r="CL57" s="1">
        <v>1066991.7808219176</v>
      </c>
      <c r="CM57" s="1">
        <v>1066991.7808219176</v>
      </c>
      <c r="CN57" s="1">
        <v>1066991.7808219176</v>
      </c>
      <c r="CO57" s="1">
        <v>1066991.7808219176</v>
      </c>
      <c r="CP57" s="1">
        <v>1066991.7808219176</v>
      </c>
      <c r="CQ57" s="1">
        <v>1066991.7808219176</v>
      </c>
      <c r="CR57" s="1">
        <v>1066991.7808219176</v>
      </c>
      <c r="CS57" s="1">
        <v>1066991.7808219176</v>
      </c>
      <c r="CT57" s="1">
        <v>1066991.7808219176</v>
      </c>
      <c r="CU57" s="1">
        <v>1066991.7808219176</v>
      </c>
      <c r="CV57" s="1">
        <v>1066991.7808219176</v>
      </c>
      <c r="CW57" s="1">
        <v>1066991.7808219176</v>
      </c>
      <c r="CX57" s="1">
        <v>1066991.7808219176</v>
      </c>
      <c r="CY57" s="1">
        <v>1066991.7808219176</v>
      </c>
      <c r="CZ57" s="1">
        <v>1066991.7808219176</v>
      </c>
      <c r="DA57" s="1">
        <v>1066991.7808219176</v>
      </c>
    </row>
    <row r="58" spans="3:105" x14ac:dyDescent="0.25">
      <c r="D58" t="s">
        <v>53</v>
      </c>
      <c r="E58" s="1">
        <v>1066991.7808219176</v>
      </c>
      <c r="F58" s="1">
        <v>1066991.7808219176</v>
      </c>
      <c r="G58" s="1">
        <v>1066991.7808219176</v>
      </c>
      <c r="H58" s="1">
        <v>1066991.7808219176</v>
      </c>
      <c r="I58" s="1">
        <v>1066991.7808219176</v>
      </c>
      <c r="J58" s="1">
        <v>1066991.7808219176</v>
      </c>
      <c r="K58" s="1">
        <v>1066991.7808219176</v>
      </c>
      <c r="L58" s="1">
        <v>1066991.7808219176</v>
      </c>
      <c r="M58" s="1">
        <v>1066991.7808219176</v>
      </c>
      <c r="N58" s="1">
        <v>1066991.7808219176</v>
      </c>
      <c r="O58" s="1">
        <v>1066991.7808219176</v>
      </c>
      <c r="P58" s="1">
        <v>1066991.7808219176</v>
      </c>
      <c r="Q58" s="1">
        <v>1066991.7808219176</v>
      </c>
      <c r="R58" s="1">
        <v>1066991.7808219176</v>
      </c>
      <c r="S58" s="1">
        <v>1066991.7808219176</v>
      </c>
      <c r="T58" s="1">
        <v>1066991.7808219176</v>
      </c>
      <c r="U58" s="1">
        <v>1066991.7808219176</v>
      </c>
      <c r="V58" s="1">
        <v>1066991.7808219176</v>
      </c>
      <c r="W58" s="1">
        <v>1066991.7808219176</v>
      </c>
      <c r="X58" s="1">
        <v>1066991.7808219176</v>
      </c>
      <c r="Y58" s="1">
        <v>1066991.7808219176</v>
      </c>
      <c r="Z58" s="1">
        <v>1066991.7808219176</v>
      </c>
      <c r="AA58" s="1">
        <v>1066991.7808219176</v>
      </c>
      <c r="AB58" s="1">
        <v>1066991.7808219176</v>
      </c>
      <c r="AC58" s="1">
        <v>1066991.7808219176</v>
      </c>
      <c r="AD58" s="1">
        <v>1066991.7808219176</v>
      </c>
      <c r="AE58" s="1">
        <v>1066991.7808219176</v>
      </c>
      <c r="AF58" s="1">
        <v>1066991.7808219176</v>
      </c>
      <c r="AG58" s="1">
        <v>1066991.7808219176</v>
      </c>
      <c r="AH58" s="1">
        <v>1066991.7808219176</v>
      </c>
      <c r="AI58" s="1">
        <v>1066991.7808219176</v>
      </c>
      <c r="AJ58" s="1">
        <v>1066991.7808219176</v>
      </c>
      <c r="AK58" s="1">
        <v>1066991.7808219176</v>
      </c>
      <c r="AL58" s="1">
        <v>1066991.7808219176</v>
      </c>
      <c r="AM58" s="1">
        <v>1066991.7808219176</v>
      </c>
      <c r="AN58" s="1">
        <v>1066991.7808219176</v>
      </c>
      <c r="AO58" s="1">
        <v>1066991.7808219176</v>
      </c>
      <c r="AP58" s="1">
        <v>1066991.7808219176</v>
      </c>
      <c r="AQ58" s="1">
        <v>1066991.7808219176</v>
      </c>
      <c r="AR58" s="1">
        <v>1066991.7808219176</v>
      </c>
      <c r="AS58" s="1">
        <v>1066991.7808219176</v>
      </c>
      <c r="AT58" s="1">
        <v>1066991.7808219176</v>
      </c>
      <c r="AU58" s="1">
        <v>1066991.7808219176</v>
      </c>
      <c r="AV58" s="1">
        <v>1066991.7808219176</v>
      </c>
      <c r="AW58" s="1">
        <v>1066991.7808219176</v>
      </c>
      <c r="AX58" s="1">
        <v>1066991.7808219176</v>
      </c>
      <c r="AY58" s="1">
        <v>1066991.7808219176</v>
      </c>
      <c r="AZ58" s="1">
        <v>1066991.7808219176</v>
      </c>
      <c r="BA58" s="1">
        <v>1066991.7808219176</v>
      </c>
      <c r="BB58" s="1">
        <v>1066991.7808219176</v>
      </c>
      <c r="BC58" s="1">
        <v>1066991.7808219176</v>
      </c>
      <c r="BD58" s="1">
        <v>1066991.7808219176</v>
      </c>
      <c r="BE58" s="1">
        <v>1066991.7808219176</v>
      </c>
      <c r="BF58" s="1">
        <v>1066991.7808219176</v>
      </c>
      <c r="BG58" s="1">
        <v>1066991.7808219176</v>
      </c>
      <c r="BH58" s="1">
        <v>1066991.7808219176</v>
      </c>
      <c r="BI58" s="1">
        <v>1066991.7808219176</v>
      </c>
      <c r="BJ58" s="1">
        <v>1066991.7808219176</v>
      </c>
      <c r="BK58" s="1">
        <v>1066991.7808219176</v>
      </c>
      <c r="BL58" s="1">
        <v>1066991.7808219176</v>
      </c>
      <c r="BM58" s="1">
        <v>1066991.7808219176</v>
      </c>
      <c r="BN58" s="1">
        <v>1066991.7808219176</v>
      </c>
      <c r="BO58" s="1">
        <v>1066991.7808219176</v>
      </c>
      <c r="BP58" s="1">
        <v>1066991.7808219176</v>
      </c>
      <c r="BQ58" s="1">
        <v>1066991.7808219176</v>
      </c>
      <c r="BR58" s="1">
        <v>1066991.7808219176</v>
      </c>
      <c r="BS58" s="1">
        <v>1066991.7808219176</v>
      </c>
      <c r="BT58" s="1">
        <v>1066991.7808219176</v>
      </c>
      <c r="BU58" s="1">
        <v>1066991.7808219176</v>
      </c>
      <c r="BV58" s="1">
        <v>1066991.7808219176</v>
      </c>
      <c r="BW58" s="1">
        <v>1066991.7808219176</v>
      </c>
      <c r="BX58" s="1">
        <v>1066991.7808219176</v>
      </c>
      <c r="BY58" s="1">
        <v>1066991.7808219176</v>
      </c>
      <c r="BZ58" s="1">
        <v>1066991.7808219176</v>
      </c>
      <c r="CA58" s="1">
        <v>1066991.7808219176</v>
      </c>
      <c r="CB58" s="1">
        <v>1066991.7808219176</v>
      </c>
      <c r="CC58" s="1">
        <v>1066991.7808219176</v>
      </c>
      <c r="CD58" s="1">
        <v>1066991.7808219176</v>
      </c>
      <c r="CE58" s="1">
        <v>1066991.7808219176</v>
      </c>
      <c r="CF58" s="1">
        <v>1066991.7808219176</v>
      </c>
      <c r="CG58" s="1">
        <v>1066991.7808219176</v>
      </c>
      <c r="CH58" s="1">
        <v>1066991.7808219176</v>
      </c>
      <c r="CI58" s="1">
        <v>1066991.7808219176</v>
      </c>
      <c r="CJ58" s="1">
        <v>1066991.7808219176</v>
      </c>
      <c r="CK58" s="1">
        <v>1066991.7808219176</v>
      </c>
      <c r="CL58" s="1">
        <v>1066991.7808219176</v>
      </c>
      <c r="CM58" s="1">
        <v>1066991.7808219176</v>
      </c>
      <c r="CN58" s="1">
        <v>1066991.7808219176</v>
      </c>
      <c r="CO58" s="1">
        <v>1066991.7808219176</v>
      </c>
      <c r="CP58" s="1">
        <v>1066991.7808219176</v>
      </c>
      <c r="CQ58" s="1">
        <v>1066991.7808219176</v>
      </c>
      <c r="CR58" s="1">
        <v>1066991.7808219176</v>
      </c>
      <c r="CS58" s="1">
        <v>1066991.7808219176</v>
      </c>
      <c r="CT58" s="1">
        <v>1066991.7808219176</v>
      </c>
      <c r="CU58" s="1">
        <v>1066991.7808219176</v>
      </c>
      <c r="CV58" s="1">
        <v>1066991.7808219176</v>
      </c>
      <c r="CW58" s="1">
        <v>1066991.7808219176</v>
      </c>
      <c r="CX58" s="1">
        <v>1066991.7808219176</v>
      </c>
      <c r="CY58" s="1">
        <v>1066991.7808219176</v>
      </c>
      <c r="CZ58" s="1">
        <v>1066991.7808219176</v>
      </c>
      <c r="DA58" s="1">
        <v>1066991.7808219176</v>
      </c>
    </row>
    <row r="59" spans="3:105" x14ac:dyDescent="0.25">
      <c r="D59" t="s">
        <v>54</v>
      </c>
      <c r="E59" s="1">
        <v>1066991.7808219176</v>
      </c>
      <c r="F59" s="1">
        <v>1066991.7808219176</v>
      </c>
      <c r="G59" s="1">
        <v>1066991.7808219176</v>
      </c>
      <c r="H59" s="1">
        <v>1066991.7808219176</v>
      </c>
      <c r="I59" s="1">
        <v>1066991.7808219176</v>
      </c>
      <c r="J59" s="1">
        <v>1066991.7808219176</v>
      </c>
      <c r="K59" s="1">
        <v>1066991.7808219176</v>
      </c>
      <c r="L59" s="1">
        <v>1066991.7808219176</v>
      </c>
      <c r="M59" s="1">
        <v>1066991.7808219176</v>
      </c>
      <c r="N59" s="1">
        <v>1066991.7808219176</v>
      </c>
      <c r="O59" s="1">
        <v>1066991.7808219176</v>
      </c>
      <c r="P59" s="1">
        <v>1066991.7808219176</v>
      </c>
      <c r="Q59" s="1">
        <v>1066991.7808219176</v>
      </c>
      <c r="R59" s="1">
        <v>1066991.7808219176</v>
      </c>
      <c r="S59" s="1">
        <v>1066991.7808219176</v>
      </c>
      <c r="T59" s="1">
        <v>1066991.7808219176</v>
      </c>
      <c r="U59" s="1">
        <v>1066991.7808219176</v>
      </c>
      <c r="V59" s="1">
        <v>1066991.7808219176</v>
      </c>
      <c r="W59" s="1">
        <v>1066991.7808219176</v>
      </c>
      <c r="X59" s="1">
        <v>1066991.7808219176</v>
      </c>
      <c r="Y59" s="1">
        <v>1066991.7808219176</v>
      </c>
      <c r="Z59" s="1">
        <v>1066991.7808219176</v>
      </c>
      <c r="AA59" s="1">
        <v>1066991.7808219176</v>
      </c>
      <c r="AB59" s="1">
        <v>1066991.7808219176</v>
      </c>
      <c r="AC59" s="1">
        <v>1066991.7808219176</v>
      </c>
      <c r="AD59" s="1">
        <v>1066991.7808219176</v>
      </c>
      <c r="AE59" s="1">
        <v>1066991.7808219176</v>
      </c>
      <c r="AF59" s="1">
        <v>1066991.7808219176</v>
      </c>
      <c r="AG59" s="1">
        <v>1066991.7808219176</v>
      </c>
      <c r="AH59" s="1">
        <v>1066991.7808219176</v>
      </c>
      <c r="AI59" s="1">
        <v>1066991.7808219176</v>
      </c>
      <c r="AJ59" s="1">
        <v>1066991.7808219176</v>
      </c>
      <c r="AK59" s="1">
        <v>1066991.7808219176</v>
      </c>
      <c r="AL59" s="1">
        <v>1066991.7808219176</v>
      </c>
      <c r="AM59" s="1">
        <v>1066991.7808219176</v>
      </c>
      <c r="AN59" s="1">
        <v>1066991.7808219176</v>
      </c>
      <c r="AO59" s="1">
        <v>1066991.7808219176</v>
      </c>
      <c r="AP59" s="1">
        <v>1066991.7808219176</v>
      </c>
      <c r="AQ59" s="1">
        <v>1066991.7808219176</v>
      </c>
      <c r="AR59" s="1">
        <v>1066991.7808219176</v>
      </c>
      <c r="AS59" s="1">
        <v>1066991.7808219176</v>
      </c>
      <c r="AT59" s="1">
        <v>1066991.7808219176</v>
      </c>
      <c r="AU59" s="1">
        <v>1066991.7808219176</v>
      </c>
      <c r="AV59" s="1">
        <v>1066991.7808219176</v>
      </c>
      <c r="AW59" s="1">
        <v>1066991.7808219176</v>
      </c>
      <c r="AX59" s="1">
        <v>1066991.7808219176</v>
      </c>
      <c r="AY59" s="1">
        <v>1066991.7808219176</v>
      </c>
      <c r="AZ59" s="1">
        <v>1066991.7808219176</v>
      </c>
      <c r="BA59" s="1">
        <v>1066991.7808219176</v>
      </c>
      <c r="BB59" s="1">
        <v>1066991.7808219176</v>
      </c>
      <c r="BC59" s="1">
        <v>1066991.7808219176</v>
      </c>
      <c r="BD59" s="1">
        <v>1066991.7808219176</v>
      </c>
      <c r="BE59" s="1">
        <v>1066991.7808219176</v>
      </c>
      <c r="BF59" s="1">
        <v>1066991.7808219176</v>
      </c>
      <c r="BG59" s="1">
        <v>1066991.7808219176</v>
      </c>
      <c r="BH59" s="1">
        <v>1066991.7808219176</v>
      </c>
      <c r="BI59" s="1">
        <v>1066991.7808219176</v>
      </c>
      <c r="BJ59" s="1">
        <v>1066991.7808219176</v>
      </c>
      <c r="BK59" s="1">
        <v>1066991.7808219176</v>
      </c>
      <c r="BL59" s="1">
        <v>1066991.7808219176</v>
      </c>
      <c r="BM59" s="1">
        <v>1066991.7808219176</v>
      </c>
      <c r="BN59" s="1">
        <v>1066991.7808219176</v>
      </c>
      <c r="BO59" s="1">
        <v>1066991.7808219176</v>
      </c>
      <c r="BP59" s="1">
        <v>1066991.7808219176</v>
      </c>
      <c r="BQ59" s="1">
        <v>1066991.7808219176</v>
      </c>
      <c r="BR59" s="1">
        <v>1066991.7808219176</v>
      </c>
      <c r="BS59" s="1">
        <v>1066991.7808219176</v>
      </c>
      <c r="BT59" s="1">
        <v>1066991.7808219176</v>
      </c>
      <c r="BU59" s="1">
        <v>1066991.7808219176</v>
      </c>
      <c r="BV59" s="1">
        <v>1066991.7808219176</v>
      </c>
      <c r="BW59" s="1">
        <v>1066991.7808219176</v>
      </c>
      <c r="BX59" s="1">
        <v>1066991.7808219176</v>
      </c>
      <c r="BY59" s="1">
        <v>1066991.7808219176</v>
      </c>
      <c r="BZ59" s="1">
        <v>1066991.7808219176</v>
      </c>
      <c r="CA59" s="1">
        <v>1066991.7808219176</v>
      </c>
      <c r="CB59" s="1">
        <v>1066991.7808219176</v>
      </c>
      <c r="CC59" s="1">
        <v>1066991.7808219176</v>
      </c>
      <c r="CD59" s="1">
        <v>1066991.7808219176</v>
      </c>
      <c r="CE59" s="1">
        <v>1066991.7808219176</v>
      </c>
      <c r="CF59" s="1">
        <v>1066991.7808219176</v>
      </c>
      <c r="CG59" s="1">
        <v>1066991.7808219176</v>
      </c>
      <c r="CH59" s="1">
        <v>1066991.7808219176</v>
      </c>
      <c r="CI59" s="1">
        <v>1066991.7808219176</v>
      </c>
      <c r="CJ59" s="1">
        <v>1066991.7808219176</v>
      </c>
      <c r="CK59" s="1">
        <v>1066991.7808219176</v>
      </c>
      <c r="CL59" s="1">
        <v>1066991.7808219176</v>
      </c>
      <c r="CM59" s="1">
        <v>1066991.7808219176</v>
      </c>
      <c r="CN59" s="1">
        <v>1066991.7808219176</v>
      </c>
      <c r="CO59" s="1">
        <v>1066991.7808219176</v>
      </c>
      <c r="CP59" s="1">
        <v>1066991.7808219176</v>
      </c>
      <c r="CQ59" s="1">
        <v>1066991.7808219176</v>
      </c>
      <c r="CR59" s="1">
        <v>1066991.7808219176</v>
      </c>
      <c r="CS59" s="1">
        <v>1066991.7808219176</v>
      </c>
      <c r="CT59" s="1">
        <v>1066991.7808219176</v>
      </c>
      <c r="CU59" s="1">
        <v>1066991.7808219176</v>
      </c>
      <c r="CV59" s="1">
        <v>1066991.7808219176</v>
      </c>
      <c r="CW59" s="1">
        <v>1066991.7808219176</v>
      </c>
      <c r="CX59" s="1">
        <v>1066991.7808219176</v>
      </c>
      <c r="CY59" s="1">
        <v>1066991.7808219176</v>
      </c>
      <c r="CZ59" s="1">
        <v>1066991.7808219176</v>
      </c>
      <c r="DA59" s="1">
        <v>1066991.7808219176</v>
      </c>
    </row>
    <row r="60" spans="3:105" x14ac:dyDescent="0.25">
      <c r="D60" t="s">
        <v>55</v>
      </c>
      <c r="E60" s="1">
        <v>1066991.7808219176</v>
      </c>
      <c r="F60" s="1">
        <v>1066991.7808219176</v>
      </c>
      <c r="G60" s="1">
        <v>1066991.7808219176</v>
      </c>
      <c r="H60" s="1">
        <v>1066991.7808219176</v>
      </c>
      <c r="I60" s="1">
        <v>1066991.7808219176</v>
      </c>
      <c r="J60" s="1">
        <v>1066991.7808219176</v>
      </c>
      <c r="K60" s="1">
        <v>1066991.7808219176</v>
      </c>
      <c r="L60" s="1">
        <v>1066991.7808219176</v>
      </c>
      <c r="M60" s="1">
        <v>1066991.7808219176</v>
      </c>
      <c r="N60" s="1">
        <v>1066991.7808219176</v>
      </c>
      <c r="O60" s="1">
        <v>1066991.7808219176</v>
      </c>
      <c r="P60" s="1">
        <v>1066991.7808219176</v>
      </c>
      <c r="Q60" s="1">
        <v>1066991.7808219176</v>
      </c>
      <c r="R60" s="1">
        <v>1066991.7808219176</v>
      </c>
      <c r="S60" s="1">
        <v>1066991.7808219176</v>
      </c>
      <c r="T60" s="1">
        <v>1066991.7808219176</v>
      </c>
      <c r="U60" s="1">
        <v>1066991.7808219176</v>
      </c>
      <c r="V60" s="1">
        <v>1066991.7808219176</v>
      </c>
      <c r="W60" s="1">
        <v>1066991.7808219176</v>
      </c>
      <c r="X60" s="1">
        <v>1066991.7808219176</v>
      </c>
      <c r="Y60" s="1">
        <v>1066991.7808219176</v>
      </c>
      <c r="Z60" s="1">
        <v>1066991.7808219176</v>
      </c>
      <c r="AA60" s="1">
        <v>1066991.7808219176</v>
      </c>
      <c r="AB60" s="1">
        <v>1066991.7808219176</v>
      </c>
      <c r="AC60" s="1">
        <v>1066991.7808219176</v>
      </c>
      <c r="AD60" s="1">
        <v>1066991.7808219176</v>
      </c>
      <c r="AE60" s="1">
        <v>1066991.7808219176</v>
      </c>
      <c r="AF60" s="1">
        <v>1066991.7808219176</v>
      </c>
      <c r="AG60" s="1">
        <v>1066991.7808219176</v>
      </c>
      <c r="AH60" s="1">
        <v>1066991.7808219176</v>
      </c>
      <c r="AI60" s="1">
        <v>1066991.7808219176</v>
      </c>
      <c r="AJ60" s="1">
        <v>1066991.7808219176</v>
      </c>
      <c r="AK60" s="1">
        <v>1066991.7808219176</v>
      </c>
      <c r="AL60" s="1">
        <v>1066991.7808219176</v>
      </c>
      <c r="AM60" s="1">
        <v>1066991.7808219176</v>
      </c>
      <c r="AN60" s="1">
        <v>1066991.7808219176</v>
      </c>
      <c r="AO60" s="1">
        <v>1066991.7808219176</v>
      </c>
      <c r="AP60" s="1">
        <v>1066991.7808219176</v>
      </c>
      <c r="AQ60" s="1">
        <v>1066991.7808219176</v>
      </c>
      <c r="AR60" s="1">
        <v>1066991.7808219176</v>
      </c>
      <c r="AS60" s="1">
        <v>1066991.7808219176</v>
      </c>
      <c r="AT60" s="1">
        <v>1066991.7808219176</v>
      </c>
      <c r="AU60" s="1">
        <v>1066991.7808219176</v>
      </c>
      <c r="AV60" s="1">
        <v>1066991.7808219176</v>
      </c>
      <c r="AW60" s="1">
        <v>1066991.7808219176</v>
      </c>
      <c r="AX60" s="1">
        <v>1066991.7808219176</v>
      </c>
      <c r="AY60" s="1">
        <v>1066991.7808219176</v>
      </c>
      <c r="AZ60" s="1">
        <v>1066991.7808219176</v>
      </c>
      <c r="BA60" s="1">
        <v>1066991.7808219176</v>
      </c>
      <c r="BB60" s="1">
        <v>1066991.7808219176</v>
      </c>
      <c r="BC60" s="1">
        <v>1066991.7808219176</v>
      </c>
      <c r="BD60" s="1">
        <v>1066991.7808219176</v>
      </c>
      <c r="BE60" s="1">
        <v>1066991.7808219176</v>
      </c>
      <c r="BF60" s="1">
        <v>1066991.7808219176</v>
      </c>
      <c r="BG60" s="1">
        <v>1066991.7808219176</v>
      </c>
      <c r="BH60" s="1">
        <v>1066991.7808219176</v>
      </c>
      <c r="BI60" s="1">
        <v>1066991.7808219176</v>
      </c>
      <c r="BJ60" s="1">
        <v>1066991.7808219176</v>
      </c>
      <c r="BK60" s="1">
        <v>1066991.7808219176</v>
      </c>
      <c r="BL60" s="1">
        <v>1066991.7808219176</v>
      </c>
      <c r="BM60" s="1">
        <v>1066991.7808219176</v>
      </c>
      <c r="BN60" s="1">
        <v>1066991.7808219176</v>
      </c>
      <c r="BO60" s="1">
        <v>1066991.7808219176</v>
      </c>
      <c r="BP60" s="1">
        <v>1066991.7808219176</v>
      </c>
      <c r="BQ60" s="1">
        <v>1066991.7808219176</v>
      </c>
      <c r="BR60" s="1">
        <v>1066991.7808219176</v>
      </c>
      <c r="BS60" s="1">
        <v>1066991.7808219176</v>
      </c>
      <c r="BT60" s="1">
        <v>1066991.7808219176</v>
      </c>
      <c r="BU60" s="1">
        <v>1066991.7808219176</v>
      </c>
      <c r="BV60" s="1">
        <v>1066991.7808219176</v>
      </c>
      <c r="BW60" s="1">
        <v>1066991.7808219176</v>
      </c>
      <c r="BX60" s="1">
        <v>1066991.7808219176</v>
      </c>
      <c r="BY60" s="1">
        <v>1066991.7808219176</v>
      </c>
      <c r="BZ60" s="1">
        <v>1066991.7808219176</v>
      </c>
      <c r="CA60" s="1">
        <v>1066991.7808219176</v>
      </c>
      <c r="CB60" s="1">
        <v>1066991.7808219176</v>
      </c>
      <c r="CC60" s="1">
        <v>1066991.7808219176</v>
      </c>
      <c r="CD60" s="1">
        <v>1066991.7808219176</v>
      </c>
      <c r="CE60" s="1">
        <v>1066991.7808219176</v>
      </c>
      <c r="CF60" s="1">
        <v>1066991.7808219176</v>
      </c>
      <c r="CG60" s="1">
        <v>1066991.7808219176</v>
      </c>
      <c r="CH60" s="1">
        <v>1066991.7808219176</v>
      </c>
      <c r="CI60" s="1">
        <v>1066991.7808219176</v>
      </c>
      <c r="CJ60" s="1">
        <v>1066991.7808219176</v>
      </c>
      <c r="CK60" s="1">
        <v>1066991.7808219176</v>
      </c>
      <c r="CL60" s="1">
        <v>1066991.7808219176</v>
      </c>
      <c r="CM60" s="1">
        <v>1066991.7808219176</v>
      </c>
      <c r="CN60" s="1">
        <v>1066991.7808219176</v>
      </c>
      <c r="CO60" s="1">
        <v>1066991.7808219176</v>
      </c>
      <c r="CP60" s="1">
        <v>1066991.7808219176</v>
      </c>
      <c r="CQ60" s="1">
        <v>1066991.7808219176</v>
      </c>
      <c r="CR60" s="1">
        <v>1066991.7808219176</v>
      </c>
      <c r="CS60" s="1">
        <v>1066991.7808219176</v>
      </c>
      <c r="CT60" s="1">
        <v>1066991.7808219176</v>
      </c>
      <c r="CU60" s="1">
        <v>1066991.7808219176</v>
      </c>
      <c r="CV60" s="1">
        <v>1066991.7808219176</v>
      </c>
      <c r="CW60" s="1">
        <v>1066991.7808219176</v>
      </c>
      <c r="CX60" s="1">
        <v>1066991.7808219176</v>
      </c>
      <c r="CY60" s="1">
        <v>1066991.7808219176</v>
      </c>
      <c r="CZ60" s="1">
        <v>1066991.7808219176</v>
      </c>
      <c r="DA60" s="1">
        <v>1066991.7808219176</v>
      </c>
    </row>
    <row r="61" spans="3:105" x14ac:dyDescent="0.25">
      <c r="D61" t="s">
        <v>56</v>
      </c>
      <c r="E61" s="1">
        <v>1066991.7808219176</v>
      </c>
      <c r="F61" s="1">
        <v>1066991.7808219176</v>
      </c>
      <c r="G61" s="1">
        <v>1066991.7808219176</v>
      </c>
      <c r="H61" s="1">
        <v>1066991.7808219176</v>
      </c>
      <c r="I61" s="1">
        <v>1066991.7808219176</v>
      </c>
      <c r="J61" s="1">
        <v>1066991.7808219176</v>
      </c>
      <c r="K61" s="1">
        <v>1066991.7808219176</v>
      </c>
      <c r="L61" s="1">
        <v>1066991.7808219176</v>
      </c>
      <c r="M61" s="1">
        <v>1066991.7808219176</v>
      </c>
      <c r="N61" s="1">
        <v>1066991.7808219176</v>
      </c>
      <c r="O61" s="1">
        <v>1066991.7808219176</v>
      </c>
      <c r="P61" s="1">
        <v>1066991.7808219176</v>
      </c>
      <c r="Q61" s="1">
        <v>1066991.7808219176</v>
      </c>
      <c r="R61" s="1">
        <v>1066991.7808219176</v>
      </c>
      <c r="S61" s="1">
        <v>1066991.7808219176</v>
      </c>
      <c r="T61" s="1">
        <v>1066991.7808219176</v>
      </c>
      <c r="U61" s="1">
        <v>1066991.7808219176</v>
      </c>
      <c r="V61" s="1">
        <v>1066991.7808219176</v>
      </c>
      <c r="W61" s="1">
        <v>1066991.7808219176</v>
      </c>
      <c r="X61" s="1">
        <v>1066991.7808219176</v>
      </c>
      <c r="Y61" s="1">
        <v>1066991.7808219176</v>
      </c>
      <c r="Z61" s="1">
        <v>1066991.7808219176</v>
      </c>
      <c r="AA61" s="1">
        <v>1066991.7808219176</v>
      </c>
      <c r="AB61" s="1">
        <v>1066991.7808219176</v>
      </c>
      <c r="AC61" s="1">
        <v>1066991.7808219176</v>
      </c>
      <c r="AD61" s="1">
        <v>1066991.7808219176</v>
      </c>
      <c r="AE61" s="1">
        <v>1066991.7808219176</v>
      </c>
      <c r="AF61" s="1">
        <v>1066991.7808219176</v>
      </c>
      <c r="AG61" s="1">
        <v>1066991.7808219176</v>
      </c>
      <c r="AH61" s="1">
        <v>1066991.7808219176</v>
      </c>
      <c r="AI61" s="1">
        <v>1066991.7808219176</v>
      </c>
      <c r="AJ61" s="1">
        <v>1066991.7808219176</v>
      </c>
      <c r="AK61" s="1">
        <v>1066991.7808219176</v>
      </c>
      <c r="AL61" s="1">
        <v>1066991.7808219176</v>
      </c>
      <c r="AM61" s="1">
        <v>1066991.7808219176</v>
      </c>
      <c r="AN61" s="1">
        <v>1066991.7808219176</v>
      </c>
      <c r="AO61" s="1">
        <v>1066991.7808219176</v>
      </c>
      <c r="AP61" s="1">
        <v>1066991.7808219176</v>
      </c>
      <c r="AQ61" s="1">
        <v>1066991.7808219176</v>
      </c>
      <c r="AR61" s="1">
        <v>1066991.7808219176</v>
      </c>
      <c r="AS61" s="1">
        <v>1066991.7808219176</v>
      </c>
      <c r="AT61" s="1">
        <v>1066991.7808219176</v>
      </c>
      <c r="AU61" s="1">
        <v>1066991.7808219176</v>
      </c>
      <c r="AV61" s="1">
        <v>1066991.7808219176</v>
      </c>
      <c r="AW61" s="1">
        <v>1066991.7808219176</v>
      </c>
      <c r="AX61" s="1">
        <v>1066991.7808219176</v>
      </c>
      <c r="AY61" s="1">
        <v>1066991.7808219176</v>
      </c>
      <c r="AZ61" s="1">
        <v>1066991.7808219176</v>
      </c>
      <c r="BA61" s="1">
        <v>1066991.7808219176</v>
      </c>
      <c r="BB61" s="1">
        <v>1066991.7808219176</v>
      </c>
      <c r="BC61" s="1">
        <v>1066991.7808219176</v>
      </c>
      <c r="BD61" s="1">
        <v>1066991.7808219176</v>
      </c>
      <c r="BE61" s="1">
        <v>1066991.7808219176</v>
      </c>
      <c r="BF61" s="1">
        <v>1066991.7808219176</v>
      </c>
      <c r="BG61" s="1">
        <v>1066991.7808219176</v>
      </c>
      <c r="BH61" s="1">
        <v>1066991.7808219176</v>
      </c>
      <c r="BI61" s="1">
        <v>1066991.7808219176</v>
      </c>
      <c r="BJ61" s="1">
        <v>1066991.7808219176</v>
      </c>
      <c r="BK61" s="1">
        <v>1066991.7808219176</v>
      </c>
      <c r="BL61" s="1">
        <v>1066991.7808219176</v>
      </c>
      <c r="BM61" s="1">
        <v>1066991.7808219176</v>
      </c>
      <c r="BN61" s="1">
        <v>1066991.7808219176</v>
      </c>
      <c r="BO61" s="1">
        <v>1066991.7808219176</v>
      </c>
      <c r="BP61" s="1">
        <v>1066991.7808219176</v>
      </c>
      <c r="BQ61" s="1">
        <v>1066991.7808219176</v>
      </c>
      <c r="BR61" s="1">
        <v>1066991.7808219176</v>
      </c>
      <c r="BS61" s="1">
        <v>1066991.7808219176</v>
      </c>
      <c r="BT61" s="1">
        <v>1066991.7808219176</v>
      </c>
      <c r="BU61" s="1">
        <v>1066991.7808219176</v>
      </c>
      <c r="BV61" s="1">
        <v>1066991.7808219176</v>
      </c>
      <c r="BW61" s="1">
        <v>1066991.7808219176</v>
      </c>
      <c r="BX61" s="1">
        <v>1066991.7808219176</v>
      </c>
      <c r="BY61" s="1">
        <v>1066991.7808219176</v>
      </c>
      <c r="BZ61" s="1">
        <v>1066991.7808219176</v>
      </c>
      <c r="CA61" s="1">
        <v>1066991.7808219176</v>
      </c>
      <c r="CB61" s="1">
        <v>1066991.7808219176</v>
      </c>
      <c r="CC61" s="1">
        <v>1066991.7808219176</v>
      </c>
      <c r="CD61" s="1">
        <v>1066991.7808219176</v>
      </c>
      <c r="CE61" s="1">
        <v>1066991.7808219176</v>
      </c>
      <c r="CF61" s="1">
        <v>1066991.7808219176</v>
      </c>
      <c r="CG61" s="1">
        <v>1066991.7808219176</v>
      </c>
      <c r="CH61" s="1">
        <v>1066991.7808219176</v>
      </c>
      <c r="CI61" s="1">
        <v>1066991.7808219176</v>
      </c>
      <c r="CJ61" s="1">
        <v>1066991.7808219176</v>
      </c>
      <c r="CK61" s="1">
        <v>1066991.7808219176</v>
      </c>
      <c r="CL61" s="1">
        <v>1066991.7808219176</v>
      </c>
      <c r="CM61" s="1">
        <v>1066991.7808219176</v>
      </c>
      <c r="CN61" s="1">
        <v>1066991.7808219176</v>
      </c>
      <c r="CO61" s="1">
        <v>1066991.7808219176</v>
      </c>
      <c r="CP61" s="1">
        <v>1066991.7808219176</v>
      </c>
      <c r="CQ61" s="1">
        <v>1066991.7808219176</v>
      </c>
      <c r="CR61" s="1">
        <v>1066991.7808219176</v>
      </c>
      <c r="CS61" s="1">
        <v>1066991.7808219176</v>
      </c>
      <c r="CT61" s="1">
        <v>1066991.7808219176</v>
      </c>
      <c r="CU61" s="1">
        <v>1066991.7808219176</v>
      </c>
      <c r="CV61" s="1">
        <v>1066991.7808219176</v>
      </c>
      <c r="CW61" s="1">
        <v>1066991.7808219176</v>
      </c>
      <c r="CX61" s="1">
        <v>1066991.7808219176</v>
      </c>
      <c r="CY61" s="1">
        <v>1066991.7808219176</v>
      </c>
      <c r="CZ61" s="1">
        <v>1066991.7808219176</v>
      </c>
      <c r="DA61" s="1">
        <v>1066991.7808219176</v>
      </c>
    </row>
    <row r="62" spans="3:105" x14ac:dyDescent="0.25">
      <c r="D62" t="s">
        <v>57</v>
      </c>
      <c r="E62" s="1">
        <v>1066991.7808219176</v>
      </c>
      <c r="F62" s="1">
        <v>1066991.7808219176</v>
      </c>
      <c r="G62" s="1">
        <v>1066991.7808219176</v>
      </c>
      <c r="H62" s="1">
        <v>1066991.7808219176</v>
      </c>
      <c r="I62" s="1">
        <v>1066991.7808219176</v>
      </c>
      <c r="J62" s="1">
        <v>1066991.7808219176</v>
      </c>
      <c r="K62" s="1">
        <v>1066991.7808219176</v>
      </c>
      <c r="L62" s="1">
        <v>1066991.7808219176</v>
      </c>
      <c r="M62" s="1">
        <v>1066991.7808219176</v>
      </c>
      <c r="N62" s="1">
        <v>1066991.7808219176</v>
      </c>
      <c r="O62" s="1">
        <v>1066991.7808219176</v>
      </c>
      <c r="P62" s="1">
        <v>1066991.7808219176</v>
      </c>
      <c r="Q62" s="1">
        <v>1066991.7808219176</v>
      </c>
      <c r="R62" s="1">
        <v>1066991.7808219176</v>
      </c>
      <c r="S62" s="1">
        <v>1066991.7808219176</v>
      </c>
      <c r="T62" s="1">
        <v>1066991.7808219176</v>
      </c>
      <c r="U62" s="1">
        <v>1066991.7808219176</v>
      </c>
      <c r="V62" s="1">
        <v>1066991.7808219176</v>
      </c>
      <c r="W62" s="1">
        <v>1066991.7808219176</v>
      </c>
      <c r="X62" s="1">
        <v>1066991.7808219176</v>
      </c>
      <c r="Y62" s="1">
        <v>1066991.7808219176</v>
      </c>
      <c r="Z62" s="1">
        <v>1066991.7808219176</v>
      </c>
      <c r="AA62" s="1">
        <v>1066991.7808219176</v>
      </c>
      <c r="AB62" s="1">
        <v>1066991.7808219176</v>
      </c>
      <c r="AC62" s="1">
        <v>1066991.7808219176</v>
      </c>
      <c r="AD62" s="1">
        <v>1066991.7808219176</v>
      </c>
      <c r="AE62" s="1">
        <v>1066991.7808219176</v>
      </c>
      <c r="AF62" s="1">
        <v>1066991.7808219176</v>
      </c>
      <c r="AG62" s="1">
        <v>1066991.7808219176</v>
      </c>
      <c r="AH62" s="1">
        <v>1066991.7808219176</v>
      </c>
      <c r="AI62" s="1">
        <v>1066991.7808219176</v>
      </c>
      <c r="AJ62" s="1">
        <v>1066991.7808219176</v>
      </c>
      <c r="AK62" s="1">
        <v>1066991.7808219176</v>
      </c>
      <c r="AL62" s="1">
        <v>1066991.7808219176</v>
      </c>
      <c r="AM62" s="1">
        <v>1066991.7808219176</v>
      </c>
      <c r="AN62" s="1">
        <v>1066991.7808219176</v>
      </c>
      <c r="AO62" s="1">
        <v>1066991.7808219176</v>
      </c>
      <c r="AP62" s="1">
        <v>1066991.7808219176</v>
      </c>
      <c r="AQ62" s="1">
        <v>1066991.7808219176</v>
      </c>
      <c r="AR62" s="1">
        <v>1066991.7808219176</v>
      </c>
      <c r="AS62" s="1">
        <v>1066991.7808219176</v>
      </c>
      <c r="AT62" s="1">
        <v>1066991.7808219176</v>
      </c>
      <c r="AU62" s="1">
        <v>1066991.7808219176</v>
      </c>
      <c r="AV62" s="1">
        <v>1066991.7808219176</v>
      </c>
      <c r="AW62" s="1">
        <v>1066991.7808219176</v>
      </c>
      <c r="AX62" s="1">
        <v>1066991.7808219176</v>
      </c>
      <c r="AY62" s="1">
        <v>1066991.7808219176</v>
      </c>
      <c r="AZ62" s="1">
        <v>1066991.7808219176</v>
      </c>
      <c r="BA62" s="1">
        <v>1066991.7808219176</v>
      </c>
      <c r="BB62" s="1">
        <v>1066991.7808219176</v>
      </c>
      <c r="BC62" s="1">
        <v>1066991.7808219176</v>
      </c>
      <c r="BD62" s="1">
        <v>1066991.7808219176</v>
      </c>
      <c r="BE62" s="1">
        <v>1066991.7808219176</v>
      </c>
      <c r="BF62" s="1">
        <v>1066991.7808219176</v>
      </c>
      <c r="BG62" s="1">
        <v>1066991.7808219176</v>
      </c>
      <c r="BH62" s="1">
        <v>1066991.7808219176</v>
      </c>
      <c r="BI62" s="1">
        <v>1066991.7808219176</v>
      </c>
      <c r="BJ62" s="1">
        <v>1066991.7808219176</v>
      </c>
      <c r="BK62" s="1">
        <v>1066991.7808219176</v>
      </c>
      <c r="BL62" s="1">
        <v>1066991.7808219176</v>
      </c>
      <c r="BM62" s="1">
        <v>1066991.7808219176</v>
      </c>
      <c r="BN62" s="1">
        <v>1066991.7808219176</v>
      </c>
      <c r="BO62" s="1">
        <v>1066991.7808219176</v>
      </c>
      <c r="BP62" s="1">
        <v>1066991.7808219176</v>
      </c>
      <c r="BQ62" s="1">
        <v>1066991.7808219176</v>
      </c>
      <c r="BR62" s="1">
        <v>1066991.7808219176</v>
      </c>
      <c r="BS62" s="1">
        <v>1066991.7808219176</v>
      </c>
      <c r="BT62" s="1">
        <v>1066991.7808219176</v>
      </c>
      <c r="BU62" s="1">
        <v>1066991.7808219176</v>
      </c>
      <c r="BV62" s="1">
        <v>1066991.7808219176</v>
      </c>
      <c r="BW62" s="1">
        <v>1066991.7808219176</v>
      </c>
      <c r="BX62" s="1">
        <v>1066991.7808219176</v>
      </c>
      <c r="BY62" s="1">
        <v>1066991.7808219176</v>
      </c>
      <c r="BZ62" s="1">
        <v>1066991.7808219176</v>
      </c>
      <c r="CA62" s="1">
        <v>1066991.7808219176</v>
      </c>
      <c r="CB62" s="1">
        <v>1066991.7808219176</v>
      </c>
      <c r="CC62" s="1">
        <v>1066991.7808219176</v>
      </c>
      <c r="CD62" s="1">
        <v>1066991.7808219176</v>
      </c>
      <c r="CE62" s="1">
        <v>1066991.7808219176</v>
      </c>
      <c r="CF62" s="1">
        <v>1066991.7808219176</v>
      </c>
      <c r="CG62" s="1">
        <v>1066991.7808219176</v>
      </c>
      <c r="CH62" s="1">
        <v>1066991.7808219176</v>
      </c>
      <c r="CI62" s="1">
        <v>1066991.7808219176</v>
      </c>
      <c r="CJ62" s="1">
        <v>1066991.7808219176</v>
      </c>
      <c r="CK62" s="1">
        <v>1066991.7808219176</v>
      </c>
      <c r="CL62" s="1">
        <v>1066991.7808219176</v>
      </c>
      <c r="CM62" s="1">
        <v>1066991.7808219176</v>
      </c>
      <c r="CN62" s="1">
        <v>1066991.7808219176</v>
      </c>
      <c r="CO62" s="1">
        <v>1066991.7808219176</v>
      </c>
      <c r="CP62" s="1">
        <v>1066991.7808219176</v>
      </c>
      <c r="CQ62" s="1">
        <v>1066991.7808219176</v>
      </c>
      <c r="CR62" s="1">
        <v>1066991.7808219176</v>
      </c>
      <c r="CS62" s="1">
        <v>1066991.7808219176</v>
      </c>
      <c r="CT62" s="1">
        <v>1066991.7808219176</v>
      </c>
      <c r="CU62" s="1">
        <v>1066991.7808219176</v>
      </c>
      <c r="CV62" s="1">
        <v>1066991.7808219176</v>
      </c>
      <c r="CW62" s="1">
        <v>1066991.7808219176</v>
      </c>
      <c r="CX62" s="1">
        <v>1066991.7808219176</v>
      </c>
      <c r="CY62" s="1">
        <v>1066991.7808219176</v>
      </c>
      <c r="CZ62" s="1">
        <v>1066991.7808219176</v>
      </c>
      <c r="DA62" s="1">
        <v>1066991.7808219176</v>
      </c>
    </row>
    <row r="63" spans="3:105" x14ac:dyDescent="0.25">
      <c r="D63" t="s">
        <v>58</v>
      </c>
      <c r="E63" s="1">
        <v>1066991.7808219176</v>
      </c>
      <c r="F63" s="1">
        <v>1066991.7808219176</v>
      </c>
      <c r="G63" s="1">
        <v>1066991.7808219176</v>
      </c>
      <c r="H63" s="1">
        <v>1066991.7808219176</v>
      </c>
      <c r="I63" s="1">
        <v>1066991.7808219176</v>
      </c>
      <c r="J63" s="1">
        <v>1066991.7808219176</v>
      </c>
      <c r="K63" s="1">
        <v>1066991.7808219176</v>
      </c>
      <c r="L63" s="1">
        <v>1066991.7808219176</v>
      </c>
      <c r="M63" s="1">
        <v>1066991.7808219176</v>
      </c>
      <c r="N63" s="1">
        <v>1066991.7808219176</v>
      </c>
      <c r="O63" s="1">
        <v>1066991.7808219176</v>
      </c>
      <c r="P63" s="1">
        <v>1066991.7808219176</v>
      </c>
      <c r="Q63" s="1">
        <v>1066991.7808219176</v>
      </c>
      <c r="R63" s="1">
        <v>1066991.7808219176</v>
      </c>
      <c r="S63" s="1">
        <v>1066991.7808219176</v>
      </c>
      <c r="T63" s="1">
        <v>1066991.7808219176</v>
      </c>
      <c r="U63" s="1">
        <v>1066991.7808219176</v>
      </c>
      <c r="V63" s="1">
        <v>1066991.7808219176</v>
      </c>
      <c r="W63" s="1">
        <v>1066991.7808219176</v>
      </c>
      <c r="X63" s="1">
        <v>1066991.7808219176</v>
      </c>
      <c r="Y63" s="1">
        <v>1066991.7808219176</v>
      </c>
      <c r="Z63" s="1">
        <v>1066991.7808219176</v>
      </c>
      <c r="AA63" s="1">
        <v>1066991.7808219176</v>
      </c>
      <c r="AB63" s="1">
        <v>1066991.7808219176</v>
      </c>
      <c r="AC63" s="1">
        <v>1066991.7808219176</v>
      </c>
      <c r="AD63" s="1">
        <v>1066991.7808219176</v>
      </c>
      <c r="AE63" s="1">
        <v>1066991.7808219176</v>
      </c>
      <c r="AF63" s="1">
        <v>1066991.7808219176</v>
      </c>
      <c r="AG63" s="1">
        <v>1066991.7808219176</v>
      </c>
      <c r="AH63" s="1">
        <v>1066991.7808219176</v>
      </c>
      <c r="AI63" s="1">
        <v>1066991.7808219176</v>
      </c>
      <c r="AJ63" s="1">
        <v>1066991.7808219176</v>
      </c>
      <c r="AK63" s="1">
        <v>1066991.7808219176</v>
      </c>
      <c r="AL63" s="1">
        <v>1066991.7808219176</v>
      </c>
      <c r="AM63" s="1">
        <v>1066991.7808219176</v>
      </c>
      <c r="AN63" s="1">
        <v>1066991.7808219176</v>
      </c>
      <c r="AO63" s="1">
        <v>1066991.7808219176</v>
      </c>
      <c r="AP63" s="1">
        <v>1066991.7808219176</v>
      </c>
      <c r="AQ63" s="1">
        <v>1066991.7808219176</v>
      </c>
      <c r="AR63" s="1">
        <v>1066991.7808219176</v>
      </c>
      <c r="AS63" s="1">
        <v>1066991.7808219176</v>
      </c>
      <c r="AT63" s="1">
        <v>1066991.7808219176</v>
      </c>
      <c r="AU63" s="1">
        <v>1066991.7808219176</v>
      </c>
      <c r="AV63" s="1">
        <v>1066991.7808219176</v>
      </c>
      <c r="AW63" s="1">
        <v>1066991.7808219176</v>
      </c>
      <c r="AX63" s="1">
        <v>1066991.7808219176</v>
      </c>
      <c r="AY63" s="1">
        <v>1066991.7808219176</v>
      </c>
      <c r="AZ63" s="1">
        <v>1066991.7808219176</v>
      </c>
      <c r="BA63" s="1">
        <v>1066991.7808219176</v>
      </c>
      <c r="BB63" s="1">
        <v>1066991.7808219176</v>
      </c>
      <c r="BC63" s="1">
        <v>1066991.7808219176</v>
      </c>
      <c r="BD63" s="1">
        <v>1066991.7808219176</v>
      </c>
      <c r="BE63" s="1">
        <v>1066991.7808219176</v>
      </c>
      <c r="BF63" s="1">
        <v>1066991.7808219176</v>
      </c>
      <c r="BG63" s="1">
        <v>1066991.7808219176</v>
      </c>
      <c r="BH63" s="1">
        <v>1066991.7808219176</v>
      </c>
      <c r="BI63" s="1">
        <v>1066991.7808219176</v>
      </c>
      <c r="BJ63" s="1">
        <v>1066991.7808219176</v>
      </c>
      <c r="BK63" s="1">
        <v>1066991.7808219176</v>
      </c>
      <c r="BL63" s="1">
        <v>1066991.7808219176</v>
      </c>
      <c r="BM63" s="1">
        <v>1066991.7808219176</v>
      </c>
      <c r="BN63" s="1">
        <v>1066991.7808219176</v>
      </c>
      <c r="BO63" s="1">
        <v>1066991.7808219176</v>
      </c>
      <c r="BP63" s="1">
        <v>1066991.7808219176</v>
      </c>
      <c r="BQ63" s="1">
        <v>1066991.7808219176</v>
      </c>
      <c r="BR63" s="1">
        <v>1066991.7808219176</v>
      </c>
      <c r="BS63" s="1">
        <v>1066991.7808219176</v>
      </c>
      <c r="BT63" s="1">
        <v>1066991.7808219176</v>
      </c>
      <c r="BU63" s="1">
        <v>1066991.7808219176</v>
      </c>
      <c r="BV63" s="1">
        <v>1066991.7808219176</v>
      </c>
      <c r="BW63" s="1">
        <v>1066991.7808219176</v>
      </c>
      <c r="BX63" s="1">
        <v>1066991.7808219176</v>
      </c>
      <c r="BY63" s="1">
        <v>1066991.7808219176</v>
      </c>
      <c r="BZ63" s="1">
        <v>1066991.7808219176</v>
      </c>
      <c r="CA63" s="1">
        <v>1066991.7808219176</v>
      </c>
      <c r="CB63" s="1">
        <v>1066991.7808219176</v>
      </c>
      <c r="CC63" s="1">
        <v>1066991.7808219176</v>
      </c>
      <c r="CD63" s="1">
        <v>1066991.7808219176</v>
      </c>
      <c r="CE63" s="1">
        <v>1066991.7808219176</v>
      </c>
      <c r="CF63" s="1">
        <v>1066991.7808219176</v>
      </c>
      <c r="CG63" s="1">
        <v>1066991.7808219176</v>
      </c>
      <c r="CH63" s="1">
        <v>1066991.7808219176</v>
      </c>
      <c r="CI63" s="1">
        <v>1066991.7808219176</v>
      </c>
      <c r="CJ63" s="1">
        <v>1066991.7808219176</v>
      </c>
      <c r="CK63" s="1">
        <v>1066991.7808219176</v>
      </c>
      <c r="CL63" s="1">
        <v>1066991.7808219176</v>
      </c>
      <c r="CM63" s="1">
        <v>1066991.7808219176</v>
      </c>
      <c r="CN63" s="1">
        <v>1066991.7808219176</v>
      </c>
      <c r="CO63" s="1">
        <v>1066991.7808219176</v>
      </c>
      <c r="CP63" s="1">
        <v>1066991.7808219176</v>
      </c>
      <c r="CQ63" s="1">
        <v>1066991.7808219176</v>
      </c>
      <c r="CR63" s="1">
        <v>1066991.7808219176</v>
      </c>
      <c r="CS63" s="1">
        <v>1066991.7808219176</v>
      </c>
      <c r="CT63" s="1">
        <v>1066991.7808219176</v>
      </c>
      <c r="CU63" s="1">
        <v>1066991.7808219176</v>
      </c>
      <c r="CV63" s="1">
        <v>1066991.7808219176</v>
      </c>
      <c r="CW63" s="1">
        <v>1066991.7808219176</v>
      </c>
      <c r="CX63" s="1">
        <v>1066991.7808219176</v>
      </c>
      <c r="CY63" s="1">
        <v>1066991.7808219176</v>
      </c>
      <c r="CZ63" s="1">
        <v>1066991.7808219176</v>
      </c>
      <c r="DA63" s="1">
        <v>1066991.7808219176</v>
      </c>
    </row>
    <row r="64" spans="3:105" x14ac:dyDescent="0.25">
      <c r="D64" t="s">
        <v>59</v>
      </c>
      <c r="E64" s="1">
        <v>1066991.7808219176</v>
      </c>
      <c r="F64" s="1">
        <v>1066991.7808219176</v>
      </c>
      <c r="G64" s="1">
        <v>1066991.7808219176</v>
      </c>
      <c r="H64" s="1">
        <v>1066991.7808219176</v>
      </c>
      <c r="I64" s="1">
        <v>1066991.7808219176</v>
      </c>
      <c r="J64" s="1">
        <v>1066991.7808219176</v>
      </c>
      <c r="K64" s="1">
        <v>1066991.7808219176</v>
      </c>
      <c r="L64" s="1">
        <v>1066991.7808219176</v>
      </c>
      <c r="M64" s="1">
        <v>1066991.7808219176</v>
      </c>
      <c r="N64" s="1">
        <v>1066991.7808219176</v>
      </c>
      <c r="O64" s="1">
        <v>1066991.7808219176</v>
      </c>
      <c r="P64" s="1">
        <v>1066991.7808219176</v>
      </c>
      <c r="Q64" s="1">
        <v>1066991.7808219176</v>
      </c>
      <c r="R64" s="1">
        <v>1066991.7808219176</v>
      </c>
      <c r="S64" s="1">
        <v>1066991.7808219176</v>
      </c>
      <c r="T64" s="1">
        <v>1066991.7808219176</v>
      </c>
      <c r="U64" s="1">
        <v>1066991.7808219176</v>
      </c>
      <c r="V64" s="1">
        <v>1066991.7808219176</v>
      </c>
      <c r="W64" s="1">
        <v>1066991.7808219176</v>
      </c>
      <c r="X64" s="1">
        <v>1066991.7808219176</v>
      </c>
      <c r="Y64" s="1">
        <v>1066991.7808219176</v>
      </c>
      <c r="Z64" s="1">
        <v>1066991.7808219176</v>
      </c>
      <c r="AA64" s="1">
        <v>1066991.7808219176</v>
      </c>
      <c r="AB64" s="1">
        <v>1066991.7808219176</v>
      </c>
      <c r="AC64" s="1">
        <v>1066991.7808219176</v>
      </c>
      <c r="AD64" s="1">
        <v>1066991.7808219176</v>
      </c>
      <c r="AE64" s="1">
        <v>1066991.7808219176</v>
      </c>
      <c r="AF64" s="1">
        <v>1066991.7808219176</v>
      </c>
      <c r="AG64" s="1">
        <v>1066991.7808219176</v>
      </c>
      <c r="AH64" s="1">
        <v>1066991.7808219176</v>
      </c>
      <c r="AI64" s="1">
        <v>1066991.7808219176</v>
      </c>
      <c r="AJ64" s="1">
        <v>1066991.7808219176</v>
      </c>
      <c r="AK64" s="1">
        <v>1066991.7808219176</v>
      </c>
      <c r="AL64" s="1">
        <v>1066991.7808219176</v>
      </c>
      <c r="AM64" s="1">
        <v>1066991.7808219176</v>
      </c>
      <c r="AN64" s="1">
        <v>1066991.7808219176</v>
      </c>
      <c r="AO64" s="1">
        <v>1066991.7808219176</v>
      </c>
      <c r="AP64" s="1">
        <v>1066991.7808219176</v>
      </c>
      <c r="AQ64" s="1">
        <v>1066991.7808219176</v>
      </c>
      <c r="AR64" s="1">
        <v>1066991.7808219176</v>
      </c>
      <c r="AS64" s="1">
        <v>1066991.7808219176</v>
      </c>
      <c r="AT64" s="1">
        <v>1066991.7808219176</v>
      </c>
      <c r="AU64" s="1">
        <v>1066991.7808219176</v>
      </c>
      <c r="AV64" s="1">
        <v>1066991.7808219176</v>
      </c>
      <c r="AW64" s="1">
        <v>1066991.7808219176</v>
      </c>
      <c r="AX64" s="1">
        <v>1066991.7808219176</v>
      </c>
      <c r="AY64" s="1">
        <v>1066991.7808219176</v>
      </c>
      <c r="AZ64" s="1">
        <v>1066991.7808219176</v>
      </c>
      <c r="BA64" s="1">
        <v>1066991.7808219176</v>
      </c>
      <c r="BB64" s="1">
        <v>1066991.7808219176</v>
      </c>
      <c r="BC64" s="1">
        <v>1066991.7808219176</v>
      </c>
      <c r="BD64" s="1">
        <v>1066991.7808219176</v>
      </c>
      <c r="BE64" s="1">
        <v>1066991.7808219176</v>
      </c>
      <c r="BF64" s="1">
        <v>1066991.7808219176</v>
      </c>
      <c r="BG64" s="1">
        <v>1066991.7808219176</v>
      </c>
      <c r="BH64" s="1">
        <v>1066991.7808219176</v>
      </c>
      <c r="BI64" s="1">
        <v>1066991.7808219176</v>
      </c>
      <c r="BJ64" s="1">
        <v>1066991.7808219176</v>
      </c>
      <c r="BK64" s="1">
        <v>1066991.7808219176</v>
      </c>
      <c r="BL64" s="1">
        <v>1066991.7808219176</v>
      </c>
      <c r="BM64" s="1">
        <v>1066991.7808219176</v>
      </c>
      <c r="BN64" s="1">
        <v>1066991.7808219176</v>
      </c>
      <c r="BO64" s="1">
        <v>1066991.7808219176</v>
      </c>
      <c r="BP64" s="1">
        <v>1066991.7808219176</v>
      </c>
      <c r="BQ64" s="1">
        <v>1066991.7808219176</v>
      </c>
      <c r="BR64" s="1">
        <v>1066991.7808219176</v>
      </c>
      <c r="BS64" s="1">
        <v>1066991.7808219176</v>
      </c>
      <c r="BT64" s="1">
        <v>1066991.7808219176</v>
      </c>
      <c r="BU64" s="1">
        <v>1066991.7808219176</v>
      </c>
      <c r="BV64" s="1">
        <v>1066991.7808219176</v>
      </c>
      <c r="BW64" s="1">
        <v>1066991.7808219176</v>
      </c>
      <c r="BX64" s="1">
        <v>1066991.7808219176</v>
      </c>
      <c r="BY64" s="1">
        <v>1066991.7808219176</v>
      </c>
      <c r="BZ64" s="1">
        <v>1066991.7808219176</v>
      </c>
      <c r="CA64" s="1">
        <v>1066991.7808219176</v>
      </c>
      <c r="CB64" s="1">
        <v>1066991.7808219176</v>
      </c>
      <c r="CC64" s="1">
        <v>1066991.7808219176</v>
      </c>
      <c r="CD64" s="1">
        <v>1066991.7808219176</v>
      </c>
      <c r="CE64" s="1">
        <v>1066991.7808219176</v>
      </c>
      <c r="CF64" s="1">
        <v>1066991.7808219176</v>
      </c>
      <c r="CG64" s="1">
        <v>1066991.7808219176</v>
      </c>
      <c r="CH64" s="1">
        <v>1066991.7808219176</v>
      </c>
      <c r="CI64" s="1">
        <v>1066991.7808219176</v>
      </c>
      <c r="CJ64" s="1">
        <v>1066991.7808219176</v>
      </c>
      <c r="CK64" s="1">
        <v>1066991.7808219176</v>
      </c>
      <c r="CL64" s="1">
        <v>1066991.7808219176</v>
      </c>
      <c r="CM64" s="1">
        <v>1066991.7808219176</v>
      </c>
      <c r="CN64" s="1">
        <v>1066991.7808219176</v>
      </c>
      <c r="CO64" s="1">
        <v>1066991.7808219176</v>
      </c>
      <c r="CP64" s="1">
        <v>1066991.7808219176</v>
      </c>
      <c r="CQ64" s="1">
        <v>1066991.7808219176</v>
      </c>
      <c r="CR64" s="1">
        <v>1066991.7808219176</v>
      </c>
      <c r="CS64" s="1">
        <v>1066991.7808219176</v>
      </c>
      <c r="CT64" s="1">
        <v>1066991.7808219176</v>
      </c>
      <c r="CU64" s="1">
        <v>1066991.7808219176</v>
      </c>
      <c r="CV64" s="1">
        <v>1066991.7808219176</v>
      </c>
      <c r="CW64" s="1">
        <v>1066991.7808219176</v>
      </c>
      <c r="CX64" s="1">
        <v>1066991.7808219176</v>
      </c>
      <c r="CY64" s="1">
        <v>1066991.7808219176</v>
      </c>
      <c r="CZ64" s="1">
        <v>1066991.7808219176</v>
      </c>
      <c r="DA64" s="1">
        <v>1066991.7808219176</v>
      </c>
    </row>
    <row r="65" spans="1:105" x14ac:dyDescent="0.25">
      <c r="D65" t="s">
        <v>60</v>
      </c>
      <c r="E65" s="1">
        <v>1066991.7808219176</v>
      </c>
      <c r="F65" s="1">
        <v>1066991.7808219176</v>
      </c>
      <c r="G65" s="1">
        <v>1066991.7808219176</v>
      </c>
      <c r="H65" s="1">
        <v>1066991.7808219176</v>
      </c>
      <c r="I65" s="1">
        <v>1066991.7808219176</v>
      </c>
      <c r="J65" s="1">
        <v>1066991.7808219176</v>
      </c>
      <c r="K65" s="1">
        <v>1066991.7808219176</v>
      </c>
      <c r="L65" s="1">
        <v>1066991.7808219176</v>
      </c>
      <c r="M65" s="1">
        <v>1066991.7808219176</v>
      </c>
      <c r="N65" s="1">
        <v>1066991.7808219176</v>
      </c>
      <c r="O65" s="1">
        <v>1066991.7808219176</v>
      </c>
      <c r="P65" s="1">
        <v>1066991.7808219176</v>
      </c>
      <c r="Q65" s="1">
        <v>1066991.7808219176</v>
      </c>
      <c r="R65" s="1">
        <v>1066991.7808219176</v>
      </c>
      <c r="S65" s="1">
        <v>1066991.7808219176</v>
      </c>
      <c r="T65" s="1">
        <v>1066991.7808219176</v>
      </c>
      <c r="U65" s="1">
        <v>1066991.7808219176</v>
      </c>
      <c r="V65" s="1">
        <v>1066991.7808219176</v>
      </c>
      <c r="W65" s="1">
        <v>1066991.7808219176</v>
      </c>
      <c r="X65" s="1">
        <v>1066991.7808219176</v>
      </c>
      <c r="Y65" s="1">
        <v>1066991.7808219176</v>
      </c>
      <c r="Z65" s="1">
        <v>1066991.7808219176</v>
      </c>
      <c r="AA65" s="1">
        <v>1066991.7808219176</v>
      </c>
      <c r="AB65" s="1">
        <v>1066991.7808219176</v>
      </c>
      <c r="AC65" s="1">
        <v>1066991.7808219176</v>
      </c>
      <c r="AD65" s="1">
        <v>1066991.7808219176</v>
      </c>
      <c r="AE65" s="1">
        <v>1066991.7808219176</v>
      </c>
      <c r="AF65" s="1">
        <v>1066991.7808219176</v>
      </c>
      <c r="AG65" s="1">
        <v>1066991.7808219176</v>
      </c>
      <c r="AH65" s="1">
        <v>1066991.7808219176</v>
      </c>
      <c r="AI65" s="1">
        <v>1066991.7808219176</v>
      </c>
      <c r="AJ65" s="1">
        <v>1066991.7808219176</v>
      </c>
      <c r="AK65" s="1">
        <v>1066991.7808219176</v>
      </c>
      <c r="AL65" s="1">
        <v>1066991.7808219176</v>
      </c>
      <c r="AM65" s="1">
        <v>1066991.7808219176</v>
      </c>
      <c r="AN65" s="1">
        <v>1066991.7808219176</v>
      </c>
      <c r="AO65" s="1">
        <v>1066991.7808219176</v>
      </c>
      <c r="AP65" s="1">
        <v>1066991.7808219176</v>
      </c>
      <c r="AQ65" s="1">
        <v>1066991.7808219176</v>
      </c>
      <c r="AR65" s="1">
        <v>1066991.7808219176</v>
      </c>
      <c r="AS65" s="1">
        <v>1066991.7808219176</v>
      </c>
      <c r="AT65" s="1">
        <v>1066991.7808219176</v>
      </c>
      <c r="AU65" s="1">
        <v>1066991.7808219176</v>
      </c>
      <c r="AV65" s="1">
        <v>1066991.7808219176</v>
      </c>
      <c r="AW65" s="1">
        <v>1066991.7808219176</v>
      </c>
      <c r="AX65" s="1">
        <v>1066991.7808219176</v>
      </c>
      <c r="AY65" s="1">
        <v>1066991.7808219176</v>
      </c>
      <c r="AZ65" s="1">
        <v>1066991.7808219176</v>
      </c>
      <c r="BA65" s="1">
        <v>1066991.7808219176</v>
      </c>
      <c r="BB65" s="1">
        <v>1066991.7808219176</v>
      </c>
      <c r="BC65" s="1">
        <v>1066991.7808219176</v>
      </c>
      <c r="BD65" s="1">
        <v>1066991.7808219176</v>
      </c>
      <c r="BE65" s="1">
        <v>1066991.7808219176</v>
      </c>
      <c r="BF65" s="1">
        <v>1066991.7808219176</v>
      </c>
      <c r="BG65" s="1">
        <v>1066991.7808219176</v>
      </c>
      <c r="BH65" s="1">
        <v>1066991.7808219176</v>
      </c>
      <c r="BI65" s="1">
        <v>1066991.7808219176</v>
      </c>
      <c r="BJ65" s="1">
        <v>1066991.7808219176</v>
      </c>
      <c r="BK65" s="1">
        <v>1066991.7808219176</v>
      </c>
      <c r="BL65" s="1">
        <v>1066991.7808219176</v>
      </c>
      <c r="BM65" s="1">
        <v>1066991.7808219176</v>
      </c>
      <c r="BN65" s="1">
        <v>1066991.7808219176</v>
      </c>
      <c r="BO65" s="1">
        <v>1066991.7808219176</v>
      </c>
      <c r="BP65" s="1">
        <v>1066991.7808219176</v>
      </c>
      <c r="BQ65" s="1">
        <v>1066991.7808219176</v>
      </c>
      <c r="BR65" s="1">
        <v>1066991.7808219176</v>
      </c>
      <c r="BS65" s="1">
        <v>1066991.7808219176</v>
      </c>
      <c r="BT65" s="1">
        <v>1066991.7808219176</v>
      </c>
      <c r="BU65" s="1">
        <v>1066991.7808219176</v>
      </c>
      <c r="BV65" s="1">
        <v>1066991.7808219176</v>
      </c>
      <c r="BW65" s="1">
        <v>1066991.7808219176</v>
      </c>
      <c r="BX65" s="1">
        <v>1066991.7808219176</v>
      </c>
      <c r="BY65" s="1">
        <v>1066991.7808219176</v>
      </c>
      <c r="BZ65" s="1">
        <v>1066991.7808219176</v>
      </c>
      <c r="CA65" s="1">
        <v>1066991.7808219176</v>
      </c>
      <c r="CB65" s="1">
        <v>1066991.7808219176</v>
      </c>
      <c r="CC65" s="1">
        <v>1066991.7808219176</v>
      </c>
      <c r="CD65" s="1">
        <v>1066991.7808219176</v>
      </c>
      <c r="CE65" s="1">
        <v>1066991.7808219176</v>
      </c>
      <c r="CF65" s="1">
        <v>1066991.7808219176</v>
      </c>
      <c r="CG65" s="1">
        <v>1066991.7808219176</v>
      </c>
      <c r="CH65" s="1">
        <v>1066991.7808219176</v>
      </c>
      <c r="CI65" s="1">
        <v>1066991.7808219176</v>
      </c>
      <c r="CJ65" s="1">
        <v>1066991.7808219176</v>
      </c>
      <c r="CK65" s="1">
        <v>1066991.7808219176</v>
      </c>
      <c r="CL65" s="1">
        <v>1066991.7808219176</v>
      </c>
      <c r="CM65" s="1">
        <v>1066991.7808219176</v>
      </c>
      <c r="CN65" s="1">
        <v>1066991.7808219176</v>
      </c>
      <c r="CO65" s="1">
        <v>1066991.7808219176</v>
      </c>
      <c r="CP65" s="1">
        <v>1066991.7808219176</v>
      </c>
      <c r="CQ65" s="1">
        <v>1066991.7808219176</v>
      </c>
      <c r="CR65" s="1">
        <v>1066991.7808219176</v>
      </c>
      <c r="CS65" s="1">
        <v>1066991.7808219176</v>
      </c>
      <c r="CT65" s="1">
        <v>1066991.7808219176</v>
      </c>
      <c r="CU65" s="1">
        <v>1066991.7808219176</v>
      </c>
      <c r="CV65" s="1">
        <v>1066991.7808219176</v>
      </c>
      <c r="CW65" s="1">
        <v>1066991.7808219176</v>
      </c>
      <c r="CX65" s="1">
        <v>1066991.7808219176</v>
      </c>
      <c r="CY65" s="1">
        <v>1066991.7808219176</v>
      </c>
      <c r="CZ65" s="1">
        <v>1066991.7808219176</v>
      </c>
      <c r="DA65" s="1">
        <v>1066991.7808219176</v>
      </c>
    </row>
    <row r="66" spans="1:105" x14ac:dyDescent="0.25">
      <c r="D66" s="6"/>
    </row>
    <row r="67" spans="1:105" x14ac:dyDescent="0.25">
      <c r="A67" s="4" t="s">
        <v>10</v>
      </c>
      <c r="D67" s="7" t="s">
        <v>9</v>
      </c>
    </row>
    <row r="68" spans="1:105" x14ac:dyDescent="0.25">
      <c r="A68" t="s">
        <v>48</v>
      </c>
      <c r="B68" s="3">
        <f>SUMPRODUCT(E68:DA68,E$5:DA$5)</f>
        <v>34.155941888104586</v>
      </c>
      <c r="D68" t="s">
        <v>48</v>
      </c>
      <c r="E68" s="1">
        <f xml:space="preserve"> MIN(   MAX(0,EXP((1/beta.p)*( E38 - E53 - beta.0 - beta.oil*price.oil.2025 - beta.eua*price.eua.2025 - parameters!$D78 ))), price.ceiling   )</f>
        <v>4.7954321684136136</v>
      </c>
      <c r="F68" s="1">
        <f xml:space="preserve"> MIN(   MAX(0,EXP((1/beta.p)*( F38 - F53 - beta.0 - beta.oil*price.oil.2025 - beta.eua*price.eua.2025 - parameters!$D78 ))), price.ceiling   )</f>
        <v>4.9803331817924246</v>
      </c>
      <c r="G68" s="1">
        <f xml:space="preserve"> MIN(   MAX(0,EXP((1/beta.p)*( G38 - G53 - beta.0 - beta.oil*price.oil.2025 - beta.eua*price.eua.2025 - parameters!$D78 ))), price.ceiling   )</f>
        <v>5.172363559855758</v>
      </c>
      <c r="H68" s="1">
        <f xml:space="preserve"> MIN(   MAX(0,EXP((1/beta.p)*( H38 - H53 - beta.0 - beta.oil*price.oil.2025 - beta.eua*price.eua.2025 - parameters!$D78 ))), price.ceiling   )</f>
        <v>5.3717981947736222</v>
      </c>
      <c r="I68" s="1">
        <f xml:space="preserve"> MIN(   MAX(0,EXP((1/beta.p)*( I38 - I53 - beta.0 - beta.oil*price.oil.2025 - beta.eua*price.eua.2025 - parameters!$D78 ))), price.ceiling   )</f>
        <v>5.5789225779360869</v>
      </c>
      <c r="J68" s="1">
        <f xml:space="preserve"> MIN(   MAX(0,EXP((1/beta.p)*( J38 - J53 - beta.0 - beta.oil*price.oil.2025 - beta.eua*price.eua.2025 - parameters!$D78 ))), price.ceiling   )</f>
        <v>5.7940332086352093</v>
      </c>
      <c r="K68" s="1">
        <f xml:space="preserve"> MIN(   MAX(0,EXP((1/beta.p)*( K38 - K53 - beta.0 - beta.oil*price.oil.2025 - beta.eua*price.eua.2025 - parameters!$D78 ))), price.ceiling   )</f>
        <v>6.0174380185048335</v>
      </c>
      <c r="L68" s="1">
        <f xml:space="preserve"> MIN(   MAX(0,EXP((1/beta.p)*( L38 - L53 - beta.0 - beta.oil*price.oil.2025 - beta.eua*price.eua.2025 - parameters!$D78 ))), price.ceiling   )</f>
        <v>6.2494568123258292</v>
      </c>
      <c r="M68" s="1">
        <f xml:space="preserve"> MIN(   MAX(0,EXP((1/beta.p)*( M38 - M53 - beta.0 - beta.oil*price.oil.2025 - beta.eua*price.eua.2025 - parameters!$D78 ))), price.ceiling   )</f>
        <v>6.4904217258277592</v>
      </c>
      <c r="N68" s="1">
        <f xml:space="preserve"> MIN(   MAX(0,EXP((1/beta.p)*( N38 - N53 - beta.0 - beta.oil*price.oil.2025 - beta.eua*price.eua.2025 - parameters!$D78 ))), price.ceiling   )</f>
        <v>6.7406777011423662</v>
      </c>
      <c r="O68" s="1">
        <f xml:space="preserve"> MIN(   MAX(0,EXP((1/beta.p)*( O38 - O53 - beta.0 - beta.oil*price.oil.2025 - beta.eua*price.eua.2025 - parameters!$D78 ))), price.ceiling   )</f>
        <v>7.0005829805894697</v>
      </c>
      <c r="P68" s="1">
        <f xml:space="preserve"> MIN(   MAX(0,EXP((1/beta.p)*( P38 - P53 - beta.0 - beta.oil*price.oil.2025 - beta.eua*price.eua.2025 - parameters!$D78 ))), price.ceiling   )</f>
        <v>7.2705096195021133</v>
      </c>
      <c r="Q68" s="1">
        <f xml:space="preserve"> MIN(   MAX(0,EXP((1/beta.p)*( Q38 - Q53 - beta.0 - beta.oil*price.oil.2025 - beta.eua*price.eua.2025 - parameters!$D78 ))), price.ceiling   )</f>
        <v>7.5508440188250923</v>
      </c>
      <c r="R68" s="1">
        <f xml:space="preserve"> MIN(   MAX(0,EXP((1/beta.p)*( R38 - R53 - beta.0 - beta.oil*price.oil.2025 - beta.eua*price.eua.2025 - parameters!$D78 ))), price.ceiling   )</f>
        <v>7.84198747824931</v>
      </c>
      <c r="S68" s="1">
        <f xml:space="preserve"> MIN(   MAX(0,EXP((1/beta.p)*( S38 - S53 - beta.0 - beta.oil*price.oil.2025 - beta.eua*price.eua.2025 - parameters!$D78 ))), price.ceiling   )</f>
        <v>8.1443567706736655</v>
      </c>
      <c r="T68" s="1">
        <f xml:space="preserve"> MIN(   MAX(0,EXP((1/beta.p)*( T38 - T53 - beta.0 - beta.oil*price.oil.2025 - beta.eua*price.eua.2025 - parameters!$D78 ))), price.ceiling   )</f>
        <v>8.4583847388170117</v>
      </c>
      <c r="U68" s="1">
        <f xml:space="preserve"> MIN(   MAX(0,EXP((1/beta.p)*( U38 - U53 - beta.0 - beta.oil*price.oil.2025 - beta.eua*price.eua.2025 - parameters!$D78 ))), price.ceiling   )</f>
        <v>8.7845209148339709</v>
      </c>
      <c r="V68" s="1">
        <f xml:space="preserve"> MIN(   MAX(0,EXP((1/beta.p)*( V38 - V53 - beta.0 - beta.oil*price.oil.2025 - beta.eua*price.eua.2025 - parameters!$D78 ))), price.ceiling   )</f>
        <v>9.1232321638218785</v>
      </c>
      <c r="W68" s="1">
        <f xml:space="preserve"> MIN(   MAX(0,EXP((1/beta.p)*( W38 - W53 - beta.0 - beta.oil*price.oil.2025 - beta.eua*price.eua.2025 - parameters!$D78 ))), price.ceiling   )</f>
        <v>9.4750033521397956</v>
      </c>
      <c r="X68" s="1">
        <f xml:space="preserve"> MIN(   MAX(0,EXP((1/beta.p)*( X38 - X53 - beta.0 - beta.oil*price.oil.2025 - beta.eua*price.eua.2025 - parameters!$D78 ))), price.ceiling   )</f>
        <v>9.8403380414964481</v>
      </c>
      <c r="Y68" s="1">
        <f xml:space="preserve"> MIN(   MAX(0,EXP((1/beta.p)*( Y38 - Y53 - beta.0 - beta.oil*price.oil.2025 - beta.eua*price.eua.2025 - parameters!$D78 ))), price.ceiling   )</f>
        <v>10.219759209800589</v>
      </c>
      <c r="Z68" s="1">
        <f xml:space="preserve"> MIN(   MAX(0,EXP((1/beta.p)*( Z38 - Z53 - beta.0 - beta.oil*price.oil.2025 - beta.eua*price.eua.2025 - parameters!$D78 ))), price.ceiling   )</f>
        <v>10.613809999805756</v>
      </c>
      <c r="AA68" s="1">
        <f xml:space="preserve"> MIN(   MAX(0,EXP((1/beta.p)*( AA38 - AA53 - beta.0 - beta.oil*price.oil.2025 - beta.eua*price.eua.2025 - parameters!$D78 ))), price.ceiling   )</f>
        <v>11.023054496621034</v>
      </c>
      <c r="AB68" s="1">
        <f xml:space="preserve"> MIN(   MAX(0,EXP((1/beta.p)*( AB38 - AB53 - beta.0 - beta.oil*price.oil.2025 - beta.eua*price.eua.2025 - parameters!$D78 ))), price.ceiling   )</f>
        <v>11.448078535200931</v>
      </c>
      <c r="AC68" s="1">
        <f xml:space="preserve"> MIN(   MAX(0,EXP((1/beta.p)*( AC38 - AC53 - beta.0 - beta.oil*price.oil.2025 - beta.eua*price.eua.2025 - parameters!$D78 ))), price.ceiling   )</f>
        <v>11.889490538970156</v>
      </c>
      <c r="AD68" s="1">
        <f xml:space="preserve"> MIN(   MAX(0,EXP((1/beta.p)*( AD38 - AD53 - beta.0 - beta.oil*price.oil.2025 - beta.eua*price.eua.2025 - parameters!$D78 ))), price.ceiling   )</f>
        <v>12.347922390783969</v>
      </c>
      <c r="AE68" s="1">
        <f xml:space="preserve"> MIN(   MAX(0,EXP((1/beta.p)*( AE38 - AE53 - beta.0 - beta.oil*price.oil.2025 - beta.eua*price.eua.2025 - parameters!$D78 ))), price.ceiling   )</f>
        <v>12.82403033747069</v>
      </c>
      <c r="AF68" s="1">
        <f xml:space="preserve"> MIN(   MAX(0,EXP((1/beta.p)*( AF38 - AF53 - beta.0 - beta.oil*price.oil.2025 - beta.eua*price.eua.2025 - parameters!$D78 ))), price.ceiling   )</f>
        <v>13.318495929251414</v>
      </c>
      <c r="AG68" s="1">
        <f xml:space="preserve"> MIN(   MAX(0,EXP((1/beta.p)*( AG38 - AG53 - beta.0 - beta.oil*price.oil.2025 - beta.eua*price.eua.2025 - parameters!$D78 ))), price.ceiling   )</f>
        <v>13.83202699538154</v>
      </c>
      <c r="AH68" s="1">
        <f xml:space="preserve"> MIN(   MAX(0,EXP((1/beta.p)*( AH38 - AH53 - beta.0 - beta.oil*price.oil.2025 - beta.eua*price.eua.2025 - parameters!$D78 ))), price.ceiling   )</f>
        <v>14.365358657410908</v>
      </c>
      <c r="AI68" s="1">
        <f xml:space="preserve"> MIN(   MAX(0,EXP((1/beta.p)*( AI38 - AI53 - beta.0 - beta.oil*price.oil.2025 - beta.eua*price.eua.2025 - parameters!$D78 ))), price.ceiling   )</f>
        <v>14.919254381512879</v>
      </c>
      <c r="AJ68" s="1">
        <f xml:space="preserve"> MIN(   MAX(0,EXP((1/beta.p)*( AJ38 - AJ53 - beta.0 - beta.oil*price.oil.2025 - beta.eua*price.eua.2025 - parameters!$D78 ))), price.ceiling   )</f>
        <v>15.494507071388917</v>
      </c>
      <c r="AK68" s="1">
        <f xml:space="preserve"> MIN(   MAX(0,EXP((1/beta.p)*( AK38 - AK53 - beta.0 - beta.oil*price.oil.2025 - beta.eua*price.eua.2025 - parameters!$D78 ))), price.ceiling   )</f>
        <v>16.091940203313023</v>
      </c>
      <c r="AL68" s="1">
        <f xml:space="preserve"> MIN(   MAX(0,EXP((1/beta.p)*( AL38 - AL53 - beta.0 - beta.oil*price.oil.2025 - beta.eua*price.eua.2025 - parameters!$D78 ))), price.ceiling   )</f>
        <v>16.712409004940994</v>
      </c>
      <c r="AM68" s="1">
        <f xml:space="preserve"> MIN(   MAX(0,EXP((1/beta.p)*( AM38 - AM53 - beta.0 - beta.oil*price.oil.2025 - beta.eua*price.eua.2025 - parameters!$D78 ))), price.ceiling   )</f>
        <v>17.356801679571824</v>
      </c>
      <c r="AN68" s="1">
        <f xml:space="preserve"> MIN(   MAX(0,EXP((1/beta.p)*( AN38 - AN53 - beta.0 - beta.oil*price.oil.2025 - beta.eua*price.eua.2025 - parameters!$D78 ))), price.ceiling   )</f>
        <v>18.026040677613899</v>
      </c>
      <c r="AO68" s="1">
        <f xml:space="preserve"> MIN(   MAX(0,EXP((1/beta.p)*( AO38 - AO53 - beta.0 - beta.oil*price.oil.2025 - beta.eua*price.eua.2025 - parameters!$D78 ))), price.ceiling   )</f>
        <v>18.721084017076066</v>
      </c>
      <c r="AP68" s="1">
        <f xml:space="preserve"> MIN(   MAX(0,EXP((1/beta.p)*( AP38 - AP53 - beta.0 - beta.oil*price.oil.2025 - beta.eua*price.eua.2025 - parameters!$D78 ))), price.ceiling   )</f>
        <v>19.442926654973775</v>
      </c>
      <c r="AQ68" s="1">
        <f xml:space="preserve"> MIN(   MAX(0,EXP((1/beta.p)*( AQ38 - AQ53 - beta.0 - beta.oil*price.oil.2025 - beta.eua*price.eua.2025 - parameters!$D78 ))), price.ceiling   )</f>
        <v>20.192601911613647</v>
      </c>
      <c r="AR68" s="1">
        <f xml:space="preserve"> MIN(   MAX(0,EXP((1/beta.p)*( AR38 - AR53 - beta.0 - beta.oil*price.oil.2025 - beta.eua*price.eua.2025 - parameters!$D78 ))), price.ceiling   )</f>
        <v>20.971182949795111</v>
      </c>
      <c r="AS68" s="1">
        <f xml:space="preserve"> MIN(   MAX(0,EXP((1/beta.p)*( AS38 - AS53 - beta.0 - beta.oil*price.oil.2025 - beta.eua*price.eua.2025 - parameters!$D78 ))), price.ceiling   )</f>
        <v>21.779784311046839</v>
      </c>
      <c r="AT68" s="1">
        <f xml:space="preserve"> MIN(   MAX(0,EXP((1/beta.p)*( AT38 - AT53 - beta.0 - beta.oil*price.oil.2025 - beta.eua*price.eua.2025 - parameters!$D78 ))), price.ceiling   )</f>
        <v>22.61956351109685</v>
      </c>
      <c r="AU68" s="1">
        <f xml:space="preserve"> MIN(   MAX(0,EXP((1/beta.p)*( AU38 - AU53 - beta.0 - beta.oil*price.oil.2025 - beta.eua*price.eua.2025 - parameters!$D78 ))), price.ceiling   )</f>
        <v>23.491722696860453</v>
      </c>
      <c r="AV68" s="1">
        <f xml:space="preserve"> MIN(   MAX(0,EXP((1/beta.p)*( AV38 - AV53 - beta.0 - beta.oil*price.oil.2025 - beta.eua*price.eua.2025 - parameters!$D78 ))), price.ceiling   )</f>
        <v>24.397510367317778</v>
      </c>
      <c r="AW68" s="1">
        <f xml:space="preserve"> MIN(   MAX(0,EXP((1/beta.p)*( AW38 - AW53 - beta.0 - beta.oil*price.oil.2025 - beta.eua*price.eua.2025 - parameters!$D78 ))), price.ceiling   )</f>
        <v>25.338223160744562</v>
      </c>
      <c r="AX68" s="1">
        <f xml:space="preserve"> MIN(   MAX(0,EXP((1/beta.p)*( AX38 - AX53 - beta.0 - beta.oil*price.oil.2025 - beta.eua*price.eua.2025 - parameters!$D78 ))), price.ceiling   )</f>
        <v>26.31520771085448</v>
      </c>
      <c r="AY68" s="1">
        <f xml:space="preserve"> MIN(   MAX(0,EXP((1/beta.p)*( AY38 - AY53 - beta.0 - beta.oil*price.oil.2025 - beta.eua*price.eua.2025 - parameters!$D78 ))), price.ceiling   )</f>
        <v>27.329862574509981</v>
      </c>
      <c r="AZ68" s="1">
        <f xml:space="preserve"> MIN(   MAX(0,EXP((1/beta.p)*( AZ38 - AZ53 - beta.0 - beta.oil*price.oil.2025 - beta.eua*price.eua.2025 - parameters!$D78 ))), price.ceiling   )</f>
        <v>28.38364023376154</v>
      </c>
      <c r="BA68" s="1">
        <f xml:space="preserve"> MIN(   MAX(0,EXP((1/beta.p)*( BA38 - BA53 - beta.0 - beta.oil*price.oil.2025 - beta.eua*price.eua.2025 - parameters!$D78 ))), price.ceiling   )</f>
        <v>29.478049175080855</v>
      </c>
      <c r="BB68" s="1">
        <f xml:space="preserve"> MIN(   MAX(0,EXP((1/beta.p)*( BB38 - BB53 - beta.0 - beta.oil*price.oil.2025 - beta.eua*price.eua.2025 - parameters!$D78 ))), price.ceiling   )</f>
        <v>30.614656048764552</v>
      </c>
      <c r="BC68" s="1">
        <f xml:space="preserve"> MIN(   MAX(0,EXP((1/beta.p)*( BC38 - BC53 - beta.0 - beta.oil*price.oil.2025 - beta.eua*price.eua.2025 - parameters!$D78 ))), price.ceiling   )</f>
        <v>31.795087911599758</v>
      </c>
      <c r="BD68" s="1">
        <f xml:space="preserve"> MIN(   MAX(0,EXP((1/beta.p)*( BD38 - BD53 - beta.0 - beta.oil*price.oil.2025 - beta.eua*price.eua.2025 - parameters!$D78 ))), price.ceiling   )</f>
        <v>33.021034556001567</v>
      </c>
      <c r="BE68" s="1">
        <f xml:space="preserve"> MIN(   MAX(0,EXP((1/beta.p)*( BE38 - BE53 - beta.0 - beta.oil*price.oil.2025 - beta.eua*price.eua.2025 - parameters!$D78 ))), price.ceiling   )</f>
        <v>34.294250928956984</v>
      </c>
      <c r="BF68" s="1">
        <f xml:space="preserve"> MIN(   MAX(0,EXP((1/beta.p)*( BF38 - BF53 - beta.0 - beta.oil*price.oil.2025 - beta.eua*price.eua.2025 - parameters!$D78 ))), price.ceiling   )</f>
        <v>35.616559644237839</v>
      </c>
      <c r="BG68" s="1">
        <f xml:space="preserve"> MIN(   MAX(0,EXP((1/beta.p)*( BG38 - BG53 - beta.0 - beta.oil*price.oil.2025 - beta.eua*price.eua.2025 - parameters!$D78 ))), price.ceiling   )</f>
        <v>36.989853591478656</v>
      </c>
      <c r="BH68" s="1">
        <f xml:space="preserve"> MIN(   MAX(0,EXP((1/beta.p)*( BH38 - BH53 - beta.0 - beta.oil*price.oil.2025 - beta.eua*price.eua.2025 - parameters!$D78 ))), price.ceiling   )</f>
        <v>38.416098645855257</v>
      </c>
      <c r="BI68" s="1">
        <f xml:space="preserve"> MIN(   MAX(0,EXP((1/beta.p)*( BI38 - BI53 - beta.0 - beta.oil*price.oil.2025 - beta.eua*price.eua.2025 - parameters!$D78 ))), price.ceiling   )</f>
        <v>39.897336482241691</v>
      </c>
      <c r="BJ68" s="1">
        <f xml:space="preserve"> MIN(   MAX(0,EXP((1/beta.p)*( BJ38 - BJ53 - beta.0 - beta.oil*price.oil.2025 - beta.eua*price.eua.2025 - parameters!$D78 ))), price.ceiling   )</f>
        <v>41.435687497875477</v>
      </c>
      <c r="BK68" s="1">
        <f xml:space="preserve"> MIN(   MAX(0,EXP((1/beta.p)*( BK38 - BK53 - beta.0 - beta.oil*price.oil.2025 - beta.eua*price.eua.2025 - parameters!$D78 ))), price.ceiling   )</f>
        <v>43.033353847713407</v>
      </c>
      <c r="BL68" s="1">
        <f xml:space="preserve"> MIN(   MAX(0,EXP((1/beta.p)*( BL38 - BL53 - beta.0 - beta.oil*price.oil.2025 - beta.eua*price.eua.2025 - parameters!$D78 ))), price.ceiling   )</f>
        <v>44.69262259682462</v>
      </c>
      <c r="BM68" s="1">
        <f xml:space="preserve"> MIN(   MAX(0,EXP((1/beta.p)*( BM38 - BM53 - beta.0 - beta.oil*price.oil.2025 - beta.eua*price.eua.2025 - parameters!$D78 ))), price.ceiling   )</f>
        <v>46.415868994331937</v>
      </c>
      <c r="BN68" s="1">
        <f xml:space="preserve"> MIN(   MAX(0,EXP((1/beta.p)*( BN38 - BN53 - beta.0 - beta.oil*price.oil.2025 - beta.eua*price.eua.2025 - parameters!$D78 ))), price.ceiling   )</f>
        <v>48.205559873589941</v>
      </c>
      <c r="BO68" s="1">
        <f xml:space="preserve"> MIN(   MAX(0,EXP((1/beta.p)*( BO38 - BO53 - beta.0 - beta.oil*price.oil.2025 - beta.eua*price.eua.2025 - parameters!$D78 ))), price.ceiling   )</f>
        <v>50.06425718346518</v>
      </c>
      <c r="BP68" s="1">
        <f xml:space="preserve"> MIN(   MAX(0,EXP((1/beta.p)*( BP38 - BP53 - beta.0 - beta.oil*price.oil.2025 - beta.eua*price.eua.2025 - parameters!$D78 ))), price.ceiling   )</f>
        <v>51.994621655775624</v>
      </c>
      <c r="BQ68" s="1">
        <f xml:space="preserve"> MIN(   MAX(0,EXP((1/beta.p)*( BQ38 - BQ53 - beta.0 - beta.oil*price.oil.2025 - beta.eua*price.eua.2025 - parameters!$D78 ))), price.ceiling   )</f>
        <v>53.999416614137218</v>
      </c>
      <c r="BR68" s="1">
        <f xml:space="preserve"> MIN(   MAX(0,EXP((1/beta.p)*( BR38 - BR53 - beta.0 - beta.oil*price.oil.2025 - beta.eua*price.eua.2025 - parameters!$D78 ))), price.ceiling   )</f>
        <v>56.081511929671969</v>
      </c>
      <c r="BS68" s="1">
        <f xml:space="preserve"> MIN(   MAX(0,EXP((1/beta.p)*( BS38 - BS53 - beta.0 - beta.oil*price.oil.2025 - beta.eua*price.eua.2025 - parameters!$D78 ))), price.ceiling   )</f>
        <v>58.243888129238265</v>
      </c>
      <c r="BT68" s="1">
        <f xml:space="preserve"> MIN(   MAX(0,EXP((1/beta.p)*( BT38 - BT53 - beta.0 - beta.oil*price.oil.2025 - beta.eua*price.eua.2025 - parameters!$D78 ))), price.ceiling   )</f>
        <v>60.489640662065995</v>
      </c>
      <c r="BU68" s="1">
        <f xml:space="preserve"> MIN(   MAX(0,EXP((1/beta.p)*( BU38 - BU53 - beta.0 - beta.oil*price.oil.2025 - beta.eua*price.eua.2025 - parameters!$D78 ))), price.ceiling   )</f>
        <v>62.821984330902843</v>
      </c>
      <c r="BV68" s="1">
        <f xml:space="preserve"> MIN(   MAX(0,EXP((1/beta.p)*( BV38 - BV53 - beta.0 - beta.oil*price.oil.2025 - beta.eua*price.eua.2025 - parameters!$D78 ))), price.ceiling   )</f>
        <v>65.244257894016201</v>
      </c>
      <c r="BW68" s="1">
        <f xml:space="preserve"> MIN(   MAX(0,EXP((1/beta.p)*( BW38 - BW53 - beta.0 - beta.oil*price.oil.2025 - beta.eua*price.eua.2025 - parameters!$D78 ))), price.ceiling   )</f>
        <v>67.759928844637287</v>
      </c>
      <c r="BX68" s="1">
        <f xml:space="preserve"> MIN(   MAX(0,EXP((1/beta.p)*( BX38 - BX53 - beta.0 - beta.oil*price.oil.2025 - beta.eua*price.eua.2025 - parameters!$D78 ))), price.ceiling   )</f>
        <v>70.372598374690199</v>
      </c>
      <c r="BY68" s="1">
        <f xml:space="preserve"> MIN(   MAX(0,EXP((1/beta.p)*( BY38 - BY53 - beta.0 - beta.oil*price.oil.2025 - beta.eua*price.eua.2025 - parameters!$D78 ))), price.ceiling   )</f>
        <v>73.086006529910691</v>
      </c>
      <c r="BZ68" s="1">
        <f xml:space="preserve"> MIN(   MAX(0,EXP((1/beta.p)*( BZ38 - BZ53 - beta.0 - beta.oil*price.oil.2025 - beta.eua*price.eua.2025 - parameters!$D78 ))), price.ceiling   )</f>
        <v>75.904037563735386</v>
      </c>
      <c r="CA68" s="1">
        <f xml:space="preserve"> MIN(   MAX(0,EXP((1/beta.p)*( CA38 - CA53 - beta.0 - beta.oil*price.oil.2025 - beta.eua*price.eua.2025 - parameters!$D78 ))), price.ceiling   )</f>
        <v>78.830725497624101</v>
      </c>
      <c r="CB68" s="1">
        <f xml:space="preserve"> MIN(   MAX(0,EXP((1/beta.p)*( CB38 - CB53 - beta.0 - beta.oil*price.oil.2025 - beta.eua*price.eua.2025 - parameters!$D78 ))), price.ceiling   )</f>
        <v>81.870259895776101</v>
      </c>
      <c r="CC68" s="1">
        <f xml:space="preserve"> MIN(   MAX(0,EXP((1/beta.p)*( CC38 - CC53 - beta.0 - beta.oil*price.oil.2025 - beta.eua*price.eua.2025 - parameters!$D78 ))), price.ceiling   )</f>
        <v>85.026991862505881</v>
      </c>
      <c r="CD68" s="1">
        <f xml:space="preserve"> MIN(   MAX(0,EXP((1/beta.p)*( CD38 - CD53 - beta.0 - beta.oil*price.oil.2025 - beta.eua*price.eua.2025 - parameters!$D78 ))), price.ceiling   )</f>
        <v>88.305440270864892</v>
      </c>
      <c r="CE68" s="1">
        <f xml:space="preserve"> MIN(   MAX(0,EXP((1/beta.p)*( CE38 - CE53 - beta.0 - beta.oil*price.oil.2025 - beta.eua*price.eua.2025 - parameters!$D78 ))), price.ceiling   )</f>
        <v>91.71029823142419</v>
      </c>
      <c r="CF68" s="1">
        <f xml:space="preserve"> MIN(   MAX(0,EXP((1/beta.p)*( CF38 - CF53 - beta.0 - beta.oil*price.oil.2025 - beta.eua*price.eua.2025 - parameters!$D78 ))), price.ceiling   )</f>
        <v>95.246439810478762</v>
      </c>
      <c r="CG68" s="1">
        <f xml:space="preserve"> MIN(   MAX(0,EXP((1/beta.p)*( CG38 - CG53 - beta.0 - beta.oil*price.oil.2025 - beta.eua*price.eua.2025 - parameters!$D78 ))), price.ceiling   )</f>
        <v>98.918927007291174</v>
      </c>
      <c r="CH68" s="1">
        <f xml:space="preserve"> MIN(   MAX(0,EXP((1/beta.p)*( CH38 - CH53 - beta.0 - beta.oil*price.oil.2025 - beta.eua*price.eua.2025 - parameters!$D78 ))), price.ceiling   )</f>
        <v>102.73301700036124</v>
      </c>
      <c r="CI68" s="1">
        <f xml:space="preserve"> MIN(   MAX(0,EXP((1/beta.p)*( CI38 - CI53 - beta.0 - beta.oil*price.oil.2025 - beta.eua*price.eua.2025 - parameters!$D78 ))), price.ceiling   )</f>
        <v>106.69416967309598</v>
      </c>
      <c r="CJ68" s="1">
        <f xml:space="preserve"> MIN(   MAX(0,EXP((1/beta.p)*( CJ38 - CJ53 - beta.0 - beta.oil*price.oil.2025 - beta.eua*price.eua.2025 - parameters!$D78 ))), price.ceiling   )</f>
        <v>110.80805542965176</v>
      </c>
      <c r="CK68" s="1">
        <f xml:space="preserve"> MIN(   MAX(0,EXP((1/beta.p)*( CK38 - CK53 - beta.0 - beta.oil*price.oil.2025 - beta.eua*price.eua.2025 - parameters!$D78 ))), price.ceiling   )</f>
        <v>115.08056331213857</v>
      </c>
      <c r="CL68" s="1">
        <f xml:space="preserve"> MIN(   MAX(0,EXP((1/beta.p)*( CL38 - CL53 - beta.0 - beta.oil*price.oil.2025 - beta.eua*price.eua.2025 - parameters!$D78 ))), price.ceiling   )</f>
        <v>119.51780943080443</v>
      </c>
      <c r="CM68" s="1">
        <f xml:space="preserve"> MIN(   MAX(0,EXP((1/beta.p)*( CM38 - CM53 - beta.0 - beta.oil*price.oil.2025 - beta.eua*price.eua.2025 - parameters!$D78 ))), price.ceiling   )</f>
        <v>124.1261457192692</v>
      </c>
      <c r="CN68" s="1">
        <f xml:space="preserve"> MIN(   MAX(0,EXP((1/beta.p)*( CN38 - CN53 - beta.0 - beta.oil*price.oil.2025 - beta.eua*price.eua.2025 - parameters!$D78 ))), price.ceiling   )</f>
        <v>128.91216902733973</v>
      </c>
      <c r="CO68" s="1">
        <f xml:space="preserve"> MIN(   MAX(0,EXP((1/beta.p)*( CO38 - CO53 - beta.0 - beta.oil*price.oil.2025 - beta.eua*price.eua.2025 - parameters!$D78 ))), price.ceiling   )</f>
        <v>133.88273056442446</v>
      </c>
      <c r="CP68" s="1">
        <f xml:space="preserve"> MIN(   MAX(0,EXP((1/beta.p)*( CP38 - CP53 - beta.0 - beta.oil*price.oil.2025 - beta.eua*price.eua.2025 - parameters!$D78 ))), price.ceiling   )</f>
        <v>139.04494570706373</v>
      </c>
      <c r="CQ68" s="1">
        <f xml:space="preserve"> MIN(   MAX(0,EXP((1/beta.p)*( CQ38 - CQ53 - beta.0 - beta.oil*price.oil.2025 - beta.eua*price.eua.2025 - parameters!$D78 ))), price.ceiling   )</f>
        <v>144.40620418461683</v>
      </c>
      <c r="CR68" s="1">
        <f xml:space="preserve"> MIN(   MAX(0,EXP((1/beta.p)*( CR38 - CR53 - beta.0 - beta.oil*price.oil.2025 - beta.eua*price.eua.2025 - parameters!$D78 ))), price.ceiling   )</f>
        <v>149.97418065768534</v>
      </c>
      <c r="CS68" s="1">
        <f xml:space="preserve"> MIN(   MAX(0,EXP((1/beta.p)*( CS38 - CS53 - beta.0 - beta.oil*price.oil.2025 - beta.eua*price.eua.2025 - parameters!$D78 ))), price.ceiling   )</f>
        <v>155.756845704418</v>
      </c>
      <c r="CT68" s="1">
        <f xml:space="preserve"> MIN(   MAX(0,EXP((1/beta.p)*( CT38 - CT53 - beta.0 - beta.oil*price.oil.2025 - beta.eua*price.eua.2025 - parameters!$D78 ))), price.ceiling   )</f>
        <v>161.76247723042087</v>
      </c>
      <c r="CU68" s="1">
        <f xml:space="preserve"> MIN(   MAX(0,EXP((1/beta.p)*( CU38 - CU53 - beta.0 - beta.oil*price.oil.2025 - beta.eua*price.eua.2025 - parameters!$D78 ))), price.ceiling   )</f>
        <v>167.99967231860973</v>
      </c>
      <c r="CV68" s="1">
        <f xml:space="preserve"> MIN(   MAX(0,EXP((1/beta.p)*( CV38 - CV53 - beta.0 - beta.oil*price.oil.2025 - beta.eua*price.eua.2025 - parameters!$D78 ))), price.ceiling   )</f>
        <v>174.47735953596327</v>
      </c>
      <c r="CW68" s="1">
        <f xml:space="preserve"> MIN(   MAX(0,EXP((1/beta.p)*( CW38 - CW53 - beta.0 - beta.oil*price.oil.2025 - beta.eua*price.eua.2025 - parameters!$D78 ))), price.ceiling   )</f>
        <v>181.20481171480014</v>
      </c>
      <c r="CX68" s="1">
        <f xml:space="preserve"> MIN(   MAX(0,EXP((1/beta.p)*( CX38 - CX53 - beta.0 - beta.oil*price.oil.2025 - beta.eua*price.eua.2025 - parameters!$D78 ))), price.ceiling   )</f>
        <v>188.19165922687054</v>
      </c>
      <c r="CY68" s="1">
        <f xml:space="preserve"> MIN(   MAX(0,EXP((1/beta.p)*( CY38 - CY53 - beta.0 - beta.oil*price.oil.2025 - beta.eua*price.eua.2025 - parameters!$D78 ))), price.ceiling   )</f>
        <v>195.44790376926792</v>
      </c>
      <c r="CZ68" s="1">
        <f xml:space="preserve"> MIN(   MAX(0,EXP((1/beta.p)*( CZ38 - CZ53 - beta.0 - beta.oil*price.oil.2025 - beta.eua*price.eua.2025 - parameters!$D78 ))), price.ceiling   )</f>
        <v>202.98393268189392</v>
      </c>
      <c r="DA68" s="1">
        <f xml:space="preserve"> MIN(   MAX(0,EXP((1/beta.p)*( DA38 - DA53 - beta.0 - beta.oil*price.oil.2025 - beta.eua*price.eua.2025 - parameters!$D78 ))), price.ceiling   )</f>
        <v>210.81053381697248</v>
      </c>
    </row>
    <row r="69" spans="1:105" x14ac:dyDescent="0.25">
      <c r="A69" t="s">
        <v>49</v>
      </c>
      <c r="B69" s="3">
        <f t="shared" ref="B69:B80" si="8">SUMPRODUCT(E69:DA69,E$5:DA$5)</f>
        <v>30.131796739854295</v>
      </c>
      <c r="D69" t="s">
        <v>49</v>
      </c>
      <c r="E69" s="1">
        <f xml:space="preserve"> MIN(   MAX(0,EXP((1/beta.p)*( E39 - E54 - beta.0 - beta.oil*price.oil.2025 - beta.eua*price.eua.2025 - parameters!$D79 ))), price.ceiling   )</f>
        <v>5.9667989218951867</v>
      </c>
      <c r="F69" s="1">
        <f xml:space="preserve"> MIN(   MAX(0,EXP((1/beta.p)*( F39 - F54 - beta.0 - beta.oil*price.oil.2025 - beta.eua*price.eua.2025 - parameters!$D79 ))), price.ceiling   )</f>
        <v>6.1571327107439222</v>
      </c>
      <c r="G69" s="1">
        <f xml:space="preserve"> MIN(   MAX(0,EXP((1/beta.p)*( G39 - G54 - beta.0 - beta.oil*price.oil.2025 - beta.eua*price.eua.2025 - parameters!$D79 ))), price.ceiling   )</f>
        <v>6.3535379210787415</v>
      </c>
      <c r="H69" s="1">
        <f xml:space="preserve"> MIN(   MAX(0,EXP((1/beta.p)*( H39 - H54 - beta.0 - beta.oil*price.oil.2025 - beta.eua*price.eua.2025 - parameters!$D79 ))), price.ceiling   )</f>
        <v>6.5562082240238517</v>
      </c>
      <c r="I69" s="1">
        <f xml:space="preserve"> MIN(   MAX(0,EXP((1/beta.p)*( I39 - I54 - beta.0 - beta.oil*price.oil.2025 - beta.eua*price.eua.2025 - parameters!$D79 ))), price.ceiling   )</f>
        <v>6.7653434685819773</v>
      </c>
      <c r="J69" s="1">
        <f xml:space="preserve"> MIN(   MAX(0,EXP((1/beta.p)*( J39 - J54 - beta.0 - beta.oil*price.oil.2025 - beta.eua*price.eua.2025 - parameters!$D79 ))), price.ceiling   )</f>
        <v>6.9811498787013395</v>
      </c>
      <c r="K69" s="1">
        <f xml:space="preserve"> MIN(   MAX(0,EXP((1/beta.p)*( K39 - K54 - beta.0 - beta.oil*price.oil.2025 - beta.eua*price.eua.2025 - parameters!$D79 ))), price.ceiling   )</f>
        <v>7.2038402566288191</v>
      </c>
      <c r="L69" s="1">
        <f xml:space="preserve"> MIN(   MAX(0,EXP((1/beta.p)*( L39 - L54 - beta.0 - beta.oil*price.oil.2025 - beta.eua*price.eua.2025 - parameters!$D79 ))), price.ceiling   )</f>
        <v>7.4336341927498859</v>
      </c>
      <c r="M69" s="1">
        <f xml:space="preserve"> MIN(   MAX(0,EXP((1/beta.p)*( M39 - M54 - beta.0 - beta.oil*price.oil.2025 - beta.eua*price.eua.2025 - parameters!$D79 ))), price.ceiling   )</f>
        <v>7.6707582821221152</v>
      </c>
      <c r="N69" s="1">
        <f xml:space="preserve"> MIN(   MAX(0,EXP((1/beta.p)*( N39 - N54 - beta.0 - beta.oil*price.oil.2025 - beta.eua*price.eua.2025 - parameters!$D79 ))), price.ceiling   )</f>
        <v>7.9154463479159274</v>
      </c>
      <c r="O69" s="1">
        <f xml:space="preserve"> MIN(   MAX(0,EXP((1/beta.p)*( O39 - O54 - beta.0 - beta.oil*price.oil.2025 - beta.eua*price.eua.2025 - parameters!$D79 ))), price.ceiling   )</f>
        <v>8.1679396719827668</v>
      </c>
      <c r="P69" s="1">
        <f xml:space="preserve"> MIN(   MAX(0,EXP((1/beta.p)*( P39 - P54 - beta.0 - beta.oil*price.oil.2025 - beta.eua*price.eua.2025 - parameters!$D79 ))), price.ceiling   )</f>
        <v>8.4284872327781635</v>
      </c>
      <c r="Q69" s="1">
        <f xml:space="preserve"> MIN(   MAX(0,EXP((1/beta.p)*( Q39 - Q54 - beta.0 - beta.oil*price.oil.2025 - beta.eua*price.eua.2025 - parameters!$D79 ))), price.ceiling   )</f>
        <v>8.6973459508742597</v>
      </c>
      <c r="R69" s="1">
        <f xml:space="preserve"> MIN(   MAX(0,EXP((1/beta.p)*( R39 - R54 - beta.0 - beta.oil*price.oil.2025 - beta.eua*price.eua.2025 - parameters!$D79 ))), price.ceiling   )</f>
        <v>8.9747809423038571</v>
      </c>
      <c r="S69" s="1">
        <f xml:space="preserve"> MIN(   MAX(0,EXP((1/beta.p)*( S39 - S54 - beta.0 - beta.oil*price.oil.2025 - beta.eua*price.eua.2025 - parameters!$D79 ))), price.ceiling   )</f>
        <v>9.2610657799858984</v>
      </c>
      <c r="T69" s="1">
        <f xml:space="preserve"> MIN(   MAX(0,EXP((1/beta.p)*( T39 - T54 - beta.0 - beta.oil*price.oil.2025 - beta.eua*price.eua.2025 - parameters!$D79 ))), price.ceiling   )</f>
        <v>9.5564827634900507</v>
      </c>
      <c r="U69" s="1">
        <f xml:space="preserve"> MIN(   MAX(0,EXP((1/beta.p)*( U39 - U54 - beta.0 - beta.oil*price.oil.2025 - beta.eua*price.eua.2025 - parameters!$D79 ))), price.ceiling   )</f>
        <v>9.8613231974064988</v>
      </c>
      <c r="V69" s="1">
        <f xml:space="preserve"> MIN(   MAX(0,EXP((1/beta.p)*( V39 - V54 - beta.0 - beta.oil*price.oil.2025 - beta.eua*price.eua.2025 - parameters!$D79 ))), price.ceiling   )</f>
        <v>10.175887678595382</v>
      </c>
      <c r="W69" s="1">
        <f xml:space="preserve"> MIN(   MAX(0,EXP((1/beta.p)*( W39 - W54 - beta.0 - beta.oil*price.oil.2025 - beta.eua*price.eua.2025 - parameters!$D79 ))), price.ceiling   )</f>
        <v>10.50048639259915</v>
      </c>
      <c r="X69" s="1">
        <f xml:space="preserve"> MIN(   MAX(0,EXP((1/beta.p)*( X39 - X54 - beta.0 - beta.oil*price.oil.2025 - beta.eua*price.eua.2025 - parameters!$D79 ))), price.ceiling   )</f>
        <v>10.83543941951014</v>
      </c>
      <c r="Y69" s="1">
        <f xml:space="preserve"> MIN(   MAX(0,EXP((1/beta.p)*( Y39 - Y54 - beta.0 - beta.oil*price.oil.2025 - beta.eua*price.eua.2025 - parameters!$D79 ))), price.ceiling   )</f>
        <v>11.181077049594935</v>
      </c>
      <c r="Z69" s="1">
        <f xml:space="preserve"> MIN(   MAX(0,EXP((1/beta.p)*( Z39 - Z54 - beta.0 - beta.oil*price.oil.2025 - beta.eua*price.eua.2025 - parameters!$D79 ))), price.ceiling   )</f>
        <v>11.537740108986775</v>
      </c>
      <c r="AA69" s="1">
        <f xml:space="preserve"> MIN(   MAX(0,EXP((1/beta.p)*( AA39 - AA54 - beta.0 - beta.oil*price.oil.2025 - beta.eua*price.eua.2025 - parameters!$D79 ))), price.ceiling   )</f>
        <v>11.905780295767192</v>
      </c>
      <c r="AB69" s="1">
        <f xml:space="preserve"> MIN(   MAX(0,EXP((1/beta.p)*( AB39 - AB54 - beta.0 - beta.oil*price.oil.2025 - beta.eua*price.eua.2025 - parameters!$D79 ))), price.ceiling   )</f>
        <v>12.285560526768222</v>
      </c>
      <c r="AC69" s="1">
        <f xml:space="preserve"> MIN(   MAX(0,EXP((1/beta.p)*( AC39 - AC54 - beta.0 - beta.oil*price.oil.2025 - beta.eua*price.eua.2025 - parameters!$D79 ))), price.ceiling   )</f>
        <v>12.677455295437179</v>
      </c>
      <c r="AD69" s="1">
        <f xml:space="preserve"> MIN(   MAX(0,EXP((1/beta.p)*( AD39 - AD54 - beta.0 - beta.oil*price.oil.2025 - beta.eua*price.eua.2025 - parameters!$D79 ))), price.ceiling   )</f>
        <v>13.081851041116948</v>
      </c>
      <c r="AE69" s="1">
        <f xml:space="preserve"> MIN(   MAX(0,EXP((1/beta.p)*( AE39 - AE54 - beta.0 - beta.oil*price.oil.2025 - beta.eua*price.eua.2025 - parameters!$D79 ))), price.ceiling   )</f>
        <v>13.499146530105833</v>
      </c>
      <c r="AF69" s="1">
        <f xml:space="preserve"> MIN(   MAX(0,EXP((1/beta.p)*( AF39 - AF54 - beta.0 - beta.oil*price.oil.2025 - beta.eua*price.eua.2025 - parameters!$D79 ))), price.ceiling   )</f>
        <v>13.929753248872768</v>
      </c>
      <c r="AG69" s="1">
        <f xml:space="preserve"> MIN(   MAX(0,EXP((1/beta.p)*( AG39 - AG54 - beta.0 - beta.oil*price.oil.2025 - beta.eua*price.eua.2025 - parameters!$D79 ))), price.ceiling   )</f>
        <v>14.374095809815621</v>
      </c>
      <c r="AH69" s="1">
        <f xml:space="preserve"> MIN(   MAX(0,EXP((1/beta.p)*( AH39 - AH54 - beta.0 - beta.oil*price.oil.2025 - beta.eua*price.eua.2025 - parameters!$D79 ))), price.ceiling   )</f>
        <v>14.832612369962749</v>
      </c>
      <c r="AI69" s="1">
        <f xml:space="preserve"> MIN(   MAX(0,EXP((1/beta.p)*( AI39 - AI54 - beta.0 - beta.oil*price.oil.2025 - beta.eua*price.eua.2025 - parameters!$D79 ))), price.ceiling   )</f>
        <v>15.305755063030572</v>
      </c>
      <c r="AJ69" s="1">
        <f xml:space="preserve"> MIN(   MAX(0,EXP((1/beta.p)*( AJ39 - AJ54 - beta.0 - beta.oil*price.oil.2025 - beta.eua*price.eua.2025 - parameters!$D79 ))), price.ceiling   )</f>
        <v>15.793990445263306</v>
      </c>
      <c r="AK69" s="1">
        <f xml:space="preserve"> MIN(   MAX(0,EXP((1/beta.p)*( AK39 - AK54 - beta.0 - beta.oil*price.oil.2025 - beta.eua*price.eua.2025 - parameters!$D79 ))), price.ceiling   )</f>
        <v>16.297799955494451</v>
      </c>
      <c r="AL69" s="1">
        <f xml:space="preserve"> MIN(   MAX(0,EXP((1/beta.p)*( AL39 - AL54 - beta.0 - beta.oil*price.oil.2025 - beta.eua*price.eua.2025 - parameters!$D79 ))), price.ceiling   )</f>
        <v>16.81768038988368</v>
      </c>
      <c r="AM69" s="1">
        <f xml:space="preserve"> MIN(   MAX(0,EXP((1/beta.p)*( AM39 - AM54 - beta.0 - beta.oil*price.oil.2025 - beta.eua*price.eua.2025 - parameters!$D79 ))), price.ceiling   )</f>
        <v>17.354144391797291</v>
      </c>
      <c r="AN69" s="1">
        <f xml:space="preserve"> MIN(   MAX(0,EXP((1/beta.p)*( AN39 - AN54 - beta.0 - beta.oil*price.oil.2025 - beta.eua*price.eua.2025 - parameters!$D79 ))), price.ceiling   )</f>
        <v>17.907720957315227</v>
      </c>
      <c r="AO69" s="1">
        <f xml:space="preserve"> MIN(   MAX(0,EXP((1/beta.p)*( AO39 - AO54 - beta.0 - beta.oil*price.oil.2025 - beta.eua*price.eua.2025 - parameters!$D79 ))), price.ceiling   )</f>
        <v>18.478955956863228</v>
      </c>
      <c r="AP69" s="1">
        <f xml:space="preserve"> MIN(   MAX(0,EXP((1/beta.p)*( AP39 - AP54 - beta.0 - beta.oil*price.oil.2025 - beta.eua*price.eua.2025 - parameters!$D79 ))), price.ceiling   )</f>
        <v>19.068412673484339</v>
      </c>
      <c r="AQ69" s="1">
        <f xml:space="preserve"> MIN(   MAX(0,EXP((1/beta.p)*( AQ39 - AQ54 - beta.0 - beta.oil*price.oil.2025 - beta.eua*price.eua.2025 - parameters!$D79 ))), price.ceiling   )</f>
        <v>19.676672358280758</v>
      </c>
      <c r="AR69" s="1">
        <f xml:space="preserve"> MIN(   MAX(0,EXP((1/beta.p)*( AR39 - AR54 - beta.0 - beta.oil*price.oil.2025 - beta.eua*price.eua.2025 - parameters!$D79 ))), price.ceiling   )</f>
        <v>20.304334803573493</v>
      </c>
      <c r="AS69" s="1">
        <f xml:space="preserve"> MIN(   MAX(0,EXP((1/beta.p)*( AS39 - AS54 - beta.0 - beta.oil*price.oil.2025 - beta.eua*price.eua.2025 - parameters!$D79 ))), price.ceiling   )</f>
        <v>20.952018934345244</v>
      </c>
      <c r="AT69" s="1">
        <f xml:space="preserve"> MIN(   MAX(0,EXP((1/beta.p)*( AT39 - AT54 - beta.0 - beta.oil*price.oil.2025 - beta.eua*price.eua.2025 - parameters!$D79 ))), price.ceiling   )</f>
        <v>21.62036341854947</v>
      </c>
      <c r="AU69" s="1">
        <f xml:space="preserve"> MIN(   MAX(0,EXP((1/beta.p)*( AU39 - AU54 - beta.0 - beta.oil*price.oil.2025 - beta.eua*price.eua.2025 - parameters!$D79 ))), price.ceiling   )</f>
        <v>22.310027296887803</v>
      </c>
      <c r="AV69" s="1">
        <f xml:space="preserve"> MIN(   MAX(0,EXP((1/beta.p)*( AV39 - AV54 - beta.0 - beta.oil*price.oil.2025 - beta.eua*price.eua.2025 - parameters!$D79 ))), price.ceiling   )</f>
        <v>23.021690632676339</v>
      </c>
      <c r="AW69" s="1">
        <f xml:space="preserve"> MIN(   MAX(0,EXP((1/beta.p)*( AW39 - AW54 - beta.0 - beta.oil*price.oil.2025 - beta.eua*price.eua.2025 - parameters!$D79 ))), price.ceiling   )</f>
        <v>23.756055182442189</v>
      </c>
      <c r="AX69" s="1">
        <f xml:space="preserve"> MIN(   MAX(0,EXP((1/beta.p)*( AX39 - AX54 - beta.0 - beta.oil*price.oil.2025 - beta.eua*price.eua.2025 - parameters!$D79 ))), price.ceiling   )</f>
        <v>24.513845087910902</v>
      </c>
      <c r="AY69" s="1">
        <f xml:space="preserve"> MIN(   MAX(0,EXP((1/beta.p)*( AY39 - AY54 - beta.0 - beta.oil*price.oil.2025 - beta.eua*price.eua.2025 - parameters!$D79 ))), price.ceiling   )</f>
        <v>25.29580759006797</v>
      </c>
      <c r="AZ69" s="1">
        <f xml:space="preserve"> MIN(   MAX(0,EXP((1/beta.p)*( AZ39 - AZ54 - beta.0 - beta.oil*price.oil.2025 - beta.eua*price.eua.2025 - parameters!$D79 ))), price.ceiling   )</f>
        <v>26.102713765997375</v>
      </c>
      <c r="BA69" s="1">
        <f xml:space="preserve"> MIN(   MAX(0,EXP((1/beta.p)*( BA39 - BA54 - beta.0 - beta.oil*price.oil.2025 - beta.eua*price.eua.2025 - parameters!$D79 ))), price.ceiling   )</f>
        <v>26.935359289225183</v>
      </c>
      <c r="BB69" s="1">
        <f xml:space="preserve"> MIN(   MAX(0,EXP((1/beta.p)*( BB39 - BB54 - beta.0 - beta.oil*price.oil.2025 - beta.eua*price.eua.2025 - parameters!$D79 ))), price.ceiling   )</f>
        <v>27.794565214316407</v>
      </c>
      <c r="BC69" s="1">
        <f xml:space="preserve"> MIN(   MAX(0,EXP((1/beta.p)*( BC39 - BC54 - beta.0 - beta.oil*price.oil.2025 - beta.eua*price.eua.2025 - parameters!$D79 ))), price.ceiling   )</f>
        <v>28.681178786500261</v>
      </c>
      <c r="BD69" s="1">
        <f xml:space="preserve"> MIN(   MAX(0,EXP((1/beta.p)*( BD39 - BD54 - beta.0 - beta.oil*price.oil.2025 - beta.eua*price.eua.2025 - parameters!$D79 ))), price.ceiling   )</f>
        <v>29.596074277121005</v>
      </c>
      <c r="BE69" s="1">
        <f xml:space="preserve"> MIN(   MAX(0,EXP((1/beta.p)*( BE39 - BE54 - beta.0 - beta.oil*price.oil.2025 - beta.eua*price.eua.2025 - parameters!$D79 ))), price.ceiling   )</f>
        <v>30.540153845738999</v>
      </c>
      <c r="BF69" s="1">
        <f xml:space="preserve"> MIN(   MAX(0,EXP((1/beta.p)*( BF39 - BF54 - beta.0 - beta.oil*price.oil.2025 - beta.eua*price.eua.2025 - parameters!$D79 ))), price.ceiling   )</f>
        <v>31.514348429731545</v>
      </c>
      <c r="BG69" s="1">
        <f xml:space="preserve"> MIN(   MAX(0,EXP((1/beta.p)*( BG39 - BG54 - beta.0 - beta.oil*price.oil.2025 - beta.eua*price.eua.2025 - parameters!$D79 ))), price.ceiling   )</f>
        <v>32.519618662271057</v>
      </c>
      <c r="BH69" s="1">
        <f xml:space="preserve"> MIN(   MAX(0,EXP((1/beta.p)*( BH39 - BH54 - beta.0 - beta.oil*price.oil.2025 - beta.eua*price.eua.2025 - parameters!$D79 ))), price.ceiling   )</f>
        <v>33.556955819585589</v>
      </c>
      <c r="BI69" s="1">
        <f xml:space="preserve"> MIN(   MAX(0,EXP((1/beta.p)*( BI39 - BI54 - beta.0 - beta.oil*price.oil.2025 - beta.eua*price.eua.2025 - parameters!$D79 ))), price.ceiling   )</f>
        <v>34.627382798435882</v>
      </c>
      <c r="BJ69" s="1">
        <f xml:space="preserve"> MIN(   MAX(0,EXP((1/beta.p)*( BJ39 - BJ54 - beta.0 - beta.oil*price.oil.2025 - beta.eua*price.eua.2025 - parameters!$D79 ))), price.ceiling   )</f>
        <v>35.731955124772739</v>
      </c>
      <c r="BK69" s="1">
        <f xml:space="preserve"> MIN(   MAX(0,EXP((1/beta.p)*( BK39 - BK54 - beta.0 - beta.oil*price.oil.2025 - beta.eua*price.eua.2025 - parameters!$D79 ))), price.ceiling   )</f>
        <v>36.871761994569333</v>
      </c>
      <c r="BL69" s="1">
        <f xml:space="preserve"> MIN(   MAX(0,EXP((1/beta.p)*( BL39 - BL54 - beta.0 - beta.oil*price.oil.2025 - beta.eua*price.eua.2025 - parameters!$D79 ))), price.ceiling   )</f>
        <v>38.04792734785498</v>
      </c>
      <c r="BM69" s="1">
        <f xml:space="preserve"> MIN(   MAX(0,EXP((1/beta.p)*( BM39 - BM54 - beta.0 - beta.oil*price.oil.2025 - beta.eua*price.eua.2025 - parameters!$D79 ))), price.ceiling   )</f>
        <v>39.26161097700912</v>
      </c>
      <c r="BN69" s="1">
        <f xml:space="preserve"> MIN(   MAX(0,EXP((1/beta.p)*( BN39 - BN54 - beta.0 - beta.oil*price.oil.2025 - beta.eua*price.eua.2025 - parameters!$D79 ))), price.ceiling   )</f>
        <v>40.514009670408669</v>
      </c>
      <c r="BO69" s="1">
        <f xml:space="preserve"> MIN(   MAX(0,EXP((1/beta.p)*( BO39 - BO54 - beta.0 - beta.oil*price.oil.2025 - beta.eua*price.eua.2025 - parameters!$D79 ))), price.ceiling   )</f>
        <v>41.806358392556326</v>
      </c>
      <c r="BP69" s="1">
        <f xml:space="preserve"> MIN(   MAX(0,EXP((1/beta.p)*( BP39 - BP54 - beta.0 - beta.oil*price.oil.2025 - beta.eua*price.eua.2025 - parameters!$D79 ))), price.ceiling   )</f>
        <v>43.139931501853631</v>
      </c>
      <c r="BQ69" s="1">
        <f xml:space="preserve"> MIN(   MAX(0,EXP((1/beta.p)*( BQ39 - BQ54 - beta.0 - beta.oil*price.oil.2025 - beta.eua*price.eua.2025 - parameters!$D79 ))), price.ceiling   )</f>
        <v>44.516044007219385</v>
      </c>
      <c r="BR69" s="1">
        <f xml:space="preserve"> MIN(   MAX(0,EXP((1/beta.p)*( BR39 - BR54 - beta.0 - beta.oil*price.oil.2025 - beta.eua*price.eua.2025 - parameters!$D79 ))), price.ceiling   )</f>
        <v>45.936052864792892</v>
      </c>
      <c r="BS69" s="1">
        <f xml:space="preserve"> MIN(   MAX(0,EXP((1/beta.p)*( BS39 - BS54 - beta.0 - beta.oil*price.oil.2025 - beta.eua*price.eua.2025 - parameters!$D79 ))), price.ceiling   )</f>
        <v>47.401358316000369</v>
      </c>
      <c r="BT69" s="1">
        <f xml:space="preserve"> MIN(   MAX(0,EXP((1/beta.p)*( BT39 - BT54 - beta.0 - beta.oil*price.oil.2025 - beta.eua*price.eua.2025 - parameters!$D79 ))), price.ceiling   )</f>
        <v>48.913405268304132</v>
      </c>
      <c r="BU69" s="1">
        <f xml:space="preserve"> MIN(   MAX(0,EXP((1/beta.p)*( BU39 - BU54 - beta.0 - beta.oil*price.oil.2025 - beta.eua*price.eua.2025 - parameters!$D79 ))), price.ceiling   )</f>
        <v>50.47368471999598</v>
      </c>
      <c r="BV69" s="1">
        <f xml:space="preserve"> MIN(   MAX(0,EXP((1/beta.p)*( BV39 - BV54 - beta.0 - beta.oil*price.oil.2025 - beta.eua*price.eua.2025 - parameters!$D79 ))), price.ceiling   )</f>
        <v>52.083735230439885</v>
      </c>
      <c r="BW69" s="1">
        <f xml:space="preserve"> MIN(   MAX(0,EXP((1/beta.p)*( BW39 - BW54 - beta.0 - beta.oil*price.oil.2025 - beta.eua*price.eua.2025 - parameters!$D79 ))), price.ceiling   )</f>
        <v>53.745144437213618</v>
      </c>
      <c r="BX69" s="1">
        <f xml:space="preserve"> MIN(   MAX(0,EXP((1/beta.p)*( BX39 - BX54 - beta.0 - beta.oil*price.oil.2025 - beta.eua*price.eua.2025 - parameters!$D79 ))), price.ceiling   )</f>
        <v>55.459550621645299</v>
      </c>
      <c r="BY69" s="1">
        <f xml:space="preserve"> MIN(   MAX(0,EXP((1/beta.p)*( BY39 - BY54 - beta.0 - beta.oil*price.oil.2025 - beta.eua*price.eua.2025 - parameters!$D79 ))), price.ceiling   )</f>
        <v>57.228644324289021</v>
      </c>
      <c r="BZ69" s="1">
        <f xml:space="preserve"> MIN(   MAX(0,EXP((1/beta.p)*( BZ39 - BZ54 - beta.0 - beta.oil*price.oil.2025 - beta.eua*price.eua.2025 - parameters!$D79 ))), price.ceiling   )</f>
        <v>59.054170011931774</v>
      </c>
      <c r="CA69" s="1">
        <f xml:space="preserve"> MIN(   MAX(0,EXP((1/beta.p)*( CA39 - CA54 - beta.0 - beta.oil*price.oil.2025 - beta.eua*price.eua.2025 - parameters!$D79 ))), price.ceiling   )</f>
        <v>60.937927797776311</v>
      </c>
      <c r="CB69" s="1">
        <f xml:space="preserve"> MIN(   MAX(0,EXP((1/beta.p)*( CB39 - CB54 - beta.0 - beta.oil*price.oil.2025 - beta.eua*price.eua.2025 - parameters!$D79 ))), price.ceiling   )</f>
        <v>62.881775216495363</v>
      </c>
      <c r="CC69" s="1">
        <f xml:space="preserve"> MIN(   MAX(0,EXP((1/beta.p)*( CC39 - CC54 - beta.0 - beta.oil*price.oil.2025 - beta.eua*price.eua.2025 - parameters!$D79 ))), price.ceiling   )</f>
        <v>64.887629055908604</v>
      </c>
      <c r="CD69" s="1">
        <f xml:space="preserve"> MIN(   MAX(0,EXP((1/beta.p)*( CD39 - CD54 - beta.0 - beta.oil*price.oil.2025 - beta.eua*price.eua.2025 - parameters!$D79 ))), price.ceiling   )</f>
        <v>66.957467247087294</v>
      </c>
      <c r="CE69" s="1">
        <f xml:space="preserve"> MIN(   MAX(0,EXP((1/beta.p)*( CE39 - CE54 - beta.0 - beta.oil*price.oil.2025 - beta.eua*price.eua.2025 - parameters!$D79 ))), price.ceiling   )</f>
        <v>69.093330814751397</v>
      </c>
      <c r="CF69" s="1">
        <f xml:space="preserve"> MIN(   MAX(0,EXP((1/beta.p)*( CF39 - CF54 - beta.0 - beta.oil*price.oil.2025 - beta.eua*price.eua.2025 - parameters!$D79 ))), price.ceiling   )</f>
        <v>71.297325889881947</v>
      </c>
      <c r="CG69" s="1">
        <f xml:space="preserve"> MIN(   MAX(0,EXP((1/beta.p)*( CG39 - CG54 - beta.0 - beta.oil*price.oil.2025 - beta.eua*price.eua.2025 - parameters!$D79 ))), price.ceiling   )</f>
        <v>73.571625786533048</v>
      </c>
      <c r="CH69" s="1">
        <f xml:space="preserve"> MIN(   MAX(0,EXP((1/beta.p)*( CH39 - CH54 - beta.0 - beta.oil*price.oil.2025 - beta.eua*price.eua.2025 - parameters!$D79 ))), price.ceiling   )</f>
        <v>75.918473144892658</v>
      </c>
      <c r="CI69" s="1">
        <f xml:space="preserve"> MIN(   MAX(0,EXP((1/beta.p)*( CI39 - CI54 - beta.0 - beta.oil*price.oil.2025 - beta.eua*price.eua.2025 - parameters!$D79 ))), price.ceiling   )</f>
        <v>78.340182142703</v>
      </c>
      <c r="CJ69" s="1">
        <f xml:space="preserve"> MIN(   MAX(0,EXP((1/beta.p)*( CJ39 - CJ54 - beta.0 - beta.oil*price.oil.2025 - beta.eua*price.eua.2025 - parameters!$D79 ))), price.ceiling   )</f>
        <v>80.839140777224046</v>
      </c>
      <c r="CK69" s="1">
        <f xml:space="preserve"> MIN(   MAX(0,EXP((1/beta.p)*( CK39 - CK54 - beta.0 - beta.oil*price.oil.2025 - beta.eua*price.eua.2025 - parameters!$D79 ))), price.ceiling   )</f>
        <v>83.417813219988133</v>
      </c>
      <c r="CL69" s="1">
        <f xml:space="preserve"> MIN(   MAX(0,EXP((1/beta.p)*( CL39 - CL54 - beta.0 - beta.oil*price.oil.2025 - beta.eua*price.eua.2025 - parameters!$D79 ))), price.ceiling   )</f>
        <v>86.078742246668611</v>
      </c>
      <c r="CM69" s="1">
        <f xml:space="preserve"> MIN(   MAX(0,EXP((1/beta.p)*( CM39 - CM54 - beta.0 - beta.oil*price.oil.2025 - beta.eua*price.eua.2025 - parameters!$D79 ))), price.ceiling   )</f>
        <v>88.824551744458518</v>
      </c>
      <c r="CN69" s="1">
        <f xml:space="preserve"> MIN(   MAX(0,EXP((1/beta.p)*( CN39 - CN54 - beta.0 - beta.oil*price.oil.2025 - beta.eua*price.eua.2025 - parameters!$D79 ))), price.ceiling   )</f>
        <v>91.65794929943155</v>
      </c>
      <c r="CO69" s="1">
        <f xml:space="preserve"> MIN(   MAX(0,EXP((1/beta.p)*( CO39 - CO54 - beta.0 - beta.oil*price.oil.2025 - beta.eua*price.eua.2025 - parameters!$D79 ))), price.ceiling   )</f>
        <v>94.581728866436833</v>
      </c>
      <c r="CP69" s="1">
        <f xml:space="preserve"> MIN(   MAX(0,EXP((1/beta.p)*( CP39 - CP54 - beta.0 - beta.oil*price.oil.2025 - beta.eua*price.eua.2025 - parameters!$D79 ))), price.ceiling   )</f>
        <v>97.598773524160208</v>
      </c>
      <c r="CQ69" s="1">
        <f xml:space="preserve"> MIN(   MAX(0,EXP((1/beta.p)*( CQ39 - CQ54 - beta.0 - beta.oil*price.oil.2025 - beta.eua*price.eua.2025 - parameters!$D79 ))), price.ceiling   )</f>
        <v>100.71205831806827</v>
      </c>
      <c r="CR69" s="1">
        <f xml:space="preserve"> MIN(   MAX(0,EXP((1/beta.p)*( CR39 - CR54 - beta.0 - beta.oil*price.oil.2025 - beta.eua*price.eua.2025 - parameters!$D79 ))), price.ceiling   )</f>
        <v>103.92465319403982</v>
      </c>
      <c r="CS69" s="1">
        <f xml:space="preserve"> MIN(   MAX(0,EXP((1/beta.p)*( CS39 - CS54 - beta.0 - beta.oil*price.oil.2025 - beta.eua*price.eua.2025 - parameters!$D79 ))), price.ceiling   )</f>
        <v>107.23972602557566</v>
      </c>
      <c r="CT69" s="1">
        <f xml:space="preserve"> MIN(   MAX(0,EXP((1/beta.p)*( CT39 - CT54 - beta.0 - beta.oil*price.oil.2025 - beta.eua*price.eua.2025 - parameters!$D79 ))), price.ceiling   )</f>
        <v>110.66054573757391</v>
      </c>
      <c r="CU69" s="1">
        <f xml:space="preserve"> MIN(   MAX(0,EXP((1/beta.p)*( CU39 - CU54 - beta.0 - beta.oil*price.oil.2025 - beta.eua*price.eua.2025 - parameters!$D79 ))), price.ceiling   )</f>
        <v>114.19048552974827</v>
      </c>
      <c r="CV69" s="1">
        <f xml:space="preserve"> MIN(   MAX(0,EXP((1/beta.p)*( CV39 - CV54 - beta.0 - beta.oil*price.oil.2025 - beta.eua*price.eua.2025 - parameters!$D79 ))), price.ceiling   )</f>
        <v>117.83302620287199</v>
      </c>
      <c r="CW69" s="1">
        <f xml:space="preserve"> MIN(   MAX(0,EXP((1/beta.p)*( CW39 - CW54 - beta.0 - beta.oil*price.oil.2025 - beta.eua*price.eua.2025 - parameters!$D79 ))), price.ceiling   )</f>
        <v>121.59175959112261</v>
      </c>
      <c r="CX69" s="1">
        <f xml:space="preserve"> MIN(   MAX(0,EXP((1/beta.p)*( CX39 - CX54 - beta.0 - beta.oil*price.oil.2025 - beta.eua*price.eua.2025 - parameters!$D79 ))), price.ceiling   )</f>
        <v>125.47039210391601</v>
      </c>
      <c r="CY69" s="1">
        <f xml:space="preserve"> MIN(   MAX(0,EXP((1/beta.p)*( CY39 - CY54 - beta.0 - beta.oil*price.oil.2025 - beta.eua*price.eua.2025 - parameters!$D79 ))), price.ceiling   )</f>
        <v>129.47274838072011</v>
      </c>
      <c r="CZ69" s="1">
        <f xml:space="preserve"> MIN(   MAX(0,EXP((1/beta.p)*( CZ39 - CZ54 - beta.0 - beta.oil*price.oil.2025 - beta.eua*price.eua.2025 - parameters!$D79 ))), price.ceiling   )</f>
        <v>133.60277506245291</v>
      </c>
      <c r="DA69" s="1">
        <f xml:space="preserve"> MIN(   MAX(0,EXP((1/beta.p)*( DA39 - DA54 - beta.0 - beta.oil*price.oil.2025 - beta.eua*price.eua.2025 - parameters!$D79 ))), price.ceiling   )</f>
        <v>137.86454468318374</v>
      </c>
    </row>
    <row r="70" spans="1:105" x14ac:dyDescent="0.25">
      <c r="A70" t="s">
        <v>50</v>
      </c>
      <c r="B70" s="3">
        <f t="shared" si="8"/>
        <v>29.625002310593871</v>
      </c>
      <c r="D70" t="s">
        <v>50</v>
      </c>
      <c r="E70" s="1">
        <f xml:space="preserve"> MIN(   MAX(0,EXP((1/beta.p)*( E40 - E55 - beta.0 - beta.oil*price.oil.2025 - beta.eua*price.eua.2025 - parameters!$D80 ))), price.ceiling   )</f>
        <v>4.4978806488009555</v>
      </c>
      <c r="F70" s="1">
        <f xml:space="preserve"> MIN(   MAX(0,EXP((1/beta.p)*( F40 - F55 - beta.0 - beta.oil*price.oil.2025 - beta.eua*price.eua.2025 - parameters!$D80 ))), price.ceiling   )</f>
        <v>4.6645076210482124</v>
      </c>
      <c r="G70" s="1">
        <f xml:space="preserve"> MIN(   MAX(0,EXP((1/beta.p)*( G40 - G55 - beta.0 - beta.oil*price.oil.2025 - beta.eua*price.eua.2025 - parameters!$D80 ))), price.ceiling   )</f>
        <v>4.8373074000122704</v>
      </c>
      <c r="H70" s="1">
        <f xml:space="preserve"> MIN(   MAX(0,EXP((1/beta.p)*( H40 - H55 - beta.0 - beta.oil*price.oil.2025 - beta.eua*price.eua.2025 - parameters!$D80 ))), price.ceiling   )</f>
        <v>5.0165086614126064</v>
      </c>
      <c r="I70" s="1">
        <f xml:space="preserve"> MIN(   MAX(0,EXP((1/beta.p)*( I40 - I55 - beta.0 - beta.oil*price.oil.2025 - beta.eua*price.eua.2025 - parameters!$D80 ))), price.ceiling   )</f>
        <v>5.202348552412416</v>
      </c>
      <c r="J70" s="1">
        <f xml:space="preserve"> MIN(   MAX(0,EXP((1/beta.p)*( J40 - J55 - beta.0 - beta.oil*price.oil.2025 - beta.eua*price.eua.2025 - parameters!$D80 ))), price.ceiling   )</f>
        <v>5.3950730054488618</v>
      </c>
      <c r="K70" s="1">
        <f xml:space="preserve"> MIN(   MAX(0,EXP((1/beta.p)*( K40 - K55 - beta.0 - beta.oil*price.oil.2025 - beta.eua*price.eua.2025 - parameters!$D80 ))), price.ceiling   )</f>
        <v>5.594937063689378</v>
      </c>
      <c r="L70" s="1">
        <f xml:space="preserve"> MIN(   MAX(0,EXP((1/beta.p)*( L40 - L55 - beta.0 - beta.oil*price.oil.2025 - beta.eua*price.eua.2025 - parameters!$D80 ))), price.ceiling   )</f>
        <v>5.802205218544719</v>
      </c>
      <c r="M70" s="1">
        <f xml:space="preserve"> MIN(   MAX(0,EXP((1/beta.p)*( M40 - M55 - beta.0 - beta.oil*price.oil.2025 - beta.eua*price.eua.2025 - parameters!$D80 ))), price.ceiling   )</f>
        <v>6.0171517596853956</v>
      </c>
      <c r="N70" s="1">
        <f xml:space="preserve"> MIN(   MAX(0,EXP((1/beta.p)*( N40 - N55 - beta.0 - beta.oil*price.oil.2025 - beta.eua*price.eua.2025 - parameters!$D80 ))), price.ceiling   )</f>
        <v>6.2400611380247026</v>
      </c>
      <c r="O70" s="1">
        <f xml:space="preserve"> MIN(   MAX(0,EXP((1/beta.p)*( O40 - O55 - beta.0 - beta.oil*price.oil.2025 - beta.eua*price.eua.2025 - parameters!$D80 ))), price.ceiling   )</f>
        <v>6.4712283421487147</v>
      </c>
      <c r="P70" s="1">
        <f xml:space="preserve"> MIN(   MAX(0,EXP((1/beta.p)*( P40 - P55 - beta.0 - beta.oil*price.oil.2025 - beta.eua*price.eua.2025 - parameters!$D80 ))), price.ceiling   )</f>
        <v>6.7109592886913578</v>
      </c>
      <c r="Q70" s="1">
        <f xml:space="preserve"> MIN(   MAX(0,EXP((1/beta.p)*( Q40 - Q55 - beta.0 - beta.oil*price.oil.2025 - beta.eua*price.eua.2025 - parameters!$D80 ))), price.ceiling   )</f>
        <v>6.9595712271711712</v>
      </c>
      <c r="R70" s="1">
        <f xml:space="preserve"> MIN(   MAX(0,EXP((1/beta.p)*( R40 - R55 - beta.0 - beta.oil*price.oil.2025 - beta.eua*price.eua.2025 - parameters!$D80 ))), price.ceiling   )</f>
        <v>7.2173931598255656</v>
      </c>
      <c r="S70" s="1">
        <f xml:space="preserve"> MIN(   MAX(0,EXP((1/beta.p)*( S40 - S55 - beta.0 - beta.oil*price.oil.2025 - beta.eua*price.eua.2025 - parameters!$D80 ))), price.ceiling   )</f>
        <v>7.4847662769980685</v>
      </c>
      <c r="T70" s="1">
        <f xml:space="preserve"> MIN(   MAX(0,EXP((1/beta.p)*( T40 - T55 - beta.0 - beta.oil*price.oil.2025 - beta.eua*price.eua.2025 - parameters!$D80 ))), price.ceiling   )</f>
        <v>7.7620444086548162</v>
      </c>
      <c r="U70" s="1">
        <f xml:space="preserve"> MIN(   MAX(0,EXP((1/beta.p)*( U40 - U55 - beta.0 - beta.oil*price.oil.2025 - beta.eua*price.eua.2025 - parameters!$D80 ))), price.ceiling   )</f>
        <v>8.0495944926277421</v>
      </c>
      <c r="V70" s="1">
        <f xml:space="preserve"> MIN(   MAX(0,EXP((1/beta.p)*( V40 - V55 - beta.0 - beta.oil*price.oil.2025 - beta.eua*price.eua.2025 - parameters!$D80 ))), price.ceiling   )</f>
        <v>8.3477970602041633</v>
      </c>
      <c r="W70" s="1">
        <f xml:space="preserve"> MIN(   MAX(0,EXP((1/beta.p)*( W40 - W55 - beta.0 - beta.oil*price.oil.2025 - beta.eua*price.eua.2025 - parameters!$D80 ))), price.ceiling   )</f>
        <v>8.6570467397053719</v>
      </c>
      <c r="X70" s="1">
        <f xml:space="preserve"> MIN(   MAX(0,EXP((1/beta.p)*( X40 - X55 - beta.0 - beta.oil*price.oil.2025 - beta.eua*price.eua.2025 - parameters!$D80 ))), price.ceiling   )</f>
        <v>8.9777527787205749</v>
      </c>
      <c r="Y70" s="1">
        <f xml:space="preserve"> MIN(   MAX(0,EXP((1/beta.p)*( Y40 - Y55 - beta.0 - beta.oil*price.oil.2025 - beta.eua*price.eua.2025 - parameters!$D80 ))), price.ceiling   )</f>
        <v>9.3103395856874069</v>
      </c>
      <c r="Z70" s="1">
        <f xml:space="preserve"> MIN(   MAX(0,EXP((1/beta.p)*( Z40 - Z55 - beta.0 - beta.oil*price.oil.2025 - beta.eua*price.eua.2025 - parameters!$D80 ))), price.ceiling   )</f>
        <v>9.6552472915355878</v>
      </c>
      <c r="AA70" s="1">
        <f xml:space="preserve"> MIN(   MAX(0,EXP((1/beta.p)*( AA40 - AA55 - beta.0 - beta.oil*price.oil.2025 - beta.eua*price.eua.2025 - parameters!$D80 ))), price.ceiling   )</f>
        <v>10.012932332137098</v>
      </c>
      <c r="AB70" s="1">
        <f xml:space="preserve"> MIN(   MAX(0,EXP((1/beta.p)*( AB40 - AB55 - beta.0 - beta.oil*price.oil.2025 - beta.eua*price.eua.2025 - parameters!$D80 ))), price.ceiling   )</f>
        <v>10.383868052333552</v>
      </c>
      <c r="AC70" s="1">
        <f xml:space="preserve"> MIN(   MAX(0,EXP((1/beta.p)*( AC40 - AC55 - beta.0 - beta.oil*price.oil.2025 - beta.eua*price.eua.2025 - parameters!$D80 ))), price.ceiling   )</f>
        <v>10.768545332340214</v>
      </c>
      <c r="AD70" s="1">
        <f xml:space="preserve"> MIN(   MAX(0,EXP((1/beta.p)*( AD40 - AD55 - beta.0 - beta.oil*price.oil.2025 - beta.eua*price.eua.2025 - parameters!$D80 ))), price.ceiling   )</f>
        <v>11.167473237355551</v>
      </c>
      <c r="AE70" s="1">
        <f xml:space="preserve"> MIN(   MAX(0,EXP((1/beta.p)*( AE40 - AE55 - beta.0 - beta.oil*price.oil.2025 - beta.eua*price.eua.2025 - parameters!$D80 ))), price.ceiling   )</f>
        <v>11.581179691235974</v>
      </c>
      <c r="AF70" s="1">
        <f xml:space="preserve"> MIN(   MAX(0,EXP((1/beta.p)*( AF40 - AF55 - beta.0 - beta.oil*price.oil.2025 - beta.eua*price.eua.2025 - parameters!$D80 ))), price.ceiling   )</f>
        <v>12.010212175127362</v>
      </c>
      <c r="AG70" s="1">
        <f xml:space="preserve"> MIN(   MAX(0,EXP((1/beta.p)*( AG40 - AG55 - beta.0 - beta.oil*price.oil.2025 - beta.eua*price.eua.2025 - parameters!$D80 ))), price.ceiling   )</f>
        <v>12.455138451977792</v>
      </c>
      <c r="AH70" s="1">
        <f xml:space="preserve"> MIN(   MAX(0,EXP((1/beta.p)*( AH40 - AH55 - beta.0 - beta.oil*price.oil.2025 - beta.eua*price.eua.2025 - parameters!$D80 ))), price.ceiling   )</f>
        <v>12.916547317890389</v>
      </c>
      <c r="AI70" s="1">
        <f xml:space="preserve"> MIN(   MAX(0,EXP((1/beta.p)*( AI40 - AI55 - beta.0 - beta.oil*price.oil.2025 - beta.eua*price.eua.2025 - parameters!$D80 ))), price.ceiling   )</f>
        <v>13.395049381310471</v>
      </c>
      <c r="AJ70" s="1">
        <f xml:space="preserve"> MIN(   MAX(0,EXP((1/beta.p)*( AJ40 - AJ55 - beta.0 - beta.oil*price.oil.2025 - beta.eua*price.eua.2025 - parameters!$D80 ))), price.ceiling   )</f>
        <v>13.891277871078255</v>
      </c>
      <c r="AK70" s="1">
        <f xml:space="preserve"> MIN(   MAX(0,EXP((1/beta.p)*( AK40 - AK55 - beta.0 - beta.oil*price.oil.2025 - beta.eua*price.eua.2025 - parameters!$D80 ))), price.ceiling   )</f>
        <v>14.405889474416414</v>
      </c>
      <c r="AL70" s="1">
        <f xml:space="preserve"> MIN(   MAX(0,EXP((1/beta.p)*( AL40 - AL55 - beta.0 - beta.oil*price.oil.2025 - beta.eua*price.eua.2025 - parameters!$D80 ))), price.ceiling   )</f>
        <v>14.939565205961335</v>
      </c>
      <c r="AM70" s="1">
        <f xml:space="preserve"> MIN(   MAX(0,EXP((1/beta.p)*( AM40 - AM55 - beta.0 - beta.oil*price.oil.2025 - beta.eua*price.eua.2025 - parameters!$D80 ))), price.ceiling   )</f>
        <v>15.493011308988425</v>
      </c>
      <c r="AN70" s="1">
        <f xml:space="preserve"> MIN(   MAX(0,EXP((1/beta.p)*( AN40 - AN55 - beta.0 - beta.oil*price.oil.2025 - beta.eua*price.eua.2025 - parameters!$D80 ))), price.ceiling   )</f>
        <v>16.066960190023629</v>
      </c>
      <c r="AO70" s="1">
        <f xml:space="preserve"> MIN(   MAX(0,EXP((1/beta.p)*( AO40 - AO55 - beta.0 - beta.oil*price.oil.2025 - beta.eua*price.eua.2025 - parameters!$D80 ))), price.ceiling   )</f>
        <v>16.662171388078558</v>
      </c>
      <c r="AP70" s="1">
        <f xml:space="preserve"> MIN(   MAX(0,EXP((1/beta.p)*( AP40 - AP55 - beta.0 - beta.oil*price.oil.2025 - beta.eua*price.eua.2025 - parameters!$D80 ))), price.ceiling   )</f>
        <v>17.279432579791262</v>
      </c>
      <c r="AQ70" s="1">
        <f xml:space="preserve"> MIN(   MAX(0,EXP((1/beta.p)*( AQ40 - AQ55 - beta.0 - beta.oil*price.oil.2025 - beta.eua*price.eua.2025 - parameters!$D80 ))), price.ceiling   )</f>
        <v>17.919560621803402</v>
      </c>
      <c r="AR70" s="1">
        <f xml:space="preserve"> MIN(   MAX(0,EXP((1/beta.p)*( AR40 - AR55 - beta.0 - beta.oil*price.oil.2025 - beta.eua*price.eua.2025 - parameters!$D80 ))), price.ceiling   )</f>
        <v>18.583402631752747</v>
      </c>
      <c r="AS70" s="1">
        <f xml:space="preserve"> MIN(   MAX(0,EXP((1/beta.p)*( AS40 - AS55 - beta.0 - beta.oil*price.oil.2025 - beta.eua*price.eua.2025 - parameters!$D80 ))), price.ceiling   )</f>
        <v>19.271837109311885</v>
      </c>
      <c r="AT70" s="1">
        <f xml:space="preserve"> MIN(   MAX(0,EXP((1/beta.p)*( AT40 - AT55 - beta.0 - beta.oil*price.oil.2025 - beta.eua*price.eua.2025 - parameters!$D80 ))), price.ceiling   )</f>
        <v>19.985775098756545</v>
      </c>
      <c r="AU70" s="1">
        <f xml:space="preserve"> MIN(   MAX(0,EXP((1/beta.p)*( AU40 - AU55 - beta.0 - beta.oil*price.oil.2025 - beta.eua*price.eua.2025 - parameters!$D80 ))), price.ceiling   )</f>
        <v>20.726161394601938</v>
      </c>
      <c r="AV70" s="1">
        <f xml:space="preserve"> MIN(   MAX(0,EXP((1/beta.p)*( AV40 - AV55 - beta.0 - beta.oil*price.oil.2025 - beta.eua*price.eua.2025 - parameters!$D80 ))), price.ceiling   )</f>
        <v>21.493975791902837</v>
      </c>
      <c r="AW70" s="1">
        <f xml:space="preserve"> MIN(   MAX(0,EXP((1/beta.p)*( AW40 - AW55 - beta.0 - beta.oil*price.oil.2025 - beta.eua*price.eua.2025 - parameters!$D80 ))), price.ceiling   )</f>
        <v>22.290234382871748</v>
      </c>
      <c r="AX70" s="1">
        <f xml:space="preserve"> MIN(   MAX(0,EXP((1/beta.p)*( AX40 - AX55 - beta.0 - beta.oil*price.oil.2025 - beta.eua*price.eua.2025 - parameters!$D80 ))), price.ceiling   )</f>
        <v>23.115990901531212</v>
      </c>
      <c r="AY70" s="1">
        <f xml:space="preserve"> MIN(   MAX(0,EXP((1/beta.p)*( AY40 - AY55 - beta.0 - beta.oil*price.oil.2025 - beta.eua*price.eua.2025 - parameters!$D80 ))), price.ceiling   )</f>
        <v>23.972338118179604</v>
      </c>
      <c r="AZ70" s="1">
        <f xml:space="preserve"> MIN(   MAX(0,EXP((1/beta.p)*( AZ40 - AZ55 - beta.0 - beta.oil*price.oil.2025 - beta.eua*price.eua.2025 - parameters!$D80 ))), price.ceiling   )</f>
        <v>24.860409285515832</v>
      </c>
      <c r="BA70" s="1">
        <f xml:space="preserve"> MIN(   MAX(0,EXP((1/beta.p)*( BA40 - BA55 - beta.0 - beta.oil*price.oil.2025 - beta.eua*price.eua.2025 - parameters!$D80 ))), price.ceiling   )</f>
        <v>25.781379638336855</v>
      </c>
      <c r="BB70" s="1">
        <f xml:space="preserve"> MIN(   MAX(0,EXP((1/beta.p)*( BB40 - BB55 - beta.0 - beta.oil*price.oil.2025 - beta.eua*price.eua.2025 - parameters!$D80 ))), price.ceiling   )</f>
        <v>26.736467948792232</v>
      </c>
      <c r="BC70" s="1">
        <f xml:space="preserve"> MIN(   MAX(0,EXP((1/beta.p)*( BC40 - BC55 - beta.0 - beta.oil*price.oil.2025 - beta.eua*price.eua.2025 - parameters!$D80 ))), price.ceiling   )</f>
        <v>27.726938139254205</v>
      </c>
      <c r="BD70" s="1">
        <f xml:space="preserve"> MIN(   MAX(0,EXP((1/beta.p)*( BD40 - BD55 - beta.0 - beta.oil*price.oil.2025 - beta.eua*price.eua.2025 - parameters!$D80 ))), price.ceiling   )</f>
        <v>28.754100954937744</v>
      </c>
      <c r="BE70" s="1">
        <f xml:space="preserve"> MIN(   MAX(0,EXP((1/beta.p)*( BE40 - BE55 - beta.0 - beta.oil*price.oil.2025 - beta.eua*price.eua.2025 - parameters!$D80 ))), price.ceiling   )</f>
        <v>29.81931569848377</v>
      </c>
      <c r="BF70" s="1">
        <f xml:space="preserve"> MIN(   MAX(0,EXP((1/beta.p)*( BF40 - BF55 - beta.0 - beta.oil*price.oil.2025 - beta.eua*price.eua.2025 - parameters!$D80 ))), price.ceiling   )</f>
        <v>30.923992028801273</v>
      </c>
      <c r="BG70" s="1">
        <f xml:space="preserve"> MIN(   MAX(0,EXP((1/beta.p)*( BG40 - BG55 - beta.0 - beta.oil*price.oil.2025 - beta.eua*price.eua.2025 - parameters!$D80 ))), price.ceiling   )</f>
        <v>32.069591826548475</v>
      </c>
      <c r="BH70" s="1">
        <f xml:space="preserve"> MIN(   MAX(0,EXP((1/beta.p)*( BH40 - BH55 - beta.0 - beta.oil*price.oil.2025 - beta.eua*price.eua.2025 - parameters!$D80 ))), price.ceiling   )</f>
        <v>33.257631128722423</v>
      </c>
      <c r="BI70" s="1">
        <f xml:space="preserve"> MIN(   MAX(0,EXP((1/beta.p)*( BI40 - BI55 - beta.0 - beta.oil*price.oil.2025 - beta.eua*price.eua.2025 - parameters!$D80 ))), price.ceiling   )</f>
        <v>34.489682134916279</v>
      </c>
      <c r="BJ70" s="1">
        <f xml:space="preserve"> MIN(   MAX(0,EXP((1/beta.p)*( BJ40 - BJ55 - beta.0 - beta.oil*price.oil.2025 - beta.eua*price.eua.2025 - parameters!$D80 ))), price.ceiling   )</f>
        <v>35.767375287900109</v>
      </c>
      <c r="BK70" s="1">
        <f xml:space="preserve"> MIN(   MAX(0,EXP((1/beta.p)*( BK40 - BK55 - beta.0 - beta.oil*price.oil.2025 - beta.eua*price.eua.2025 - parameters!$D80 ))), price.ceiling   )</f>
        <v>37.092401431277857</v>
      </c>
      <c r="BL70" s="1">
        <f xml:space="preserve"> MIN(   MAX(0,EXP((1/beta.p)*( BL40 - BL55 - beta.0 - beta.oil*price.oil.2025 - beta.eua*price.eua.2025 - parameters!$D80 ))), price.ceiling   )</f>
        <v>38.466514047076437</v>
      </c>
      <c r="BM70" s="1">
        <f xml:space="preserve"> MIN(   MAX(0,EXP((1/beta.p)*( BM40 - BM55 - beta.0 - beta.oil*price.oil.2025 - beta.eua*price.eua.2025 - parameters!$D80 ))), price.ceiling   )</f>
        <v>39.891531576227536</v>
      </c>
      <c r="BN70" s="1">
        <f xml:space="preserve"> MIN(   MAX(0,EXP((1/beta.p)*( BN40 - BN55 - beta.0 - beta.oil*price.oil.2025 - beta.eua*price.eua.2025 - parameters!$D80 ))), price.ceiling   )</f>
        <v>41.36933982501349</v>
      </c>
      <c r="BO70" s="1">
        <f xml:space="preserve"> MIN(   MAX(0,EXP((1/beta.p)*( BO40 - BO55 - beta.0 - beta.oil*price.oil.2025 - beta.eua*price.eua.2025 - parameters!$D80 ))), price.ceiling   )</f>
        <v>42.901894460661133</v>
      </c>
      <c r="BP70" s="1">
        <f xml:space="preserve"> MIN(   MAX(0,EXP((1/beta.p)*( BP40 - BP55 - beta.0 - beta.oil*price.oil.2025 - beta.eua*price.eua.2025 - parameters!$D80 ))), price.ceiling   )</f>
        <v>44.491223599387197</v>
      </c>
      <c r="BQ70" s="1">
        <f xml:space="preserve"> MIN(   MAX(0,EXP((1/beta.p)*( BQ40 - BQ55 - beta.0 - beta.oil*price.oil.2025 - beta.eua*price.eua.2025 - parameters!$D80 ))), price.ceiling   )</f>
        <v>46.139430490318759</v>
      </c>
      <c r="BR70" s="1">
        <f xml:space="preserve"> MIN(   MAX(0,EXP((1/beta.p)*( BR40 - BR55 - beta.0 - beta.oil*price.oil.2025 - beta.eua*price.eua.2025 - parameters!$D80 ))), price.ceiling   )</f>
        <v>47.848696298842206</v>
      </c>
      <c r="BS70" s="1">
        <f xml:space="preserve"> MIN(   MAX(0,EXP((1/beta.p)*( BS40 - BS55 - beta.0 - beta.oil*price.oil.2025 - beta.eua*price.eua.2025 - parameters!$D80 ))), price.ceiling   )</f>
        <v>49.621282993062287</v>
      </c>
      <c r="BT70" s="1">
        <f xml:space="preserve"> MIN(   MAX(0,EXP((1/beta.p)*( BT40 - BT55 - beta.0 - beta.oil*price.oil.2025 - beta.eua*price.eua.2025 - parameters!$D80 ))), price.ceiling   )</f>
        <v>51.459536337192816</v>
      </c>
      <c r="BU70" s="1">
        <f xml:space="preserve"> MIN(   MAX(0,EXP((1/beta.p)*( BU40 - BU55 - beta.0 - beta.oil*price.oil.2025 - beta.eua*price.eua.2025 - parameters!$D80 ))), price.ceiling   )</f>
        <v>53.365888995838809</v>
      </c>
      <c r="BV70" s="1">
        <f xml:space="preserve"> MIN(   MAX(0,EXP((1/beta.p)*( BV40 - BV55 - beta.0 - beta.oil*price.oil.2025 - beta.eua*price.eua.2025 - parameters!$D80 ))), price.ceiling   )</f>
        <v>55.342863753279403</v>
      </c>
      <c r="BW70" s="1">
        <f xml:space="preserve"> MIN(   MAX(0,EXP((1/beta.p)*( BW40 - BW55 - beta.0 - beta.oil*price.oil.2025 - beta.eua*price.eua.2025 - parameters!$D80 ))), price.ceiling   )</f>
        <v>57.393076852010559</v>
      </c>
      <c r="BX70" s="1">
        <f xml:space="preserve"> MIN(   MAX(0,EXP((1/beta.p)*( BX40 - BX55 - beta.0 - beta.oil*price.oil.2025 - beta.eua*price.eua.2025 - parameters!$D80 ))), price.ceiling   )</f>
        <v>59.519241454967329</v>
      </c>
      <c r="BY70" s="1">
        <f xml:space="preserve"> MIN(   MAX(0,EXP((1/beta.p)*( BY40 - BY55 - beta.0 - beta.oil*price.oil.2025 - beta.eua*price.eua.2025 - parameters!$D80 ))), price.ceiling   )</f>
        <v>61.72417123600507</v>
      </c>
      <c r="BZ70" s="1">
        <f xml:space="preserve"> MIN(   MAX(0,EXP((1/beta.p)*( BZ40 - BZ55 - beta.0 - beta.oil*price.oil.2025 - beta.eua*price.eua.2025 - parameters!$D80 ))), price.ceiling   )</f>
        <v>64.010784103393775</v>
      </c>
      <c r="CA70" s="1">
        <f xml:space="preserve"> MIN(   MAX(0,EXP((1/beta.p)*( CA40 - CA55 - beta.0 - beta.oil*price.oil.2025 - beta.eua*price.eua.2025 - parameters!$D80 ))), price.ceiling   )</f>
        <v>66.382106061250667</v>
      </c>
      <c r="CB70" s="1">
        <f xml:space="preserve"> MIN(   MAX(0,EXP((1/beta.p)*( CB40 - CB55 - beta.0 - beta.oil*price.oil.2025 - beta.eua*price.eua.2025 - parameters!$D80 ))), price.ceiling   )</f>
        <v>68.841275214022886</v>
      </c>
      <c r="CC70" s="1">
        <f xml:space="preserve"> MIN(   MAX(0,EXP((1/beta.p)*( CC40 - CC55 - beta.0 - beta.oil*price.oil.2025 - beta.eua*price.eua.2025 - parameters!$D80 ))), price.ceiling   )</f>
        <v>71.391545919318418</v>
      </c>
      <c r="CD70" s="1">
        <f xml:space="preserve"> MIN(   MAX(0,EXP((1/beta.p)*( CD40 - CD55 - beta.0 - beta.oil*price.oil.2025 - beta.eua*price.eua.2025 - parameters!$D80 ))), price.ceiling   )</f>
        <v>74.036293094581595</v>
      </c>
      <c r="CE70" s="1">
        <f xml:space="preserve"> MIN(   MAX(0,EXP((1/beta.p)*( CE40 - CE55 - beta.0 - beta.oil*price.oil.2025 - beta.eua*price.eua.2025 - parameters!$D80 ))), price.ceiling   )</f>
        <v>76.779016683312108</v>
      </c>
      <c r="CF70" s="1">
        <f xml:space="preserve"> MIN(   MAX(0,EXP((1/beta.p)*( CF40 - CF55 - beta.0 - beta.oil*price.oil.2025 - beta.eua*price.eua.2025 - parameters!$D80 ))), price.ceiling   )</f>
        <v>79.623346286738112</v>
      </c>
      <c r="CG70" s="1">
        <f xml:space="preserve"> MIN(   MAX(0,EXP((1/beta.p)*( CG40 - CG55 - beta.0 - beta.oil*price.oil.2025 - beta.eua*price.eua.2025 - parameters!$D80 ))), price.ceiling   )</f>
        <v>82.573045967073284</v>
      </c>
      <c r="CH70" s="1">
        <f xml:space="preserve"> MIN(   MAX(0,EXP((1/beta.p)*( CH40 - CH55 - beta.0 - beta.oil*price.oil.2025 - beta.eua*price.eua.2025 - parameters!$D80 ))), price.ceiling   )</f>
        <v>85.63201922871265</v>
      </c>
      <c r="CI70" s="1">
        <f xml:space="preserve"> MIN(   MAX(0,EXP((1/beta.p)*( CI40 - CI55 - beta.0 - beta.oil*price.oil.2025 - beta.eua*price.eua.2025 - parameters!$D80 ))), price.ceiling   )</f>
        <v>88.804314183960813</v>
      </c>
      <c r="CJ70" s="1">
        <f xml:space="preserve"> MIN(   MAX(0,EXP((1/beta.p)*( CJ40 - CJ55 - beta.0 - beta.oil*price.oil.2025 - beta.eua*price.eua.2025 - parameters!$D80 ))), price.ceiling   )</f>
        <v>92.094128910127907</v>
      </c>
      <c r="CK70" s="1">
        <f xml:space="preserve"> MIN(   MAX(0,EXP((1/beta.p)*( CK40 - CK55 - beta.0 - beta.oil*price.oil.2025 - beta.eua*price.eua.2025 - parameters!$D80 ))), price.ceiling   )</f>
        <v>95.505817005082918</v>
      </c>
      <c r="CL70" s="1">
        <f xml:space="preserve"> MIN(   MAX(0,EXP((1/beta.p)*( CL40 - CL55 - beta.0 - beta.oil*price.oil.2025 - beta.eua*price.eua.2025 - parameters!$D80 ))), price.ceiling   )</f>
        <v>99.043893348615995</v>
      </c>
      <c r="CM70" s="1">
        <f xml:space="preserve"> MIN(   MAX(0,EXP((1/beta.p)*( CM40 - CM55 - beta.0 - beta.oil*price.oil.2025 - beta.eua*price.eua.2025 - parameters!$D80 ))), price.ceiling   )</f>
        <v>102.71304007723359</v>
      </c>
      <c r="CN70" s="1">
        <f xml:space="preserve"> MIN(   MAX(0,EXP((1/beta.p)*( CN40 - CN55 - beta.0 - beta.oil*price.oil.2025 - beta.eua*price.eua.2025 - parameters!$D80 ))), price.ceiling   )</f>
        <v>106.51811278029496</v>
      </c>
      <c r="CO70" s="1">
        <f xml:space="preserve"> MIN(   MAX(0,EXP((1/beta.p)*( CO40 - CO55 - beta.0 - beta.oil*price.oil.2025 - beta.eua*price.eua.2025 - parameters!$D80 ))), price.ceiling   )</f>
        <v>110.46414692568825</v>
      </c>
      <c r="CP70" s="1">
        <f xml:space="preserve"> MIN(   MAX(0,EXP((1/beta.p)*( CP40 - CP55 - beta.0 - beta.oil*price.oil.2025 - beta.eua*price.eua.2025 - parameters!$D80 ))), price.ceiling   )</f>
        <v>114.55636452354963</v>
      </c>
      <c r="CQ70" s="1">
        <f xml:space="preserve"> MIN(   MAX(0,EXP((1/beta.p)*( CQ40 - CQ55 - beta.0 - beta.oil*price.oil.2025 - beta.eua*price.eua.2025 - parameters!$D80 ))), price.ceiling   )</f>
        <v>118.80018103684486</v>
      </c>
      <c r="CR70" s="1">
        <f xml:space="preserve"> MIN(   MAX(0,EXP((1/beta.p)*( CR40 - CR55 - beta.0 - beta.oil*price.oil.2025 - beta.eua*price.eua.2025 - parameters!$D80 ))), price.ceiling   )</f>
        <v>123.20121254795718</v>
      </c>
      <c r="CS70" s="1">
        <f xml:space="preserve"> MIN(   MAX(0,EXP((1/beta.p)*( CS40 - CS55 - beta.0 - beta.oil*price.oil.2025 - beta.eua*price.eua.2025 - parameters!$D80 ))), price.ceiling   )</f>
        <v>127.76528319076742</v>
      </c>
      <c r="CT70" s="1">
        <f xml:space="preserve"> MIN(   MAX(0,EXP((1/beta.p)*( CT40 - CT55 - beta.0 - beta.oil*price.oil.2025 - beta.eua*price.eua.2025 - parameters!$D80 ))), price.ceiling   )</f>
        <v>132.49843285805929</v>
      </c>
      <c r="CU70" s="1">
        <f xml:space="preserve"> MIN(   MAX(0,EXP((1/beta.p)*( CU40 - CU55 - beta.0 - beta.oil*price.oil.2025 - beta.eua*price.eua.2025 - parameters!$D80 ))), price.ceiling   )</f>
        <v>137.40692519445116</v>
      </c>
      <c r="CV70" s="1">
        <f xml:space="preserve"> MIN(   MAX(0,EXP((1/beta.p)*( CV40 - CV55 - beta.0 - beta.oil*price.oil.2025 - beta.eua*price.eua.2025 - parameters!$D80 ))), price.ceiling   )</f>
        <v>142.49725588543117</v>
      </c>
      <c r="CW70" s="1">
        <f xml:space="preserve"> MIN(   MAX(0,EXP((1/beta.p)*( CW40 - CW55 - beta.0 - beta.oil*price.oil.2025 - beta.eua*price.eua.2025 - parameters!$D80 ))), price.ceiling   )</f>
        <v>147.77616125346523</v>
      </c>
      <c r="CX70" s="1">
        <f xml:space="preserve"> MIN(   MAX(0,EXP((1/beta.p)*( CX40 - CX55 - beta.0 - beta.oil*price.oil.2025 - beta.eua*price.eua.2025 - parameters!$D80 ))), price.ceiling   )</f>
        <v>153.25062717255358</v>
      </c>
      <c r="CY70" s="1">
        <f xml:space="preserve"> MIN(   MAX(0,EXP((1/beta.p)*( CY40 - CY55 - beta.0 - beta.oil*price.oil.2025 - beta.eua*price.eua.2025 - parameters!$D80 ))), price.ceiling   )</f>
        <v>158.92789831303236</v>
      </c>
      <c r="CZ70" s="1">
        <f xml:space="preserve"> MIN(   MAX(0,EXP((1/beta.p)*( CZ40 - CZ55 - beta.0 - beta.oil*price.oil.2025 - beta.eua*price.eua.2025 - parameters!$D80 ))), price.ceiling   )</f>
        <v>164.81548772885625</v>
      </c>
      <c r="DA70" s="1">
        <f xml:space="preserve"> MIN(   MAX(0,EXP((1/beta.p)*( DA40 - DA55 - beta.0 - beta.oil*price.oil.2025 - beta.eua*price.eua.2025 - parameters!$D80 ))), price.ceiling   )</f>
        <v>170.92118680004774</v>
      </c>
    </row>
    <row r="71" spans="1:105" x14ac:dyDescent="0.25">
      <c r="A71" t="s">
        <v>51</v>
      </c>
      <c r="B71" s="3">
        <f t="shared" si="8"/>
        <v>30.836012016673156</v>
      </c>
      <c r="D71" t="s">
        <v>51</v>
      </c>
      <c r="E71" s="1">
        <f xml:space="preserve"> MIN(   MAX(0,EXP((1/beta.p)*( E41 - E56 - beta.0 - beta.oil*price.oil.2025 - beta.eua*price.eua.2025 - parameters!$D81 ))), price.ceiling   )</f>
        <v>2.9834561686915304</v>
      </c>
      <c r="F71" s="1">
        <f xml:space="preserve"> MIN(   MAX(0,EXP((1/beta.p)*( F41 - F56 - beta.0 - beta.oil*price.oil.2025 - beta.eua*price.eua.2025 - parameters!$D81 ))), price.ceiling   )</f>
        <v>3.1198774100677102</v>
      </c>
      <c r="G71" s="1">
        <f xml:space="preserve"> MIN(   MAX(0,EXP((1/beta.p)*( G41 - G56 - beta.0 - beta.oil*price.oil.2025 - beta.eua*price.eua.2025 - parameters!$D81 ))), price.ceiling   )</f>
        <v>3.2625366365344446</v>
      </c>
      <c r="H71" s="1">
        <f xml:space="preserve"> MIN(   MAX(0,EXP((1/beta.p)*( H41 - H56 - beta.0 - beta.oil*price.oil.2025 - beta.eua*price.eua.2025 - parameters!$D81 ))), price.ceiling   )</f>
        <v>3.4117190856221744</v>
      </c>
      <c r="I71" s="1">
        <f xml:space="preserve"> MIN(   MAX(0,EXP((1/beta.p)*( I41 - I56 - beta.0 - beta.oil*price.oil.2025 - beta.eua*price.eua.2025 - parameters!$D81 ))), price.ceiling   )</f>
        <v>3.5677230376063287</v>
      </c>
      <c r="J71" s="1">
        <f xml:space="preserve"> MIN(   MAX(0,EXP((1/beta.p)*( J41 - J56 - beta.0 - beta.oil*price.oil.2025 - beta.eua*price.eua.2025 - parameters!$D81 ))), price.ceiling   )</f>
        <v>3.7308604118986795</v>
      </c>
      <c r="K71" s="1">
        <f xml:space="preserve"> MIN(   MAX(0,EXP((1/beta.p)*( K41 - K56 - beta.0 - beta.oil*price.oil.2025 - beta.eua*price.eua.2025 - parameters!$D81 ))), price.ceiling   )</f>
        <v>3.9014573907092265</v>
      </c>
      <c r="L71" s="1">
        <f xml:space="preserve"> MIN(   MAX(0,EXP((1/beta.p)*( L41 - L56 - beta.0 - beta.oil*price.oil.2025 - beta.eua*price.eua.2025 - parameters!$D81 ))), price.ceiling   )</f>
        <v>4.0798550712255972</v>
      </c>
      <c r="M71" s="1">
        <f xml:space="preserve"> MIN(   MAX(0,EXP((1/beta.p)*( M41 - M56 - beta.0 - beta.oil*price.oil.2025 - beta.eua*price.eua.2025 - parameters!$D81 ))), price.ceiling   )</f>
        <v>4.2664101476139349</v>
      </c>
      <c r="N71" s="1">
        <f xml:space="preserve"> MIN(   MAX(0,EXP((1/beta.p)*( N41 - N56 - beta.0 - beta.oil*price.oil.2025 - beta.eua*price.eua.2025 - parameters!$D81 ))), price.ceiling   )</f>
        <v>4.4614956242048924</v>
      </c>
      <c r="O71" s="1">
        <f xml:space="preserve"> MIN(   MAX(0,EXP((1/beta.p)*( O41 - O56 - beta.0 - beta.oil*price.oil.2025 - beta.eua*price.eua.2025 - parameters!$D81 ))), price.ceiling   )</f>
        <v>4.6655015612907285</v>
      </c>
      <c r="P71" s="1">
        <f xml:space="preserve"> MIN(   MAX(0,EXP((1/beta.p)*( P41 - P56 - beta.0 - beta.oil*price.oil.2025 - beta.eua*price.eua.2025 - parameters!$D81 ))), price.ceiling   )</f>
        <v>4.8788358550246063</v>
      </c>
      <c r="Q71" s="1">
        <f xml:space="preserve"> MIN(   MAX(0,EXP((1/beta.p)*( Q41 - Q56 - beta.0 - beta.oil*price.oil.2025 - beta.eua*price.eua.2025 - parameters!$D81 ))), price.ceiling   )</f>
        <v>5.1019250529815459</v>
      </c>
      <c r="R71" s="1">
        <f xml:space="preserve"> MIN(   MAX(0,EXP((1/beta.p)*( R41 - R56 - beta.0 - beta.oil*price.oil.2025 - beta.eua*price.eua.2025 - parameters!$D81 ))), price.ceiling   )</f>
        <v>5.3352152070116086</v>
      </c>
      <c r="S71" s="1">
        <f xml:space="preserve"> MIN(   MAX(0,EXP((1/beta.p)*( S41 - S56 - beta.0 - beta.oil*price.oil.2025 - beta.eua*price.eua.2025 - parameters!$D81 ))), price.ceiling   )</f>
        <v>5.5791727650905703</v>
      </c>
      <c r="T71" s="1">
        <f xml:space="preserve"> MIN(   MAX(0,EXP((1/beta.p)*( T41 - T56 - beta.0 - beta.oil*price.oil.2025 - beta.eua*price.eua.2025 - parameters!$D81 ))), price.ceiling   )</f>
        <v>5.8342855039512997</v>
      </c>
      <c r="U71" s="1">
        <f xml:space="preserve"> MIN(   MAX(0,EXP((1/beta.p)*( U41 - U56 - beta.0 - beta.oil*price.oil.2025 - beta.eua*price.eua.2025 - parameters!$D81 ))), price.ceiling   )</f>
        <v>6.1010635043605248</v>
      </c>
      <c r="V71" s="1">
        <f xml:space="preserve"> MIN(   MAX(0,EXP((1/beta.p)*( V41 - V56 - beta.0 - beta.oil*price.oil.2025 - beta.eua*price.eua.2025 - parameters!$D81 ))), price.ceiling   )</f>
        <v>6.3800401709910277</v>
      </c>
      <c r="W71" s="1">
        <f xml:space="preserve"> MIN(   MAX(0,EXP((1/beta.p)*( W41 - W56 - beta.0 - beta.oil*price.oil.2025 - beta.eua*price.eua.2025 - parameters!$D81 ))), price.ceiling   )</f>
        <v>6.6717732989284242</v>
      </c>
      <c r="X71" s="1">
        <f xml:space="preserve"> MIN(   MAX(0,EXP((1/beta.p)*( X41 - X56 - beta.0 - beta.oil*price.oil.2025 - beta.eua*price.eua.2025 - parameters!$D81 ))), price.ceiling   )</f>
        <v>6.9768461889449211</v>
      </c>
      <c r="Y71" s="1">
        <f xml:space="preserve"> MIN(   MAX(0,EXP((1/beta.p)*( Y41 - Y56 - beta.0 - beta.oil*price.oil.2025 - beta.eua*price.eua.2025 - parameters!$D81 ))), price.ceiling   )</f>
        <v>7.2958688137699985</v>
      </c>
      <c r="Z71" s="1">
        <f xml:space="preserve"> MIN(   MAX(0,EXP((1/beta.p)*( Z41 - Z56 - beta.0 - beta.oil*price.oil.2025 - beta.eua*price.eua.2025 - parameters!$D81 ))), price.ceiling   )</f>
        <v>7.6294790376898574</v>
      </c>
      <c r="AA71" s="1">
        <f xml:space="preserve"> MIN(   MAX(0,EXP((1/beta.p)*( AA41 - AA56 - beta.0 - beta.oil*price.oil.2025 - beta.eua*price.eua.2025 - parameters!$D81 ))), price.ceiling   )</f>
        <v>7.9783438919141743</v>
      </c>
      <c r="AB71" s="1">
        <f xml:space="preserve"> MIN(   MAX(0,EXP((1/beta.p)*( AB41 - AB56 - beta.0 - beta.oil*price.oil.2025 - beta.eua*price.eua.2025 - parameters!$D81 ))), price.ceiling   )</f>
        <v>8.3431609082601366</v>
      </c>
      <c r="AC71" s="1">
        <f xml:space="preserve"> MIN(   MAX(0,EXP((1/beta.p)*( AC41 - AC56 - beta.0 - beta.oil*price.oil.2025 - beta.eua*price.eua.2025 - parameters!$D81 ))), price.ceiling   )</f>
        <v>8.7246595138204288</v>
      </c>
      <c r="AD71" s="1">
        <f xml:space="preserve"> MIN(   MAX(0,EXP((1/beta.p)*( AD41 - AD56 - beta.0 - beta.oil*price.oil.2025 - beta.eua*price.eua.2025 - parameters!$D81 ))), price.ceiling   )</f>
        <v>9.1236024894036447</v>
      </c>
      <c r="AE71" s="1">
        <f xml:space="preserve"> MIN(   MAX(0,EXP((1/beta.p)*( AE41 - AE56 - beta.0 - beta.oil*price.oil.2025 - beta.eua*price.eua.2025 - parameters!$D81 ))), price.ceiling   )</f>
        <v>9.5407874946632099</v>
      </c>
      <c r="AF71" s="1">
        <f xml:space="preserve"> MIN(   MAX(0,EXP((1/beta.p)*( AF41 - AF56 - beta.0 - beta.oil*price.oil.2025 - beta.eua*price.eua.2025 - parameters!$D81 ))), price.ceiling   )</f>
        <v>9.9770486629642434</v>
      </c>
      <c r="AG71" s="1">
        <f xml:space="preserve"> MIN(   MAX(0,EXP((1/beta.p)*( AG41 - AG56 - beta.0 - beta.oil*price.oil.2025 - beta.eua*price.eua.2025 - parameters!$D81 ))), price.ceiling   )</f>
        <v>10.433258269177127</v>
      </c>
      <c r="AH71" s="1">
        <f xml:space="preserve"> MIN(   MAX(0,EXP((1/beta.p)*( AH41 - AH56 - beta.0 - beta.oil*price.oil.2025 - beta.eua*price.eua.2025 - parameters!$D81 ))), price.ceiling   )</f>
        <v>10.910328473732433</v>
      </c>
      <c r="AI71" s="1">
        <f xml:space="preserve"> MIN(   MAX(0,EXP((1/beta.p)*( AI41 - AI56 - beta.0 - beta.oil*price.oil.2025 - beta.eua*price.eua.2025 - parameters!$D81 ))), price.ceiling   )</f>
        <v>11.409213146424388</v>
      </c>
      <c r="AJ71" s="1">
        <f xml:space="preserve"> MIN(   MAX(0,EXP((1/beta.p)*( AJ41 - AJ56 - beta.0 - beta.oil*price.oil.2025 - beta.eua*price.eua.2025 - parameters!$D81 ))), price.ceiling   )</f>
        <v>11.930909773609388</v>
      </c>
      <c r="AK71" s="1">
        <f xml:space="preserve"> MIN(   MAX(0,EXP((1/beta.p)*( AK41 - AK56 - beta.0 - beta.oil*price.oil.2025 - beta.eua*price.eua.2025 - parameters!$D81 ))), price.ceiling   )</f>
        <v>12.476461452612883</v>
      </c>
      <c r="AL71" s="1">
        <f xml:space="preserve"> MIN(   MAX(0,EXP((1/beta.p)*( AL41 - AL56 - beta.0 - beta.oil*price.oil.2025 - beta.eua*price.eua.2025 - parameters!$D81 ))), price.ceiling   )</f>
        <v>13.046958977332341</v>
      </c>
      <c r="AM71" s="1">
        <f xml:space="preserve"> MIN(   MAX(0,EXP((1/beta.p)*( AM41 - AM56 - beta.0 - beta.oil*price.oil.2025 - beta.eua*price.eua.2025 - parameters!$D81 ))), price.ceiling   )</f>
        <v>13.643543019206303</v>
      </c>
      <c r="AN71" s="1">
        <f xml:space="preserve"> MIN(   MAX(0,EXP((1/beta.p)*( AN41 - AN56 - beta.0 - beta.oil*price.oil.2025 - beta.eua*price.eua.2025 - parameters!$D81 ))), price.ceiling   )</f>
        <v>14.267406407910203</v>
      </c>
      <c r="AO71" s="1">
        <f xml:space="preserve"> MIN(   MAX(0,EXP((1/beta.p)*( AO41 - AO56 - beta.0 - beta.oil*price.oil.2025 - beta.eua*price.eua.2025 - parameters!$D81 ))), price.ceiling   )</f>
        <v>14.919796516339117</v>
      </c>
      <c r="AP71" s="1">
        <f xml:space="preserve"> MIN(   MAX(0,EXP((1/beta.p)*( AP41 - AP56 - beta.0 - beta.oil*price.oil.2025 - beta.eua*price.eua.2025 - parameters!$D81 ))), price.ceiling   )</f>
        <v>15.602017754645985</v>
      </c>
      <c r="AQ71" s="1">
        <f xml:space="preserve"> MIN(   MAX(0,EXP((1/beta.p)*( AQ41 - AQ56 - beta.0 - beta.oil*price.oil.2025 - beta.eua*price.eua.2025 - parameters!$D81 ))), price.ceiling   )</f>
        <v>16.315434178321986</v>
      </c>
      <c r="AR71" s="1">
        <f xml:space="preserve"> MIN(   MAX(0,EXP((1/beta.p)*( AR41 - AR56 - beta.0 - beta.oil*price.oil.2025 - beta.eua*price.eua.2025 - parameters!$D81 ))), price.ceiling   )</f>
        <v>17.06147221553379</v>
      </c>
      <c r="AS71" s="1">
        <f xml:space="preserve"> MIN(   MAX(0,EXP((1/beta.p)*( AS41 - AS56 - beta.0 - beta.oil*price.oil.2025 - beta.eua*price.eua.2025 - parameters!$D81 ))), price.ceiling   )</f>
        <v>17.841623519170724</v>
      </c>
      <c r="AT71" s="1">
        <f xml:space="preserve"> MIN(   MAX(0,EXP((1/beta.p)*( AT41 - AT56 - beta.0 - beta.oil*price.oil.2025 - beta.eua*price.eua.2025 - parameters!$D81 ))), price.ceiling   )</f>
        <v>18.657447949304455</v>
      </c>
      <c r="AU71" s="1">
        <f xml:space="preserve"> MIN(   MAX(0,EXP((1/beta.p)*( AU41 - AU56 - beta.0 - beta.oil*price.oil.2025 - beta.eua*price.eua.2025 - parameters!$D81 ))), price.ceiling   )</f>
        <v>19.510576692024308</v>
      </c>
      <c r="AV71" s="1">
        <f xml:space="preserve"> MIN(   MAX(0,EXP((1/beta.p)*( AV41 - AV56 - beta.0 - beta.oil*price.oil.2025 - beta.eua*price.eua.2025 - parameters!$D81 ))), price.ceiling   )</f>
        <v>20.402715520884147</v>
      </c>
      <c r="AW71" s="1">
        <f xml:space="preserve"> MIN(   MAX(0,EXP((1/beta.p)*( AW41 - AW56 - beta.0 - beta.oil*price.oil.2025 - beta.eua*price.eua.2025 - parameters!$D81 ))), price.ceiling   )</f>
        <v>21.33564820748192</v>
      </c>
      <c r="AX71" s="1">
        <f xml:space="preserve"> MIN(   MAX(0,EXP((1/beta.p)*( AX41 - AX56 - beta.0 - beta.oil*price.oil.2025 - beta.eua*price.eua.2025 - parameters!$D81 ))), price.ceiling   )</f>
        <v>22.311240087991003</v>
      </c>
      <c r="AY71" s="1">
        <f xml:space="preserve"> MIN(   MAX(0,EXP((1/beta.p)*( AY41 - AY56 - beta.0 - beta.oil*price.oil.2025 - beta.eua*price.eua.2025 - parameters!$D81 ))), price.ceiling   )</f>
        <v>23.331441792774434</v>
      </c>
      <c r="AZ71" s="1">
        <f xml:space="preserve"> MIN(   MAX(0,EXP((1/beta.p)*( AZ41 - AZ56 - beta.0 - beta.oil*price.oil.2025 - beta.eua*price.eua.2025 - parameters!$D81 ))), price.ceiling   )</f>
        <v>24.398293146539196</v>
      </c>
      <c r="BA71" s="1">
        <f xml:space="preserve"> MIN(   MAX(0,EXP((1/beta.p)*( BA41 - BA56 - beta.0 - beta.oil*price.oil.2025 - beta.eua*price.eua.2025 - parameters!$D81 ))), price.ceiling   )</f>
        <v>25.51392724682853</v>
      </c>
      <c r="BB71" s="1">
        <f xml:space="preserve"> MIN(   MAX(0,EXP((1/beta.p)*( BB41 - BB56 - beta.0 - beta.oil*price.oil.2025 - beta.eua*price.eua.2025 - parameters!$D81 ))), price.ceiling   )</f>
        <v>26.680574729007034</v>
      </c>
      <c r="BC71" s="1">
        <f xml:space="preserve"> MIN(   MAX(0,EXP((1/beta.p)*( BC41 - BC56 - beta.0 - beta.oil*price.oil.2025 - beta.eua*price.eua.2025 - parameters!$D81 ))), price.ceiling   )</f>
        <v>27.900568226266106</v>
      </c>
      <c r="BD71" s="1">
        <f xml:space="preserve"> MIN(   MAX(0,EXP((1/beta.p)*( BD41 - BD56 - beta.0 - beta.oil*price.oil.2025 - beta.eua*price.eua.2025 - parameters!$D81 ))), price.ceiling   )</f>
        <v>29.176347033567076</v>
      </c>
      <c r="BE71" s="1">
        <f xml:space="preserve"> MIN(   MAX(0,EXP((1/beta.p)*( BE41 - BE56 - beta.0 - beta.oil*price.oil.2025 - beta.eua*price.eua.2025 - parameters!$D81 ))), price.ceiling   )</f>
        <v>30.510461984847623</v>
      </c>
      <c r="BF71" s="1">
        <f xml:space="preserve"> MIN(   MAX(0,EXP((1/beta.p)*( BF41 - BF56 - beta.0 - beta.oil*price.oil.2025 - beta.eua*price.eua.2025 - parameters!$D81 ))), price.ceiling   )</f>
        <v>31.905580553242434</v>
      </c>
      <c r="BG71" s="1">
        <f xml:space="preserve"> MIN(   MAX(0,EXP((1/beta.p)*( BG41 - BG56 - beta.0 - beta.oil*price.oil.2025 - beta.eua*price.eua.2025 - parameters!$D81 ))), price.ceiling   )</f>
        <v>33.364492184516742</v>
      </c>
      <c r="BH71" s="1">
        <f xml:space="preserve"> MIN(   MAX(0,EXP((1/beta.p)*( BH41 - BH56 - beta.0 - beta.oil*price.oil.2025 - beta.eua*price.eua.2025 - parameters!$D81 ))), price.ceiling   )</f>
        <v>34.890113874375125</v>
      </c>
      <c r="BI71" s="1">
        <f xml:space="preserve"> MIN(   MAX(0,EXP((1/beta.p)*( BI41 - BI56 - beta.0 - beta.oil*price.oil.2025 - beta.eua*price.eua.2025 - parameters!$D81 ))), price.ceiling   )</f>
        <v>36.485496000798712</v>
      </c>
      <c r="BJ71" s="1">
        <f xml:space="preserve"> MIN(   MAX(0,EXP((1/beta.p)*( BJ41 - BJ56 - beta.0 - beta.oil*price.oil.2025 - beta.eua*price.eua.2025 - parameters!$D81 ))), price.ceiling   )</f>
        <v>38.153828423070394</v>
      </c>
      <c r="BK71" s="1">
        <f xml:space="preserve"> MIN(   MAX(0,EXP((1/beta.p)*( BK41 - BK56 - beta.0 - beta.oil*price.oil.2025 - beta.eua*price.eua.2025 - parameters!$D81 ))), price.ceiling   )</f>
        <v>39.898446859684448</v>
      </c>
      <c r="BL71" s="1">
        <f xml:space="preserve"> MIN(   MAX(0,EXP((1/beta.p)*( BL41 - BL56 - beta.0 - beta.oil*price.oil.2025 - beta.eua*price.eua.2025 - parameters!$D81 ))), price.ceiling   )</f>
        <v>41.722839557890829</v>
      </c>
      <c r="BM71" s="1">
        <f xml:space="preserve"> MIN(   MAX(0,EXP((1/beta.p)*( BM41 - BM56 - beta.0 - beta.oil*price.oil.2025 - beta.eua*price.eua.2025 - parameters!$D81 ))), price.ceiling   )</f>
        <v>43.630654268211551</v>
      </c>
      <c r="BN71" s="1">
        <f xml:space="preserve"> MIN(   MAX(0,EXP((1/beta.p)*( BN41 - BN56 - beta.0 - beta.oil*price.oil.2025 - beta.eua*price.eua.2025 - parameters!$D81 ))), price.ceiling   )</f>
        <v>45.625705537871994</v>
      </c>
      <c r="BO71" s="1">
        <f xml:space="preserve"> MIN(   MAX(0,EXP((1/beta.p)*( BO41 - BO56 - beta.0 - beta.oil*price.oil.2025 - beta.eua*price.eua.2025 - parameters!$D81 ))), price.ceiling   )</f>
        <v>47.711982337732117</v>
      </c>
      <c r="BP71" s="1">
        <f xml:space="preserve"> MIN(   MAX(0,EXP((1/beta.p)*( BP41 - BP56 - beta.0 - beta.oil*price.oil.2025 - beta.eua*price.eua.2025 - parameters!$D81 ))), price.ceiling   )</f>
        <v>49.89365603796498</v>
      </c>
      <c r="BQ71" s="1">
        <f xml:space="preserve"> MIN(   MAX(0,EXP((1/beta.p)*( BQ41 - BQ56 - beta.0 - beta.oil*price.oil.2025 - beta.eua*price.eua.2025 - parameters!$D81 ))), price.ceiling   )</f>
        <v>52.175088748431293</v>
      </c>
      <c r="BR71" s="1">
        <f xml:space="preserve"> MIN(   MAX(0,EXP((1/beta.p)*( BR41 - BR56 - beta.0 - beta.oil*price.oil.2025 - beta.eua*price.eua.2025 - parameters!$D81 ))), price.ceiling   )</f>
        <v>54.560842040424539</v>
      </c>
      <c r="BS71" s="1">
        <f xml:space="preserve"> MIN(   MAX(0,EXP((1/beta.p)*( BS41 - BS56 - beta.0 - beta.oil*price.oil.2025 - beta.eua*price.eua.2025 - parameters!$D81 ))), price.ceiling   )</f>
        <v>57.055686067226134</v>
      </c>
      <c r="BT71" s="1">
        <f xml:space="preserve"> MIN(   MAX(0,EXP((1/beta.p)*( BT41 - BT56 - beta.0 - beta.oil*price.oil.2025 - beta.eua*price.eua.2025 - parameters!$D81 ))), price.ceiling   )</f>
        <v>59.664609101706084</v>
      </c>
      <c r="BU71" s="1">
        <f xml:space="preserve"> MIN(   MAX(0,EXP((1/beta.p)*( BU41 - BU56 - beta.0 - beta.oil*price.oil.2025 - beta.eua*price.eua.2025 - parameters!$D81 ))), price.ceiling   )</f>
        <v>62.392827510039226</v>
      </c>
      <c r="BV71" s="1">
        <f xml:space="preserve"> MIN(   MAX(0,EXP((1/beta.p)*( BV41 - BV56 - beta.0 - beta.oil*price.oil.2025 - beta.eua*price.eua.2025 - parameters!$D81 ))), price.ceiling   )</f>
        <v>65.245796181478653</v>
      </c>
      <c r="BW71" s="1">
        <f xml:space="preserve"> MIN(   MAX(0,EXP((1/beta.p)*( BW41 - BW56 - beta.0 - beta.oil*price.oil.2025 - beta.eua*price.eua.2025 - parameters!$D81 ))), price.ceiling   )</f>
        <v>68.229219435039738</v>
      </c>
      <c r="BX71" s="1">
        <f xml:space="preserve"> MIN(   MAX(0,EXP((1/beta.p)*( BX41 - BX56 - beta.0 - beta.oil*price.oil.2025 - beta.eua*price.eua.2025 - parameters!$D81 ))), price.ceiling   )</f>
        <v>71.349062424902797</v>
      </c>
      <c r="BY71" s="1">
        <f xml:space="preserve"> MIN(   MAX(0,EXP((1/beta.p)*( BY41 - BY56 - beta.0 - beta.oil*price.oil.2025 - beta.eua*price.eua.2025 - parameters!$D81 ))), price.ceiling   )</f>
        <v>74.611563067337485</v>
      </c>
      <c r="BZ71" s="1">
        <f xml:space="preserve"> MIN(   MAX(0,EXP((1/beta.p)*( BZ41 - BZ56 - beta.0 - beta.oil*price.oil.2025 - beta.eua*price.eua.2025 - parameters!$D81 ))), price.ceiling   )</f>
        <v>78.02324451299701</v>
      </c>
      <c r="CA71" s="1">
        <f xml:space="preserve"> MIN(   MAX(0,EXP((1/beta.p)*( CA41 - CA56 - beta.0 - beta.oil*price.oil.2025 - beta.eua*price.eua.2025 - parameters!$D81 ))), price.ceiling   )</f>
        <v>81.590928189519246</v>
      </c>
      <c r="CB71" s="1">
        <f xml:space="preserve"> MIN(   MAX(0,EXP((1/beta.p)*( CB41 - CB56 - beta.0 - beta.oil*price.oil.2025 - beta.eua*price.eua.2025 - parameters!$D81 ))), price.ceiling   )</f>
        <v>85.321747440512524</v>
      </c>
      <c r="CC71" s="1">
        <f xml:space="preserve"> MIN(   MAX(0,EXP((1/beta.p)*( CC41 - CC56 - beta.0 - beta.oil*price.oil.2025 - beta.eua*price.eua.2025 - parameters!$D81 ))), price.ceiling   )</f>
        <v>89.223161788196592</v>
      </c>
      <c r="CD71" s="1">
        <f xml:space="preserve"> MIN(   MAX(0,EXP((1/beta.p)*( CD41 - CD56 - beta.0 - beta.oil*price.oil.2025 - beta.eua*price.eua.2025 - parameters!$D81 ))), price.ceiling   )</f>
        <v>93.302971848215719</v>
      </c>
      <c r="CE71" s="1">
        <f xml:space="preserve"> MIN(   MAX(0,EXP((1/beta.p)*( CE41 - CE56 - beta.0 - beta.oil*price.oil.2025 - beta.eua*price.eua.2025 - parameters!$D81 ))), price.ceiling   )</f>
        <v>97.569334926444753</v>
      </c>
      <c r="CF71" s="1">
        <f xml:space="preserve"> MIN(   MAX(0,EXP((1/beta.p)*( CF41 - CF56 - beta.0 - beta.oil*price.oil.2025 - beta.eua*price.eua.2025 - parameters!$D81 ))), price.ceiling   )</f>
        <v>102.03078132897456</v>
      </c>
      <c r="CG71" s="1">
        <f xml:space="preserve"> MIN(   MAX(0,EXP((1/beta.p)*( CG41 - CG56 - beta.0 - beta.oil*price.oil.2025 - beta.eua*price.eua.2025 - parameters!$D81 ))), price.ceiling   )</f>
        <v>106.69623141788435</v>
      </c>
      <c r="CH71" s="1">
        <f xml:space="preserve"> MIN(   MAX(0,EXP((1/beta.p)*( CH41 - CH56 - beta.0 - beta.oil*price.oil.2025 - beta.eua*price.eua.2025 - parameters!$D81 ))), price.ceiling   )</f>
        <v>111.57501344690677</v>
      </c>
      <c r="CI71" s="1">
        <f xml:space="preserve"> MIN(   MAX(0,EXP((1/beta.p)*( CI41 - CI56 - beta.0 - beta.oil*price.oil.2025 - beta.eua*price.eua.2025 - parameters!$D81 ))), price.ceiling   )</f>
        <v>116.67688221264322</v>
      </c>
      <c r="CJ71" s="1">
        <f xml:space="preserve"> MIN(   MAX(0,EXP((1/beta.p)*( CJ41 - CJ56 - beta.0 - beta.oil*price.oil.2025 - beta.eua*price.eua.2025 - parameters!$D81 ))), price.ceiling   )</f>
        <v>122.01203855862435</v>
      </c>
      <c r="CK71" s="1">
        <f xml:space="preserve"> MIN(   MAX(0,EXP((1/beta.p)*( CK41 - CK56 - beta.0 - beta.oil*price.oil.2025 - beta.eua*price.eua.2025 - parameters!$D81 ))), price.ceiling   )</f>
        <v>127.59114977121041</v>
      </c>
      <c r="CL71" s="1">
        <f xml:space="preserve"> MIN(   MAX(0,EXP((1/beta.p)*( CL41 - CL56 - beta.0 - beta.oil*price.oil.2025 - beta.eua*price.eua.2025 - parameters!$D81 ))), price.ceiling   )</f>
        <v>133.42537090811305</v>
      </c>
      <c r="CM71" s="1">
        <f xml:space="preserve"> MIN(   MAX(0,EXP((1/beta.p)*( CM41 - CM56 - beta.0 - beta.oil*price.oil.2025 - beta.eua*price.eua.2025 - parameters!$D81 ))), price.ceiling   )</f>
        <v>139.5263671021832</v>
      </c>
      <c r="CN71" s="1">
        <f xml:space="preserve"> MIN(   MAX(0,EXP((1/beta.p)*( CN41 - CN56 - beta.0 - beta.oil*price.oil.2025 - beta.eua*price.eua.2025 - parameters!$D81 ))), price.ceiling   )</f>
        <v>145.90633688505972</v>
      </c>
      <c r="CO71" s="1">
        <f xml:space="preserve"> MIN(   MAX(0,EXP((1/beta.p)*( CO41 - CO56 - beta.0 - beta.oil*price.oil.2025 - beta.eua*price.eua.2025 - parameters!$D81 ))), price.ceiling   )</f>
        <v>152.57803657731321</v>
      </c>
      <c r="CP71" s="1">
        <f xml:space="preserve"> MIN(   MAX(0,EXP((1/beta.p)*( CP41 - CP56 - beta.0 - beta.oil*price.oil.2025 - beta.eua*price.eua.2025 - parameters!$D81 ))), price.ceiling   )</f>
        <v>159.55480579385119</v>
      </c>
      <c r="CQ71" s="1">
        <f xml:space="preserve"> MIN(   MAX(0,EXP((1/beta.p)*( CQ41 - CQ56 - beta.0 - beta.oil*price.oil.2025 - beta.eua*price.eua.2025 - parameters!$D81 ))), price.ceiling   )</f>
        <v>166.85059411558103</v>
      </c>
      <c r="CR71" s="1">
        <f xml:space="preserve"> MIN(   MAX(0,EXP((1/beta.p)*( CR41 - CR56 - beta.0 - beta.oil*price.oil.2025 - beta.eua*price.eua.2025 - parameters!$D81 ))), price.ceiling   )</f>
        <v>174.47998898065933</v>
      </c>
      <c r="CS71" s="1">
        <f xml:space="preserve"> MIN(   MAX(0,EXP((1/beta.p)*( CS41 - CS56 - beta.0 - beta.oil*price.oil.2025 - beta.eua*price.eua.2025 - parameters!$D81 ))), price.ceiling   )</f>
        <v>182.45824485109253</v>
      </c>
      <c r="CT71" s="1">
        <f xml:space="preserve"> MIN(   MAX(0,EXP((1/beta.p)*( CT41 - CT56 - beta.0 - beta.oil*price.oil.2025 - beta.eua*price.eua.2025 - parameters!$D81 ))), price.ceiling   )</f>
        <v>190.80131371300993</v>
      </c>
      <c r="CU71" s="1">
        <f xml:space="preserve"> MIN(   MAX(0,EXP((1/beta.p)*( CU41 - CU56 - beta.0 - beta.oil*price.oil.2025 - beta.eua*price.eua.2025 - parameters!$D81 ))), price.ceiling   )</f>
        <v>199.52587697158469</v>
      </c>
      <c r="CV71" s="1">
        <f xml:space="preserve"> MIN(   MAX(0,EXP((1/beta.p)*( CV41 - CV56 - beta.0 - beta.oil*price.oil.2025 - beta.eua*price.eua.2025 - parameters!$D81 ))), price.ceiling   )</f>
        <v>208.64937880438438</v>
      </c>
      <c r="CW71" s="1">
        <f xml:space="preserve"> MIN(   MAX(0,EXP((1/beta.p)*( CW41 - CW56 - beta.0 - beta.oil*price.oil.2025 - beta.eua*price.eua.2025 - parameters!$D81 ))), price.ceiling   )</f>
        <v>218.19006103982903</v>
      </c>
      <c r="CX71" s="1">
        <f xml:space="preserve"> MIN(   MAX(0,EXP((1/beta.p)*( CX41 - CX56 - beta.0 - beta.oil*price.oil.2025 - beta.eua*price.eua.2025 - parameters!$D81 ))), price.ceiling   )</f>
        <v>228.16699963050121</v>
      </c>
      <c r="CY71" s="1">
        <f xml:space="preserve"> MIN(   MAX(0,EXP((1/beta.p)*( CY41 - CY56 - beta.0 - beta.oil*price.oil.2025 - beta.eua*price.eua.2025 - parameters!$D81 ))), price.ceiling   )</f>
        <v>238.6001427942312</v>
      </c>
      <c r="CZ71" s="1">
        <f xml:space="preserve"> MIN(   MAX(0,EXP((1/beta.p)*( CZ41 - CZ56 - beta.0 - beta.oil*price.oil.2025 - beta.eua*price.eua.2025 - parameters!$D81 ))), price.ceiling   )</f>
        <v>249.51035089921527</v>
      </c>
      <c r="DA71" s="1">
        <f xml:space="preserve"> MIN(   MAX(0,EXP((1/beta.p)*( DA41 - DA56 - beta.0 - beta.oil*price.oil.2025 - beta.eua*price.eua.2025 - parameters!$D81 ))), price.ceiling   )</f>
        <v>260.91943817292099</v>
      </c>
    </row>
    <row r="72" spans="1:105" x14ac:dyDescent="0.25">
      <c r="A72" t="s">
        <v>52</v>
      </c>
      <c r="B72" s="3">
        <f t="shared" si="8"/>
        <v>27.517203357030553</v>
      </c>
      <c r="D72" t="s">
        <v>52</v>
      </c>
      <c r="E72" s="1">
        <f xml:space="preserve"> MIN(   MAX(0,EXP((1/beta.p)*( E42 - E57 - beta.0 - beta.oil*price.oil.2025 - beta.eua*price.eua.2025 - parameters!$D82 ))), price.ceiling   )</f>
        <v>2.5442415063145956</v>
      </c>
      <c r="F72" s="1">
        <f xml:space="preserve"> MIN(   MAX(0,EXP((1/beta.p)*( F42 - F57 - beta.0 - beta.oil*price.oil.2025 - beta.eua*price.eua.2025 - parameters!$D82 ))), price.ceiling   )</f>
        <v>2.6627947756374768</v>
      </c>
      <c r="G72" s="1">
        <f xml:space="preserve"> MIN(   MAX(0,EXP((1/beta.p)*( G42 - G57 - beta.0 - beta.oil*price.oil.2025 - beta.eua*price.eua.2025 - parameters!$D82 ))), price.ceiling   )</f>
        <v>2.7868722366034313</v>
      </c>
      <c r="H72" s="1">
        <f xml:space="preserve"> MIN(   MAX(0,EXP((1/beta.p)*( H42 - H57 - beta.0 - beta.oil*price.oil.2025 - beta.eua*price.eua.2025 - parameters!$D82 ))), price.ceiling   )</f>
        <v>2.9167312983373508</v>
      </c>
      <c r="I72" s="1">
        <f xml:space="preserve"> MIN(   MAX(0,EXP((1/beta.p)*( I42 - I57 - beta.0 - beta.oil*price.oil.2025 - beta.eua*price.eua.2025 - parameters!$D82 ))), price.ceiling   )</f>
        <v>3.0526413643810222</v>
      </c>
      <c r="J72" s="1">
        <f xml:space="preserve"> MIN(   MAX(0,EXP((1/beta.p)*( J42 - J57 - beta.0 - beta.oil*price.oil.2025 - beta.eua*price.eua.2025 - parameters!$D82 ))), price.ceiling   )</f>
        <v>3.1948843915934244</v>
      </c>
      <c r="K72" s="1">
        <f xml:space="preserve"> MIN(   MAX(0,EXP((1/beta.p)*( K42 - K57 - beta.0 - beta.oil*price.oil.2025 - beta.eua*price.eua.2025 - parameters!$D82 ))), price.ceiling   )</f>
        <v>3.3437554750939422</v>
      </c>
      <c r="L72" s="1">
        <f xml:space="preserve"> MIN(   MAX(0,EXP((1/beta.p)*( L42 - L57 - beta.0 - beta.oil*price.oil.2025 - beta.eua*price.eua.2025 - parameters!$D82 ))), price.ceiling   )</f>
        <v>3.4995634604620007</v>
      </c>
      <c r="M72" s="1">
        <f xml:space="preserve"> MIN(   MAX(0,EXP((1/beta.p)*( M42 - M57 - beta.0 - beta.oil*price.oil.2025 - beta.eua*price.eua.2025 - parameters!$D82 ))), price.ceiling   )</f>
        <v>3.6626315844631834</v>
      </c>
      <c r="N72" s="1">
        <f xml:space="preserve"> MIN(   MAX(0,EXP((1/beta.p)*( N42 - N57 - beta.0 - beta.oil*price.oil.2025 - beta.eua*price.eua.2025 - parameters!$D82 ))), price.ceiling   )</f>
        <v>3.833298145631086</v>
      </c>
      <c r="O72" s="1">
        <f xml:space="preserve"> MIN(   MAX(0,EXP((1/beta.p)*( O42 - O57 - beta.0 - beta.oil*price.oil.2025 - beta.eua*price.eua.2025 - parameters!$D82 ))), price.ceiling   )</f>
        <v>4.0119172060960597</v>
      </c>
      <c r="P72" s="1">
        <f xml:space="preserve"> MIN(   MAX(0,EXP((1/beta.p)*( P42 - P57 - beta.0 - beta.oil*price.oil.2025 - beta.eua*price.eua.2025 - parameters!$D82 ))), price.ceiling   )</f>
        <v>4.1988593261168754</v>
      </c>
      <c r="Q72" s="1">
        <f xml:space="preserve"> MIN(   MAX(0,EXP((1/beta.p)*( Q42 - Q57 - beta.0 - beta.oil*price.oil.2025 - beta.eua*price.eua.2025 - parameters!$D82 ))), price.ceiling   )</f>
        <v>4.3945123328391382</v>
      </c>
      <c r="R72" s="1">
        <f xml:space="preserve"> MIN(   MAX(0,EXP((1/beta.p)*( R42 - R57 - beta.0 - beta.oil*price.oil.2025 - beta.eua*price.eua.2025 - parameters!$D82 ))), price.ceiling   )</f>
        <v>4.5992821248752982</v>
      </c>
      <c r="S72" s="1">
        <f xml:space="preserve"> MIN(   MAX(0,EXP((1/beta.p)*( S42 - S57 - beta.0 - beta.oil*price.oil.2025 - beta.eua*price.eua.2025 - parameters!$D82 ))), price.ceiling   )</f>
        <v>4.813593514375456</v>
      </c>
      <c r="T72" s="1">
        <f xml:space="preserve"> MIN(   MAX(0,EXP((1/beta.p)*( T42 - T57 - beta.0 - beta.oil*price.oil.2025 - beta.eua*price.eua.2025 - parameters!$D82 ))), price.ceiling   )</f>
        <v>5.0378911083358888</v>
      </c>
      <c r="U72" s="1">
        <f xml:space="preserve"> MIN(   MAX(0,EXP((1/beta.p)*( U42 - U57 - beta.0 - beta.oil*price.oil.2025 - beta.eua*price.eua.2025 - parameters!$D82 ))), price.ceiling   )</f>
        <v>5.2726402309736367</v>
      </c>
      <c r="V72" s="1">
        <f xml:space="preserve"> MIN(   MAX(0,EXP((1/beta.p)*( V42 - V57 - beta.0 - beta.oil*price.oil.2025 - beta.eua*price.eua.2025 - parameters!$D82 ))), price.ceiling   )</f>
        <v>5.518327889080723</v>
      </c>
      <c r="W72" s="1">
        <f xml:space="preserve"> MIN(   MAX(0,EXP((1/beta.p)*( W42 - W57 - beta.0 - beta.oil*price.oil.2025 - beta.eua*price.eua.2025 - parameters!$D82 ))), price.ceiling   )</f>
        <v>5.775463782360684</v>
      </c>
      <c r="X72" s="1">
        <f xml:space="preserve"> MIN(   MAX(0,EXP((1/beta.p)*( X42 - X57 - beta.0 - beta.oil*price.oil.2025 - beta.eua*price.eua.2025 - parameters!$D82 ))), price.ceiling   )</f>
        <v>6.04458136084346</v>
      </c>
      <c r="Y72" s="1">
        <f xml:space="preserve"> MIN(   MAX(0,EXP((1/beta.p)*( Y42 - Y57 - beta.0 - beta.oil*price.oil.2025 - beta.eua*price.eua.2025 - parameters!$D82 ))), price.ceiling   )</f>
        <v>6.326238931572334</v>
      </c>
      <c r="Z72" s="1">
        <f xml:space="preserve"> MIN(   MAX(0,EXP((1/beta.p)*( Z42 - Z57 - beta.0 - beta.oil*price.oil.2025 - beta.eua*price.eua.2025 - parameters!$D82 ))), price.ceiling   )</f>
        <v>6.6210208168588398</v>
      </c>
      <c r="AA72" s="1">
        <f xml:space="preserve"> MIN(   MAX(0,EXP((1/beta.p)*( AA42 - AA57 - beta.0 - beta.oil*price.oil.2025 - beta.eua*price.eua.2025 - parameters!$D82 ))), price.ceiling   )</f>
        <v>6.9295385665085147</v>
      </c>
      <c r="AB72" s="1">
        <f xml:space="preserve"> MIN(   MAX(0,EXP((1/beta.p)*( AB42 - AB57 - beta.0 - beta.oil*price.oil.2025 - beta.eua*price.eua.2025 - parameters!$D82 ))), price.ceiling   )</f>
        <v>7.2524322265323891</v>
      </c>
      <c r="AC72" s="1">
        <f xml:space="preserve"> MIN(   MAX(0,EXP((1/beta.p)*( AC42 - AC57 - beta.0 - beta.oil*price.oil.2025 - beta.eua*price.eua.2025 - parameters!$D82 ))), price.ceiling   )</f>
        <v>7.5903716669762664</v>
      </c>
      <c r="AD72" s="1">
        <f xml:space="preserve"> MIN(   MAX(0,EXP((1/beta.p)*( AD42 - AD57 - beta.0 - beta.oil*price.oil.2025 - beta.eua*price.eua.2025 - parameters!$D82 ))), price.ceiling   )</f>
        <v>7.9440579716224349</v>
      </c>
      <c r="AE72" s="1">
        <f xml:space="preserve"> MIN(   MAX(0,EXP((1/beta.p)*( AE42 - AE57 - beta.0 - beta.oil*price.oil.2025 - beta.eua*price.eua.2025 - parameters!$D82 ))), price.ceiling   )</f>
        <v>8.3142248924469246</v>
      </c>
      <c r="AF72" s="1">
        <f xml:space="preserve"> MIN(   MAX(0,EXP((1/beta.p)*( AF42 - AF57 - beta.0 - beta.oil*price.oil.2025 - beta.eua*price.eua.2025 - parameters!$D82 ))), price.ceiling   )</f>
        <v>8.7016403718496811</v>
      </c>
      <c r="AG72" s="1">
        <f xml:space="preserve"> MIN(   MAX(0,EXP((1/beta.p)*( AG42 - AG57 - beta.0 - beta.oil*price.oil.2025 - beta.eua*price.eua.2025 - parameters!$D82 ))), price.ceiling   )</f>
        <v>9.1071081358156416</v>
      </c>
      <c r="AH72" s="1">
        <f xml:space="preserve"> MIN(   MAX(0,EXP((1/beta.p)*( AH42 - AH57 - beta.0 - beta.oil*price.oil.2025 - beta.eua*price.eua.2025 - parameters!$D82 ))), price.ceiling   )</f>
        <v>9.5314693613118422</v>
      </c>
      <c r="AI72" s="1">
        <f xml:space="preserve"> MIN(   MAX(0,EXP((1/beta.p)*( AI42 - AI57 - beta.0 - beta.oil*price.oil.2025 - beta.eua*price.eua.2025 - parameters!$D82 ))), price.ceiling   )</f>
        <v>9.9756044213797868</v>
      </c>
      <c r="AJ72" s="1">
        <f xml:space="preserve"> MIN(   MAX(0,EXP((1/beta.p)*( AJ42 - AJ57 - beta.0 - beta.oil*price.oil.2025 - beta.eua*price.eua.2025 - parameters!$D82 ))), price.ceiling   )</f>
        <v>10.440434711543341</v>
      </c>
      <c r="AK72" s="1">
        <f xml:space="preserve"> MIN(   MAX(0,EXP((1/beta.p)*( AK42 - AK57 - beta.0 - beta.oil*price.oil.2025 - beta.eua*price.eua.2025 - parameters!$D82 ))), price.ceiling   )</f>
        <v>10.926924561321194</v>
      </c>
      <c r="AL72" s="1">
        <f xml:space="preserve"> MIN(   MAX(0,EXP((1/beta.p)*( AL42 - AL57 - beta.0 - beta.oil*price.oil.2025 - beta.eua*price.eua.2025 - parameters!$D82 ))), price.ceiling   )</f>
        <v>11.436083234809532</v>
      </c>
      <c r="AM72" s="1">
        <f xml:space="preserve"> MIN(   MAX(0,EXP((1/beta.p)*( AM42 - AM57 - beta.0 - beta.oil*price.oil.2025 - beta.eua*price.eua.2025 - parameters!$D82 ))), price.ceiling   )</f>
        <v>11.968967024485286</v>
      </c>
      <c r="AN72" s="1">
        <f xml:space="preserve"> MIN(   MAX(0,EXP((1/beta.p)*( AN42 - AN57 - beta.0 - beta.oil*price.oil.2025 - beta.eua*price.eua.2025 - parameters!$D82 ))), price.ceiling   )</f>
        <v>12.526681442573642</v>
      </c>
      <c r="AO72" s="1">
        <f xml:space="preserve"> MIN(   MAX(0,EXP((1/beta.p)*( AO42 - AO57 - beta.0 - beta.oil*price.oil.2025 - beta.eua*price.eua.2025 - parameters!$D82 ))), price.ceiling   )</f>
        <v>13.110383514526141</v>
      </c>
      <c r="AP72" s="1">
        <f xml:space="preserve"> MIN(   MAX(0,EXP((1/beta.p)*( AP42 - AP57 - beta.0 - beta.oil*price.oil.2025 - beta.eua*price.eua.2025 - parameters!$D82 ))), price.ceiling   )</f>
        <v>13.721284179367229</v>
      </c>
      <c r="AQ72" s="1">
        <f xml:space="preserve"> MIN(   MAX(0,EXP((1/beta.p)*( AQ42 - AQ57 - beta.0 - beta.oil*price.oil.2025 - beta.eua*price.eua.2025 - parameters!$D82 ))), price.ceiling   )</f>
        <v>14.360650801889108</v>
      </c>
      <c r="AR72" s="1">
        <f xml:space="preserve"> MIN(   MAX(0,EXP((1/beta.p)*( AR42 - AR57 - beta.0 - beta.oil*price.oil.2025 - beta.eua*price.eua.2025 - parameters!$D82 ))), price.ceiling   )</f>
        <v>15.029809801906501</v>
      </c>
      <c r="AS72" s="1">
        <f xml:space="preserve"> MIN(   MAX(0,EXP((1/beta.p)*( AS42 - AS57 - beta.0 - beta.oil*price.oil.2025 - beta.eua*price.eua.2025 - parameters!$D82 ))), price.ceiling   )</f>
        <v>15.730149406026131</v>
      </c>
      <c r="AT72" s="1">
        <f xml:space="preserve"> MIN(   MAX(0,EXP((1/beta.p)*( AT42 - AT57 - beta.0 - beta.oil*price.oil.2025 - beta.eua*price.eua.2025 - parameters!$D82 ))), price.ceiling   )</f>
        <v>16.463122527639531</v>
      </c>
      <c r="AU72" s="1">
        <f xml:space="preserve"> MIN(   MAX(0,EXP((1/beta.p)*( AU42 - AU57 - beta.0 - beta.oil*price.oil.2025 - beta.eua*price.eua.2025 - parameters!$D82 ))), price.ceiling   )</f>
        <v>17.23024978111399</v>
      </c>
      <c r="AV72" s="1">
        <f xml:space="preserve"> MIN(   MAX(0,EXP((1/beta.p)*( AV42 - AV57 - beta.0 - beta.oil*price.oil.2025 - beta.eua*price.eua.2025 - parameters!$D82 ))), price.ceiling   )</f>
        <v>18.033122636434964</v>
      </c>
      <c r="AW72" s="1">
        <f xml:space="preserve"> MIN(   MAX(0,EXP((1/beta.p)*( AW42 - AW57 - beta.0 - beta.oil*price.oil.2025 - beta.eua*price.eua.2025 - parameters!$D82 ))), price.ceiling   )</f>
        <v>18.873406720844311</v>
      </c>
      <c r="AX72" s="1">
        <f xml:space="preserve"> MIN(   MAX(0,EXP((1/beta.p)*( AX42 - AX57 - beta.0 - beta.oil*price.oil.2025 - beta.eua*price.eua.2025 - parameters!$D82 ))), price.ceiling   )</f>
        <v>19.752845274324091</v>
      </c>
      <c r="AY72" s="1">
        <f xml:space="preserve"> MIN(   MAX(0,EXP((1/beta.p)*( AY42 - AY57 - beta.0 - beta.oil*price.oil.2025 - beta.eua*price.eua.2025 - parameters!$D82 ))), price.ceiling   )</f>
        <v>20.673262766094474</v>
      </c>
      <c r="AZ72" s="1">
        <f xml:space="preserve"> MIN(   MAX(0,EXP((1/beta.p)*( AZ42 - AZ57 - beta.0 - beta.oil*price.oil.2025 - beta.eua*price.eua.2025 - parameters!$D82 ))), price.ceiling   )</f>
        <v>21.636568679628468</v>
      </c>
      <c r="BA72" s="1">
        <f xml:space="preserve"> MIN(   MAX(0,EXP((1/beta.p)*( BA42 - BA57 - beta.0 - beta.oil*price.oil.2025 - beta.eua*price.eua.2025 - parameters!$D82 ))), price.ceiling   )</f>
        <v>22.644761474036034</v>
      </c>
      <c r="BB72" s="1">
        <f xml:space="preserve"> MIN(   MAX(0,EXP((1/beta.p)*( BB42 - BB57 - beta.0 - beta.oil*price.oil.2025 - beta.eua*price.eua.2025 - parameters!$D82 ))), price.ceiling   )</f>
        <v>23.699932730035439</v>
      </c>
      <c r="BC72" s="1">
        <f xml:space="preserve"> MIN(   MAX(0,EXP((1/beta.p)*( BC42 - BC57 - beta.0 - beta.oil*price.oil.2025 - beta.eua*price.eua.2025 - parameters!$D82 ))), price.ceiling   )</f>
        <v>24.80427148911339</v>
      </c>
      <c r="BD72" s="1">
        <f xml:space="preserve"> MIN(   MAX(0,EXP((1/beta.p)*( BD42 - BD57 - beta.0 - beta.oil*price.oil.2025 - beta.eua*price.eua.2025 - parameters!$D82 ))), price.ceiling   )</f>
        <v>25.960068794875568</v>
      </c>
      <c r="BE72" s="1">
        <f xml:space="preserve"> MIN(   MAX(0,EXP((1/beta.p)*( BE42 - BE57 - beta.0 - beta.oil*price.oil.2025 - beta.eua*price.eua.2025 - parameters!$D82 ))), price.ceiling   )</f>
        <v>27.169722446009299</v>
      </c>
      <c r="BF72" s="1">
        <f xml:space="preserve"> MIN(   MAX(0,EXP((1/beta.p)*( BF42 - BF57 - beta.0 - beta.oil*price.oil.2025 - beta.eua*price.eua.2025 - parameters!$D82 ))), price.ceiling   )</f>
        <v>28.435741970718436</v>
      </c>
      <c r="BG72" s="1">
        <f xml:space="preserve"> MIN(   MAX(0,EXP((1/beta.p)*( BG42 - BG57 - beta.0 - beta.oil*price.oil.2025 - beta.eua*price.eua.2025 - parameters!$D82 ))), price.ceiling   )</f>
        <v>29.760753832950716</v>
      </c>
      <c r="BH72" s="1">
        <f xml:space="preserve"> MIN(   MAX(0,EXP((1/beta.p)*( BH42 - BH57 - beta.0 - beta.oil*price.oil.2025 - beta.eua*price.eua.2025 - parameters!$D82 ))), price.ceiling   )</f>
        <v>31.147506881217954</v>
      </c>
      <c r="BI72" s="1">
        <f xml:space="preserve"> MIN(   MAX(0,EXP((1/beta.p)*( BI42 - BI57 - beta.0 - beta.oil*price.oil.2025 - beta.eua*price.eua.2025 - parameters!$D82 ))), price.ceiling   )</f>
        <v>32.598878051313456</v>
      </c>
      <c r="BJ72" s="1">
        <f xml:space="preserve"> MIN(   MAX(0,EXP((1/beta.p)*( BJ42 - BJ57 - beta.0 - beta.oil*price.oil.2025 - beta.eua*price.eua.2025 - parameters!$D82 ))), price.ceiling   )</f>
        <v>34.117878334757158</v>
      </c>
      <c r="BK72" s="1">
        <f xml:space="preserve"> MIN(   MAX(0,EXP((1/beta.p)*( BK42 - BK57 - beta.0 - beta.oil*price.oil.2025 - beta.eua*price.eua.2025 - parameters!$D82 ))), price.ceiling   )</f>
        <v>35.707659025350807</v>
      </c>
      <c r="BL72" s="1">
        <f xml:space="preserve"> MIN(   MAX(0,EXP((1/beta.p)*( BL42 - BL57 - beta.0 - beta.oil*price.oil.2025 - beta.eua*price.eua.2025 - parameters!$D82 ))), price.ceiling   )</f>
        <v>37.371518256801643</v>
      </c>
      <c r="BM72" s="1">
        <f xml:space="preserve"> MIN(   MAX(0,EXP((1/beta.p)*( BM42 - BM57 - beta.0 - beta.oil*price.oil.2025 - beta.eua*price.eua.2025 - parameters!$D82 ))), price.ceiling   )</f>
        <v>39.112907844978501</v>
      </c>
      <c r="BN72" s="1">
        <f xml:space="preserve"> MIN(   MAX(0,EXP((1/beta.p)*( BN42 - BN57 - beta.0 - beta.oil*price.oil.2025 - beta.eua*price.eua.2025 - parameters!$D82 ))), price.ceiling   )</f>
        <v>40.935440448993575</v>
      </c>
      <c r="BO72" s="1">
        <f xml:space="preserve"> MIN(   MAX(0,EXP((1/beta.p)*( BO42 - BO57 - beta.0 - beta.oil*price.oil.2025 - beta.eua*price.eua.2025 - parameters!$D82 ))), price.ceiling   )</f>
        <v>42.842897065967833</v>
      </c>
      <c r="BP72" s="1">
        <f xml:space="preserve"> MIN(   MAX(0,EXP((1/beta.p)*( BP42 - BP57 - beta.0 - beta.oil*price.oil.2025 - beta.eua*price.eua.2025 - parameters!$D82 ))), price.ceiling   )</f>
        <v>44.83923487502728</v>
      </c>
      <c r="BQ72" s="1">
        <f xml:space="preserve"> MIN(   MAX(0,EXP((1/beta.p)*( BQ42 - BQ57 - beta.0 - beta.oil*price.oil.2025 - beta.eua*price.eua.2025 - parameters!$D82 ))), price.ceiling   )</f>
        <v>46.928595446803826</v>
      </c>
      <c r="BR72" s="1">
        <f xml:space="preserve"> MIN(   MAX(0,EXP((1/beta.p)*( BR42 - BR57 - beta.0 - beta.oil*price.oil.2025 - beta.eua*price.eua.2025 - parameters!$D82 ))), price.ceiling   )</f>
        <v>49.115313335471711</v>
      </c>
      <c r="BS72" s="1">
        <f xml:space="preserve"> MIN(   MAX(0,EXP((1/beta.p)*( BS42 - BS57 - beta.0 - beta.oil*price.oil.2025 - beta.eua*price.eua.2025 - parameters!$D82 ))), price.ceiling   )</f>
        <v>51.403925071144727</v>
      </c>
      <c r="BT72" s="1">
        <f xml:space="preserve"> MIN(   MAX(0,EXP((1/beta.p)*( BT42 - BT57 - beta.0 - beta.oil*price.oil.2025 - beta.eua*price.eua.2025 - parameters!$D82 ))), price.ceiling   )</f>
        <v>53.79917857128909</v>
      </c>
      <c r="BU72" s="1">
        <f xml:space="preserve"> MIN(   MAX(0,EXP((1/beta.p)*( BU42 - BU57 - beta.0 - beta.oil*price.oil.2025 - beta.eua*price.eua.2025 - parameters!$D82 ))), price.ceiling   )</f>
        <v>56.306042990677724</v>
      </c>
      <c r="BV72" s="1">
        <f xml:space="preserve"> MIN(   MAX(0,EXP((1/beta.p)*( BV42 - BV57 - beta.0 - beta.oil*price.oil.2025 - beta.eua*price.eua.2025 - parameters!$D82 ))), price.ceiling   )</f>
        <v>58.929719030319426</v>
      </c>
      <c r="BW72" s="1">
        <f xml:space="preserve"> MIN(   MAX(0,EXP((1/beta.p)*( BW42 - BW57 - beta.0 - beta.oil*price.oil.2025 - beta.eua*price.eua.2025 - parameters!$D82 ))), price.ceiling   )</f>
        <v>61.67564972675045</v>
      </c>
      <c r="BX72" s="1">
        <f xml:space="preserve"> MIN(   MAX(0,EXP((1/beta.p)*( BX42 - BX57 - beta.0 - beta.oil*price.oil.2025 - beta.eua*price.eua.2025 - parameters!$D82 ))), price.ceiling   )</f>
        <v>64.549531744071473</v>
      </c>
      <c r="BY72" s="1">
        <f xml:space="preserve"> MIN(   MAX(0,EXP((1/beta.p)*( BY42 - BY57 - beta.0 - beta.oil*price.oil.2025 - beta.eua*price.eua.2025 - parameters!$D82 ))), price.ceiling   )</f>
        <v>67.557327192155995</v>
      </c>
      <c r="BZ72" s="1">
        <f xml:space="preserve"> MIN(   MAX(0,EXP((1/beta.p)*( BZ42 - BZ57 - beta.0 - beta.oil*price.oil.2025 - beta.eua*price.eua.2025 - parameters!$D82 ))), price.ceiling   )</f>
        <v>70.705275995548917</v>
      </c>
      <c r="CA72" s="1">
        <f xml:space="preserve"> MIN(   MAX(0,EXP((1/beta.p)*( CA42 - CA57 - beta.0 - beta.oil*price.oil.2025 - beta.eua*price.eua.2025 - parameters!$D82 ))), price.ceiling   )</f>
        <v>73.999908838714489</v>
      </c>
      <c r="CB72" s="1">
        <f xml:space="preserve"> MIN(   MAX(0,EXP((1/beta.p)*( CB42 - CB57 - beta.0 - beta.oil*price.oil.2025 - beta.eua*price.eua.2025 - parameters!$D82 ))), price.ceiling   )</f>
        <v>77.448060714490069</v>
      </c>
      <c r="CC72" s="1">
        <f xml:space="preserve"> MIN(   MAX(0,EXP((1/beta.p)*( CC42 - CC57 - beta.0 - beta.oil*price.oil.2025 - beta.eua*price.eua.2025 - parameters!$D82 ))), price.ceiling   )</f>
        <v>81.056885103853929</v>
      </c>
      <c r="CD72" s="1">
        <f xml:space="preserve"> MIN(   MAX(0,EXP((1/beta.p)*( CD42 - CD57 - beta.0 - beta.oil*price.oil.2025 - beta.eua*price.eua.2025 - parameters!$D82 ))), price.ceiling   )</f>
        <v>84.833868816422509</v>
      </c>
      <c r="CE72" s="1">
        <f xml:space="preserve"> MIN(   MAX(0,EXP((1/beta.p)*( CE42 - CE57 - beta.0 - beta.oil*price.oil.2025 - beta.eua*price.eua.2025 - parameters!$D82 ))), price.ceiling   )</f>
        <v>88.786847522466658</v>
      </c>
      <c r="CF72" s="1">
        <f xml:space="preserve"> MIN(   MAX(0,EXP((1/beta.p)*( CF42 - CF57 - beta.0 - beta.oil*price.oil.2025 - beta.eua*price.eua.2025 - parameters!$D82 ))), price.ceiling   )</f>
        <v>92.92402200866853</v>
      </c>
      <c r="CG72" s="1">
        <f xml:space="preserve"> MIN(   MAX(0,EXP((1/beta.p)*( CG42 - CG57 - beta.0 - beta.oil*price.oil.2025 - beta.eua*price.eua.2025 - parameters!$D82 ))), price.ceiling   )</f>
        <v>97.253975191342931</v>
      </c>
      <c r="CH72" s="1">
        <f xml:space="preserve"> MIN(   MAX(0,EXP((1/beta.p)*( CH42 - CH57 - beta.0 - beta.oil*price.oil.2025 - beta.eua*price.eua.2025 - parameters!$D82 ))), price.ceiling   )</f>
        <v>101.78568992241861</v>
      </c>
      <c r="CI72" s="1">
        <f xml:space="preserve"> MIN(   MAX(0,EXP((1/beta.p)*( CI42 - CI57 - beta.0 - beta.oil*price.oil.2025 - beta.eua*price.eua.2025 - parameters!$D82 ))), price.ceiling   )</f>
        <v>106.52856762512033</v>
      </c>
      <c r="CJ72" s="1">
        <f xml:space="preserve"> MIN(   MAX(0,EXP((1/beta.p)*( CJ42 - CJ57 - beta.0 - beta.oil*price.oil.2025 - beta.eua*price.eua.2025 - parameters!$D82 ))), price.ceiling   )</f>
        <v>111.49244779801144</v>
      </c>
      <c r="CK72" s="1">
        <f xml:space="preserve"> MIN(   MAX(0,EXP((1/beta.p)*( CK42 - CK57 - beta.0 - beta.oil*price.oil.2025 - beta.eua*price.eua.2025 - parameters!$D82 ))), price.ceiling   )</f>
        <v>116.68762842786101</v>
      </c>
      <c r="CL72" s="1">
        <f xml:space="preserve"> MIN(   MAX(0,EXP((1/beta.p)*( CL42 - CL57 - beta.0 - beta.oil*price.oil.2025 - beta.eua*price.eua.2025 - parameters!$D82 ))), price.ceiling   )</f>
        <v>122.12488735368336</v>
      </c>
      <c r="CM72" s="1">
        <f xml:space="preserve"> MIN(   MAX(0,EXP((1/beta.p)*( CM42 - CM57 - beta.0 - beta.oil*price.oil.2025 - beta.eua*price.eua.2025 - parameters!$D82 ))), price.ceiling   )</f>
        <v>127.81550462627079</v>
      </c>
      <c r="CN72" s="1">
        <f xml:space="preserve"> MIN(   MAX(0,EXP((1/beta.p)*( CN42 - CN57 - beta.0 - beta.oil*price.oil.2025 - beta.eua*price.eua.2025 - parameters!$D82 ))), price.ceiling   )</f>
        <v>133.77128590960803</v>
      </c>
      <c r="CO72" s="1">
        <f xml:space="preserve"> MIN(   MAX(0,EXP((1/beta.p)*( CO42 - CO57 - beta.0 - beta.oil*price.oil.2025 - beta.eua*price.eua.2025 - parameters!$D82 ))), price.ceiling   )</f>
        <v>140.00458697271443</v>
      </c>
      <c r="CP72" s="1">
        <f xml:space="preserve"> MIN(   MAX(0,EXP((1/beta.p)*( CP42 - CP57 - beta.0 - beta.oil*price.oil.2025 - beta.eua*price.eua.2025 - parameters!$D82 ))), price.ceiling   )</f>
        <v>146.52833932272523</v>
      </c>
      <c r="CQ72" s="1">
        <f xml:space="preserve"> MIN(   MAX(0,EXP((1/beta.p)*( CQ42 - CQ57 - beta.0 - beta.oil*price.oil.2025 - beta.eua*price.eua.2025 - parameters!$D82 ))), price.ceiling   )</f>
        <v>153.35607703239123</v>
      </c>
      <c r="CR72" s="1">
        <f xml:space="preserve"> MIN(   MAX(0,EXP((1/beta.p)*( CR42 - CR57 - beta.0 - beta.oil*price.oil.2025 - beta.eua*price.eua.2025 - parameters!$D82 ))), price.ceiling   )</f>
        <v>160.50196481764988</v>
      </c>
      <c r="CS72" s="1">
        <f xml:space="preserve"> MIN(   MAX(0,EXP((1/beta.p)*( CS42 - CS57 - beta.0 - beta.oil*price.oil.2025 - beta.eua*price.eua.2025 - parameters!$D82 ))), price.ceiling   )</f>
        <v>167.9808274235198</v>
      </c>
      <c r="CT72" s="1">
        <f xml:space="preserve"> MIN(   MAX(0,EXP((1/beta.p)*( CT42 - CT57 - beta.0 - beta.oil*price.oil.2025 - beta.eua*price.eua.2025 - parameters!$D82 ))), price.ceiling   )</f>
        <v>175.80818037928077</v>
      </c>
      <c r="CU72" s="1">
        <f xml:space="preserve"> MIN(   MAX(0,EXP((1/beta.p)*( CU42 - CU57 - beta.0 - beta.oil*price.oil.2025 - beta.eua*price.eua.2025 - parameters!$D82 ))), price.ceiling   )</f>
        <v>184.00026218674316</v>
      </c>
      <c r="CV72" s="1">
        <f xml:space="preserve"> MIN(   MAX(0,EXP((1/beta.p)*( CV42 - CV57 - beta.0 - beta.oil*price.oil.2025 - beta.eua*price.eua.2025 - parameters!$D82 ))), price.ceiling   )</f>
        <v>192.57406800838606</v>
      </c>
      <c r="CW72" s="1">
        <f xml:space="preserve"> MIN(   MAX(0,EXP((1/beta.p)*( CW42 - CW57 - beta.0 - beta.oil*price.oil.2025 - beta.eua*price.eua.2025 - parameters!$D82 ))), price.ceiling   )</f>
        <v>201.54738492525033</v>
      </c>
      <c r="CX72" s="1">
        <f xml:space="preserve"> MIN(   MAX(0,EXP((1/beta.p)*( CX42 - CX57 - beta.0 - beta.oil*price.oil.2025 - beta.eua*price.eua.2025 - parameters!$D82 ))), price.ceiling   )</f>
        <v>210.93882883773364</v>
      </c>
      <c r="CY72" s="1">
        <f xml:space="preserve"> MIN(   MAX(0,EXP((1/beta.p)*( CY42 - CY57 - beta.0 - beta.oil*price.oil.2025 - beta.eua*price.eua.2025 - parameters!$D82 ))), price.ceiling   )</f>
        <v>220.76788308584113</v>
      </c>
      <c r="CZ72" s="1">
        <f xml:space="preserve"> MIN(   MAX(0,EXP((1/beta.p)*( CZ42 - CZ57 - beta.0 - beta.oil*price.oil.2025 - beta.eua*price.eua.2025 - parameters!$D82 ))), price.ceiling   )</f>
        <v>231.05493886901263</v>
      </c>
      <c r="DA72" s="1">
        <f xml:space="preserve"> MIN(   MAX(0,EXP((1/beta.p)*( DA42 - DA57 - beta.0 - beta.oil*price.oil.2025 - beta.eua*price.eua.2025 - parameters!$D82 ))), price.ceiling   )</f>
        <v>241.82133754937919</v>
      </c>
    </row>
    <row r="73" spans="1:105" x14ac:dyDescent="0.25">
      <c r="A73" t="s">
        <v>53</v>
      </c>
      <c r="B73" s="3">
        <f t="shared" si="8"/>
        <v>26.441094028701475</v>
      </c>
      <c r="D73" t="s">
        <v>53</v>
      </c>
      <c r="E73" s="1">
        <f xml:space="preserve"> MIN(   MAX(0,EXP((1/beta.p)*( E43 - E58 - beta.0 - beta.oil*price.oil.2025 - beta.eua*price.eua.2025 - parameters!$D83 ))), price.ceiling   )</f>
        <v>2.7410017146312713</v>
      </c>
      <c r="F73" s="1">
        <f xml:space="preserve"> MIN(   MAX(0,EXP((1/beta.p)*( F43 - F58 - beta.0 - beta.oil*price.oil.2025 - beta.eua*price.eua.2025 - parameters!$D83 ))), price.ceiling   )</f>
        <v>2.8627036980223028</v>
      </c>
      <c r="G73" s="1">
        <f xml:space="preserve"> MIN(   MAX(0,EXP((1/beta.p)*( G43 - G58 - beta.0 - beta.oil*price.oil.2025 - beta.eua*price.eua.2025 - parameters!$D83 ))), price.ceiling   )</f>
        <v>2.9898093163991306</v>
      </c>
      <c r="H73" s="1">
        <f xml:space="preserve"> MIN(   MAX(0,EXP((1/beta.p)*( H43 - H58 - beta.0 - beta.oil*price.oil.2025 - beta.eua*price.eua.2025 - parameters!$D83 ))), price.ceiling   )</f>
        <v>3.1225584941265518</v>
      </c>
      <c r="I73" s="1">
        <f xml:space="preserve"> MIN(   MAX(0,EXP((1/beta.p)*( I43 - I58 - beta.0 - beta.oil*price.oil.2025 - beta.eua*price.eua.2025 - parameters!$D83 ))), price.ceiling   )</f>
        <v>3.2612018083430967</v>
      </c>
      <c r="J73" s="1">
        <f xml:space="preserve"> MIN(   MAX(0,EXP((1/beta.p)*( J43 - J58 - beta.0 - beta.oil*price.oil.2025 - beta.eua*price.eua.2025 - parameters!$D83 ))), price.ceiling   )</f>
        <v>3.4060009619500349</v>
      </c>
      <c r="K73" s="1">
        <f xml:space="preserve"> MIN(   MAX(0,EXP((1/beta.p)*( K43 - K58 - beta.0 - beta.oil*price.oil.2025 - beta.eua*price.eua.2025 - parameters!$D83 ))), price.ceiling   )</f>
        <v>3.5572292776013588</v>
      </c>
      <c r="L73" s="1">
        <f xml:space="preserve"> MIN(   MAX(0,EXP((1/beta.p)*( L43 - L58 - beta.0 - beta.oil*price.oil.2025 - beta.eua*price.eua.2025 - parameters!$D83 ))), price.ceiling   )</f>
        <v>3.7151722136271998</v>
      </c>
      <c r="M73" s="1">
        <f xml:space="preserve"> MIN(   MAX(0,EXP((1/beta.p)*( M43 - M58 - beta.0 - beta.oil*price.oil.2025 - beta.eua*price.eua.2025 - parameters!$D83 ))), price.ceiling   )</f>
        <v>3.8801279028645204</v>
      </c>
      <c r="N73" s="1">
        <f xml:space="preserve"> MIN(   MAX(0,EXP((1/beta.p)*( N43 - N58 - beta.0 - beta.oil*price.oil.2025 - beta.eua*price.eua.2025 - parameters!$D83 ))), price.ceiling   )</f>
        <v>4.0524077154121807</v>
      </c>
      <c r="O73" s="1">
        <f xml:space="preserve"> MIN(   MAX(0,EXP((1/beta.p)*( O43 - O58 - beta.0 - beta.oil*price.oil.2025 - beta.eua*price.eua.2025 - parameters!$D83 ))), price.ceiling   )</f>
        <v>4.2323368463726565</v>
      </c>
      <c r="P73" s="1">
        <f xml:space="preserve"> MIN(   MAX(0,EXP((1/beta.p)*( P43 - P58 - beta.0 - beta.oil*price.oil.2025 - beta.eua*price.eua.2025 - parameters!$D83 ))), price.ceiling   )</f>
        <v>4.4202549296897944</v>
      </c>
      <c r="Q73" s="1">
        <f xml:space="preserve"> MIN(   MAX(0,EXP((1/beta.p)*( Q43 - Q58 - beta.0 - beta.oil*price.oil.2025 - beta.eua*price.eua.2025 - parameters!$D83 ))), price.ceiling   )</f>
        <v>4.6165166792413075</v>
      </c>
      <c r="R73" s="1">
        <f xml:space="preserve"> MIN(   MAX(0,EXP((1/beta.p)*( R43 - R58 - beta.0 - beta.oil*price.oil.2025 - beta.eua*price.eua.2025 - parameters!$D83 ))), price.ceiling   )</f>
        <v>4.8214925583961383</v>
      </c>
      <c r="S73" s="1">
        <f xml:space="preserve"> MIN(   MAX(0,EXP((1/beta.p)*( S43 - S58 - beta.0 - beta.oil*price.oil.2025 - beta.eua*price.eua.2025 - parameters!$D83 ))), price.ceiling   )</f>
        <v>5.0355694793005252</v>
      </c>
      <c r="T73" s="1">
        <f xml:space="preserve"> MIN(   MAX(0,EXP((1/beta.p)*( T43 - T58 - beta.0 - beta.oil*price.oil.2025 - beta.eua*price.eua.2025 - parameters!$D83 ))), price.ceiling   )</f>
        <v>5.2591515332127612</v>
      </c>
      <c r="U73" s="1">
        <f xml:space="preserve"> MIN(   MAX(0,EXP((1/beta.p)*( U43 - U58 - beta.0 - beta.oil*price.oil.2025 - beta.eua*price.eua.2025 - parameters!$D83 ))), price.ceiling   )</f>
        <v>5.492660753265211</v>
      </c>
      <c r="V73" s="1">
        <f xml:space="preserve"> MIN(   MAX(0,EXP((1/beta.p)*( V43 - V58 - beta.0 - beta.oil*price.oil.2025 - beta.eua*price.eua.2025 - parameters!$D83 ))), price.ceiling   )</f>
        <v>5.7365379110933938</v>
      </c>
      <c r="W73" s="1">
        <f xml:space="preserve"> MIN(   MAX(0,EXP((1/beta.p)*( W43 - W58 - beta.0 - beta.oil*price.oil.2025 - beta.eua*price.eua.2025 - parameters!$D83 ))), price.ceiling   )</f>
        <v>5.9912433488358268</v>
      </c>
      <c r="X73" s="1">
        <f xml:space="preserve"> MIN(   MAX(0,EXP((1/beta.p)*( X43 - X58 - beta.0 - beta.oil*price.oil.2025 - beta.eua*price.eua.2025 - parameters!$D83 ))), price.ceiling   )</f>
        <v>6.2572578480751053</v>
      </c>
      <c r="Y73" s="1">
        <f xml:space="preserve"> MIN(   MAX(0,EXP((1/beta.p)*( Y43 - Y58 - beta.0 - beta.oil*price.oil.2025 - beta.eua*price.eua.2025 - parameters!$D83 ))), price.ceiling   )</f>
        <v>6.5350835373604825</v>
      </c>
      <c r="Z73" s="1">
        <f xml:space="preserve"> MIN(   MAX(0,EXP((1/beta.p)*( Z43 - Z58 - beta.0 - beta.oil*price.oil.2025 - beta.eua*price.eua.2025 - parameters!$D83 ))), price.ceiling   )</f>
        <v>6.825244840024915</v>
      </c>
      <c r="AA73" s="1">
        <f xml:space="preserve"> MIN(   MAX(0,EXP((1/beta.p)*( AA43 - AA58 - beta.0 - beta.oil*price.oil.2025 - beta.eua*price.eua.2025 - parameters!$D83 ))), price.ceiling   )</f>
        <v>7.12828946408571</v>
      </c>
      <c r="AB73" s="1">
        <f xml:space="preserve"> MIN(   MAX(0,EXP((1/beta.p)*( AB43 - AB58 - beta.0 - beta.oil*price.oil.2025 - beta.eua*price.eua.2025 - parameters!$D83 ))), price.ceiling   )</f>
        <v>7.4447894360973379</v>
      </c>
      <c r="AC73" s="1">
        <f xml:space="preserve"> MIN(   MAX(0,EXP((1/beta.p)*( AC43 - AC58 - beta.0 - beta.oil*price.oil.2025 - beta.eua*price.eua.2025 - parameters!$D83 ))), price.ceiling   )</f>
        <v>7.7753421809078382</v>
      </c>
      <c r="AD73" s="1">
        <f xml:space="preserve"> MIN(   MAX(0,EXP((1/beta.p)*( AD43 - AD58 - beta.0 - beta.oil*price.oil.2025 - beta.eua*price.eua.2025 - parameters!$D83 ))), price.ceiling   )</f>
        <v>8.120571649357009</v>
      </c>
      <c r="AE73" s="1">
        <f xml:space="preserve"> MIN(   MAX(0,EXP((1/beta.p)*( AE43 - AE58 - beta.0 - beta.oil*price.oil.2025 - beta.eua*price.eua.2025 - parameters!$D83 ))), price.ceiling   )</f>
        <v>8.4811294960450709</v>
      </c>
      <c r="AF73" s="1">
        <f xml:space="preserve"> MIN(   MAX(0,EXP((1/beta.p)*( AF43 - AF58 - beta.0 - beta.oil*price.oil.2025 - beta.eua*price.eua.2025 - parameters!$D83 ))), price.ceiling   )</f>
        <v>8.8576963093948073</v>
      </c>
      <c r="AG73" s="1">
        <f xml:space="preserve"> MIN(   MAX(0,EXP((1/beta.p)*( AG43 - AG58 - beta.0 - beta.oil*price.oil.2025 - beta.eua*price.eua.2025 - parameters!$D83 ))), price.ceiling   )</f>
        <v>9.2509828963292424</v>
      </c>
      <c r="AH73" s="1">
        <f xml:space="preserve"> MIN(   MAX(0,EXP((1/beta.p)*( AH43 - AH58 - beta.0 - beta.oil*price.oil.2025 - beta.eua*price.eua.2025 - parameters!$D83 ))), price.ceiling   )</f>
        <v>9.6617316239896471</v>
      </c>
      <c r="AI73" s="1">
        <f xml:space="preserve"> MIN(   MAX(0,EXP((1/beta.p)*( AI43 - AI58 - beta.0 - beta.oil*price.oil.2025 - beta.eua*price.eua.2025 - parameters!$D83 ))), price.ceiling   )</f>
        <v>10.09071782102658</v>
      </c>
      <c r="AJ73" s="1">
        <f xml:space="preserve"> MIN(   MAX(0,EXP((1/beta.p)*( AJ43 - AJ58 - beta.0 - beta.oil*price.oil.2025 - beta.eua*price.eua.2025 - parameters!$D83 ))), price.ceiling   )</f>
        <v>10.538751241109049</v>
      </c>
      <c r="AK73" s="1">
        <f xml:space="preserve"> MIN(   MAX(0,EXP((1/beta.p)*( AK43 - AK58 - beta.0 - beta.oil*price.oil.2025 - beta.eua*price.eua.2025 - parameters!$D83 ))), price.ceiling   )</f>
        <v>11.006677591414237</v>
      </c>
      <c r="AL73" s="1">
        <f xml:space="preserve"> MIN(   MAX(0,EXP((1/beta.p)*( AL43 - AL58 - beta.0 - beta.oil*price.oil.2025 - beta.eua*price.eua.2025 - parameters!$D83 ))), price.ceiling   )</f>
        <v>11.495380128983037</v>
      </c>
      <c r="AM73" s="1">
        <f xml:space="preserve"> MIN(   MAX(0,EXP((1/beta.p)*( AM43 - AM58 - beta.0 - beta.oil*price.oil.2025 - beta.eua*price.eua.2025 - parameters!$D83 ))), price.ceiling   )</f>
        <v>12.005781327954661</v>
      </c>
      <c r="AN73" s="1">
        <f xml:space="preserve"> MIN(   MAX(0,EXP((1/beta.p)*( AN43 - AN58 - beta.0 - beta.oil*price.oil.2025 - beta.eua*price.eua.2025 - parameters!$D83 ))), price.ceiling   )</f>
        <v>12.538844620827373</v>
      </c>
      <c r="AO73" s="1">
        <f xml:space="preserve"> MIN(   MAX(0,EXP((1/beta.p)*( AO43 - AO58 - beta.0 - beta.oil*price.oil.2025 - beta.eua*price.eua.2025 - parameters!$D83 ))), price.ceiling   )</f>
        <v>13.095576217032132</v>
      </c>
      <c r="AP73" s="1">
        <f xml:space="preserve"> MIN(   MAX(0,EXP((1/beta.p)*( AP43 - AP58 - beta.0 - beta.oil*price.oil.2025 - beta.eua*price.eua.2025 - parameters!$D83 ))), price.ceiling   )</f>
        <v>13.677027002251954</v>
      </c>
      <c r="AQ73" s="1">
        <f xml:space="preserve"> MIN(   MAX(0,EXP((1/beta.p)*( AQ43 - AQ58 - beta.0 - beta.oil*price.oil.2025 - beta.eua*price.eua.2025 - parameters!$D83 ))), price.ceiling   )</f>
        <v>14.284294522072052</v>
      </c>
      <c r="AR73" s="1">
        <f xml:space="preserve"> MIN(   MAX(0,EXP((1/beta.p)*( AR43 - AR58 - beta.0 - beta.oil*price.oil.2025 - beta.eua*price.eua.2025 - parameters!$D83 ))), price.ceiling   )</f>
        <v>14.918525053705146</v>
      </c>
      <c r="AS73" s="1">
        <f xml:space="preserve"> MIN(   MAX(0,EXP((1/beta.p)*( AS43 - AS58 - beta.0 - beta.oil*price.oil.2025 - beta.eua*price.eua.2025 - parameters!$D83 ))), price.ceiling   )</f>
        <v>15.580915769702544</v>
      </c>
      <c r="AT73" s="1">
        <f xml:space="preserve"> MIN(   MAX(0,EXP((1/beta.p)*( AT43 - AT58 - beta.0 - beta.oil*price.oil.2025 - beta.eua*price.eua.2025 - parameters!$D83 ))), price.ceiling   )</f>
        <v>16.272716997735152</v>
      </c>
      <c r="AU73" s="1">
        <f xml:space="preserve"> MIN(   MAX(0,EXP((1/beta.p)*( AU43 - AU58 - beta.0 - beta.oil*price.oil.2025 - beta.eua*price.eua.2025 - parameters!$D83 ))), price.ceiling   )</f>
        <v>16.995234580710004</v>
      </c>
      <c r="AV73" s="1">
        <f xml:space="preserve"> MIN(   MAX(0,EXP((1/beta.p)*( AV43 - AV58 - beta.0 - beta.oil*price.oil.2025 - beta.eua*price.eua.2025 - parameters!$D83 ))), price.ceiling   )</f>
        <v>17.749832341677291</v>
      </c>
      <c r="AW73" s="1">
        <f xml:space="preserve"> MIN(   MAX(0,EXP((1/beta.p)*( AW43 - AW58 - beta.0 - beta.oil*price.oil.2025 - beta.eua*price.eua.2025 - parameters!$D83 ))), price.ceiling   )</f>
        <v>18.537934658180582</v>
      </c>
      <c r="AX73" s="1">
        <f xml:space="preserve"> MIN(   MAX(0,EXP((1/beta.p)*( AX43 - AX58 - beta.0 - beta.oil*price.oil.2025 - beta.eua*price.eua.2025 - parameters!$D83 ))), price.ceiling   )</f>
        <v>19.361029150909644</v>
      </c>
      <c r="AY73" s="1">
        <f xml:space="preserve"> MIN(   MAX(0,EXP((1/beta.p)*( AY43 - AY58 - beta.0 - beta.oil*price.oil.2025 - beta.eua*price.eua.2025 - parameters!$D83 ))), price.ceiling   )</f>
        <v>20.220669491730902</v>
      </c>
      <c r="AZ73" s="1">
        <f xml:space="preserve"> MIN(   MAX(0,EXP((1/beta.p)*( AZ43 - AZ58 - beta.0 - beta.oil*price.oil.2025 - beta.eua*price.eua.2025 - parameters!$D83 ))), price.ceiling   )</f>
        <v>21.118478336396002</v>
      </c>
      <c r="BA73" s="1">
        <f xml:space="preserve"> MIN(   MAX(0,EXP((1/beta.p)*( BA43 - BA58 - beta.0 - beta.oil*price.oil.2025 - beta.eua*price.eua.2025 - parameters!$D83 ))), price.ceiling   )</f>
        <v>22.056150387464264</v>
      </c>
      <c r="BB73" s="1">
        <f xml:space="preserve"> MIN(   MAX(0,EXP((1/beta.p)*( BB43 - BB58 - beta.0 - beta.oil*price.oil.2025 - beta.eua*price.eua.2025 - parameters!$D83 ))), price.ceiling   )</f>
        <v>23.035455593220529</v>
      </c>
      <c r="BC73" s="1">
        <f xml:space="preserve"> MIN(   MAX(0,EXP((1/beta.p)*( BC43 - BC58 - beta.0 - beta.oil*price.oil.2025 - beta.eua*price.eua.2025 - parameters!$D83 ))), price.ceiling   )</f>
        <v>24.058242488626796</v>
      </c>
      <c r="BD73" s="1">
        <f xml:space="preserve"> MIN(   MAX(0,EXP((1/beta.p)*( BD43 - BD58 - beta.0 - beta.oil*price.oil.2025 - beta.eua*price.eua.2025 - parameters!$D83 ))), price.ceiling   )</f>
        <v>25.126441684613859</v>
      </c>
      <c r="BE73" s="1">
        <f xml:space="preserve"> MIN(   MAX(0,EXP((1/beta.p)*( BE43 - BE58 - beta.0 - beta.oil*price.oil.2025 - beta.eua*price.eua.2025 - parameters!$D83 ))), price.ceiling   )</f>
        <v>26.242069512299448</v>
      </c>
      <c r="BF73" s="1">
        <f xml:space="preserve"> MIN(   MAX(0,EXP((1/beta.p)*( BF43 - BF58 - beta.0 - beta.oil*price.oil.2025 - beta.eua*price.eua.2025 - parameters!$D83 ))), price.ceiling   )</f>
        <v>27.407231829011746</v>
      </c>
      <c r="BG73" s="1">
        <f xml:space="preserve"> MIN(   MAX(0,EXP((1/beta.p)*( BG43 - BG58 - beta.0 - beta.oil*price.oil.2025 - beta.eua*price.eua.2025 - parameters!$D83 ))), price.ceiling   )</f>
        <v>28.624127993302277</v>
      </c>
      <c r="BH73" s="1">
        <f xml:space="preserve"> MIN(   MAX(0,EXP((1/beta.p)*( BH43 - BH58 - beta.0 - beta.oil*price.oil.2025 - beta.eua*price.eua.2025 - parameters!$D83 ))), price.ceiling   )</f>
        <v>29.895055016451629</v>
      </c>
      <c r="BI73" s="1">
        <f xml:space="preserve"> MIN(   MAX(0,EXP((1/beta.p)*( BI43 - BI58 - beta.0 - beta.oil*price.oil.2025 - beta.eua*price.eua.2025 - parameters!$D83 ))), price.ceiling   )</f>
        <v>31.222411898304447</v>
      </c>
      <c r="BJ73" s="1">
        <f xml:space="preserve"> MIN(   MAX(0,EXP((1/beta.p)*( BJ43 - BJ58 - beta.0 - beta.oil*price.oil.2025 - beta.eua*price.eua.2025 - parameters!$D83 ))), price.ceiling   )</f>
        <v>32.608704155617595</v>
      </c>
      <c r="BK73" s="1">
        <f xml:space="preserve"> MIN(   MAX(0,EXP((1/beta.p)*( BK43 - BK58 - beta.0 - beta.oil*price.oil.2025 - beta.eua*price.eua.2025 - parameters!$D83 ))), price.ceiling   )</f>
        <v>34.056548551469731</v>
      </c>
      <c r="BL73" s="1">
        <f xml:space="preserve"> MIN(   MAX(0,EXP((1/beta.p)*( BL43 - BL58 - beta.0 - beta.oil*price.oil.2025 - beta.eua*price.eua.2025 - parameters!$D83 ))), price.ceiling   )</f>
        <v>35.568678034659193</v>
      </c>
      <c r="BM73" s="1">
        <f xml:space="preserve"> MIN(   MAX(0,EXP((1/beta.p)*( BM43 - BM58 - beta.0 - beta.oil*price.oil.2025 - beta.eua*price.eua.2025 - parameters!$D83 ))), price.ceiling   )</f>
        <v>37.147946898413771</v>
      </c>
      <c r="BN73" s="1">
        <f xml:space="preserve"> MIN(   MAX(0,EXP((1/beta.p)*( BN43 - BN58 - beta.0 - beta.oil*price.oil.2025 - beta.eua*price.eua.2025 - parameters!$D83 ))), price.ceiling   )</f>
        <v>38.797336168150068</v>
      </c>
      <c r="BO73" s="1">
        <f xml:space="preserve"> MIN(   MAX(0,EXP((1/beta.p)*( BO43 - BO58 - beta.0 - beta.oil*price.oil.2025 - beta.eua*price.eua.2025 - parameters!$D83 ))), price.ceiling   )</f>
        <v>40.519959228452578</v>
      </c>
      <c r="BP73" s="1">
        <f xml:space="preserve"> MIN(   MAX(0,EXP((1/beta.p)*( BP43 - BP58 - beta.0 - beta.oil*price.oil.2025 - beta.eua*price.eua.2025 - parameters!$D83 ))), price.ceiling   )</f>
        <v>42.319067699893182</v>
      </c>
      <c r="BQ73" s="1">
        <f xml:space="preserve"> MIN(   MAX(0,EXP((1/beta.p)*( BQ43 - BQ58 - beta.0 - beta.oil*price.oil.2025 - beta.eua*price.eua.2025 - parameters!$D83 ))), price.ceiling   )</f>
        <v>44.198057576785388</v>
      </c>
      <c r="BR73" s="1">
        <f xml:space="preserve"> MIN(   MAX(0,EXP((1/beta.p)*( BR43 - BR58 - beta.0 - beta.oil*price.oil.2025 - beta.eua*price.eua.2025 - parameters!$D83 ))), price.ceiling   )</f>
        <v>46.160475637457573</v>
      </c>
      <c r="BS73" s="1">
        <f xml:space="preserve"> MIN(   MAX(0,EXP((1/beta.p)*( BS43 - BS58 - beta.0 - beta.oil*price.oil.2025 - beta.eua*price.eua.2025 - parameters!$D83 ))), price.ceiling   )</f>
        <v>48.210026139146194</v>
      </c>
      <c r="BT73" s="1">
        <f xml:space="preserve"> MIN(   MAX(0,EXP((1/beta.p)*( BT43 - BT58 - beta.0 - beta.oil*price.oil.2025 - beta.eua*price.eua.2025 - parameters!$D83 ))), price.ceiling   )</f>
        <v>50.350577810146113</v>
      </c>
      <c r="BU73" s="1">
        <f xml:space="preserve"> MIN(   MAX(0,EXP((1/beta.p)*( BU43 - BU58 - beta.0 - beta.oil*price.oil.2025 - beta.eua*price.eua.2025 - parameters!$D83 ))), price.ceiling   )</f>
        <v>52.586171152415716</v>
      </c>
      <c r="BV73" s="1">
        <f xml:space="preserve"> MIN(   MAX(0,EXP((1/beta.p)*( BV43 - BV58 - beta.0 - beta.oil*price.oil.2025 - beta.eua*price.eua.2025 - parameters!$D83 ))), price.ceiling   )</f>
        <v>54.921026068422272</v>
      </c>
      <c r="BW73" s="1">
        <f xml:space="preserve"> MIN(   MAX(0,EXP((1/beta.p)*( BW43 - BW58 - beta.0 - beta.oil*price.oil.2025 - beta.eua*price.eua.2025 - parameters!$D83 ))), price.ceiling   )</f>
        <v>57.359549826623059</v>
      </c>
      <c r="BX73" s="1">
        <f xml:space="preserve"> MIN(   MAX(0,EXP((1/beta.p)*( BX43 - BX58 - beta.0 - beta.oil*price.oil.2025 - beta.eua*price.eua.2025 - parameters!$D83 ))), price.ceiling   )</f>
        <v>59.90634538061849</v>
      </c>
      <c r="BY73" s="1">
        <f xml:space="preserve"> MIN(   MAX(0,EXP((1/beta.p)*( BY43 - BY58 - beta.0 - beta.oil*price.oil.2025 - beta.eua*price.eua.2025 - parameters!$D83 ))), price.ceiling   )</f>
        <v>62.566220057679793</v>
      </c>
      <c r="BZ73" s="1">
        <f xml:space="preserve"> MIN(   MAX(0,EXP((1/beta.p)*( BZ43 - BZ58 - beta.0 - beta.oil*price.oil.2025 - beta.eua*price.eua.2025 - parameters!$D83 ))), price.ceiling   )</f>
        <v>65.34419463305278</v>
      </c>
      <c r="CA73" s="1">
        <f xml:space="preserve"> MIN(   MAX(0,EXP((1/beta.p)*( CA43 - CA58 - beta.0 - beta.oil*price.oil.2025 - beta.eua*price.eua.2025 - parameters!$D83 ))), price.ceiling   )</f>
        <v>68.2455128071649</v>
      </c>
      <c r="CB73" s="1">
        <f xml:space="preserve"> MIN(   MAX(0,EXP((1/beta.p)*( CB43 - CB58 - beta.0 - beta.oil*price.oil.2025 - beta.eua*price.eua.2025 - parameters!$D83 ))), price.ceiling   )</f>
        <v>71.275651103626046</v>
      </c>
      <c r="CC73" s="1">
        <f xml:space="preserve"> MIN(   MAX(0,EXP((1/beta.p)*( CC43 - CC58 - beta.0 - beta.oil*price.oil.2025 - beta.eua*price.eua.2025 - parameters!$D83 ))), price.ceiling   )</f>
        <v>74.440329206706124</v>
      </c>
      <c r="CD73" s="1">
        <f xml:space="preserve"> MIN(   MAX(0,EXP((1/beta.p)*( CD43 - CD58 - beta.0 - beta.oil*price.oil.2025 - beta.eua*price.eua.2025 - parameters!$D83 ))), price.ceiling   )</f>
        <v>77.745520757801543</v>
      </c>
      <c r="CE73" s="1">
        <f xml:space="preserve"> MIN(   MAX(0,EXP((1/beta.p)*( CE43 - CE58 - beta.0 - beta.oil*price.oil.2025 - beta.eua*price.eua.2025 - parameters!$D83 ))), price.ceiling   )</f>
        <v>81.197464631271899</v>
      </c>
      <c r="CF73" s="1">
        <f xml:space="preserve"> MIN(   MAX(0,EXP((1/beta.p)*( CF43 - CF58 - beta.0 - beta.oil*price.oil.2025 - beta.eua*price.eua.2025 - parameters!$D83 ))), price.ceiling   )</f>
        <v>84.80267671092875</v>
      </c>
      <c r="CG73" s="1">
        <f xml:space="preserve"> MIN(   MAX(0,EXP((1/beta.p)*( CG43 - CG58 - beta.0 - beta.oil*price.oil.2025 - beta.eua*price.eua.2025 - parameters!$D83 ))), price.ceiling   )</f>
        <v>88.567962189408249</v>
      </c>
      <c r="CH73" s="1">
        <f xml:space="preserve"> MIN(   MAX(0,EXP((1/beta.p)*( CH43 - CH58 - beta.0 - beta.oil*price.oil.2025 - beta.eua*price.eua.2025 - parameters!$D83 ))), price.ceiling   )</f>
        <v>92.500428413641515</v>
      </c>
      <c r="CI73" s="1">
        <f xml:space="preserve"> MIN(   MAX(0,EXP((1/beta.p)*( CI43 - CI58 - beta.0 - beta.oil*price.oil.2025 - beta.eua*price.eua.2025 - parameters!$D83 ))), price.ceiling   )</f>
        <v>96.607498300671693</v>
      </c>
      <c r="CJ73" s="1">
        <f xml:space="preserve"> MIN(   MAX(0,EXP((1/beta.p)*( CJ43 - CJ58 - beta.0 - beta.oil*price.oil.2025 - beta.eua*price.eua.2025 - parameters!$D83 ))), price.ceiling   )</f>
        <v>100.89692434914068</v>
      </c>
      <c r="CK73" s="1">
        <f xml:space="preserve"> MIN(   MAX(0,EXP((1/beta.p)*( CK43 - CK58 - beta.0 - beta.oil*price.oil.2025 - beta.eua*price.eua.2025 - parameters!$D83 ))), price.ceiling   )</f>
        <v>105.37680327289283</v>
      </c>
      <c r="CL73" s="1">
        <f xml:space="preserve"> MIN(   MAX(0,EXP((1/beta.p)*( CL43 - CL58 - beta.0 - beta.oil*price.oil.2025 - beta.eua*price.eua.2025 - parameters!$D83 ))), price.ceiling   )</f>
        <v>110.05559128431985</v>
      </c>
      <c r="CM73" s="1">
        <f xml:space="preserve"> MIN(   MAX(0,EXP((1/beta.p)*( CM43 - CM58 - beta.0 - beta.oil*price.oil.2025 - beta.eua*price.eua.2025 - parameters!$D83 ))), price.ceiling   )</f>
        <v>114.9421200562934</v>
      </c>
      <c r="CN73" s="1">
        <f xml:space="preserve"> MIN(   MAX(0,EXP((1/beta.p)*( CN43 - CN58 - beta.0 - beta.oil*price.oil.2025 - beta.eua*price.eua.2025 - parameters!$D83 ))), price.ceiling   )</f>
        <v>120.04561339281712</v>
      </c>
      <c r="CO73" s="1">
        <f xml:space="preserve"> MIN(   MAX(0,EXP((1/beta.p)*( CO43 - CO58 - beta.0 - beta.oil*price.oil.2025 - beta.eua*price.eua.2025 - parameters!$D83 ))), price.ceiling   )</f>
        <v>125.37570463986484</v>
      </c>
      <c r="CP73" s="1">
        <f xml:space="preserve"> MIN(   MAX(0,EXP((1/beta.p)*( CP43 - CP58 - beta.0 - beta.oil*price.oil.2025 - beta.eua*price.eua.2025 - parameters!$D83 ))), price.ceiling   )</f>
        <v>130.94245486926852</v>
      </c>
      <c r="CQ73" s="1">
        <f xml:space="preserve"> MIN(   MAX(0,EXP((1/beta.p)*( CQ43 - CQ58 - beta.0 - beta.oil*price.oil.2025 - beta.eua*price.eua.2025 - parameters!$D83 ))), price.ceiling   )</f>
        <v>136.7563718699823</v>
      </c>
      <c r="CR73" s="1">
        <f xml:space="preserve"> MIN(   MAX(0,EXP((1/beta.p)*( CR43 - CR58 - beta.0 - beta.oil*price.oil.2025 - beta.eua*price.eua.2025 - parameters!$D83 ))), price.ceiling   )</f>
        <v>142.82842998256814</v>
      </c>
      <c r="CS73" s="1">
        <f xml:space="preserve"> MIN(   MAX(0,EXP((1/beta.p)*( CS43 - CS58 - beta.0 - beta.oil*price.oil.2025 - beta.eua*price.eua.2025 - parameters!$D83 ))), price.ceiling   )</f>
        <v>149.17009081434318</v>
      </c>
      <c r="CT73" s="1">
        <f xml:space="preserve"> MIN(   MAX(0,EXP((1/beta.p)*( CT43 - CT58 - beta.0 - beta.oil*price.oil.2025 - beta.eua*price.eua.2025 - parameters!$D83 ))), price.ceiling   )</f>
        <v>155.79332487429261</v>
      </c>
      <c r="CU73" s="1">
        <f xml:space="preserve"> MIN(   MAX(0,EXP((1/beta.p)*( CU43 - CU58 - beta.0 - beta.oil*price.oil.2025 - beta.eua*price.eua.2025 - parameters!$D83 ))), price.ceiling   )</f>
        <v>162.71063416858289</v>
      </c>
      <c r="CV73" s="1">
        <f xml:space="preserve"> MIN(   MAX(0,EXP((1/beta.p)*( CV43 - CV58 - beta.0 - beta.oil*price.oil.2025 - beta.eua*price.eua.2025 - parameters!$D83 ))), price.ceiling   )</f>
        <v>169.93507579932921</v>
      </c>
      <c r="CW73" s="1">
        <f xml:space="preserve"> MIN(   MAX(0,EXP((1/beta.p)*( CW43 - CW58 - beta.0 - beta.oil*price.oil.2025 - beta.eua*price.eua.2025 - parameters!$D83 ))), price.ceiling   )</f>
        <v>177.48028661116047</v>
      </c>
      <c r="CX73" s="1">
        <f xml:space="preserve"> MIN(   MAX(0,EXP((1/beta.p)*( CX43 - CX58 - beta.0 - beta.oil*price.oil.2025 - beta.eua*price.eua.2025 - parameters!$D83 ))), price.ceiling   )</f>
        <v>185.36050893210574</v>
      </c>
      <c r="CY73" s="1">
        <f xml:space="preserve"> MIN(   MAX(0,EXP((1/beta.p)*( CY43 - CY58 - beta.0 - beta.oil*price.oil.2025 - beta.eua*price.eua.2025 - parameters!$D83 ))), price.ceiling   )</f>
        <v>193.59061745739089</v>
      </c>
      <c r="CZ73" s="1">
        <f xml:space="preserve"> MIN(   MAX(0,EXP((1/beta.p)*( CZ43 - CZ58 - beta.0 - beta.oil*price.oil.2025 - beta.eua*price.eua.2025 - parameters!$D83 ))), price.ceiling   )</f>
        <v>202.18614732688917</v>
      </c>
      <c r="DA73" s="1">
        <f xml:space="preserve"> MIN(   MAX(0,EXP((1/beta.p)*( DA43 - DA58 - beta.0 - beta.oil*price.oil.2025 - beta.eua*price.eua.2025 - parameters!$D83 ))), price.ceiling   )</f>
        <v>211.16332344922665</v>
      </c>
    </row>
    <row r="74" spans="1:105" x14ac:dyDescent="0.25">
      <c r="A74" t="s">
        <v>54</v>
      </c>
      <c r="B74" s="3">
        <f t="shared" si="8"/>
        <v>26.519647379035003</v>
      </c>
      <c r="D74" t="s">
        <v>54</v>
      </c>
      <c r="E74" s="1">
        <f xml:space="preserve"> MIN(   MAX(0,EXP((1/beta.p)*( E44 - E59 - beta.0 - beta.oil*price.oil.2025 - beta.eua*price.eua.2025 - parameters!$D84 ))), price.ceiling   )</f>
        <v>2.7460610307260231</v>
      </c>
      <c r="F74" s="1">
        <f xml:space="preserve"> MIN(   MAX(0,EXP((1/beta.p)*( F44 - F59 - beta.0 - beta.oil*price.oil.2025 - beta.eua*price.eua.2025 - parameters!$D84 ))), price.ceiling   )</f>
        <v>2.8680468794815757</v>
      </c>
      <c r="G74" s="1">
        <f xml:space="preserve"> MIN(   MAX(0,EXP((1/beta.p)*( G44 - G59 - beta.0 - beta.oil*price.oil.2025 - beta.eua*price.eua.2025 - parameters!$D84 ))), price.ceiling   )</f>
        <v>2.9954515980765475</v>
      </c>
      <c r="H74" s="1">
        <f xml:space="preserve"> MIN(   MAX(0,EXP((1/beta.p)*( H44 - H59 - beta.0 - beta.oil*price.oil.2025 - beta.eua*price.eua.2025 - parameters!$D84 ))), price.ceiling   )</f>
        <v>3.1285159041895594</v>
      </c>
      <c r="I74" s="1">
        <f xml:space="preserve"> MIN(   MAX(0,EXP((1/beta.p)*( I44 - I59 - beta.0 - beta.oil*price.oil.2025 - beta.eua*price.eua.2025 - parameters!$D84 ))), price.ceiling   )</f>
        <v>3.2674912086884929</v>
      </c>
      <c r="J74" s="1">
        <f xml:space="preserve"> MIN(   MAX(0,EXP((1/beta.p)*( J44 - J59 - beta.0 - beta.oil*price.oil.2025 - beta.eua*price.eua.2025 - parameters!$D84 ))), price.ceiling   )</f>
        <v>3.4126400906446186</v>
      </c>
      <c r="K74" s="1">
        <f xml:space="preserve"> MIN(   MAX(0,EXP((1/beta.p)*( K44 - K59 - beta.0 - beta.oil*price.oil.2025 - beta.eua*price.eua.2025 - parameters!$D84 ))), price.ceiling   )</f>
        <v>3.5642367934478485</v>
      </c>
      <c r="L74" s="1">
        <f xml:space="preserve"> MIN(   MAX(0,EXP((1/beta.p)*( L44 - L59 - beta.0 - beta.oil*price.oil.2025 - beta.eua*price.eua.2025 - parameters!$D84 ))), price.ceiling   )</f>
        <v>3.7225677429604853</v>
      </c>
      <c r="M74" s="1">
        <f xml:space="preserve"> MIN(   MAX(0,EXP((1/beta.p)*( M44 - M59 - beta.0 - beta.oil*price.oil.2025 - beta.eua*price.eua.2025 - parameters!$D84 ))), price.ceiling   )</f>
        <v>3.8879320886884492</v>
      </c>
      <c r="N74" s="1">
        <f xml:space="preserve"> MIN(   MAX(0,EXP((1/beta.p)*( N44 - N59 - beta.0 - beta.oil*price.oil.2025 - beta.eua*price.eua.2025 - parameters!$D84 ))), price.ceiling   )</f>
        <v>4.0606422689924964</v>
      </c>
      <c r="O74" s="1">
        <f xml:space="preserve"> MIN(   MAX(0,EXP((1/beta.p)*( O44 - O59 - beta.0 - beta.oil*price.oil.2025 - beta.eua*price.eua.2025 - parameters!$D84 ))), price.ceiling   )</f>
        <v>4.2410246014072825</v>
      </c>
      <c r="P74" s="1">
        <f xml:space="preserve"> MIN(   MAX(0,EXP((1/beta.p)*( P44 - P59 - beta.0 - beta.oil*price.oil.2025 - beta.eua*price.eua.2025 - parameters!$D84 ))), price.ceiling   )</f>
        <v>4.4294198991836993</v>
      </c>
      <c r="Q74" s="1">
        <f xml:space="preserve"> MIN(   MAX(0,EXP((1/beta.p)*( Q44 - Q59 - beta.0 - beta.oil*price.oil.2025 - beta.eua*price.eua.2025 - parameters!$D84 ))), price.ceiling   )</f>
        <v>4.6261841152192762</v>
      </c>
      <c r="R74" s="1">
        <f xml:space="preserve"> MIN(   MAX(0,EXP((1/beta.p)*( R44 - R59 - beta.0 - beta.oil*price.oil.2025 - beta.eua*price.eua.2025 - parameters!$D84 ))), price.ceiling   )</f>
        <v>4.8316890145933709</v>
      </c>
      <c r="S74" s="1">
        <f xml:space="preserve"> MIN(   MAX(0,EXP((1/beta.p)*( S44 - S59 - beta.0 - beta.oil*price.oil.2025 - beta.eua*price.eua.2025 - parameters!$D84 ))), price.ceiling   )</f>
        <v>5.0463228769777837</v>
      </c>
      <c r="T74" s="1">
        <f xml:space="preserve"> MIN(   MAX(0,EXP((1/beta.p)*( T44 - T59 - beta.0 - beta.oil*price.oil.2025 - beta.eua*price.eua.2025 - parameters!$D84 ))), price.ceiling   )</f>
        <v>5.2704912302499398</v>
      </c>
      <c r="U74" s="1">
        <f xml:space="preserve"> MIN(   MAX(0,EXP((1/beta.p)*( U44 - U59 - beta.0 - beta.oil*price.oil.2025 - beta.eua*price.eua.2025 - parameters!$D84 ))), price.ceiling   )</f>
        <v>5.5046176166947269</v>
      </c>
      <c r="V74" s="1">
        <f xml:space="preserve"> MIN(   MAX(0,EXP((1/beta.p)*( V44 - V59 - beta.0 - beta.oil*price.oil.2025 - beta.eua*price.eua.2025 - parameters!$D84 ))), price.ceiling   )</f>
        <v>5.7491443932426378</v>
      </c>
      <c r="W74" s="1">
        <f xml:space="preserve"> MIN(   MAX(0,EXP((1/beta.p)*( W44 - W59 - beta.0 - beta.oil*price.oil.2025 - beta.eua*price.eua.2025 - parameters!$D84 ))), price.ceiling   )</f>
        <v>6.0045335672561908</v>
      </c>
      <c r="X74" s="1">
        <f xml:space="preserve"> MIN(   MAX(0,EXP((1/beta.p)*( X44 - X59 - beta.0 - beta.oil*price.oil.2025 - beta.eua*price.eua.2025 - parameters!$D84 ))), price.ceiling   )</f>
        <v>6.2712676694437484</v>
      </c>
      <c r="Y74" s="1">
        <f xml:space="preserve"> MIN(   MAX(0,EXP((1/beta.p)*( Y44 - Y59 - beta.0 - beta.oil*price.oil.2025 - beta.eua*price.eua.2025 - parameters!$D84 ))), price.ceiling   )</f>
        <v>6.5498506655500268</v>
      </c>
      <c r="Z74" s="1">
        <f xml:space="preserve"> MIN(   MAX(0,EXP((1/beta.p)*( Z44 - Z59 - beta.0 - beta.oil*price.oil.2025 - beta.eua*price.eua.2025 - parameters!$D84 ))), price.ceiling   )</f>
        <v>6.8408089085458101</v>
      </c>
      <c r="AA74" s="1">
        <f xml:space="preserve"> MIN(   MAX(0,EXP((1/beta.p)*( AA44 - AA59 - beta.0 - beta.oil*price.oil.2025 - beta.eua*price.eua.2025 - parameters!$D84 ))), price.ceiling   )</f>
        <v>7.144692133115977</v>
      </c>
      <c r="AB74" s="1">
        <f xml:space="preserve"> MIN(   MAX(0,EXP((1/beta.p)*( AB44 - AB59 - beta.0 - beta.oil*price.oil.2025 - beta.eua*price.eua.2025 - parameters!$D84 ))), price.ceiling   )</f>
        <v>7.4620744943247654</v>
      </c>
      <c r="AC74" s="1">
        <f xml:space="preserve"> MIN(   MAX(0,EXP((1/beta.p)*( AC44 - AC59 - beta.0 - beta.oil*price.oil.2025 - beta.eua*price.eua.2025 - parameters!$D84 ))), price.ceiling   )</f>
        <v>7.7935556524207659</v>
      </c>
      <c r="AD74" s="1">
        <f xml:space="preserve"> MIN(   MAX(0,EXP((1/beta.p)*( AD44 - AD59 - beta.0 - beta.oil*price.oil.2025 - beta.eua*price.eua.2025 - parameters!$D84 ))), price.ceiling   )</f>
        <v>8.1397619058312483</v>
      </c>
      <c r="AE74" s="1">
        <f xml:space="preserve"> MIN(   MAX(0,EXP((1/beta.p)*( AE44 - AE59 - beta.0 - beta.oil*price.oil.2025 - beta.eua*price.eua.2025 - parameters!$D84 ))), price.ceiling   )</f>
        <v>8.5013473744864765</v>
      </c>
      <c r="AF74" s="1">
        <f xml:space="preserve"> MIN(   MAX(0,EXP((1/beta.p)*( AF44 - AF59 - beta.0 - beta.oil*price.oil.2025 - beta.eua*price.eua.2025 - parameters!$D84 ))), price.ceiling   )</f>
        <v>8.8789952357098425</v>
      </c>
      <c r="AG74" s="1">
        <f xml:space="preserve"> MIN(   MAX(0,EXP((1/beta.p)*( AG44 - AG59 - beta.0 - beta.oil*price.oil.2025 - beta.eua*price.eua.2025 - parameters!$D84 ))), price.ceiling   )</f>
        <v>9.2734190150088054</v>
      </c>
      <c r="AH74" s="1">
        <f xml:space="preserve"> MIN(   MAX(0,EXP((1/beta.p)*( AH44 - AH59 - beta.0 - beta.oil*price.oil.2025 - beta.eua*price.eua.2025 - parameters!$D84 ))), price.ceiling   )</f>
        <v>9.6853639342055349</v>
      </c>
      <c r="AI74" s="1">
        <f xml:space="preserve"> MIN(   MAX(0,EXP((1/beta.p)*( AI44 - AI59 - beta.0 - beta.oil*price.oil.2025 - beta.eua*price.eua.2025 - parameters!$D84 ))), price.ceiling   )</f>
        <v>10.11560831945436</v>
      </c>
      <c r="AJ74" s="1">
        <f xml:space="preserve"> MIN(   MAX(0,EXP((1/beta.p)*( AJ44 - AJ59 - beta.0 - beta.oil*price.oil.2025 - beta.eua*price.eua.2025 - parameters!$D84 ))), price.ceiling   )</f>
        <v>10.564965071806332</v>
      </c>
      <c r="AK74" s="1">
        <f xml:space="preserve"> MIN(   MAX(0,EXP((1/beta.p)*( AK44 - AK59 - beta.0 - beta.oil*price.oil.2025 - beta.eua*price.eua.2025 - parameters!$D84 ))), price.ceiling   )</f>
        <v>11.034283203099401</v>
      </c>
      <c r="AL74" s="1">
        <f xml:space="preserve"> MIN(   MAX(0,EXP((1/beta.p)*( AL44 - AL59 - beta.0 - beta.oil*price.oil.2025 - beta.eua*price.eua.2025 - parameters!$D84 ))), price.ceiling   )</f>
        <v>11.52444944007606</v>
      </c>
      <c r="AM74" s="1">
        <f xml:space="preserve"> MIN(   MAX(0,EXP((1/beta.p)*( AM44 - AM59 - beta.0 - beta.oil*price.oil.2025 - beta.eua*price.eua.2025 - parameters!$D84 ))), price.ceiling   )</f>
        <v>12.036389899759302</v>
      </c>
      <c r="AN74" s="1">
        <f xml:space="preserve"> MIN(   MAX(0,EXP((1/beta.p)*( AN44 - AN59 - beta.0 - beta.oil*price.oil.2025 - beta.eua*price.eua.2025 - parameters!$D84 ))), price.ceiling   )</f>
        <v>12.571071839252356</v>
      </c>
      <c r="AO74" s="1">
        <f xml:space="preserve"> MIN(   MAX(0,EXP((1/beta.p)*( AO44 - AO59 - beta.0 - beta.oil*price.oil.2025 - beta.eua*price.eua.2025 - parameters!$D84 ))), price.ceiling   )</f>
        <v>13.129505483268192</v>
      </c>
      <c r="AP74" s="1">
        <f xml:space="preserve"> MIN(   MAX(0,EXP((1/beta.p)*( AP44 - AP59 - beta.0 - beta.oil*price.oil.2025 - beta.eua*price.eua.2025 - parameters!$D84 ))), price.ceiling   )</f>
        <v>13.712745932841774</v>
      </c>
      <c r="AQ74" s="1">
        <f xml:space="preserve"> MIN(   MAX(0,EXP((1/beta.p)*( AQ44 - AQ59 - beta.0 - beta.oil*price.oil.2025 - beta.eua*price.eua.2025 - parameters!$D84 ))), price.ceiling   )</f>
        <v>14.321895158831365</v>
      </c>
      <c r="AR74" s="1">
        <f xml:space="preserve"> MIN(   MAX(0,EXP((1/beta.p)*( AR44 - AR59 - beta.0 - beta.oil*price.oil.2025 - beta.eua*price.eua.2025 - parameters!$D84 ))), price.ceiling   )</f>
        <v>14.95810408397538</v>
      </c>
      <c r="AS74" s="1">
        <f xml:space="preserve"> MIN(   MAX(0,EXP((1/beta.p)*( AS44 - AS59 - beta.0 - beta.oil*price.oil.2025 - beta.eua*price.eua.2025 - parameters!$D84 ))), price.ceiling   )</f>
        <v>15.622574757438606</v>
      </c>
      <c r="AT74" s="1">
        <f xml:space="preserve"> MIN(   MAX(0,EXP((1/beta.p)*( AT44 - AT59 - beta.0 - beta.oil*price.oil.2025 - beta.eua*price.eua.2025 - parameters!$D84 ))), price.ceiling   )</f>
        <v>16.316562625956355</v>
      </c>
      <c r="AU74" s="1">
        <f xml:space="preserve"> MIN(   MAX(0,EXP((1/beta.p)*( AU44 - AU59 - beta.0 - beta.oil*price.oil.2025 - beta.eua*price.eua.2025 - parameters!$D84 ))), price.ceiling   )</f>
        <v>17.041378905867717</v>
      </c>
      <c r="AV74" s="1">
        <f xml:space="preserve"> MIN(   MAX(0,EXP((1/beta.p)*( AV44 - AV59 - beta.0 - beta.oil*price.oil.2025 - beta.eua*price.eua.2025 - parameters!$D84 ))), price.ceiling   )</f>
        <v>17.798393060519484</v>
      </c>
      <c r="AW74" s="1">
        <f xml:space="preserve"> MIN(   MAX(0,EXP((1/beta.p)*( AW44 - AW59 - beta.0 - beta.oil*price.oil.2025 - beta.eua*price.eua.2025 - parameters!$D84 ))), price.ceiling   )</f>
        <v>18.589035387721648</v>
      </c>
      <c r="AX74" s="1">
        <f xml:space="preserve"> MIN(   MAX(0,EXP((1/beta.p)*( AX44 - AX59 - beta.0 - beta.oil*price.oil.2025 - beta.eua*price.eua.2025 - parameters!$D84 ))), price.ceiling   )</f>
        <v>19.414799722143108</v>
      </c>
      <c r="AY74" s="1">
        <f xml:space="preserve"> MIN(   MAX(0,EXP((1/beta.p)*( AY44 - AY59 - beta.0 - beta.oil*price.oil.2025 - beta.eua*price.eua.2025 - parameters!$D84 ))), price.ceiling   )</f>
        <v>20.277246257753614</v>
      </c>
      <c r="AZ74" s="1">
        <f xml:space="preserve"> MIN(   MAX(0,EXP((1/beta.p)*( AZ44 - AZ59 - beta.0 - beta.oil*price.oil.2025 - beta.eua*price.eua.2025 - parameters!$D84 ))), price.ceiling   )</f>
        <v>21.178004495644437</v>
      </c>
      <c r="BA74" s="1">
        <f xml:space="preserve"> MIN(   MAX(0,EXP((1/beta.p)*( BA44 - BA59 - beta.0 - beta.oil*price.oil.2025 - beta.eua*price.eua.2025 - parameters!$D84 ))), price.ceiling   )</f>
        <v>22.118776322797547</v>
      </c>
      <c r="BB74" s="1">
        <f xml:space="preserve"> MIN(   MAX(0,EXP((1/beta.p)*( BB44 - BB59 - beta.0 - beta.oil*price.oil.2025 - beta.eua*price.eua.2025 - parameters!$D84 ))), price.ceiling   )</f>
        <v>23.101339227620276</v>
      </c>
      <c r="BC74" s="1">
        <f xml:space="preserve"> MIN(   MAX(0,EXP((1/beta.p)*( BC44 - BC59 - beta.0 - beta.oil*price.oil.2025 - beta.eua*price.eua.2025 - parameters!$D84 ))), price.ceiling   )</f>
        <v>24.127549658320763</v>
      </c>
      <c r="BD74" s="1">
        <f xml:space="preserve"> MIN(   MAX(0,EXP((1/beta.p)*( BD44 - BD59 - beta.0 - beta.oil*price.oil.2025 - beta.eua*price.eua.2025 - parameters!$D84 ))), price.ceiling   )</f>
        <v>25.199346530469604</v>
      </c>
      <c r="BE74" s="1">
        <f xml:space="preserve"> MIN(   MAX(0,EXP((1/beta.p)*( BE44 - BE59 - beta.0 - beta.oil*price.oil.2025 - beta.eua*price.eua.2025 - parameters!$D84 ))), price.ceiling   )</f>
        <v>26.318754890374802</v>
      </c>
      <c r="BF74" s="1">
        <f xml:space="preserve"> MIN(   MAX(0,EXP((1/beta.p)*( BF44 - BF59 - beta.0 - beta.oil*price.oil.2025 - beta.eua*price.eua.2025 - parameters!$D84 ))), price.ceiling   )</f>
        <v>27.487889741191601</v>
      </c>
      <c r="BG74" s="1">
        <f xml:space="preserve"> MIN(   MAX(0,EXP((1/beta.p)*( BG44 - BG59 - beta.0 - beta.oil*price.oil.2025 - beta.eua*price.eua.2025 - parameters!$D84 ))), price.ceiling   )</f>
        <v>28.708960038996217</v>
      </c>
      <c r="BH74" s="1">
        <f xml:space="preserve"> MIN(   MAX(0,EXP((1/beta.p)*( BH44 - BH59 - beta.0 - beta.oil*price.oil.2025 - beta.eua*price.eua.2025 - parameters!$D84 ))), price.ceiling   )</f>
        <v>29.98427286637364</v>
      </c>
      <c r="BI74" s="1">
        <f xml:space="preserve"> MIN(   MAX(0,EXP((1/beta.p)*( BI44 - BI59 - beta.0 - beta.oil*price.oil.2025 - beta.eua*price.eua.2025 - parameters!$D84 ))), price.ceiling   )</f>
        <v>31.316237791405044</v>
      </c>
      <c r="BJ74" s="1">
        <f xml:space="preserve"> MIN(   MAX(0,EXP((1/beta.p)*( BJ44 - BJ59 - beta.0 - beta.oil*price.oil.2025 - beta.eua*price.eua.2025 - parameters!$D84 ))), price.ceiling   )</f>
        <v>32.707371420290642</v>
      </c>
      <c r="BK74" s="1">
        <f xml:space="preserve"> MIN(   MAX(0,EXP((1/beta.p)*( BK44 - BK59 - beta.0 - beta.oil*price.oil.2025 - beta.eua*price.eua.2025 - parameters!$D84 ))), price.ceiling   )</f>
        <v>34.160302152209724</v>
      </c>
      <c r="BL74" s="1">
        <f xml:space="preserve"> MIN(   MAX(0,EXP((1/beta.p)*( BL44 - BL59 - beta.0 - beta.oil*price.oil.2025 - beta.eua*price.eua.2025 - parameters!$D84 ))), price.ceiling   )</f>
        <v>35.677775145401604</v>
      </c>
      <c r="BM74" s="1">
        <f xml:space="preserve"> MIN(   MAX(0,EXP((1/beta.p)*( BM44 - BM59 - beta.0 - beta.oil*price.oil.2025 - beta.eua*price.eua.2025 - parameters!$D84 ))), price.ceiling   )</f>
        <v>37.262657503850455</v>
      </c>
      <c r="BN74" s="1">
        <f xml:space="preserve"> MIN(   MAX(0,EXP((1/beta.p)*( BN44 - BN59 - beta.0 - beta.oil*price.oil.2025 - beta.eua*price.eua.2025 - parameters!$D84 ))), price.ceiling   )</f>
        <v>38.917943694373648</v>
      </c>
      <c r="BO74" s="1">
        <f xml:space="preserve"> MIN(   MAX(0,EXP((1/beta.p)*( BO44 - BO59 - beta.0 - beta.oil*price.oil.2025 - beta.eua*price.eua.2025 - parameters!$D84 ))), price.ceiling   )</f>
        <v>40.646761204348564</v>
      </c>
      <c r="BP74" s="1">
        <f xml:space="preserve"> MIN(   MAX(0,EXP((1/beta.p)*( BP44 - BP59 - beta.0 - beta.oil*price.oil.2025 - beta.eua*price.eua.2025 - parameters!$D84 ))), price.ceiling   )</f>
        <v>42.452376450767822</v>
      </c>
      <c r="BQ74" s="1">
        <f xml:space="preserve"> MIN(   MAX(0,EXP((1/beta.p)*( BQ44 - BQ59 - beta.0 - beta.oil*price.oil.2025 - beta.eua*price.eua.2025 - parameters!$D84 ))), price.ceiling   )</f>
        <v>44.338200951787002</v>
      </c>
      <c r="BR74" s="1">
        <f xml:space="preserve"> MIN(   MAX(0,EXP((1/beta.p)*( BR44 - BR59 - beta.0 - beta.oil*price.oil.2025 - beta.eua*price.eua.2025 - parameters!$D84 ))), price.ceiling   )</f>
        <v>46.307797772425751</v>
      </c>
      <c r="BS74" s="1">
        <f xml:space="preserve"> MIN(   MAX(0,EXP((1/beta.p)*( BS44 - BS59 - beta.0 - beta.oil*price.oil.2025 - beta.eua*price.eua.2025 - parameters!$D84 ))), price.ceiling   )</f>
        <v>48.364888256600565</v>
      </c>
      <c r="BT74" s="1">
        <f xml:space="preserve"> MIN(   MAX(0,EXP((1/beta.p)*( BT44 - BT59 - beta.0 - beta.oil*price.oil.2025 - beta.eua*price.eua.2025 - parameters!$D84 ))), price.ceiling   )</f>
        <v>50.513359058208714</v>
      </c>
      <c r="BU74" s="1">
        <f xml:space="preserve"> MIN(   MAX(0,EXP((1/beta.p)*( BU44 - BU59 - beta.0 - beta.oil*price.oil.2025 - beta.eua*price.eua.2025 - parameters!$D84 ))), price.ceiling   )</f>
        <v>52.757269484547777</v>
      </c>
      <c r="BV74" s="1">
        <f xml:space="preserve"> MIN(   MAX(0,EXP((1/beta.p)*( BV44 - BV59 - beta.0 - beta.oil*price.oil.2025 - beta.eua*price.eua.2025 - parameters!$D84 ))), price.ceiling   )</f>
        <v>55.100859165945501</v>
      </c>
      <c r="BW74" s="1">
        <f xml:space="preserve"> MIN(   MAX(0,EXP((1/beta.p)*( BW44 - BW59 - beta.0 - beta.oil*price.oil.2025 - beta.eua*price.eua.2025 - parameters!$D84 ))), price.ceiling   )</f>
        <v>57.54855606609086</v>
      </c>
      <c r="BX74" s="1">
        <f xml:space="preserve"> MIN(   MAX(0,EXP((1/beta.p)*( BX44 - BX59 - beta.0 - beta.oil*price.oil.2025 - beta.eua*price.eua.2025 - parameters!$D84 ))), price.ceiling   )</f>
        <v>60.104984848200786</v>
      </c>
      <c r="BY74" s="1">
        <f xml:space="preserve"> MIN(   MAX(0,EXP((1/beta.p)*( BY44 - BY59 - beta.0 - beta.oil*price.oil.2025 - beta.eua*price.eua.2025 - parameters!$D84 ))), price.ceiling   )</f>
        <v>62.774975612830275</v>
      </c>
      <c r="BZ74" s="1">
        <f xml:space="preserve"> MIN(   MAX(0,EXP((1/beta.p)*( BZ44 - BZ59 - beta.0 - beta.oil*price.oil.2025 - beta.eua*price.eua.2025 - parameters!$D84 ))), price.ceiling   )</f>
        <v>65.563573023833797</v>
      </c>
      <c r="CA74" s="1">
        <f xml:space="preserve"> MIN(   MAX(0,EXP((1/beta.p)*( CA44 - CA59 - beta.0 - beta.oil*price.oil.2025 - beta.eua*price.eua.2025 - parameters!$D84 ))), price.ceiling   )</f>
        <v>68.476045839721763</v>
      </c>
      <c r="CB74" s="1">
        <f xml:space="preserve"> MIN(   MAX(0,EXP((1/beta.p)*( CB44 - CB59 - beta.0 - beta.oil*price.oil.2025 - beta.eua*price.eua.2025 - parameters!$D84 ))), price.ceiling   )</f>
        <v>71.517896868420195</v>
      </c>
      <c r="CC74" s="1">
        <f xml:space="preserve"> MIN(   MAX(0,EXP((1/beta.p)*( CC44 - CC59 - beta.0 - beta.oil*price.oil.2025 - beta.eua*price.eua.2025 - parameters!$D84 ))), price.ceiling   )</f>
        <v>74.694873364241047</v>
      </c>
      <c r="CD74" s="1">
        <f xml:space="preserve"> MIN(   MAX(0,EXP((1/beta.p)*( CD44 - CD59 - beta.0 - beta.oil*price.oil.2025 - beta.eua*price.eua.2025 - parameters!$D84 ))), price.ceiling   )</f>
        <v>78.012977886709166</v>
      </c>
      <c r="CE74" s="1">
        <f xml:space="preserve"> MIN(   MAX(0,EXP((1/beta.p)*( CE44 - CE59 - beta.0 - beta.oil*price.oil.2025 - beta.eua*price.eua.2025 - parameters!$D84 ))), price.ceiling   )</f>
        <v>81.47847964176016</v>
      </c>
      <c r="CF74" s="1">
        <f xml:space="preserve"> MIN(   MAX(0,EXP((1/beta.p)*( CF44 - CF59 - beta.0 - beta.oil*price.oil.2025 - beta.eua*price.eua.2025 - parameters!$D84 ))), price.ceiling   )</f>
        <v>85.097926326739454</v>
      </c>
      <c r="CG74" s="1">
        <f xml:space="preserve"> MIN(   MAX(0,EXP((1/beta.p)*( CG44 - CG59 - beta.0 - beta.oil*price.oil.2025 - beta.eua*price.eua.2025 - parameters!$D84 ))), price.ceiling   )</f>
        <v>88.878156501580222</v>
      </c>
      <c r="CH74" s="1">
        <f xml:space="preserve"> MIN(   MAX(0,EXP((1/beta.p)*( CH44 - CH59 - beta.0 - beta.oil*price.oil.2025 - beta.eua*price.eua.2025 - parameters!$D84 ))), price.ceiling   )</f>
        <v>92.826312509535882</v>
      </c>
      <c r="CI74" s="1">
        <f xml:space="preserve"> MIN(   MAX(0,EXP((1/beta.p)*( CI44 - CI59 - beta.0 - beta.oil*price.oil.2025 - beta.eua*price.eua.2025 - parameters!$D84 ))), price.ceiling   )</f>
        <v>96.949853971879179</v>
      </c>
      <c r="CJ74" s="1">
        <f xml:space="preserve"> MIN(   MAX(0,EXP((1/beta.p)*( CJ44 - CJ59 - beta.0 - beta.oil*price.oil.2025 - beta.eua*price.eua.2025 - parameters!$D84 ))), price.ceiling   )</f>
        <v>101.25657188206327</v>
      </c>
      <c r="CK74" s="1">
        <f xml:space="preserve"> MIN(   MAX(0,EXP((1/beta.p)*( CK44 - CK59 - beta.0 - beta.oil*price.oil.2025 - beta.eua*price.eua.2025 - parameters!$D84 ))), price.ceiling   )</f>
        <v>105.75460332597676</v>
      </c>
      <c r="CL74" s="1">
        <f xml:space="preserve"> MIN(   MAX(0,EXP((1/beta.p)*( CL44 - CL59 - beta.0 - beta.oil*price.oil.2025 - beta.eua*price.eua.2025 - parameters!$D84 ))), price.ceiling   )</f>
        <v>110.45244685610218</v>
      </c>
      <c r="CM74" s="1">
        <f xml:space="preserve"> MIN(   MAX(0,EXP((1/beta.p)*( CM44 - CM59 - beta.0 - beta.oil*price.oil.2025 - beta.eua*price.eua.2025 - parameters!$D84 ))), price.ceiling   )</f>
        <v>115.35897854862868</v>
      </c>
      <c r="CN74" s="1">
        <f xml:space="preserve"> MIN(   MAX(0,EXP((1/beta.p)*( CN44 - CN59 - beta.0 - beta.oil*price.oil.2025 - beta.eua*price.eua.2025 - parameters!$D84 ))), price.ceiling   )</f>
        <v>120.48346877385406</v>
      </c>
      <c r="CO74" s="1">
        <f xml:space="preserve"> MIN(   MAX(0,EXP((1/beta.p)*( CO44 - CO59 - beta.0 - beta.oil*price.oil.2025 - beta.eua*price.eua.2025 - parameters!$D84 ))), price.ceiling   )</f>
        <v>125.83559971156521</v>
      </c>
      <c r="CP74" s="1">
        <f xml:space="preserve"> MIN(   MAX(0,EXP((1/beta.p)*( CP44 - CP59 - beta.0 - beta.oil*price.oil.2025 - beta.eua*price.eua.2025 - parameters!$D84 ))), price.ceiling   )</f>
        <v>131.42548364448746</v>
      </c>
      <c r="CQ74" s="1">
        <f xml:space="preserve"> MIN(   MAX(0,EXP((1/beta.p)*( CQ44 - CQ59 - beta.0 - beta.oil*price.oil.2025 - beta.eua*price.eua.2025 - parameters!$D84 ))), price.ceiling   )</f>
        <v>137.26368206436834</v>
      </c>
      <c r="CR74" s="1">
        <f xml:space="preserve"> MIN(   MAX(0,EXP((1/beta.p)*( CR44 - CR59 - beta.0 - beta.oil*price.oil.2025 - beta.eua*price.eua.2025 - parameters!$D84 ))), price.ceiling   )</f>
        <v>143.36122562679506</v>
      </c>
      <c r="CS74" s="1">
        <f xml:space="preserve"> MIN(   MAX(0,EXP((1/beta.p)*( CS44 - CS59 - beta.0 - beta.oil*price.oil.2025 - beta.eua*price.eua.2025 - parameters!$D84 ))), price.ceiling   )</f>
        <v>149.72963499244449</v>
      </c>
      <c r="CT74" s="1">
        <f xml:space="preserve"> MIN(   MAX(0,EXP((1/beta.p)*( CT44 - CT59 - beta.0 - beta.oil*price.oil.2025 - beta.eua*price.eua.2025 - parameters!$D84 ))), price.ceiling   )</f>
        <v>156.38094259414896</v>
      </c>
      <c r="CU74" s="1">
        <f xml:space="preserve"> MIN(   MAX(0,EXP((1/beta.p)*( CU44 - CU59 - beta.0 - beta.oil*price.oil.2025 - beta.eua*price.eua.2025 - parameters!$D84 ))), price.ceiling   )</f>
        <v>163.32771537089863</v>
      </c>
      <c r="CV74" s="1">
        <f xml:space="preserve"> MIN(   MAX(0,EXP((1/beta.p)*( CV44 - CV59 - beta.0 - beta.oil*price.oil.2025 - beta.eua*price.eua.2025 - parameters!$D84 ))), price.ceiling   )</f>
        <v>170.58307851173765</v>
      </c>
      <c r="CW74" s="1">
        <f xml:space="preserve"> MIN(   MAX(0,EXP((1/beta.p)*( CW44 - CW59 - beta.0 - beta.oil*price.oil.2025 - beta.eua*price.eua.2025 - parameters!$D84 ))), price.ceiling   )</f>
        <v>178.16074025441475</v>
      </c>
      <c r="CX74" s="1">
        <f xml:space="preserve"> MIN(   MAX(0,EXP((1/beta.p)*( CX44 - CX59 - beta.0 - beta.oil*price.oil.2025 - beta.eua*price.eua.2025 - parameters!$D84 ))), price.ceiling   )</f>
        <v>186.07501778564134</v>
      </c>
      <c r="CY74" s="1">
        <f xml:space="preserve"> MIN(   MAX(0,EXP((1/beta.p)*( CY44 - CY59 - beta.0 - beta.oil*price.oil.2025 - beta.eua*price.eua.2025 - parameters!$D84 ))), price.ceiling   )</f>
        <v>194.34086429189483</v>
      </c>
      <c r="CZ74" s="1">
        <f xml:space="preserve"> MIN(   MAX(0,EXP((1/beta.p)*( CZ44 - CZ59 - beta.0 - beta.oil*price.oil.2025 - beta.eua*price.eua.2025 - parameters!$D84 ))), price.ceiling   )</f>
        <v>202.97389721187577</v>
      </c>
      <c r="DA74" s="1">
        <f xml:space="preserve"> MIN(   MAX(0,EXP((1/beta.p)*( DA44 - DA59 - beta.0 - beta.oil*price.oil.2025 - beta.eua*price.eua.2025 - parameters!$D84 ))), price.ceiling   )</f>
        <v>211.99042774399808</v>
      </c>
    </row>
    <row r="75" spans="1:105" x14ac:dyDescent="0.25">
      <c r="A75" t="s">
        <v>55</v>
      </c>
      <c r="B75" s="3">
        <f t="shared" si="8"/>
        <v>25.183852827859319</v>
      </c>
      <c r="D75" t="s">
        <v>55</v>
      </c>
      <c r="E75" s="1">
        <f xml:space="preserve"> MIN(   MAX(0,EXP((1/beta.p)*( E45 - E60 - beta.0 - beta.oil*price.oil.2025 - beta.eua*price.eua.2025 - parameters!$D85 ))), price.ceiling   )</f>
        <v>2.5599430192805728</v>
      </c>
      <c r="F75" s="1">
        <f xml:space="preserve"> MIN(   MAX(0,EXP((1/beta.p)*( F45 - F60 - beta.0 - beta.oil*price.oil.2025 - beta.eua*price.eua.2025 - parameters!$D85 ))), price.ceiling   )</f>
        <v>2.5599430192805728</v>
      </c>
      <c r="G75" s="1">
        <f xml:space="preserve"> MIN(   MAX(0,EXP((1/beta.p)*( G45 - G60 - beta.0 - beta.oil*price.oil.2025 - beta.eua*price.eua.2025 - parameters!$D85 ))), price.ceiling   )</f>
        <v>2.5599430192805728</v>
      </c>
      <c r="H75" s="1">
        <f xml:space="preserve"> MIN(   MAX(0,EXP((1/beta.p)*( H45 - H60 - beta.0 - beta.oil*price.oil.2025 - beta.eua*price.eua.2025 - parameters!$D85 ))), price.ceiling   )</f>
        <v>2.6242527313780943</v>
      </c>
      <c r="I75" s="1">
        <f xml:space="preserve"> MIN(   MAX(0,EXP((1/beta.p)*( I45 - I60 - beta.0 - beta.oil*price.oil.2025 - beta.eua*price.eua.2025 - parameters!$D85 ))), price.ceiling   )</f>
        <v>2.7474428652024199</v>
      </c>
      <c r="J75" s="1">
        <f xml:space="preserve"> MIN(   MAX(0,EXP((1/beta.p)*( J45 - J60 - beta.0 - beta.oil*price.oil.2025 - beta.eua*price.eua.2025 - parameters!$D85 ))), price.ceiling   )</f>
        <v>2.8764159058673107</v>
      </c>
      <c r="K75" s="1">
        <f xml:space="preserve"> MIN(   MAX(0,EXP((1/beta.p)*( K45 - K60 - beta.0 - beta.oil*price.oil.2025 - beta.eua*price.eua.2025 - parameters!$D85 ))), price.ceiling   )</f>
        <v>3.0114433200112729</v>
      </c>
      <c r="L75" s="1">
        <f xml:space="preserve"> MIN(   MAX(0,EXP((1/beta.p)*( L45 - L60 - beta.0 - beta.oil*price.oil.2025 - beta.eua*price.eua.2025 - parameters!$D85 ))), price.ceiling   )</f>
        <v>3.1528093177144529</v>
      </c>
      <c r="M75" s="1">
        <f xml:space="preserve"> MIN(   MAX(0,EXP((1/beta.p)*( M45 - M60 - beta.0 - beta.oil*price.oil.2025 - beta.eua*price.eua.2025 - parameters!$D85 ))), price.ceiling   )</f>
        <v>3.3008114507132293</v>
      </c>
      <c r="N75" s="1">
        <f xml:space="preserve"> MIN(   MAX(0,EXP((1/beta.p)*( N45 - N60 - beta.0 - beta.oil*price.oil.2025 - beta.eua*price.eua.2025 - parameters!$D85 ))), price.ceiling   )</f>
        <v>3.4557612386967569</v>
      </c>
      <c r="O75" s="1">
        <f xml:space="preserve"> MIN(   MAX(0,EXP((1/beta.p)*( O45 - O60 - beta.0 - beta.oil*price.oil.2025 - beta.eua*price.eua.2025 - parameters!$D85 ))), price.ceiling   )</f>
        <v>3.6179848250037101</v>
      </c>
      <c r="P75" s="1">
        <f xml:space="preserve"> MIN(   MAX(0,EXP((1/beta.p)*( P45 - P60 - beta.0 - beta.oil*price.oil.2025 - beta.eua*price.eua.2025 - parameters!$D85 ))), price.ceiling   )</f>
        <v>3.787823663099358</v>
      </c>
      <c r="Q75" s="1">
        <f xml:space="preserve"> MIN(   MAX(0,EXP((1/beta.p)*( Q45 - Q60 - beta.0 - beta.oil*price.oil.2025 - beta.eua*price.eua.2025 - parameters!$D85 ))), price.ceiling   )</f>
        <v>3.9656352352778961</v>
      </c>
      <c r="R75" s="1">
        <f xml:space="preserve"> MIN(   MAX(0,EXP((1/beta.p)*( R45 - R60 - beta.0 - beta.oil*price.oil.2025 - beta.eua*price.eua.2025 - parameters!$D85 ))), price.ceiling   )</f>
        <v>4.1517938051027627</v>
      </c>
      <c r="S75" s="1">
        <f xml:space="preserve"> MIN(   MAX(0,EXP((1/beta.p)*( S45 - S60 - beta.0 - beta.oil*price.oil.2025 - beta.eua*price.eua.2025 - parameters!$D85 ))), price.ceiling   )</f>
        <v>4.3466912051687352</v>
      </c>
      <c r="T75" s="1">
        <f xml:space="preserve"> MIN(   MAX(0,EXP((1/beta.p)*( T45 - T60 - beta.0 - beta.oil*price.oil.2025 - beta.eua*price.eua.2025 - parameters!$D85 ))), price.ceiling   )</f>
        <v>4.5507376618438746</v>
      </c>
      <c r="U75" s="1">
        <f xml:space="preserve"> MIN(   MAX(0,EXP((1/beta.p)*( U45 - U60 - beta.0 - beta.oil*price.oil.2025 - beta.eua*price.eua.2025 - parameters!$D85 ))), price.ceiling   )</f>
        <v>4.7643626587272943</v>
      </c>
      <c r="V75" s="1">
        <f xml:space="preserve"> MIN(   MAX(0,EXP((1/beta.p)*( V45 - V60 - beta.0 - beta.oil*price.oil.2025 - beta.eua*price.eua.2025 - parameters!$D85 ))), price.ceiling   )</f>
        <v>4.9880158406401591</v>
      </c>
      <c r="W75" s="1">
        <f xml:space="preserve"> MIN(   MAX(0,EXP((1/beta.p)*( W45 - W60 - beta.0 - beta.oil*price.oil.2025 - beta.eua*price.eua.2025 - parameters!$D85 ))), price.ceiling   )</f>
        <v>5.2221679600526958</v>
      </c>
      <c r="X75" s="1">
        <f xml:space="preserve"> MIN(   MAX(0,EXP((1/beta.p)*( X45 - X60 - beta.0 - beta.oil*price.oil.2025 - beta.eua*price.eua.2025 - parameters!$D85 ))), price.ceiling   )</f>
        <v>5.4673118679392552</v>
      </c>
      <c r="Y75" s="1">
        <f xml:space="preserve"> MIN(   MAX(0,EXP((1/beta.p)*( Y45 - Y60 - beta.0 - beta.oil*price.oil.2025 - beta.eua*price.eua.2025 - parameters!$D85 ))), price.ceiling   )</f>
        <v>5.7239635511470199</v>
      </c>
      <c r="Z75" s="1">
        <f xml:space="preserve"> MIN(   MAX(0,EXP((1/beta.p)*( Z45 - Z60 - beta.0 - beta.oil*price.oil.2025 - beta.eua*price.eua.2025 - parameters!$D85 ))), price.ceiling   )</f>
        <v>5.9926632184618649</v>
      </c>
      <c r="AA75" s="1">
        <f xml:space="preserve"> MIN(   MAX(0,EXP((1/beta.p)*( AA45 - AA60 - beta.0 - beta.oil*price.oil.2025 - beta.eua*price.eua.2025 - parameters!$D85 ))), price.ceiling   )</f>
        <v>6.2739764376573195</v>
      </c>
      <c r="AB75" s="1">
        <f xml:space="preserve"> MIN(   MAX(0,EXP((1/beta.p)*( AB45 - AB60 - beta.0 - beta.oil*price.oil.2025 - beta.eua*price.eua.2025 - parameters!$D85 ))), price.ceiling   )</f>
        <v>6.5684953259199608</v>
      </c>
      <c r="AC75" s="1">
        <f xml:space="preserve"> MIN(   MAX(0,EXP((1/beta.p)*( AC45 - AC60 - beta.0 - beta.oil*price.oil.2025 - beta.eua*price.eua.2025 - parameters!$D85 ))), price.ceiling   )</f>
        <v>6.8768397961568688</v>
      </c>
      <c r="AD75" s="1">
        <f xml:space="preserve"> MIN(   MAX(0,EXP((1/beta.p)*( AD45 - AD60 - beta.0 - beta.oil*price.oil.2025 - beta.eua*price.eua.2025 - parameters!$D85 ))), price.ceiling   )</f>
        <v>7.1996588618084214</v>
      </c>
      <c r="AE75" s="1">
        <f xml:space="preserve"> MIN(   MAX(0,EXP((1/beta.p)*( AE45 - AE60 - beta.0 - beta.oil*price.oil.2025 - beta.eua*price.eua.2025 - parameters!$D85 ))), price.ceiling   )</f>
        <v>7.5376320029128303</v>
      </c>
      <c r="AF75" s="1">
        <f xml:space="preserve"> MIN(   MAX(0,EXP((1/beta.p)*( AF45 - AF60 - beta.0 - beta.oil*price.oil.2025 - beta.eua*price.eua.2025 - parameters!$D85 ))), price.ceiling   )</f>
        <v>7.8914705962977498</v>
      </c>
      <c r="AG75" s="1">
        <f xml:space="preserve"> MIN(   MAX(0,EXP((1/beta.p)*( AG45 - AG60 - beta.0 - beta.oil*price.oil.2025 - beta.eua*price.eua.2025 - parameters!$D85 ))), price.ceiling   )</f>
        <v>8.2619194129093056</v>
      </c>
      <c r="AH75" s="1">
        <f xml:space="preserve"> MIN(   MAX(0,EXP((1/beta.p)*( AH45 - AH60 - beta.0 - beta.oil*price.oil.2025 - beta.eua*price.eua.2025 - parameters!$D85 ))), price.ceiling   )</f>
        <v>8.6497581854301266</v>
      </c>
      <c r="AI75" s="1">
        <f xml:space="preserve"> MIN(   MAX(0,EXP((1/beta.p)*( AI45 - AI60 - beta.0 - beta.oil*price.oil.2025 - beta.eua*price.eua.2025 - parameters!$D85 ))), price.ceiling   )</f>
        <v>9.0558032494859884</v>
      </c>
      <c r="AJ75" s="1">
        <f xml:space="preserve"> MIN(   MAX(0,EXP((1/beta.p)*( AJ45 - AJ60 - beta.0 - beta.oil*price.oil.2025 - beta.eua*price.eua.2025 - parameters!$D85 ))), price.ceiling   )</f>
        <v>9.4809092618955155</v>
      </c>
      <c r="AK75" s="1">
        <f xml:space="preserve"> MIN(   MAX(0,EXP((1/beta.p)*( AK45 - AK60 - beta.0 - beta.oil*price.oil.2025 - beta.eua*price.eua.2025 - parameters!$D85 ))), price.ceiling   )</f>
        <v>9.9259709995795493</v>
      </c>
      <c r="AL75" s="1">
        <f xml:space="preserve"> MIN(   MAX(0,EXP((1/beta.p)*( AL45 - AL60 - beta.0 - beta.oil*price.oil.2025 - beta.eua*price.eua.2025 - parameters!$D85 ))), price.ceiling   )</f>
        <v>10.391925242916647</v>
      </c>
      <c r="AM75" s="1">
        <f xml:space="preserve"> MIN(   MAX(0,EXP((1/beta.p)*( AM45 - AM60 - beta.0 - beta.oil*price.oil.2025 - beta.eua*price.eua.2025 - parameters!$D85 ))), price.ceiling   )</f>
        <v>10.879752747508793</v>
      </c>
      <c r="AN75" s="1">
        <f xml:space="preserve"> MIN(   MAX(0,EXP((1/beta.p)*( AN45 - AN60 - beta.0 - beta.oil*price.oil.2025 - beta.eua*price.eua.2025 - parameters!$D85 ))), price.ceiling   )</f>
        <v>11.390480308507597</v>
      </c>
      <c r="AO75" s="1">
        <f xml:space="preserve"> MIN(   MAX(0,EXP((1/beta.p)*( AO45 - AO60 - beta.0 - beta.oil*price.oil.2025 - beta.eua*price.eua.2025 - parameters!$D85 ))), price.ceiling   )</f>
        <v>11.925182921846037</v>
      </c>
      <c r="AP75" s="1">
        <f xml:space="preserve"> MIN(   MAX(0,EXP((1/beta.p)*( AP45 - AP60 - beta.0 - beta.oil*price.oil.2025 - beta.eua*price.eua.2025 - parameters!$D85 ))), price.ceiling   )</f>
        <v>12.484986046924742</v>
      </c>
      <c r="AQ75" s="1">
        <f xml:space="preserve"> MIN(   MAX(0,EXP((1/beta.p)*( AQ45 - AQ60 - beta.0 - beta.oil*price.oil.2025 - beta.eua*price.eua.2025 - parameters!$D85 ))), price.ceiling   )</f>
        <v>13.071067975515447</v>
      </c>
      <c r="AR75" s="1">
        <f xml:space="preserve"> MIN(   MAX(0,EXP((1/beta.p)*( AR45 - AR60 - beta.0 - beta.oil*price.oil.2025 - beta.eua*price.eua.2025 - parameters!$D85 ))), price.ceiling   )</f>
        <v>13.684662311867733</v>
      </c>
      <c r="AS75" s="1">
        <f xml:space="preserve"> MIN(   MAX(0,EXP((1/beta.p)*( AS45 - AS60 - beta.0 - beta.oil*price.oil.2025 - beta.eua*price.eua.2025 - parameters!$D85 ))), price.ceiling   )</f>
        <v>14.327060569239235</v>
      </c>
      <c r="AT75" s="1">
        <f xml:space="preserve"> MIN(   MAX(0,EXP((1/beta.p)*( AT45 - AT60 - beta.0 - beta.oil*price.oil.2025 - beta.eua*price.eua.2025 - parameters!$D85 ))), price.ceiling   )</f>
        <v>14.999614888314659</v>
      </c>
      <c r="AU75" s="1">
        <f xml:space="preserve"> MIN(   MAX(0,EXP((1/beta.p)*( AU45 - AU60 - beta.0 - beta.oil*price.oil.2025 - beta.eua*price.eua.2025 - parameters!$D85 ))), price.ceiling   )</f>
        <v>15.703740883235305</v>
      </c>
      <c r="AV75" s="1">
        <f xml:space="preserve"> MIN(   MAX(0,EXP((1/beta.p)*( AV45 - AV60 - beta.0 - beta.oil*price.oil.2025 - beta.eua*price.eua.2025 - parameters!$D85 ))), price.ceiling   )</f>
        <v>16.440920621229665</v>
      </c>
      <c r="AW75" s="1">
        <f xml:space="preserve"> MIN(   MAX(0,EXP((1/beta.p)*( AW45 - AW60 - beta.0 - beta.oil*price.oil.2025 - beta.eua*price.eua.2025 - parameters!$D85 ))), price.ceiling   )</f>
        <v>17.212705742116562</v>
      </c>
      <c r="AX75" s="1">
        <f xml:space="preserve"> MIN(   MAX(0,EXP((1/beta.p)*( AX45 - AX60 - beta.0 - beta.oil*price.oil.2025 - beta.eua*price.eua.2025 - parameters!$D85 ))), price.ceiling   )</f>
        <v>18.020720724246953</v>
      </c>
      <c r="AY75" s="1">
        <f xml:space="preserve"> MIN(   MAX(0,EXP((1/beta.p)*( AY45 - AY60 - beta.0 - beta.oil*price.oil.2025 - beta.eua*price.eua.2025 - parameters!$D85 ))), price.ceiling   )</f>
        <v>18.866666303758642</v>
      </c>
      <c r="AZ75" s="1">
        <f xml:space="preserve"> MIN(   MAX(0,EXP((1/beta.p)*( AZ45 - AZ60 - beta.0 - beta.oil*price.oil.2025 - beta.eua*price.eua.2025 - parameters!$D85 ))), price.ceiling   )</f>
        <v>19.752323054340891</v>
      </c>
      <c r="BA75" s="1">
        <f xml:space="preserve"> MIN(   MAX(0,EXP((1/beta.p)*( BA45 - BA60 - beta.0 - beta.oil*price.oil.2025 - beta.eua*price.eua.2025 - parameters!$D85 ))), price.ceiling   )</f>
        <v>20.679555135043643</v>
      </c>
      <c r="BB75" s="1">
        <f xml:space="preserve"> MIN(   MAX(0,EXP((1/beta.p)*( BB45 - BB60 - beta.0 - beta.oil*price.oil.2025 - beta.eua*price.eua.2025 - parameters!$D85 ))), price.ceiling   )</f>
        <v>21.650314214019915</v>
      </c>
      <c r="BC75" s="1">
        <f xml:space="preserve"> MIN(   MAX(0,EXP((1/beta.p)*( BC45 - BC60 - beta.0 - beta.oil*price.oil.2025 - beta.eua*price.eua.2025 - parameters!$D85 ))), price.ceiling   )</f>
        <v>22.666643576460263</v>
      </c>
      <c r="BD75" s="1">
        <f xml:space="preserve"> MIN(   MAX(0,EXP((1/beta.p)*( BD45 - BD60 - beta.0 - beta.oil*price.oil.2025 - beta.eua*price.eua.2025 - parameters!$D85 ))), price.ceiling   )</f>
        <v>23.730682425365671</v>
      </c>
      <c r="BE75" s="1">
        <f xml:space="preserve"> MIN(   MAX(0,EXP((1/beta.p)*( BE45 - BE60 - beta.0 - beta.oil*price.oil.2025 - beta.eua*price.eua.2025 - parameters!$D85 ))), price.ceiling   )</f>
        <v>24.844670384211469</v>
      </c>
      <c r="BF75" s="1">
        <f xml:space="preserve"> MIN(   MAX(0,EXP((1/beta.p)*( BF45 - BF60 - beta.0 - beta.oil*price.oil.2025 - beta.eua*price.eua.2025 - parameters!$D85 ))), price.ceiling   )</f>
        <v>26.010952210979358</v>
      </c>
      <c r="BG75" s="1">
        <f xml:space="preserve"> MIN(   MAX(0,EXP((1/beta.p)*( BG45 - BG60 - beta.0 - beta.oil*price.oil.2025 - beta.eua*price.eua.2025 - parameters!$D85 ))), price.ceiling   )</f>
        <v>27.231982733480148</v>
      </c>
      <c r="BH75" s="1">
        <f xml:space="preserve"> MIN(   MAX(0,EXP((1/beta.p)*( BH45 - BH60 - beta.0 - beta.oil*price.oil.2025 - beta.eua*price.eua.2025 - parameters!$D85 ))), price.ceiling   )</f>
        <v>28.510332016354837</v>
      </c>
      <c r="BI75" s="1">
        <f xml:space="preserve"> MIN(   MAX(0,EXP((1/beta.p)*( BI45 - BI60 - beta.0 - beta.oil*price.oil.2025 - beta.eua*price.eua.2025 - parameters!$D85 ))), price.ceiling   )</f>
        <v>29.848690770630139</v>
      </c>
      <c r="BJ75" s="1">
        <f xml:space="preserve"> MIN(   MAX(0,EXP((1/beta.p)*( BJ45 - BJ60 - beta.0 - beta.oil*price.oil.2025 - beta.eua*price.eua.2025 - parameters!$D85 ))), price.ceiling   )</f>
        <v>31.24987601721417</v>
      </c>
      <c r="BK75" s="1">
        <f xml:space="preserve"> MIN(   MAX(0,EXP((1/beta.p)*( BK45 - BK60 - beta.0 - beta.oil*price.oil.2025 - beta.eua*price.eua.2025 - parameters!$D85 ))), price.ceiling   )</f>
        <v>32.716837016253535</v>
      </c>
      <c r="BL75" s="1">
        <f xml:space="preserve"> MIN(   MAX(0,EXP((1/beta.p)*( BL45 - BL60 - beta.0 - beta.oil*price.oil.2025 - beta.eua*price.eua.2025 - parameters!$D85 ))), price.ceiling   )</f>
        <v>34.252661474831669</v>
      </c>
      <c r="BM75" s="1">
        <f xml:space="preserve"> MIN(   MAX(0,EXP((1/beta.p)*( BM45 - BM60 - beta.0 - beta.oil*price.oil.2025 - beta.eua*price.eua.2025 - parameters!$D85 ))), price.ceiling   )</f>
        <v>35.860582046074825</v>
      </c>
      <c r="BN75" s="1">
        <f xml:space="preserve"> MIN(   MAX(0,EXP((1/beta.p)*( BN45 - BN60 - beta.0 - beta.oil*price.oil.2025 - beta.eua*price.eua.2025 - parameters!$D85 ))), price.ceiling   )</f>
        <v>37.543983133345222</v>
      </c>
      <c r="BO75" s="1">
        <f xml:space="preserve"> MIN(   MAX(0,EXP((1/beta.p)*( BO45 - BO60 - beta.0 - beta.oil*price.oil.2025 - beta.eua*price.eua.2025 - parameters!$D85 ))), price.ceiling   )</f>
        <v>39.30640801384299</v>
      </c>
      <c r="BP75" s="1">
        <f xml:space="preserve"> MIN(   MAX(0,EXP((1/beta.p)*( BP45 - BP60 - beta.0 - beta.oil*price.oil.2025 - beta.eua*price.eua.2025 - parameters!$D85 ))), price.ceiling   )</f>
        <v>41.151566296611016</v>
      </c>
      <c r="BQ75" s="1">
        <f xml:space="preserve"> MIN(   MAX(0,EXP((1/beta.p)*( BQ45 - BQ60 - beta.0 - beta.oil*price.oil.2025 - beta.eua*price.eua.2025 - parameters!$D85 ))), price.ceiling   )</f>
        <v>43.083341730640186</v>
      </c>
      <c r="BR75" s="1">
        <f xml:space="preserve"> MIN(   MAX(0,EXP((1/beta.p)*( BR45 - BR60 - beta.0 - beta.oil*price.oil.2025 - beta.eua*price.eua.2025 - parameters!$D85 ))), price.ceiling   )</f>
        <v>45.105800379510328</v>
      </c>
      <c r="BS75" s="1">
        <f xml:space="preserve"> MIN(   MAX(0,EXP((1/beta.p)*( BS45 - BS60 - beta.0 - beta.oil*price.oil.2025 - beta.eua*price.eua.2025 - parameters!$D85 ))), price.ceiling   )</f>
        <v>47.22319917977272</v>
      </c>
      <c r="BT75" s="1">
        <f xml:space="preserve"> MIN(   MAX(0,EXP((1/beta.p)*( BT45 - BT60 - beta.0 - beta.oil*price.oil.2025 - beta.eua*price.eua.2025 - parameters!$D85 ))), price.ceiling   )</f>
        <v>49.439994901088035</v>
      </c>
      <c r="BU75" s="1">
        <f xml:space="preserve"> MIN(   MAX(0,EXP((1/beta.p)*( BU45 - BU60 - beta.0 - beta.oil*price.oil.2025 - beta.eua*price.eua.2025 - parameters!$D85 ))), price.ceiling   )</f>
        <v>51.760853526979872</v>
      </c>
      <c r="BV75" s="1">
        <f xml:space="preserve"> MIN(   MAX(0,EXP((1/beta.p)*( BV45 - BV60 - beta.0 - beta.oil*price.oil.2025 - beta.eua*price.eua.2025 - parameters!$D85 ))), price.ceiling   )</f>
        <v>54.19066007594801</v>
      </c>
      <c r="BW75" s="1">
        <f xml:space="preserve"> MIN(   MAX(0,EXP((1/beta.p)*( BW45 - BW60 - beta.0 - beta.oil*price.oil.2025 - beta.eua*price.eua.2025 - parameters!$D85 ))), price.ceiling   )</f>
        <v>56.734528883613805</v>
      </c>
      <c r="BX75" s="1">
        <f xml:space="preserve"> MIN(   MAX(0,EXP((1/beta.p)*( BX45 - BX60 - beta.0 - beta.oil*price.oil.2025 - beta.eua*price.eua.2025 - parameters!$D85 ))), price.ceiling   )</f>
        <v>59.39781436753983</v>
      </c>
      <c r="BY75" s="1">
        <f xml:space="preserve"> MIN(   MAX(0,EXP((1/beta.p)*( BY45 - BY60 - beta.0 - beta.oil*price.oil.2025 - beta.eua*price.eua.2025 - parameters!$D85 ))), price.ceiling   )</f>
        <v>62.186122297381324</v>
      </c>
      <c r="BZ75" s="1">
        <f xml:space="preserve"> MIN(   MAX(0,EXP((1/beta.p)*( BZ45 - BZ60 - beta.0 - beta.oil*price.oil.2025 - beta.eua*price.eua.2025 - parameters!$D85 ))), price.ceiling   )</f>
        <v>65.105321594092132</v>
      </c>
      <c r="CA75" s="1">
        <f xml:space="preserve"> MIN(   MAX(0,EXP((1/beta.p)*( CA45 - CA60 - beta.0 - beta.oil*price.oil.2025 - beta.eua*price.eua.2025 - parameters!$D85 ))), price.ceiling   )</f>
        <v>68.161556683019811</v>
      </c>
      <c r="CB75" s="1">
        <f xml:space="preserve"> MIN(   MAX(0,EXP((1/beta.p)*( CB45 - CB60 - beta.0 - beta.oil*price.oil.2025 - beta.eua*price.eua.2025 - parameters!$D85 ))), price.ceiling   )</f>
        <v>71.361260426891306</v>
      </c>
      <c r="CC75" s="1">
        <f xml:space="preserve"> MIN(   MAX(0,EXP((1/beta.p)*( CC45 - CC60 - beta.0 - beta.oil*price.oil.2025 - beta.eua*price.eua.2025 - parameters!$D85 ))), price.ceiling   )</f>
        <v>74.711167665911262</v>
      </c>
      <c r="CD75" s="1">
        <f xml:space="preserve"> MIN(   MAX(0,EXP((1/beta.p)*( CD45 - CD60 - beta.0 - beta.oil*price.oil.2025 - beta.eua*price.eua.2025 - parameters!$D85 ))), price.ceiling   )</f>
        <v>78.218329393471734</v>
      </c>
      <c r="CE75" s="1">
        <f xml:space="preserve"> MIN(   MAX(0,EXP((1/beta.p)*( CE45 - CE60 - beta.0 - beta.oil*price.oil.2025 - beta.eua*price.eua.2025 - parameters!$D85 ))), price.ceiling   )</f>
        <v>81.890127597312031</v>
      </c>
      <c r="CF75" s="1">
        <f xml:space="preserve"> MIN(   MAX(0,EXP((1/beta.p)*( CF45 - CF60 - beta.0 - beta.oil*price.oil.2025 - beta.eua*price.eua.2025 - parameters!$D85 ))), price.ceiling   )</f>
        <v>85.734290797365716</v>
      </c>
      <c r="CG75" s="1">
        <f xml:space="preserve"> MIN(   MAX(0,EXP((1/beta.p)*( CG45 - CG60 - beta.0 - beta.oil*price.oil.2025 - beta.eua*price.eua.2025 - parameters!$D85 ))), price.ceiling   )</f>
        <v>89.758910313000058</v>
      </c>
      <c r="CH75" s="1">
        <f xml:space="preserve"> MIN(   MAX(0,EXP((1/beta.p)*( CH45 - CH60 - beta.0 - beta.oil*price.oil.2025 - beta.eua*price.eua.2025 - parameters!$D85 ))), price.ceiling   )</f>
        <v>93.972457293887658</v>
      </c>
      <c r="CI75" s="1">
        <f xml:space="preserve"> MIN(   MAX(0,EXP((1/beta.p)*( CI45 - CI60 - beta.0 - beta.oil*price.oil.2025 - beta.eua*price.eua.2025 - parameters!$D85 ))), price.ceiling   )</f>
        <v>98.383800550356554</v>
      </c>
      <c r="CJ75" s="1">
        <f xml:space="preserve"> MIN(   MAX(0,EXP((1/beta.p)*( CJ45 - CJ60 - beta.0 - beta.oil*price.oil.2025 - beta.eua*price.eua.2025 - parameters!$D85 ))), price.ceiling   )</f>
        <v>103.00222522075012</v>
      </c>
      <c r="CK75" s="1">
        <f xml:space="preserve"> MIN(   MAX(0,EXP((1/beta.p)*( CK45 - CK60 - beta.0 - beta.oil*price.oil.2025 - beta.eua*price.eua.2025 - parameters!$D85 ))), price.ceiling   )</f>
        <v>107.83745231508728</v>
      </c>
      <c r="CL75" s="1">
        <f xml:space="preserve"> MIN(   MAX(0,EXP((1/beta.p)*( CL45 - CL60 - beta.0 - beta.oil*price.oil.2025 - beta.eua*price.eua.2025 - parameters!$D85 ))), price.ceiling   )</f>
        <v>112.89965917615953</v>
      </c>
      <c r="CM75" s="1">
        <f xml:space="preserve"> MIN(   MAX(0,EXP((1/beta.p)*( CM45 - CM60 - beta.0 - beta.oil*price.oil.2025 - beta.eua*price.eua.2025 - parameters!$D85 ))), price.ceiling   )</f>
        <v>118.19950090113251</v>
      </c>
      <c r="CN75" s="1">
        <f xml:space="preserve"> MIN(   MAX(0,EXP((1/beta.p)*( CN45 - CN60 - beta.0 - beta.oil*price.oil.2025 - beta.eua*price.eua.2025 - parameters!$D85 ))), price.ceiling   )</f>
        <v>123.7481327687395</v>
      </c>
      <c r="CO75" s="1">
        <f xml:space="preserve"> MIN(   MAX(0,EXP((1/beta.p)*( CO45 - CO60 - beta.0 - beta.oil*price.oil.2025 - beta.eua*price.eua.2025 - parameters!$D85 ))), price.ceiling   )</f>
        <v>129.55723371927411</v>
      </c>
      <c r="CP75" s="1">
        <f xml:space="preserve"> MIN(   MAX(0,EXP((1/beta.p)*( CP45 - CP60 - beta.0 - beta.oil*price.oil.2025 - beta.eua*price.eua.2025 - parameters!$D85 ))), price.ceiling   )</f>
        <v>135.63903093680264</v>
      </c>
      <c r="CQ75" s="1">
        <f xml:space="preserve"> MIN(   MAX(0,EXP((1/beta.p)*( CQ45 - CQ60 - beta.0 - beta.oil*price.oil.2025 - beta.eua*price.eua.2025 - parameters!$D85 ))), price.ceiling   )</f>
        <v>142.00632558533749</v>
      </c>
      <c r="CR75" s="1">
        <f xml:space="preserve"> MIN(   MAX(0,EXP((1/beta.p)*( CR45 - CR60 - beta.0 - beta.oil*price.oil.2025 - beta.eua*price.eua.2025 - parameters!$D85 ))), price.ceiling   )</f>
        <v>148.67251975314221</v>
      </c>
      <c r="CS75" s="1">
        <f xml:space="preserve"> MIN(   MAX(0,EXP((1/beta.p)*( CS45 - CS60 - beta.0 - beta.oil*price.oil.2025 - beta.eua*price.eua.2025 - parameters!$D85 ))), price.ceiling   )</f>
        <v>155.65164466188207</v>
      </c>
      <c r="CT75" s="1">
        <f xml:space="preserve"> MIN(   MAX(0,EXP((1/beta.p)*( CT45 - CT60 - beta.0 - beta.oil*price.oil.2025 - beta.eua*price.eua.2025 - parameters!$D85 ))), price.ceiling   )</f>
        <v>162.95839019999354</v>
      </c>
      <c r="CU75" s="1">
        <f xml:space="preserve"> MIN(   MAX(0,EXP((1/beta.p)*( CU45 - CU60 - beta.0 - beta.oil*price.oil.2025 - beta.eua*price.eua.2025 - parameters!$D85 ))), price.ceiling   )</f>
        <v>170.60813584243843</v>
      </c>
      <c r="CV75" s="1">
        <f xml:space="preserve"> MIN(   MAX(0,EXP((1/beta.p)*( CV45 - CV60 - beta.0 - beta.oil*price.oil.2025 - beta.eua*price.eua.2025 - parameters!$D85 ))), price.ceiling   )</f>
        <v>178.61698302192161</v>
      </c>
      <c r="CW75" s="1">
        <f xml:space="preserve"> MIN(   MAX(0,EXP((1/beta.p)*( CW45 - CW60 - beta.0 - beta.oil*price.oil.2025 - beta.eua*price.eua.2025 - parameters!$D85 ))), price.ceiling   )</f>
        <v>187.00178901970864</v>
      </c>
      <c r="CX75" s="1">
        <f xml:space="preserve"> MIN(   MAX(0,EXP((1/beta.p)*( CX45 - CX60 - beta.0 - beta.oil*price.oil.2025 - beta.eua*price.eua.2025 - parameters!$D85 ))), price.ceiling   )</f>
        <v>195.78020244737758</v>
      </c>
      <c r="CY75" s="1">
        <f xml:space="preserve"> MIN(   MAX(0,EXP((1/beta.p)*( CY45 - CY60 - beta.0 - beta.oil*price.oil.2025 - beta.eua*price.eua.2025 - parameters!$D85 ))), price.ceiling   )</f>
        <v>204.97070039418944</v>
      </c>
      <c r="CZ75" s="1">
        <f xml:space="preserve"> MIN(   MAX(0,EXP((1/beta.p)*( CZ45 - CZ60 - beta.0 - beta.oil*price.oil.2025 - beta.eua*price.eua.2025 - parameters!$D85 ))), price.ceiling   )</f>
        <v>214.59262731826516</v>
      </c>
      <c r="DA75" s="1">
        <f xml:space="preserve"> MIN(   MAX(0,EXP((1/beta.p)*( DA45 - DA60 - beta.0 - beta.oil*price.oil.2025 - beta.eua*price.eua.2025 - parameters!$D85 ))), price.ceiling   )</f>
        <v>224.66623576342758</v>
      </c>
    </row>
    <row r="76" spans="1:105" x14ac:dyDescent="0.25">
      <c r="A76" t="s">
        <v>56</v>
      </c>
      <c r="B76" s="3">
        <f t="shared" si="8"/>
        <v>27.217669634873793</v>
      </c>
      <c r="D76" t="s">
        <v>56</v>
      </c>
      <c r="E76" s="1">
        <f xml:space="preserve"> MIN(   MAX(0,EXP((1/beta.p)*( E46 - E61 - beta.0 - beta.oil*price.oil.2025 - beta.eua*price.eua.2025 - parameters!$D86 ))), price.ceiling   )</f>
        <v>3.8493478764198579</v>
      </c>
      <c r="F76" s="1">
        <f xml:space="preserve"> MIN(   MAX(0,EXP((1/beta.p)*( F46 - F61 - beta.0 - beta.oil*price.oil.2025 - beta.eua*price.eua.2025 - parameters!$D86 ))), price.ceiling   )</f>
        <v>3.9972266519616211</v>
      </c>
      <c r="G76" s="1">
        <f xml:space="preserve"> MIN(   MAX(0,EXP((1/beta.p)*( G46 - G61 - beta.0 - beta.oil*price.oil.2025 - beta.eua*price.eua.2025 - parameters!$D86 ))), price.ceiling   )</f>
        <v>4.1507864241183423</v>
      </c>
      <c r="H76" s="1">
        <f xml:space="preserve"> MIN(   MAX(0,EXP((1/beta.p)*( H46 - H61 - beta.0 - beta.oil*price.oil.2025 - beta.eua*price.eua.2025 - parameters!$D86 ))), price.ceiling   )</f>
        <v>4.3102454373434309</v>
      </c>
      <c r="I76" s="1">
        <f xml:space="preserve"> MIN(   MAX(0,EXP((1/beta.p)*( I46 - I61 - beta.0 - beta.oil*price.oil.2025 - beta.eua*price.eua.2025 - parameters!$D86 ))), price.ceiling   )</f>
        <v>4.4758303202955121</v>
      </c>
      <c r="J76" s="1">
        <f xml:space="preserve"> MIN(   MAX(0,EXP((1/beta.p)*( J46 - J61 - beta.0 - beta.oil*price.oil.2025 - beta.eua*price.eua.2025 - parameters!$D86 ))), price.ceiling   )</f>
        <v>4.6477764079309054</v>
      </c>
      <c r="K76" s="1">
        <f xml:space="preserve"> MIN(   MAX(0,EXP((1/beta.p)*( K46 - K61 - beta.0 - beta.oil*price.oil.2025 - beta.eua*price.eua.2025 - parameters!$D86 ))), price.ceiling   )</f>
        <v>4.8263280759697942</v>
      </c>
      <c r="L76" s="1">
        <f xml:space="preserve"> MIN(   MAX(0,EXP((1/beta.p)*( L46 - L61 - beta.0 - beta.oil*price.oil.2025 - beta.eua*price.eua.2025 - parameters!$D86 ))), price.ceiling   )</f>
        <v>5.0117390882114456</v>
      </c>
      <c r="M76" s="1">
        <f xml:space="preserve"> MIN(   MAX(0,EXP((1/beta.p)*( M46 - M61 - beta.0 - beta.oil*price.oil.2025 - beta.eua*price.eua.2025 - parameters!$D86 ))), price.ceiling   )</f>
        <v>5.2042729571920798</v>
      </c>
      <c r="N76" s="1">
        <f xml:space="preserve"> MIN(   MAX(0,EXP((1/beta.p)*( N46 - N61 - beta.0 - beta.oil*price.oil.2025 - beta.eua*price.eua.2025 - parameters!$D86 ))), price.ceiling   )</f>
        <v>5.4042033186980039</v>
      </c>
      <c r="O76" s="1">
        <f xml:space="preserve"> MIN(   MAX(0,EXP((1/beta.p)*( O46 - O61 - beta.0 - beta.oil*price.oil.2025 - beta.eua*price.eua.2025 - parameters!$D86 ))), price.ceiling   )</f>
        <v>5.6118143206662321</v>
      </c>
      <c r="P76" s="1">
        <f xml:space="preserve"> MIN(   MAX(0,EXP((1/beta.p)*( P46 - P61 - beta.0 - beta.oil*price.oil.2025 - beta.eua*price.eua.2025 - parameters!$D86 ))), price.ceiling   )</f>
        <v>5.8274010270253624</v>
      </c>
      <c r="Q76" s="1">
        <f xml:space="preserve"> MIN(   MAX(0,EXP((1/beta.p)*( Q46 - Q61 - beta.0 - beta.oil*price.oil.2025 - beta.eua*price.eua.2025 - parameters!$D86 ))), price.ceiling   )</f>
        <v>6.0512698370506133</v>
      </c>
      <c r="R76" s="1">
        <f xml:space="preserve"> MIN(   MAX(0,EXP((1/beta.p)*( R46 - R61 - beta.0 - beta.oil*price.oil.2025 - beta.eua*price.eua.2025 - parameters!$D86 ))), price.ceiling   )</f>
        <v>6.2837389208290633</v>
      </c>
      <c r="S76" s="1">
        <f xml:space="preserve"> MIN(   MAX(0,EXP((1/beta.p)*( S46 - S61 - beta.0 - beta.oil*price.oil.2025 - beta.eua*price.eua.2025 - parameters!$D86 ))), price.ceiling   )</f>
        <v>6.5251386714539903</v>
      </c>
      <c r="T76" s="1">
        <f xml:space="preserve"> MIN(   MAX(0,EXP((1/beta.p)*( T46 - T61 - beta.0 - beta.oil*price.oil.2025 - beta.eua*price.eua.2025 - parameters!$D86 ))), price.ceiling   )</f>
        <v>6.7758121745909117</v>
      </c>
      <c r="U76" s="1">
        <f xml:space="preserve"> MIN(   MAX(0,EXP((1/beta.p)*( U46 - U61 - beta.0 - beta.oil*price.oil.2025 - beta.eua*price.eua.2025 - parameters!$D86 ))), price.ceiling   )</f>
        <v>7.0361156960828177</v>
      </c>
      <c r="V76" s="1">
        <f xml:space="preserve"> MIN(   MAX(0,EXP((1/beta.p)*( V46 - V61 - beta.0 - beta.oil*price.oil.2025 - beta.eua*price.eua.2025 - parameters!$D86 ))), price.ceiling   )</f>
        <v>7.3064191882874914</v>
      </c>
      <c r="W76" s="1">
        <f xml:space="preserve"> MIN(   MAX(0,EXP((1/beta.p)*( W46 - W61 - beta.0 - beta.oil*price.oil.2025 - beta.eua*price.eua.2025 - parameters!$D86 ))), price.ceiling   )</f>
        <v>7.5871068158665551</v>
      </c>
      <c r="X76" s="1">
        <f xml:space="preserve"> MIN(   MAX(0,EXP((1/beta.p)*( X46 - X61 - beta.0 - beta.oil*price.oil.2025 - beta.eua*price.eua.2025 - parameters!$D86 ))), price.ceiling   )</f>
        <v>7.8785775017736039</v>
      </c>
      <c r="Y76" s="1">
        <f xml:space="preserve"> MIN(   MAX(0,EXP((1/beta.p)*( Y46 - Y61 - beta.0 - beta.oil*price.oil.2025 - beta.eua*price.eua.2025 - parameters!$D86 ))), price.ceiling   )</f>
        <v>8.1812454942172419</v>
      </c>
      <c r="Z76" s="1">
        <f xml:space="preserve"> MIN(   MAX(0,EXP((1/beta.p)*( Z46 - Z61 - beta.0 - beta.oil*price.oil.2025 - beta.eua*price.eua.2025 - parameters!$D86 ))), price.ceiling   )</f>
        <v>8.4955409554049819</v>
      </c>
      <c r="AA76" s="1">
        <f xml:space="preserve"> MIN(   MAX(0,EXP((1/beta.p)*( AA46 - AA61 - beta.0 - beta.oil*price.oil.2025 - beta.eua*price.eua.2025 - parameters!$D86 ))), price.ceiling   )</f>
        <v>8.8219105729046223</v>
      </c>
      <c r="AB76" s="1">
        <f xml:space="preserve"> MIN(   MAX(0,EXP((1/beta.p)*( AB46 - AB61 - beta.0 - beta.oil*price.oil.2025 - beta.eua*price.eua.2025 - parameters!$D86 ))), price.ceiling   )</f>
        <v>9.1608181944920535</v>
      </c>
      <c r="AC76" s="1">
        <f xml:space="preserve"> MIN(   MAX(0,EXP((1/beta.p)*( AC46 - AC61 - beta.0 - beta.oil*price.oil.2025 - beta.eua*price.eua.2025 - parameters!$D86 ))), price.ceiling   )</f>
        <v>9.5127454873877468</v>
      </c>
      <c r="AD76" s="1">
        <f xml:space="preserve"> MIN(   MAX(0,EXP((1/beta.p)*( AD46 - AD61 - beta.0 - beta.oil*price.oil.2025 - beta.eua*price.eua.2025 - parameters!$D86 ))), price.ceiling   )</f>
        <v>9.8781926228188226</v>
      </c>
      <c r="AE76" s="1">
        <f xml:space="preserve"> MIN(   MAX(0,EXP((1/beta.p)*( AE46 - AE61 - beta.0 - beta.oil*price.oil.2025 - beta.eua*price.eua.2025 - parameters!$D86 ))), price.ceiling   )</f>
        <v>10.257678986879732</v>
      </c>
      <c r="AF76" s="1">
        <f xml:space="preserve"> MIN(   MAX(0,EXP((1/beta.p)*( AF46 - AF61 - beta.0 - beta.oil*price.oil.2025 - beta.eua*price.eua.2025 - parameters!$D86 ))), price.ceiling   )</f>
        <v>10.651743918701658</v>
      </c>
      <c r="AG76" s="1">
        <f xml:space="preserve"> MIN(   MAX(0,EXP((1/beta.p)*( AG46 - AG61 - beta.0 - beta.oil*price.oil.2025 - beta.eua*price.eua.2025 - parameters!$D86 ))), price.ceiling   )</f>
        <v>11.060947476979964</v>
      </c>
      <c r="AH76" s="1">
        <f xml:space="preserve"> MIN(   MAX(0,EXP((1/beta.p)*( AH46 - AH61 - beta.0 - beta.oil*price.oil.2025 - beta.eua*price.eua.2025 - parameters!$D86 ))), price.ceiling   )</f>
        <v>11.485871235948938</v>
      </c>
      <c r="AI76" s="1">
        <f xml:space="preserve"> MIN(   MAX(0,EXP((1/beta.p)*( AI46 - AI61 - beta.0 - beta.oil*price.oil.2025 - beta.eua*price.eua.2025 - parameters!$D86 ))), price.ceiling   )</f>
        <v>11.927119111935205</v>
      </c>
      <c r="AJ76" s="1">
        <f xml:space="preserve"> MIN(   MAX(0,EXP((1/beta.p)*( AJ46 - AJ61 - beta.0 - beta.oil*price.oil.2025 - beta.eua*price.eua.2025 - parameters!$D86 ))), price.ceiling   )</f>
        <v>12.385318221664456</v>
      </c>
      <c r="AK76" s="1">
        <f xml:space="preserve"> MIN(   MAX(0,EXP((1/beta.p)*( AK46 - AK61 - beta.0 - beta.oil*price.oil.2025 - beta.eua*price.eua.2025 - parameters!$D86 ))), price.ceiling   )</f>
        <v>12.861119773541416</v>
      </c>
      <c r="AL76" s="1">
        <f xml:space="preserve"> MIN(   MAX(0,EXP((1/beta.p)*( AL46 - AL61 - beta.0 - beta.oil*price.oil.2025 - beta.eua*price.eua.2025 - parameters!$D86 ))), price.ceiling   )</f>
        <v>13.355199993169723</v>
      </c>
      <c r="AM76" s="1">
        <f xml:space="preserve"> MIN(   MAX(0,EXP((1/beta.p)*( AM46 - AM61 - beta.0 - beta.oil*price.oil.2025 - beta.eua*price.eua.2025 - parameters!$D86 ))), price.ceiling   )</f>
        <v>13.868261084427123</v>
      </c>
      <c r="AN76" s="1">
        <f xml:space="preserve"> MIN(   MAX(0,EXP((1/beta.p)*( AN46 - AN61 - beta.0 - beta.oil*price.oil.2025 - beta.eua*price.eua.2025 - parameters!$D86 ))), price.ceiling   )</f>
        <v>14.401032227461872</v>
      </c>
      <c r="AO76" s="1">
        <f xml:space="preserve"> MIN(   MAX(0,EXP((1/beta.p)*( AO46 - AO61 - beta.0 - beta.oil*price.oil.2025 - beta.eua*price.eua.2025 - parameters!$D86 ))), price.ceiling   )</f>
        <v>14.954270615028769</v>
      </c>
      <c r="AP76" s="1">
        <f xml:space="preserve"> MIN(   MAX(0,EXP((1/beta.p)*( AP46 - AP61 - beta.0 - beta.oil*price.oil.2025 - beta.eua*price.eua.2025 - parameters!$D86 ))), price.ceiling   )</f>
        <v>15.52876252863763</v>
      </c>
      <c r="AQ76" s="1">
        <f xml:space="preserve"> MIN(   MAX(0,EXP((1/beta.p)*( AQ46 - AQ61 - beta.0 - beta.oil*price.oil.2025 - beta.eua*price.eua.2025 - parameters!$D86 ))), price.ceiling   )</f>
        <v>16.125324456043774</v>
      </c>
      <c r="AR76" s="1">
        <f xml:space="preserve"> MIN(   MAX(0,EXP((1/beta.p)*( AR46 - AR61 - beta.0 - beta.oil*price.oil.2025 - beta.eua*price.eua.2025 - parameters!$D86 ))), price.ceiling   )</f>
        <v>16.744804251668597</v>
      </c>
      <c r="AS76" s="1">
        <f xml:space="preserve"> MIN(   MAX(0,EXP((1/beta.p)*( AS46 - AS61 - beta.0 - beta.oil*price.oil.2025 - beta.eua*price.eua.2025 - parameters!$D86 ))), price.ceiling   )</f>
        <v>17.388082341599592</v>
      </c>
      <c r="AT76" s="1">
        <f xml:space="preserve"> MIN(   MAX(0,EXP((1/beta.p)*( AT46 - AT61 - beta.0 - beta.oil*price.oil.2025 - beta.eua*price.eua.2025 - parameters!$D86 ))), price.ceiling   )</f>
        <v>18.056072974882294</v>
      </c>
      <c r="AU76" s="1">
        <f xml:space="preserve"> MIN(   MAX(0,EXP((1/beta.p)*( AU46 - AU61 - beta.0 - beta.oil*price.oil.2025 - beta.eua*price.eua.2025 - parameters!$D86 ))), price.ceiling   )</f>
        <v>18.749725522882638</v>
      </c>
      <c r="AV76" s="1">
        <f xml:space="preserve"> MIN(   MAX(0,EXP((1/beta.p)*( AV46 - AV61 - beta.0 - beta.oil*price.oil.2025 - beta.eua*price.eua.2025 - parameters!$D86 ))), price.ceiling   )</f>
        <v>19.470025828566332</v>
      </c>
      <c r="AW76" s="1">
        <f xml:space="preserve"> MIN(   MAX(0,EXP((1/beta.p)*( AW46 - AW61 - beta.0 - beta.oil*price.oil.2025 - beta.eua*price.eua.2025 - parameters!$D86 ))), price.ceiling   )</f>
        <v>20.217997607612897</v>
      </c>
      <c r="AX76" s="1">
        <f xml:space="preserve"> MIN(   MAX(0,EXP((1/beta.p)*( AX46 - AX61 - beta.0 - beta.oil*price.oil.2025 - beta.eua*price.eua.2025 - parameters!$D86 ))), price.ceiling   )</f>
        <v>20.994703903355877</v>
      </c>
      <c r="AY76" s="1">
        <f xml:space="preserve"> MIN(   MAX(0,EXP((1/beta.p)*( AY46 - AY61 - beta.0 - beta.oil*price.oil.2025 - beta.eua*price.eua.2025 - parameters!$D86 ))), price.ceiling   )</f>
        <v>21.801248597616588</v>
      </c>
      <c r="AZ76" s="1">
        <f xml:space="preserve"> MIN(   MAX(0,EXP((1/beta.p)*( AZ46 - AZ61 - beta.0 - beta.oil*price.oil.2025 - beta.eua*price.eua.2025 - parameters!$D86 ))), price.ceiling   )</f>
        <v>22.638777979579238</v>
      </c>
      <c r="BA76" s="1">
        <f xml:space="preserve"> MIN(   MAX(0,EXP((1/beta.p)*( BA46 - BA61 - beta.0 - beta.oil*price.oil.2025 - beta.eua*price.eua.2025 - parameters!$D86 ))), price.ceiling   )</f>
        <v>23.508482374936644</v>
      </c>
      <c r="BB76" s="1">
        <f xml:space="preserve"> MIN(   MAX(0,EXP((1/beta.p)*( BB46 - BB61 - beta.0 - beta.oil*price.oil.2025 - beta.eua*price.eua.2025 - parameters!$D86 ))), price.ceiling   )</f>
        <v>24.411597837622253</v>
      </c>
      <c r="BC76" s="1">
        <f xml:space="preserve"> MIN(   MAX(0,EXP((1/beta.p)*( BC46 - BC61 - beta.0 - beta.oil*price.oil.2025 - beta.eua*price.eua.2025 - parameters!$D86 ))), price.ceiling   )</f>
        <v>25.349407906532697</v>
      </c>
      <c r="BD76" s="1">
        <f xml:space="preserve"> MIN(   MAX(0,EXP((1/beta.p)*( BD46 - BD61 - beta.0 - beta.oil*price.oil.2025 - beta.eua*price.eua.2025 - parameters!$D86 ))), price.ceiling   )</f>
        <v>26.323245429737593</v>
      </c>
      <c r="BE76" s="1">
        <f xml:space="preserve"> MIN(   MAX(0,EXP((1/beta.p)*( BE46 - BE61 - beta.0 - beta.oil*price.oil.2025 - beta.eua*price.eua.2025 - parameters!$D86 ))), price.ceiling   )</f>
        <v>27.334494458769328</v>
      </c>
      <c r="BF76" s="1">
        <f xml:space="preserve"> MIN(   MAX(0,EXP((1/beta.p)*( BF46 - BF61 - beta.0 - beta.oil*price.oil.2025 - beta.eua*price.eua.2025 - parameters!$D86 ))), price.ceiling   )</f>
        <v>28.384592215684837</v>
      </c>
      <c r="BG76" s="1">
        <f xml:space="preserve"> MIN(   MAX(0,EXP((1/beta.p)*( BG46 - BG61 - beta.0 - beta.oil*price.oil.2025 - beta.eua*price.eua.2025 - parameters!$D86 ))), price.ceiling   )</f>
        <v>29.475031135695282</v>
      </c>
      <c r="BH76" s="1">
        <f xml:space="preserve"> MIN(   MAX(0,EXP((1/beta.p)*( BH46 - BH61 - beta.0 - beta.oil*price.oil.2025 - beta.eua*price.eua.2025 - parameters!$D86 ))), price.ceiling   )</f>
        <v>30.607360988266549</v>
      </c>
      <c r="BI76" s="1">
        <f xml:space="preserve"> MIN(   MAX(0,EXP((1/beta.p)*( BI46 - BI61 - beta.0 - beta.oil*price.oil.2025 - beta.eua*price.eua.2025 - parameters!$D86 ))), price.ceiling   )</f>
        <v>31.783191079705137</v>
      </c>
      <c r="BJ76" s="1">
        <f xml:space="preserve"> MIN(   MAX(0,EXP((1/beta.p)*( BJ46 - BJ61 - beta.0 - beta.oil*price.oil.2025 - beta.eua*price.eua.2025 - parameters!$D86 ))), price.ceiling   )</f>
        <v>33.004192540359846</v>
      </c>
      <c r="BK76" s="1">
        <f xml:space="preserve"> MIN(   MAX(0,EXP((1/beta.p)*( BK46 - BK61 - beta.0 - beta.oil*price.oil.2025 - beta.eua*price.eua.2025 - parameters!$D86 ))), price.ceiling   )</f>
        <v>34.272100699690029</v>
      </c>
      <c r="BL76" s="1">
        <f xml:space="preserve"> MIN(   MAX(0,EXP((1/beta.p)*( BL46 - BL61 - beta.0 - beta.oil*price.oil.2025 - beta.eua*price.eua.2025 - parameters!$D86 ))), price.ceiling   )</f>
        <v>35.58871755257573</v>
      </c>
      <c r="BM76" s="1">
        <f xml:space="preserve"> MIN(   MAX(0,EXP((1/beta.p)*( BM46 - BM61 - beta.0 - beta.oil*price.oil.2025 - beta.eua*price.eua.2025 - parameters!$D86 ))), price.ceiling   )</f>
        <v>36.955914320375122</v>
      </c>
      <c r="BN76" s="1">
        <f xml:space="preserve"> MIN(   MAX(0,EXP((1/beta.p)*( BN46 - BN61 - beta.0 - beta.oil*price.oil.2025 - beta.eua*price.eua.2025 - parameters!$D86 ))), price.ceiling   )</f>
        <v>38.375634110368821</v>
      </c>
      <c r="BO76" s="1">
        <f xml:space="preserve"> MIN(   MAX(0,EXP((1/beta.p)*( BO46 - BO61 - beta.0 - beta.oil*price.oil.2025 - beta.eua*price.eua.2025 - parameters!$D86 ))), price.ceiling   )</f>
        <v>39.849894677371182</v>
      </c>
      <c r="BP76" s="1">
        <f xml:space="preserve"> MIN(   MAX(0,EXP((1/beta.p)*( BP46 - BP61 - beta.0 - beta.oil*price.oil.2025 - beta.eua*price.eua.2025 - parameters!$D86 ))), price.ceiling   )</f>
        <v>41.380791291433169</v>
      </c>
      <c r="BQ76" s="1">
        <f xml:space="preserve"> MIN(   MAX(0,EXP((1/beta.p)*( BQ46 - BQ61 - beta.0 - beta.oil*price.oil.2025 - beta.eua*price.eua.2025 - parameters!$D86 ))), price.ceiling   )</f>
        <v>42.970499715712535</v>
      </c>
      <c r="BR76" s="1">
        <f xml:space="preserve"> MIN(   MAX(0,EXP((1/beta.p)*( BR46 - BR61 - beta.0 - beta.oil*price.oil.2025 - beta.eua*price.eua.2025 - parameters!$D86 ))), price.ceiling   )</f>
        <v>44.621279298743474</v>
      </c>
      <c r="BS76" s="1">
        <f xml:space="preserve"> MIN(   MAX(0,EXP((1/beta.p)*( BS46 - BS61 - beta.0 - beta.oil*price.oil.2025 - beta.eua*price.eua.2025 - parameters!$D86 ))), price.ceiling   )</f>
        <v>46.335476185500895</v>
      </c>
      <c r="BT76" s="1">
        <f xml:space="preserve"> MIN(   MAX(0,EXP((1/beta.p)*( BT46 - BT61 - beta.0 - beta.oil*price.oil.2025 - beta.eua*price.eua.2025 - parameters!$D86 ))), price.ceiling   )</f>
        <v>48.11552665182284</v>
      </c>
      <c r="BU76" s="1">
        <f xml:space="preserve"> MIN(   MAX(0,EXP((1/beta.p)*( BU46 - BU61 - beta.0 - beta.oil*price.oil.2025 - beta.eua*price.eua.2025 - parameters!$D86 ))), price.ceiling   )</f>
        <v>49.963960566929643</v>
      </c>
      <c r="BV76" s="1">
        <f xml:space="preserve"> MIN(   MAX(0,EXP((1/beta.p)*( BV46 - BV61 - beta.0 - beta.oil*price.oil.2025 - beta.eua*price.eua.2025 - parameters!$D86 ))), price.ceiling   )</f>
        <v>51.883404988961559</v>
      </c>
      <c r="BW76" s="1">
        <f xml:space="preserve"> MIN(   MAX(0,EXP((1/beta.p)*( BW46 - BW61 - beta.0 - beta.oil*price.oil.2025 - beta.eua*price.eua.2025 - parameters!$D86 ))), price.ceiling   )</f>
        <v>53.876587898644715</v>
      </c>
      <c r="BX76" s="1">
        <f xml:space="preserve"> MIN(   MAX(0,EXP((1/beta.p)*( BX46 - BX61 - beta.0 - beta.oil*price.oil.2025 - beta.eua*price.eua.2025 - parameters!$D86 ))), price.ceiling   )</f>
        <v>55.946342076391247</v>
      </c>
      <c r="BY76" s="1">
        <f xml:space="preserve"> MIN(   MAX(0,EXP((1/beta.p)*( BY46 - BY61 - beta.0 - beta.oil*price.oil.2025 - beta.eua*price.eua.2025 - parameters!$D86 ))), price.ceiling   )</f>
        <v>58.095609128345032</v>
      </c>
      <c r="BZ76" s="1">
        <f xml:space="preserve"> MIN(   MAX(0,EXP((1/beta.p)*( BZ46 - BZ61 - beta.0 - beta.oil*price.oil.2025 - beta.eua*price.eua.2025 - parameters!$D86 ))), price.ceiling   )</f>
        <v>60.327443667093689</v>
      </c>
      <c r="CA76" s="1">
        <f xml:space="preserve"> MIN(   MAX(0,EXP((1/beta.p)*( CA46 - CA61 - beta.0 - beta.oil*price.oil.2025 - beta.eua*price.eua.2025 - parameters!$D86 ))), price.ceiling   )</f>
        <v>62.645017652989672</v>
      </c>
      <c r="CB76" s="1">
        <f xml:space="preserve"> MIN(   MAX(0,EXP((1/beta.p)*( CB46 - CB61 - beta.0 - beta.oil*price.oil.2025 - beta.eua*price.eua.2025 - parameters!$D86 ))), price.ceiling   )</f>
        <v>65.051624902249927</v>
      </c>
      <c r="CC76" s="1">
        <f xml:space="preserve"> MIN(   MAX(0,EXP((1/beta.p)*( CC46 - CC61 - beta.0 - beta.oil*price.oil.2025 - beta.eua*price.eua.2025 - parameters!$D86 ))), price.ceiling   )</f>
        <v>67.550685768240982</v>
      </c>
      <c r="CD76" s="1">
        <f xml:space="preserve"> MIN(   MAX(0,EXP((1/beta.p)*( CD46 - CD61 - beta.0 - beta.oil*price.oil.2025 - beta.eua*price.eua.2025 - parameters!$D86 ))), price.ceiling   )</f>
        <v>70.145752002604027</v>
      </c>
      <c r="CE76" s="1">
        <f xml:space="preserve"> MIN(   MAX(0,EXP((1/beta.p)*( CE46 - CE61 - beta.0 - beta.oil*price.oil.2025 - beta.eua*price.eua.2025 - parameters!$D86 ))), price.ceiling   )</f>
        <v>72.840511803126063</v>
      </c>
      <c r="CF76" s="1">
        <f xml:space="preserve"> MIN(   MAX(0,EXP((1/beta.p)*( CF46 - CF61 - beta.0 - beta.oil*price.oil.2025 - beta.eua*price.eua.2025 - parameters!$D86 ))), price.ceiling   )</f>
        <v>75.638795055535113</v>
      </c>
      <c r="CG76" s="1">
        <f xml:space="preserve"> MIN(   MAX(0,EXP((1/beta.p)*( CG46 - CG61 - beta.0 - beta.oil*price.oil.2025 - beta.eua*price.eua.2025 - parameters!$D86 ))), price.ceiling   )</f>
        <v>78.544578776665006</v>
      </c>
      <c r="CH76" s="1">
        <f xml:space="preserve"> MIN(   MAX(0,EXP((1/beta.p)*( CH46 - CH61 - beta.0 - beta.oil*price.oil.2025 - beta.eua*price.eua.2025 - parameters!$D86 ))), price.ceiling   )</f>
        <v>81.561992766730242</v>
      </c>
      <c r="CI76" s="1">
        <f xml:space="preserve"> MIN(   MAX(0,EXP((1/beta.p)*( CI46 - CI61 - beta.0 - beta.oil*price.oil.2025 - beta.eua*price.eua.2025 - parameters!$D86 ))), price.ceiling   )</f>
        <v>84.695325478739676</v>
      </c>
      <c r="CJ76" s="1">
        <f xml:space="preserve"> MIN(   MAX(0,EXP((1/beta.p)*( CJ46 - CJ61 - beta.0 - beta.oil*price.oil.2025 - beta.eua*price.eua.2025 - parameters!$D86 ))), price.ceiling   )</f>
        <v>87.949030113394741</v>
      </c>
      <c r="CK76" s="1">
        <f xml:space="preserve"> MIN(   MAX(0,EXP((1/beta.p)*( CK46 - CK61 - beta.0 - beta.oil*price.oil.2025 - beta.eua*price.eua.2025 - parameters!$D86 ))), price.ceiling   )</f>
        <v>91.327730948132285</v>
      </c>
      <c r="CL76" s="1">
        <f xml:space="preserve"> MIN(   MAX(0,EXP((1/beta.p)*( CL46 - CL61 - beta.0 - beta.oil*price.oil.2025 - beta.eua*price.eua.2025 - parameters!$D86 ))), price.ceiling   )</f>
        <v>94.836229909306581</v>
      </c>
      <c r="CM76" s="1">
        <f xml:space="preserve"> MIN(   MAX(0,EXP((1/beta.p)*( CM46 - CM61 - beta.0 - beta.oil*price.oil.2025 - beta.eua*price.eua.2025 - parameters!$D86 ))), price.ceiling   )</f>
        <v>98.479513396853832</v>
      </c>
      <c r="CN76" s="1">
        <f xml:space="preserve"> MIN(   MAX(0,EXP((1/beta.p)*( CN46 - CN61 - beta.0 - beta.oil*price.oil.2025 - beta.eua*price.eua.2025 - parameters!$D86 ))), price.ceiling   )</f>
        <v>102.26275937113562</v>
      </c>
      <c r="CO76" s="1">
        <f xml:space="preserve"> MIN(   MAX(0,EXP((1/beta.p)*( CO46 - CO61 - beta.0 - beta.oil*price.oil.2025 - beta.eua*price.eua.2025 - parameters!$D86 ))), price.ceiling   )</f>
        <v>106.19134471203512</v>
      </c>
      <c r="CP76" s="1">
        <f xml:space="preserve"> MIN(   MAX(0,EXP((1/beta.p)*( CP46 - CP61 - beta.0 - beta.oil*price.oil.2025 - beta.eua*price.eua.2025 - parameters!$D86 ))), price.ceiling   )</f>
        <v>110.27085286076456</v>
      </c>
      <c r="CQ76" s="1">
        <f xml:space="preserve"> MIN(   MAX(0,EXP((1/beta.p)*( CQ46 - CQ61 - beta.0 - beta.oil*price.oil.2025 - beta.eua*price.eua.2025 - parameters!$D86 ))), price.ceiling   )</f>
        <v>114.50708175524481</v>
      </c>
      <c r="CR76" s="1">
        <f xml:space="preserve"> MIN(   MAX(0,EXP((1/beta.p)*( CR46 - CR61 - beta.0 - beta.oil*price.oil.2025 - beta.eua*price.eua.2025 - parameters!$D86 ))), price.ceiling   )</f>
        <v>118.90605207033489</v>
      </c>
      <c r="CS76" s="1">
        <f xml:space="preserve"> MIN(   MAX(0,EXP((1/beta.p)*( CS46 - CS61 - beta.0 - beta.oil*price.oil.2025 - beta.eua*price.eua.2025 - parameters!$D86 ))), price.ceiling   )</f>
        <v>123.47401577462364</v>
      </c>
      <c r="CT76" s="1">
        <f xml:space="preserve"> MIN(   MAX(0,EXP((1/beta.p)*( CT46 - CT61 - beta.0 - beta.oil*price.oil.2025 - beta.eua*price.eua.2025 - parameters!$D86 ))), price.ceiling   )</f>
        <v>128.21746501594231</v>
      </c>
      <c r="CU76" s="1">
        <f xml:space="preserve"> MIN(   MAX(0,EXP((1/beta.p)*( CU46 - CU61 - beta.0 - beta.oil*price.oil.2025 - beta.eua*price.eua.2025 - parameters!$D86 ))), price.ceiling   )</f>
        <v>133.14314134823101</v>
      </c>
      <c r="CV76" s="1">
        <f xml:space="preserve"> MIN(   MAX(0,EXP((1/beta.p)*( CV46 - CV61 - beta.0 - beta.oil*price.oil.2025 - beta.eua*price.eua.2025 - parameters!$D86 ))), price.ceiling   )</f>
        <v>138.25804531286624</v>
      </c>
      <c r="CW76" s="1">
        <f xml:space="preserve"> MIN(   MAX(0,EXP((1/beta.p)*( CW46 - CW61 - beta.0 - beta.oil*price.oil.2025 - beta.eua*price.eua.2025 - parameters!$D86 ))), price.ceiling   )</f>
        <v>143.56944638807383</v>
      </c>
      <c r="CX76" s="1">
        <f xml:space="preserve"> MIN(   MAX(0,EXP((1/beta.p)*( CX46 - CX61 - beta.0 - beta.oil*price.oil.2025 - beta.eua*price.eua.2025 - parameters!$D86 ))), price.ceiling   )</f>
        <v>149.08489332056138</v>
      </c>
      <c r="CY76" s="1">
        <f xml:space="preserve"> MIN(   MAX(0,EXP((1/beta.p)*( CY46 - CY61 - beta.0 - beta.oil*price.oil.2025 - beta.eua*price.eua.2025 - parameters!$D86 ))), price.ceiling   )</f>
        <v>154.8122248540584</v>
      </c>
      <c r="CZ76" s="1">
        <f xml:space="preserve"> MIN(   MAX(0,EXP((1/beta.p)*( CZ46 - CZ61 - beta.0 - beta.oil*price.oil.2025 - beta.eua*price.eua.2025 - parameters!$D86 ))), price.ceiling   )</f>
        <v>160.75958087000959</v>
      </c>
      <c r="DA76" s="1">
        <f xml:space="preserve"> MIN(   MAX(0,EXP((1/beta.p)*( DA46 - DA61 - beta.0 - beta.oil*price.oil.2025 - beta.eua*price.eua.2025 - parameters!$D86 ))), price.ceiling   )</f>
        <v>166.93541395625553</v>
      </c>
    </row>
    <row r="77" spans="1:105" x14ac:dyDescent="0.25">
      <c r="A77" t="s">
        <v>57</v>
      </c>
      <c r="B77" s="3">
        <f t="shared" si="8"/>
        <v>27.589632211365494</v>
      </c>
      <c r="D77" t="s">
        <v>57</v>
      </c>
      <c r="E77" s="1">
        <f xml:space="preserve"> MIN(   MAX(0,EXP((1/beta.p)*( E47 - E62 - beta.0 - beta.oil*price.oil.2025 - beta.eua*price.eua.2025 - parameters!$D87 ))), price.ceiling   )</f>
        <v>7.0062189500788303</v>
      </c>
      <c r="F77" s="1">
        <f xml:space="preserve"> MIN(   MAX(0,EXP((1/beta.p)*( F47 - F62 - beta.0 - beta.oil*price.oil.2025 - beta.eua*price.eua.2025 - parameters!$D87 ))), price.ceiling   )</f>
        <v>7.1958004127904767</v>
      </c>
      <c r="G77" s="1">
        <f xml:space="preserve"> MIN(   MAX(0,EXP((1/beta.p)*( G47 - G62 - beta.0 - beta.oil*price.oil.2025 - beta.eua*price.eua.2025 - parameters!$D87 ))), price.ceiling   )</f>
        <v>7.3905117652843275</v>
      </c>
      <c r="H77" s="1">
        <f xml:space="preserve"> MIN(   MAX(0,EXP((1/beta.p)*( H47 - H62 - beta.0 - beta.oil*price.oil.2025 - beta.eua*price.eua.2025 - parameters!$D87 ))), price.ceiling   )</f>
        <v>7.5904918173828237</v>
      </c>
      <c r="I77" s="1">
        <f xml:space="preserve"> MIN(   MAX(0,EXP((1/beta.p)*( I47 - I62 - beta.0 - beta.oil*price.oil.2025 - beta.eua*price.eua.2025 - parameters!$D87 ))), price.ceiling   )</f>
        <v>7.7958831349670428</v>
      </c>
      <c r="J77" s="1">
        <f xml:space="preserve"> MIN(   MAX(0,EXP((1/beta.p)*( J47 - J62 - beta.0 - beta.oil*price.oil.2025 - beta.eua*price.eua.2025 - parameters!$D87 ))), price.ceiling   )</f>
        <v>8.006832141611989</v>
      </c>
      <c r="K77" s="1">
        <f xml:space="preserve"> MIN(   MAX(0,EXP((1/beta.p)*( K47 - K62 - beta.0 - beta.oil*price.oil.2025 - beta.eua*price.eua.2025 - parameters!$D87 ))), price.ceiling   )</f>
        <v>8.223489222972022</v>
      </c>
      <c r="L77" s="1">
        <f xml:space="preserve"> MIN(   MAX(0,EXP((1/beta.p)*( L47 - L62 - beta.0 - beta.oil*price.oil.2025 - beta.eua*price.eua.2025 - parameters!$D87 ))), price.ceiling   )</f>
        <v>8.4460088339908825</v>
      </c>
      <c r="M77" s="1">
        <f xml:space="preserve"> MIN(   MAX(0,EXP((1/beta.p)*( M47 - M62 - beta.0 - beta.oil*price.oil.2025 - beta.eua*price.eua.2025 - parameters!$D87 ))), price.ceiling   )</f>
        <v>8.6745496090126846</v>
      </c>
      <c r="N77" s="1">
        <f xml:space="preserve"> MIN(   MAX(0,EXP((1/beta.p)*( N47 - N62 - beta.0 - beta.oil*price.oil.2025 - beta.eua*price.eua.2025 - parameters!$D87 ))), price.ceiling   )</f>
        <v>8.9092744748724524</v>
      </c>
      <c r="O77" s="1">
        <f xml:space="preserve"> MIN(   MAX(0,EXP((1/beta.p)*( O47 - O62 - beta.0 - beta.oil*price.oil.2025 - beta.eua*price.eua.2025 - parameters!$D87 ))), price.ceiling   )</f>
        <v>9.1503507670466817</v>
      </c>
      <c r="P77" s="1">
        <f xml:space="preserve"> MIN(   MAX(0,EXP((1/beta.p)*( P47 - P62 - beta.0 - beta.oil*price.oil.2025 - beta.eua*price.eua.2025 - parameters!$D87 ))), price.ceiling   )</f>
        <v>9.3979503489469671</v>
      </c>
      <c r="Q77" s="1">
        <f xml:space="preserve"> MIN(   MAX(0,EXP((1/beta.p)*( Q47 - Q62 - beta.0 - beta.oil*price.oil.2025 - beta.eua*price.eua.2025 - parameters!$D87 ))), price.ceiling   )</f>
        <v>9.6522497344414475</v>
      </c>
      <c r="R77" s="1">
        <f xml:space="preserve"> MIN(   MAX(0,EXP((1/beta.p)*( R47 - R62 - beta.0 - beta.oil*price.oil.2025 - beta.eua*price.eua.2025 - parameters!$D87 ))), price.ceiling   )</f>
        <v>9.9134302136916599</v>
      </c>
      <c r="S77" s="1">
        <f xml:space="preserve"> MIN(   MAX(0,EXP((1/beta.p)*( S47 - S62 - beta.0 - beta.oil*price.oil.2025 - beta.eua*price.eua.2025 - parameters!$D87 ))), price.ceiling   )</f>
        <v>10.181677982394403</v>
      </c>
      <c r="T77" s="1">
        <f xml:space="preserve"> MIN(   MAX(0,EXP((1/beta.p)*( T47 - T62 - beta.0 - beta.oil*price.oil.2025 - beta.eua*price.eua.2025 - parameters!$D87 ))), price.ceiling   )</f>
        <v>10.457184274520715</v>
      </c>
      <c r="U77" s="1">
        <f xml:space="preserve"> MIN(   MAX(0,EXP((1/beta.p)*( U47 - U62 - beta.0 - beta.oil*price.oil.2025 - beta.eua*price.eua.2025 - parameters!$D87 ))), price.ceiling   )</f>
        <v>10.740145498646683</v>
      </c>
      <c r="V77" s="1">
        <f xml:space="preserve"> MIN(   MAX(0,EXP((1/beta.p)*( V47 - V62 - beta.0 - beta.oil*price.oil.2025 - beta.eua*price.eua.2025 - parameters!$D87 ))), price.ceiling   )</f>
        <v>11.030763377973226</v>
      </c>
      <c r="W77" s="1">
        <f xml:space="preserve"> MIN(   MAX(0,EXP((1/beta.p)*( W47 - W62 - beta.0 - beta.oil*price.oil.2025 - beta.eua*price.eua.2025 - parameters!$D87 ))), price.ceiling   )</f>
        <v>11.329245094134656</v>
      </c>
      <c r="X77" s="1">
        <f xml:space="preserve"> MIN(   MAX(0,EXP((1/beta.p)*( X47 - X62 - beta.0 - beta.oil*price.oil.2025 - beta.eua*price.eua.2025 - parameters!$D87 ))), price.ceiling   )</f>
        <v>11.635803434898564</v>
      </c>
      <c r="Y77" s="1">
        <f xml:space="preserve"> MIN(   MAX(0,EXP((1/beta.p)*( Y47 - Y62 - beta.0 - beta.oil*price.oil.2025 - beta.eua*price.eua.2025 - parameters!$D87 ))), price.ceiling   )</f>
        <v>11.950656945862342</v>
      </c>
      <c r="Z77" s="1">
        <f xml:space="preserve"> MIN(   MAX(0,EXP((1/beta.p)*( Z47 - Z62 - beta.0 - beta.oil*price.oil.2025 - beta.eua*price.eua.2025 - parameters!$D87 ))), price.ceiling   )</f>
        <v>12.274030086254454</v>
      </c>
      <c r="AA77" s="1">
        <f xml:space="preserve"> MIN(   MAX(0,EXP((1/beta.p)*( AA47 - AA62 - beta.0 - beta.oil*price.oil.2025 - beta.eua*price.eua.2025 - parameters!$D87 ))), price.ceiling   )</f>
        <v>12.606153388951508</v>
      </c>
      <c r="AB77" s="1">
        <f xml:space="preserve"> MIN(   MAX(0,EXP((1/beta.p)*( AB47 - AB62 - beta.0 - beta.oil*price.oil.2025 - beta.eua*price.eua.2025 - parameters!$D87 ))), price.ceiling   )</f>
        <v>12.947263624825304</v>
      </c>
      <c r="AC77" s="1">
        <f xml:space="preserve"> MIN(   MAX(0,EXP((1/beta.p)*( AC47 - AC62 - beta.0 - beta.oil*price.oil.2025 - beta.eua*price.eua.2025 - parameters!$D87 ))), price.ceiling   )</f>
        <v>13.297603971536862</v>
      </c>
      <c r="AD77" s="1">
        <f xml:space="preserve"> MIN(   MAX(0,EXP((1/beta.p)*( AD47 - AD62 - beta.0 - beta.oil*price.oil.2025 - beta.eua*price.eua.2025 - parameters!$D87 ))), price.ceiling   )</f>
        <v>13.657424186897931</v>
      </c>
      <c r="AE77" s="1">
        <f xml:space="preserve"> MIN(   MAX(0,EXP((1/beta.p)*( AE47 - AE62 - beta.0 - beta.oil*price.oil.2025 - beta.eua*price.eua.2025 - parameters!$D87 ))), price.ceiling   )</f>
        <v>14.02698078692346</v>
      </c>
      <c r="AF77" s="1">
        <f xml:space="preserve"> MIN(   MAX(0,EXP((1/beta.p)*( AF47 - AF62 - beta.0 - beta.oil*price.oil.2025 - beta.eua*price.eua.2025 - parameters!$D87 ))), price.ceiling   )</f>
        <v>14.406537228701973</v>
      </c>
      <c r="AG77" s="1">
        <f xml:space="preserve"> MIN(   MAX(0,EXP((1/beta.p)*( AG47 - AG62 - beta.0 - beta.oil*price.oil.2025 - beta.eua*price.eua.2025 - parameters!$D87 ))), price.ceiling   )</f>
        <v>14.796364098214303</v>
      </c>
      <c r="AH77" s="1">
        <f xml:space="preserve"> MIN(   MAX(0,EXP((1/beta.p)*( AH47 - AH62 - beta.0 - beta.oil*price.oil.2025 - beta.eua*price.eua.2025 - parameters!$D87 ))), price.ceiling   )</f>
        <v>15.196739303234407</v>
      </c>
      <c r="AI77" s="1">
        <f xml:space="preserve"> MIN(   MAX(0,EXP((1/beta.p)*( AI47 - AI62 - beta.0 - beta.oil*price.oil.2025 - beta.eua*price.eua.2025 - parameters!$D87 ))), price.ceiling   )</f>
        <v>15.607948271450043</v>
      </c>
      <c r="AJ77" s="1">
        <f xml:space="preserve"> MIN(   MAX(0,EXP((1/beta.p)*( AJ47 - AJ62 - beta.0 - beta.oil*price.oil.2025 - beta.eua*price.eua.2025 - parameters!$D87 ))), price.ceiling   )</f>
        <v>16.030284153944262</v>
      </c>
      <c r="AK77" s="1">
        <f xml:space="preserve"> MIN(   MAX(0,EXP((1/beta.p)*( AK47 - AK62 - beta.0 - beta.oil*price.oil.2025 - beta.eua*price.eua.2025 - parameters!$D87 ))), price.ceiling   )</f>
        <v>16.464048034182959</v>
      </c>
      <c r="AL77" s="1">
        <f xml:space="preserve"> MIN(   MAX(0,EXP((1/beta.p)*( AL47 - AL62 - beta.0 - beta.oil*price.oil.2025 - beta.eua*price.eua.2025 - parameters!$D87 ))), price.ceiling   )</f>
        <v>16.909549142657472</v>
      </c>
      <c r="AM77" s="1">
        <f xml:space="preserve"> MIN(   MAX(0,EXP((1/beta.p)*( AM47 - AM62 - beta.0 - beta.oil*price.oil.2025 - beta.eua*price.eua.2025 - parameters!$D87 ))), price.ceiling   )</f>
        <v>17.367105077335111</v>
      </c>
      <c r="AN77" s="1">
        <f xml:space="preserve"> MIN(   MAX(0,EXP((1/beta.p)*( AN47 - AN62 - beta.0 - beta.oil*price.oil.2025 - beta.eua*price.eua.2025 - parameters!$D87 ))), price.ceiling   )</f>
        <v>17.837042030074937</v>
      </c>
      <c r="AO77" s="1">
        <f xml:space="preserve"> MIN(   MAX(0,EXP((1/beta.p)*( AO47 - AO62 - beta.0 - beta.oil*price.oil.2025 - beta.eua*price.eua.2025 - parameters!$D87 ))), price.ceiling   )</f>
        <v>18.319695019170105</v>
      </c>
      <c r="AP77" s="1">
        <f xml:space="preserve"> MIN(   MAX(0,EXP((1/beta.p)*( AP47 - AP62 - beta.0 - beta.oil*price.oil.2025 - beta.eua*price.eua.2025 - parameters!$D87 ))), price.ceiling   )</f>
        <v>18.815408128182558</v>
      </c>
      <c r="AQ77" s="1">
        <f xml:space="preserve"> MIN(   MAX(0,EXP((1/beta.p)*( AQ47 - AQ62 - beta.0 - beta.oil*price.oil.2025 - beta.eua*price.eua.2025 - parameters!$D87 ))), price.ceiling   )</f>
        <v>19.3245347512404</v>
      </c>
      <c r="AR77" s="1">
        <f xml:space="preserve"> MIN(   MAX(0,EXP((1/beta.p)*( AR47 - AR62 - beta.0 - beta.oil*price.oil.2025 - beta.eua*price.eua.2025 - parameters!$D87 ))), price.ceiling   )</f>
        <v>19.847437844972724</v>
      </c>
      <c r="AS77" s="1">
        <f xml:space="preserve"> MIN(   MAX(0,EXP((1/beta.p)*( AS47 - AS62 - beta.0 - beta.oil*price.oil.2025 - beta.eua*price.eua.2025 - parameters!$D87 ))), price.ceiling   )</f>
        <v>20.384490187261584</v>
      </c>
      <c r="AT77" s="1">
        <f xml:space="preserve"> MIN(   MAX(0,EXP((1/beta.p)*( AT47 - AT62 - beta.0 - beta.oil*price.oil.2025 - beta.eua*price.eua.2025 - parameters!$D87 ))), price.ceiling   )</f>
        <v>20.93607464299556</v>
      </c>
      <c r="AU77" s="1">
        <f xml:space="preserve"> MIN(   MAX(0,EXP((1/beta.p)*( AU47 - AU62 - beta.0 - beta.oil*price.oil.2025 - beta.eua*price.eua.2025 - parameters!$D87 ))), price.ceiling   )</f>
        <v>21.502584437014303</v>
      </c>
      <c r="AV77" s="1">
        <f xml:space="preserve"> MIN(   MAX(0,EXP((1/beta.p)*( AV47 - AV62 - beta.0 - beta.oil*price.oil.2025 - beta.eua*price.eua.2025 - parameters!$D87 ))), price.ceiling   )</f>
        <v>22.084423434438726</v>
      </c>
      <c r="AW77" s="1">
        <f xml:space="preserve"> MIN(   MAX(0,EXP((1/beta.p)*( AW47 - AW62 - beta.0 - beta.oil*price.oil.2025 - beta.eua*price.eua.2025 - parameters!$D87 ))), price.ceiling   )</f>
        <v>22.682006428586682</v>
      </c>
      <c r="AX77" s="1">
        <f xml:space="preserve"> MIN(   MAX(0,EXP((1/beta.p)*( AX47 - AX62 - beta.0 - beta.oil*price.oil.2025 - beta.eua*price.eua.2025 - parameters!$D87 ))), price.ceiling   )</f>
        <v>23.295759436679315</v>
      </c>
      <c r="AY77" s="1">
        <f xml:space="preserve"> MIN(   MAX(0,EXP((1/beta.p)*( AY47 - AY62 - beta.0 - beta.oil*price.oil.2025 - beta.eua*price.eua.2025 - parameters!$D87 ))), price.ceiling   )</f>
        <v>23.926120003548924</v>
      </c>
      <c r="AZ77" s="1">
        <f xml:space="preserve"> MIN(   MAX(0,EXP((1/beta.p)*( AZ47 - AZ62 - beta.0 - beta.oil*price.oil.2025 - beta.eua*price.eua.2025 - parameters!$D87 ))), price.ceiling   )</f>
        <v>24.573537513564968</v>
      </c>
      <c r="BA77" s="1">
        <f xml:space="preserve"> MIN(   MAX(0,EXP((1/beta.p)*( BA47 - BA62 - beta.0 - beta.oil*price.oil.2025 - beta.eua*price.eua.2025 - parameters!$D87 ))), price.ceiling   )</f>
        <v>25.238473511000336</v>
      </c>
      <c r="BB77" s="1">
        <f xml:space="preserve"> MIN(   MAX(0,EXP((1/beta.p)*( BB47 - BB62 - beta.0 - beta.oil*price.oil.2025 - beta.eua*price.eua.2025 - parameters!$D87 ))), price.ceiling   )</f>
        <v>25.921402029066524</v>
      </c>
      <c r="BC77" s="1">
        <f xml:space="preserve"> MIN(   MAX(0,EXP((1/beta.p)*( BC47 - BC62 - beta.0 - beta.oil*price.oil.2025 - beta.eua*price.eua.2025 - parameters!$D87 ))), price.ceiling   )</f>
        <v>26.622809927852185</v>
      </c>
      <c r="BD77" s="1">
        <f xml:space="preserve"> MIN(   MAX(0,EXP((1/beta.p)*( BD47 - BD62 - beta.0 - beta.oil*price.oil.2025 - beta.eua*price.eua.2025 - parameters!$D87 ))), price.ceiling   )</f>
        <v>27.343197241405903</v>
      </c>
      <c r="BE77" s="1">
        <f xml:space="preserve"> MIN(   MAX(0,EXP((1/beta.p)*( BE47 - BE62 - beta.0 - beta.oil*price.oil.2025 - beta.eua*price.eua.2025 - parameters!$D87 ))), price.ceiling   )</f>
        <v>28.083077534210705</v>
      </c>
      <c r="BF77" s="1">
        <f xml:space="preserve"> MIN(   MAX(0,EXP((1/beta.p)*( BF47 - BF62 - beta.0 - beta.oil*price.oil.2025 - beta.eua*price.eua.2025 - parameters!$D87 ))), price.ceiling   )</f>
        <v>28.842978267304456</v>
      </c>
      <c r="BG77" s="1">
        <f xml:space="preserve"> MIN(   MAX(0,EXP((1/beta.p)*( BG47 - BG62 - beta.0 - beta.oil*price.oil.2025 - beta.eua*price.eua.2025 - parameters!$D87 ))), price.ceiling   )</f>
        <v>29.62344117430715</v>
      </c>
      <c r="BH77" s="1">
        <f xml:space="preserve"> MIN(   MAX(0,EXP((1/beta.p)*( BH47 - BH62 - beta.0 - beta.oil*price.oil.2025 - beta.eua*price.eua.2025 - parameters!$D87 ))), price.ceiling   )</f>
        <v>30.425022647622992</v>
      </c>
      <c r="BI77" s="1">
        <f xml:space="preserve"> MIN(   MAX(0,EXP((1/beta.p)*( BI47 - BI62 - beta.0 - beta.oil*price.oil.2025 - beta.eua*price.eua.2025 - parameters!$D87 ))), price.ceiling   )</f>
        <v>31.248294135092923</v>
      </c>
      <c r="BJ77" s="1">
        <f xml:space="preserve"> MIN(   MAX(0,EXP((1/beta.p)*( BJ47 - BJ62 - beta.0 - beta.oil*price.oil.2025 - beta.eua*price.eua.2025 - parameters!$D87 ))), price.ceiling   )</f>
        <v>32.09384254738</v>
      </c>
      <c r="BK77" s="1">
        <f xml:space="preserve"> MIN(   MAX(0,EXP((1/beta.p)*( BK47 - BK62 - beta.0 - beta.oil*price.oil.2025 - beta.eua*price.eua.2025 - parameters!$D87 ))), price.ceiling   )</f>
        <v>32.962270676378324</v>
      </c>
      <c r="BL77" s="1">
        <f xml:space="preserve"> MIN(   MAX(0,EXP((1/beta.p)*( BL47 - BL62 - beta.0 - beta.oil*price.oil.2025 - beta.eua*price.eua.2025 - parameters!$D87 ))), price.ceiling   )</f>
        <v>33.854197624943744</v>
      </c>
      <c r="BM77" s="1">
        <f xml:space="preserve"> MIN(   MAX(0,EXP((1/beta.p)*( BM47 - BM62 - beta.0 - beta.oil*price.oil.2025 - beta.eua*price.eua.2025 - parameters!$D87 ))), price.ceiling   )</f>
        <v>34.770259248252543</v>
      </c>
      <c r="BN77" s="1">
        <f xml:space="preserve"> MIN(   MAX(0,EXP((1/beta.p)*( BN47 - BN62 - beta.0 - beta.oil*price.oil.2025 - beta.eua*price.eua.2025 - parameters!$D87 ))), price.ceiling   )</f>
        <v>35.711108607102908</v>
      </c>
      <c r="BO77" s="1">
        <f xml:space="preserve"> MIN(   MAX(0,EXP((1/beta.p)*( BO47 - BO62 - beta.0 - beta.oil*price.oil.2025 - beta.eua*price.eua.2025 - parameters!$D87 ))), price.ceiling   )</f>
        <v>36.677416433482357</v>
      </c>
      <c r="BP77" s="1">
        <f xml:space="preserve"> MIN(   MAX(0,EXP((1/beta.p)*( BP47 - BP62 - beta.0 - beta.oil*price.oil.2025 - beta.eua*price.eua.2025 - parameters!$D87 ))), price.ceiling   )</f>
        <v>37.669871608732819</v>
      </c>
      <c r="BQ77" s="1">
        <f xml:space="preserve"> MIN(   MAX(0,EXP((1/beta.p)*( BQ47 - BQ62 - beta.0 - beta.oil*price.oil.2025 - beta.eua*price.eua.2025 - parameters!$D87 ))), price.ceiling   )</f>
        <v>38.689181654654703</v>
      </c>
      <c r="BR77" s="1">
        <f xml:space="preserve"> MIN(   MAX(0,EXP((1/beta.p)*( BR47 - BR62 - beta.0 - beta.oil*price.oil.2025 - beta.eua*price.eua.2025 - parameters!$D87 ))), price.ceiling   )</f>
        <v>39.736073237899276</v>
      </c>
      <c r="BS77" s="1">
        <f xml:space="preserve"> MIN(   MAX(0,EXP((1/beta.p)*( BS47 - BS62 - beta.0 - beta.oil*price.oil.2025 - beta.eua*price.eua.2025 - parameters!$D87 ))), price.ceiling   )</f>
        <v>40.81129268800985</v>
      </c>
      <c r="BT77" s="1">
        <f xml:space="preserve"> MIN(   MAX(0,EXP((1/beta.p)*( BT47 - BT62 - beta.0 - beta.oil*price.oil.2025 - beta.eua*price.eua.2025 - parameters!$D87 ))), price.ceiling   )</f>
        <v>41.91560652948052</v>
      </c>
      <c r="BU77" s="1">
        <f xml:space="preserve"> MIN(   MAX(0,EXP((1/beta.p)*( BU47 - BU62 - beta.0 - beta.oil*price.oil.2025 - beta.eua*price.eua.2025 - parameters!$D87 ))), price.ceiling   )</f>
        <v>43.049802028211751</v>
      </c>
      <c r="BV77" s="1">
        <f xml:space="preserve"> MIN(   MAX(0,EXP((1/beta.p)*( BV47 - BV62 - beta.0 - beta.oil*price.oil.2025 - beta.eua*price.eua.2025 - parameters!$D87 ))), price.ceiling   )</f>
        <v>44.214687752752688</v>
      </c>
      <c r="BW77" s="1">
        <f xml:space="preserve"> MIN(   MAX(0,EXP((1/beta.p)*( BW47 - BW62 - beta.0 - beta.oil*price.oil.2025 - beta.eua*price.eua.2025 - parameters!$D87 ))), price.ceiling   )</f>
        <v>45.411094150730243</v>
      </c>
      <c r="BX77" s="1">
        <f xml:space="preserve"> MIN(   MAX(0,EXP((1/beta.p)*( BX47 - BX62 - beta.0 - beta.oil*price.oil.2025 - beta.eua*price.eua.2025 - parameters!$D87 ))), price.ceiling   )</f>
        <v>46.639874140875278</v>
      </c>
      <c r="BY77" s="1">
        <f xml:space="preserve"> MIN(   MAX(0,EXP((1/beta.p)*( BY47 - BY62 - beta.0 - beta.oil*price.oil.2025 - beta.eua*price.eua.2025 - parameters!$D87 ))), price.ceiling   )</f>
        <v>47.901903721069118</v>
      </c>
      <c r="BZ77" s="1">
        <f xml:space="preserve"> MIN(   MAX(0,EXP((1/beta.p)*( BZ47 - BZ62 - beta.0 - beta.oil*price.oil.2025 - beta.eua*price.eua.2025 - parameters!$D87 ))), price.ceiling   )</f>
        <v>49.198082592842844</v>
      </c>
      <c r="CA77" s="1">
        <f xml:space="preserve"> MIN(   MAX(0,EXP((1/beta.p)*( CA47 - CA62 - beta.0 - beta.oil*price.oil.2025 - beta.eua*price.eua.2025 - parameters!$D87 ))), price.ceiling   )</f>
        <v>50.529334802774812</v>
      </c>
      <c r="CB77" s="1">
        <f xml:space="preserve"> MIN(   MAX(0,EXP((1/beta.p)*( CB47 - CB62 - beta.0 - beta.oil*price.oil.2025 - beta.eua*price.eua.2025 - parameters!$D87 ))), price.ceiling   )</f>
        <v>51.896609401244042</v>
      </c>
      <c r="CC77" s="1">
        <f xml:space="preserve"> MIN(   MAX(0,EXP((1/beta.p)*( CC47 - CC62 - beta.0 - beta.oil*price.oil.2025 - beta.eua*price.eua.2025 - parameters!$D87 ))), price.ceiling   )</f>
        <v>53.300881119008771</v>
      </c>
      <c r="CD77" s="1">
        <f xml:space="preserve"> MIN(   MAX(0,EXP((1/beta.p)*( CD47 - CD62 - beta.0 - beta.oil*price.oil.2025 - beta.eua*price.eua.2025 - parameters!$D87 ))), price.ceiling   )</f>
        <v>54.743151062092387</v>
      </c>
      <c r="CE77" s="1">
        <f xml:space="preserve"> MIN(   MAX(0,EXP((1/beta.p)*( CE47 - CE62 - beta.0 - beta.oil*price.oil.2025 - beta.eua*price.eua.2025 - parameters!$D87 ))), price.ceiling   )</f>
        <v>56.224447425472377</v>
      </c>
      <c r="CF77" s="1">
        <f xml:space="preserve"> MIN(   MAX(0,EXP((1/beta.p)*( CF47 - CF62 - beta.0 - beta.oil*price.oil.2025 - beta.eua*price.eua.2025 - parameters!$D87 ))), price.ceiling   )</f>
        <v>57.745826226081498</v>
      </c>
      <c r="CG77" s="1">
        <f xml:space="preserve"> MIN(   MAX(0,EXP((1/beta.p)*( CG47 - CG62 - beta.0 - beta.oil*price.oil.2025 - beta.eua*price.eua.2025 - parameters!$D87 ))), price.ceiling   )</f>
        <v>59.308372055641897</v>
      </c>
      <c r="CH77" s="1">
        <f xml:space="preserve"> MIN(   MAX(0,EXP((1/beta.p)*( CH47 - CH62 - beta.0 - beta.oil*price.oil.2025 - beta.eua*price.eua.2025 - parameters!$D87 ))), price.ceiling   )</f>
        <v>60.913198853872203</v>
      </c>
      <c r="CI77" s="1">
        <f xml:space="preserve"> MIN(   MAX(0,EXP((1/beta.p)*( CI47 - CI62 - beta.0 - beta.oil*price.oil.2025 - beta.eua*price.eua.2025 - parameters!$D87 ))), price.ceiling   )</f>
        <v>62.561450702614742</v>
      </c>
      <c r="CJ77" s="1">
        <f xml:space="preserve"> MIN(   MAX(0,EXP((1/beta.p)*( CJ47 - CJ62 - beta.0 - beta.oil*price.oil.2025 - beta.eua*price.eua.2025 - parameters!$D87 ))), price.ceiling   )</f>
        <v>64.254302641452711</v>
      </c>
      <c r="CK77" s="1">
        <f xml:space="preserve"> MIN(   MAX(0,EXP((1/beta.p)*( CK47 - CK62 - beta.0 - beta.oil*price.oil.2025 - beta.eua*price.eua.2025 - parameters!$D87 ))), price.ceiling   )</f>
        <v>65.992961505396252</v>
      </c>
      <c r="CL77" s="1">
        <f xml:space="preserve"> MIN(   MAX(0,EXP((1/beta.p)*( CL47 - CL62 - beta.0 - beta.oil*price.oil.2025 - beta.eua*price.eua.2025 - parameters!$D87 ))), price.ceiling   )</f>
        <v>67.778666785235629</v>
      </c>
      <c r="CM77" s="1">
        <f xml:space="preserve"> MIN(   MAX(0,EXP((1/beta.p)*( CM47 - CM62 - beta.0 - beta.oil*price.oil.2025 - beta.eua*price.eua.2025 - parameters!$D87 ))), price.ceiling   )</f>
        <v>69.6126915111751</v>
      </c>
      <c r="CN77" s="1">
        <f xml:space="preserve"> MIN(   MAX(0,EXP((1/beta.p)*( CN47 - CN62 - beta.0 - beta.oil*price.oil.2025 - beta.eua*price.eua.2025 - parameters!$D87 ))), price.ceiling   )</f>
        <v>71.496343160376711</v>
      </c>
      <c r="CO77" s="1">
        <f xml:space="preserve"> MIN(   MAX(0,EXP((1/beta.p)*( CO47 - CO62 - beta.0 - beta.oil*price.oil.2025 - beta.eua*price.eua.2025 - parameters!$D87 ))), price.ceiling   )</f>
        <v>73.430964589061233</v>
      </c>
      <c r="CP77" s="1">
        <f xml:space="preserve"> MIN(   MAX(0,EXP((1/beta.p)*( CP47 - CP62 - beta.0 - beta.oil*price.oil.2025 - beta.eua*price.eua.2025 - parameters!$D87 ))), price.ceiling   )</f>
        <v>75.417934989831338</v>
      </c>
      <c r="CQ77" s="1">
        <f xml:space="preserve"> MIN(   MAX(0,EXP((1/beta.p)*( CQ47 - CQ62 - beta.0 - beta.oil*price.oil.2025 - beta.eua*price.eua.2025 - parameters!$D87 ))), price.ceiling   )</f>
        <v>77.458670874898601</v>
      </c>
      <c r="CR77" s="1">
        <f xml:space="preserve"> MIN(   MAX(0,EXP((1/beta.p)*( CR47 - CR62 - beta.0 - beta.oil*price.oil.2025 - beta.eua*price.eua.2025 - parameters!$D87 ))), price.ceiling   )</f>
        <v>79.554627085915669</v>
      </c>
      <c r="CS77" s="1">
        <f xml:space="preserve"> MIN(   MAX(0,EXP((1/beta.p)*( CS47 - CS62 - beta.0 - beta.oil*price.oil.2025 - beta.eua*price.eua.2025 - parameters!$D87 ))), price.ceiling   )</f>
        <v>81.707297831133857</v>
      </c>
      <c r="CT77" s="1">
        <f xml:space="preserve"> MIN(   MAX(0,EXP((1/beta.p)*( CT47 - CT62 - beta.0 - beta.oil*price.oil.2025 - beta.eua*price.eua.2025 - parameters!$D87 ))), price.ceiling   )</f>
        <v>83.918217750624478</v>
      </c>
      <c r="CU77" s="1">
        <f xml:space="preserve"> MIN(   MAX(0,EXP((1/beta.p)*( CU47 - CU62 - beta.0 - beta.oil*price.oil.2025 - beta.eua*price.eua.2025 - parameters!$D87 ))), price.ceiling   )</f>
        <v>86.188963010325409</v>
      </c>
      <c r="CV77" s="1">
        <f xml:space="preserve"> MIN(   MAX(0,EXP((1/beta.p)*( CV47 - CV62 - beta.0 - beta.oil*price.oil.2025 - beta.eua*price.eua.2025 - parameters!$D87 ))), price.ceiling   )</f>
        <v>88.52115242568955</v>
      </c>
      <c r="CW77" s="1">
        <f xml:space="preserve"> MIN(   MAX(0,EXP((1/beta.p)*( CW47 - CW62 - beta.0 - beta.oil*price.oil.2025 - beta.eua*price.eua.2025 - parameters!$D87 ))), price.ceiling   )</f>
        <v>90.916448615739952</v>
      </c>
      <c r="CX77" s="1">
        <f xml:space="preserve"> MIN(   MAX(0,EXP((1/beta.p)*( CX47 - CX62 - beta.0 - beta.oil*price.oil.2025 - beta.eua*price.eua.2025 - parameters!$D87 ))), price.ceiling   )</f>
        <v>93.376559188351493</v>
      </c>
      <c r="CY77" s="1">
        <f xml:space="preserve"> MIN(   MAX(0,EXP((1/beta.p)*( CY47 - CY62 - beta.0 - beta.oil*price.oil.2025 - beta.eua*price.eua.2025 - parameters!$D87 ))), price.ceiling   )</f>
        <v>95.903237957605356</v>
      </c>
      <c r="CZ77" s="1">
        <f xml:space="preserve"> MIN(   MAX(0,EXP((1/beta.p)*( CZ47 - CZ62 - beta.0 - beta.oil*price.oil.2025 - beta.eua*price.eua.2025 - parameters!$D87 ))), price.ceiling   )</f>
        <v>98.498286194084173</v>
      </c>
      <c r="DA77" s="1">
        <f xml:space="preserve"> MIN(   MAX(0,EXP((1/beta.p)*( DA47 - DA62 - beta.0 - beta.oil*price.oil.2025 - beta.eua*price.eua.2025 - parameters!$D87 ))), price.ceiling   )</f>
        <v>101.16355390899832</v>
      </c>
    </row>
    <row r="78" spans="1:105" x14ac:dyDescent="0.25">
      <c r="A78" t="s">
        <v>58</v>
      </c>
      <c r="B78" s="3">
        <f t="shared" si="8"/>
        <v>31.636033981871332</v>
      </c>
      <c r="D78" t="s">
        <v>58</v>
      </c>
      <c r="E78" s="1">
        <f xml:space="preserve"> MIN(   MAX(0,EXP((1/beta.p)*( E48 - E63 - beta.0 - beta.oil*price.oil.2025 - beta.eua*price.eua.2025 - parameters!$D88 ))), price.ceiling   )</f>
        <v>5.0501616464043382</v>
      </c>
      <c r="F78" s="1">
        <f xml:space="preserve"> MIN(   MAX(0,EXP((1/beta.p)*( F48 - F63 - beta.0 - beta.oil*price.oil.2025 - beta.eua*price.eua.2025 - parameters!$D88 ))), price.ceiling   )</f>
        <v>5.2323511900738477</v>
      </c>
      <c r="G78" s="1">
        <f xml:space="preserve"> MIN(   MAX(0,EXP((1/beta.p)*( G48 - G63 - beta.0 - beta.oil*price.oil.2025 - beta.eua*price.eua.2025 - parameters!$D88 ))), price.ceiling   )</f>
        <v>5.4211134005501993</v>
      </c>
      <c r="H78" s="1">
        <f xml:space="preserve"> MIN(   MAX(0,EXP((1/beta.p)*( H48 - H63 - beta.0 - beta.oil*price.oil.2025 - beta.eua*price.eua.2025 - parameters!$D88 ))), price.ceiling   )</f>
        <v>5.6166853932467351</v>
      </c>
      <c r="I78" s="1">
        <f xml:space="preserve"> MIN(   MAX(0,EXP((1/beta.p)*( I48 - I63 - beta.0 - beta.oil*price.oil.2025 - beta.eua*price.eua.2025 - parameters!$D88 ))), price.ceiling   )</f>
        <v>5.8193128377483196</v>
      </c>
      <c r="J78" s="1">
        <f xml:space="preserve"> MIN(   MAX(0,EXP((1/beta.p)*( J48 - J63 - beta.0 - beta.oil*price.oil.2025 - beta.eua*price.eua.2025 - parameters!$D88 ))), price.ceiling   )</f>
        <v>6.0292502664114878</v>
      </c>
      <c r="K78" s="1">
        <f xml:space="preserve"> MIN(   MAX(0,EXP((1/beta.p)*( K48 - K63 - beta.0 - beta.oil*price.oil.2025 - beta.eua*price.eua.2025 - parameters!$D88 ))), price.ceiling   )</f>
        <v>6.2467613940976436</v>
      </c>
      <c r="L78" s="1">
        <f xml:space="preserve"> MIN(   MAX(0,EXP((1/beta.p)*( L48 - L63 - beta.0 - beta.oil*price.oil.2025 - beta.eua*price.eua.2025 - parameters!$D88 ))), price.ceiling   )</f>
        <v>6.472119449440938</v>
      </c>
      <c r="M78" s="1">
        <f xml:space="preserve"> MIN(   MAX(0,EXP((1/beta.p)*( M48 - M63 - beta.0 - beta.oil*price.oil.2025 - beta.eua*price.eua.2025 - parameters!$D88 ))), price.ceiling   )</f>
        <v>6.7056075180669703</v>
      </c>
      <c r="N78" s="1">
        <f xml:space="preserve"> MIN(   MAX(0,EXP((1/beta.p)*( N48 - N63 - beta.0 - beta.oil*price.oil.2025 - beta.eua*price.eua.2025 - parameters!$D88 ))), price.ceiling   )</f>
        <v>6.9475188981934446</v>
      </c>
      <c r="O78" s="1">
        <f xml:space="preserve"> MIN(   MAX(0,EXP((1/beta.p)*( O48 - O63 - beta.0 - beta.oil*price.oil.2025 - beta.eua*price.eua.2025 - parameters!$D88 ))), price.ceiling   )</f>
        <v>7.1981574690594607</v>
      </c>
      <c r="P78" s="1">
        <f xml:space="preserve"> MIN(   MAX(0,EXP((1/beta.p)*( P48 - P63 - beta.0 - beta.oil*price.oil.2025 - beta.eua*price.eua.2025 - parameters!$D88 ))), price.ceiling   )</f>
        <v>7.457838072646271</v>
      </c>
      <c r="Q78" s="1">
        <f xml:space="preserve"> MIN(   MAX(0,EXP((1/beta.p)*( Q48 - Q63 - beta.0 - beta.oil*price.oil.2025 - beta.eua*price.eua.2025 - parameters!$D88 ))), price.ceiling   )</f>
        <v>7.7268869091689458</v>
      </c>
      <c r="R78" s="1">
        <f xml:space="preserve"> MIN(   MAX(0,EXP((1/beta.p)*( R48 - R63 - beta.0 - beta.oil*price.oil.2025 - beta.eua*price.eua.2025 - parameters!$D88 ))), price.ceiling   )</f>
        <v>8.0056419468358548</v>
      </c>
      <c r="S78" s="1">
        <f xml:space="preserve"> MIN(   MAX(0,EXP((1/beta.p)*( S48 - S63 - beta.0 - beta.oil*price.oil.2025 - beta.eua*price.eua.2025 - parameters!$D88 ))), price.ceiling   )</f>
        <v>8.2944533463905596</v>
      </c>
      <c r="T78" s="1">
        <f xml:space="preserve"> MIN(   MAX(0,EXP((1/beta.p)*( T48 - T63 - beta.0 - beta.oil*price.oil.2025 - beta.eua*price.eua.2025 - parameters!$D88 ))), price.ceiling   )</f>
        <v>8.5936839009695145</v>
      </c>
      <c r="U78" s="1">
        <f xml:space="preserve"> MIN(   MAX(0,EXP((1/beta.p)*( U48 - U63 - beta.0 - beta.oil*price.oil.2025 - beta.eua*price.eua.2025 - parameters!$D88 ))), price.ceiling   )</f>
        <v>8.9037094918280566</v>
      </c>
      <c r="V78" s="1">
        <f xml:space="preserve"> MIN(   MAX(0,EXP((1/beta.p)*( V48 - V63 - beta.0 - beta.oil*price.oil.2025 - beta.eua*price.eua.2025 - parameters!$D88 ))), price.ceiling   )</f>
        <v>9.2249195605071499</v>
      </c>
      <c r="W78" s="1">
        <f xml:space="preserve"> MIN(   MAX(0,EXP((1/beta.p)*( W48 - W63 - beta.0 - beta.oil*price.oil.2025 - beta.eua*price.eua.2025 - parameters!$D88 ))), price.ceiling   )</f>
        <v>9.5577175980340012</v>
      </c>
      <c r="X78" s="1">
        <f xml:space="preserve"> MIN(   MAX(0,EXP((1/beta.p)*( X48 - X63 - beta.0 - beta.oil*price.oil.2025 - beta.eua*price.eua.2025 - parameters!$D88 ))), price.ceiling   )</f>
        <v>9.9025216517711048</v>
      </c>
      <c r="Y78" s="1">
        <f xml:space="preserve"> MIN(   MAX(0,EXP((1/beta.p)*( Y48 - Y63 - beta.0 - beta.oil*price.oil.2025 - beta.eua*price.eua.2025 - parameters!$D88 ))), price.ceiling   )</f>
        <v>10.259764850550329</v>
      </c>
      <c r="Z78" s="1">
        <f xml:space="preserve"> MIN(   MAX(0,EXP((1/beta.p)*( Z48 - Z63 - beta.0 - beta.oil*price.oil.2025 - beta.eua*price.eua.2025 - parameters!$D88 ))), price.ceiling   )</f>
        <v>10.629895948751733</v>
      </c>
      <c r="AA78" s="1">
        <f xml:space="preserve"> MIN(   MAX(0,EXP((1/beta.p)*( AA48 - AA63 - beta.0 - beta.oil*price.oil.2025 - beta.eua*price.eua.2025 - parameters!$D88 ))), price.ceiling   )</f>
        <v>11.013379890010594</v>
      </c>
      <c r="AB78" s="1">
        <f xml:space="preserve"> MIN(   MAX(0,EXP((1/beta.p)*( AB48 - AB63 - beta.0 - beta.oil*price.oil.2025 - beta.eua*price.eua.2025 - parameters!$D88 ))), price.ceiling   )</f>
        <v>11.410698391260675</v>
      </c>
      <c r="AC78" s="1">
        <f xml:space="preserve"> MIN(   MAX(0,EXP((1/beta.p)*( AC48 - AC63 - beta.0 - beta.oil*price.oil.2025 - beta.eua*price.eua.2025 - parameters!$D88 ))), price.ceiling   )</f>
        <v>11.822350547847456</v>
      </c>
      <c r="AD78" s="1">
        <f xml:space="preserve"> MIN(   MAX(0,EXP((1/beta.p)*( AD48 - AD63 - beta.0 - beta.oil*price.oil.2025 - beta.eua*price.eua.2025 - parameters!$D88 ))), price.ceiling   )</f>
        <v>12.248853460471432</v>
      </c>
      <c r="AE78" s="1">
        <f xml:space="preserve"> MIN(   MAX(0,EXP((1/beta.p)*( AE48 - AE63 - beta.0 - beta.oil*price.oil.2025 - beta.eua*price.eua.2025 - parameters!$D88 ))), price.ceiling   )</f>
        <v>12.690742884748945</v>
      </c>
      <c r="AF78" s="1">
        <f xml:space="preserve"> MIN(   MAX(0,EXP((1/beta.p)*( AF48 - AF63 - beta.0 - beta.oil*price.oil.2025 - beta.eua*price.eua.2025 - parameters!$D88 ))), price.ceiling   )</f>
        <v>13.148573904206648</v>
      </c>
      <c r="AG78" s="1">
        <f xml:space="preserve"> MIN(   MAX(0,EXP((1/beta.p)*( AG48 - AG63 - beta.0 - beta.oil*price.oil.2025 - beta.eua*price.eua.2025 - parameters!$D88 ))), price.ceiling   )</f>
        <v>13.622921627554843</v>
      </c>
      <c r="AH78" s="1">
        <f xml:space="preserve"> MIN(   MAX(0,EXP((1/beta.p)*( AH48 - AH63 - beta.0 - beta.oil*price.oil.2025 - beta.eua*price.eua.2025 - parameters!$D88 ))), price.ceiling   )</f>
        <v>14.114381911115636</v>
      </c>
      <c r="AI78" s="1">
        <f xml:space="preserve"> MIN(   MAX(0,EXP((1/beta.p)*( AI48 - AI63 - beta.0 - beta.oil*price.oil.2025 - beta.eua*price.eua.2025 - parameters!$D88 ))), price.ceiling   )</f>
        <v>14.623572107313466</v>
      </c>
      <c r="AJ78" s="1">
        <f xml:space="preserve"> MIN(   MAX(0,EXP((1/beta.p)*( AJ48 - AJ63 - beta.0 - beta.oil*price.oil.2025 - beta.eua*price.eua.2025 - parameters!$D88 ))), price.ceiling   )</f>
        <v>15.151131840168064</v>
      </c>
      <c r="AK78" s="1">
        <f xml:space="preserve"> MIN(   MAX(0,EXP((1/beta.p)*( AK48 - AK63 - beta.0 - beta.oil*price.oil.2025 - beta.eua*price.eua.2025 - parameters!$D88 ))), price.ceiling   )</f>
        <v>15.697723808764191</v>
      </c>
      <c r="AL78" s="1">
        <f xml:space="preserve"> MIN(   MAX(0,EXP((1/beta.p)*( AL48 - AL63 - beta.0 - beta.oil*price.oil.2025 - beta.eua*price.eua.2025 - parameters!$D88 ))), price.ceiling   )</f>
        <v>16.264034619707253</v>
      </c>
      <c r="AM78" s="1">
        <f xml:space="preserve"> MIN(   MAX(0,EXP((1/beta.p)*( AM48 - AM63 - beta.0 - beta.oil*price.oil.2025 - beta.eua*price.eua.2025 - parameters!$D88 ))), price.ceiling   )</f>
        <v>16.85077564961059</v>
      </c>
      <c r="AN78" s="1">
        <f xml:space="preserve"> MIN(   MAX(0,EXP((1/beta.p)*( AN48 - AN63 - beta.0 - beta.oil*price.oil.2025 - beta.eua*price.eua.2025 - parameters!$D88 ))), price.ceiling   )</f>
        <v>17.458683938697867</v>
      </c>
      <c r="AO78" s="1">
        <f xml:space="preserve"> MIN(   MAX(0,EXP((1/beta.p)*( AO48 - AO63 - beta.0 - beta.oil*price.oil.2025 - beta.eua*price.eua.2025 - parameters!$D88 ))), price.ceiling   )</f>
        <v>18.088523116643053</v>
      </c>
      <c r="AP78" s="1">
        <f xml:space="preserve"> MIN(   MAX(0,EXP((1/beta.p)*( AP48 - AP63 - beta.0 - beta.oil*price.oil.2025 - beta.eua*price.eua.2025 - parameters!$D88 ))), price.ceiling   )</f>
        <v>18.741084361810913</v>
      </c>
      <c r="AQ78" s="1">
        <f xml:space="preserve"> MIN(   MAX(0,EXP((1/beta.p)*( AQ48 - AQ63 - beta.0 - beta.oil*price.oil.2025 - beta.eua*price.eua.2025 - parameters!$D88 ))), price.ceiling   )</f>
        <v>19.417187395103156</v>
      </c>
      <c r="AR78" s="1">
        <f xml:space="preserve"> MIN(   MAX(0,EXP((1/beta.p)*( AR48 - AR63 - beta.0 - beta.oil*price.oil.2025 - beta.eua*price.eua.2025 - parameters!$D88 ))), price.ceiling   )</f>
        <v>20.117681509658478</v>
      </c>
      <c r="AS78" s="1">
        <f xml:space="preserve"> MIN(   MAX(0,EXP((1/beta.p)*( AS48 - AS63 - beta.0 - beta.oil*price.oil.2025 - beta.eua*price.eua.2025 - parameters!$D88 ))), price.ceiling   )</f>
        <v>20.843446637700048</v>
      </c>
      <c r="AT78" s="1">
        <f xml:space="preserve"> MIN(   MAX(0,EXP((1/beta.p)*( AT48 - AT63 - beta.0 - beta.oil*price.oil.2025 - beta.eua*price.eua.2025 - parameters!$D88 ))), price.ceiling   )</f>
        <v>21.59539445587059</v>
      </c>
      <c r="AU78" s="1">
        <f xml:space="preserve"> MIN(   MAX(0,EXP((1/beta.p)*( AU48 - AU63 - beta.0 - beta.oil*price.oil.2025 - beta.eua*price.eua.2025 - parameters!$D88 ))), price.ceiling   )</f>
        <v>22.374469530443594</v>
      </c>
      <c r="AV78" s="1">
        <f xml:space="preserve"> MIN(   MAX(0,EXP((1/beta.p)*( AV48 - AV63 - beta.0 - beta.oil*price.oil.2025 - beta.eua*price.eua.2025 - parameters!$D88 ))), price.ceiling   )</f>
        <v>23.181650503848928</v>
      </c>
      <c r="AW78" s="1">
        <f xml:space="preserve"> MIN(   MAX(0,EXP((1/beta.p)*( AW48 - AW63 - beta.0 - beta.oil*price.oil.2025 - beta.eua*price.eua.2025 - parameters!$D88 ))), price.ceiling   )</f>
        <v>24.017951324003736</v>
      </c>
      <c r="AX78" s="1">
        <f xml:space="preserve"> MIN(   MAX(0,EXP((1/beta.p)*( AX48 - AX63 - beta.0 - beta.oil*price.oil.2025 - beta.eua*price.eua.2025 - parameters!$D88 ))), price.ceiling   )</f>
        <v>24.884422517992601</v>
      </c>
      <c r="AY78" s="1">
        <f xml:space="preserve"> MIN(   MAX(0,EXP((1/beta.p)*( AY48 - AY63 - beta.0 - beta.oil*price.oil.2025 - beta.eua*price.eua.2025 - parameters!$D88 ))), price.ceiling   )</f>
        <v>25.782152511696932</v>
      </c>
      <c r="AZ78" s="1">
        <f xml:space="preserve"> MIN(   MAX(0,EXP((1/beta.p)*( AZ48 - AZ63 - beta.0 - beta.oil*price.oil.2025 - beta.eua*price.eua.2025 - parameters!$D88 ))), price.ceiling   )</f>
        <v>26.712268997031249</v>
      </c>
      <c r="BA78" s="1">
        <f xml:space="preserve"> MIN(   MAX(0,EXP((1/beta.p)*( BA48 - BA63 - beta.0 - beta.oil*price.oil.2025 - beta.eua*price.eua.2025 - parameters!$D88 ))), price.ceiling   )</f>
        <v>27.675940348504014</v>
      </c>
      <c r="BB78" s="1">
        <f xml:space="preserve"> MIN(   MAX(0,EXP((1/beta.p)*( BB48 - BB63 - beta.0 - beta.oil*price.oil.2025 - beta.eua*price.eua.2025 - parameters!$D88 ))), price.ceiling   )</f>
        <v>28.674377090882064</v>
      </c>
      <c r="BC78" s="1">
        <f xml:space="preserve"> MIN(   MAX(0,EXP((1/beta.p)*( BC48 - BC63 - beta.0 - beta.oil*price.oil.2025 - beta.eua*price.eua.2025 - parameters!$D88 ))), price.ceiling   )</f>
        <v>29.708833419802708</v>
      </c>
      <c r="BD78" s="1">
        <f xml:space="preserve"> MIN(   MAX(0,EXP((1/beta.p)*( BD48 - BD63 - beta.0 - beta.oil*price.oil.2025 - beta.eua*price.eua.2025 - parameters!$D88 ))), price.ceiling   )</f>
        <v>30.780608777243227</v>
      </c>
      <c r="BE78" s="1">
        <f xml:space="preserve"> MIN(   MAX(0,EXP((1/beta.p)*( BE48 - BE63 - beta.0 - beta.oil*price.oil.2025 - beta.eua*price.eua.2025 - parameters!$D88 ))), price.ceiling   )</f>
        <v>31.891049483827032</v>
      </c>
      <c r="BF78" s="1">
        <f xml:space="preserve"> MIN(   MAX(0,EXP((1/beta.p)*( BF48 - BF63 - beta.0 - beta.oil*price.oil.2025 - beta.eua*price.eua.2025 - parameters!$D88 ))), price.ceiling   )</f>
        <v>33.041550430016947</v>
      </c>
      <c r="BG78" s="1">
        <f xml:space="preserve"> MIN(   MAX(0,EXP((1/beta.p)*( BG48 - BG63 - beta.0 - beta.oil*price.oil.2025 - beta.eua*price.eua.2025 - parameters!$D88 ))), price.ceiling   )</f>
        <v>34.23355682831987</v>
      </c>
      <c r="BH78" s="1">
        <f xml:space="preserve"> MIN(   MAX(0,EXP((1/beta.p)*( BH48 - BH63 - beta.0 - beta.oil*price.oil.2025 - beta.eua*price.eua.2025 - parameters!$D88 ))), price.ceiling   )</f>
        <v>35.468566028703897</v>
      </c>
      <c r="BI78" s="1">
        <f xml:space="preserve"> MIN(   MAX(0,EXP((1/beta.p)*( BI48 - BI63 - beta.0 - beta.oil*price.oil.2025 - beta.eua*price.eua.2025 - parameters!$D88 ))), price.ceiling   )</f>
        <v>36.748129399508521</v>
      </c>
      <c r="BJ78" s="1">
        <f xml:space="preserve"> MIN(   MAX(0,EXP((1/beta.p)*( BJ48 - BJ63 - beta.0 - beta.oil*price.oil.2025 - beta.eua*price.eua.2025 - parameters!$D88 ))), price.ceiling   )</f>
        <v>38.07385427621054</v>
      </c>
      <c r="BK78" s="1">
        <f xml:space="preserve"> MIN(   MAX(0,EXP((1/beta.p)*( BK48 - BK63 - beta.0 - beta.oil*price.oil.2025 - beta.eua*price.eua.2025 - parameters!$D88 ))), price.ceiling   )</f>
        <v>39.447405980493322</v>
      </c>
      <c r="BL78" s="1">
        <f xml:space="preserve"> MIN(   MAX(0,EXP((1/beta.p)*( BL48 - BL63 - beta.0 - beta.oil*price.oil.2025 - beta.eua*price.eua.2025 - parameters!$D88 ))), price.ceiling   )</f>
        <v>40.870509912156393</v>
      </c>
      <c r="BM78" s="1">
        <f xml:space="preserve"> MIN(   MAX(0,EXP((1/beta.p)*( BM48 - BM63 - beta.0 - beta.oil*price.oil.2025 - beta.eua*price.eua.2025 - parameters!$D88 ))), price.ceiling   )</f>
        <v>42.344953716492377</v>
      </c>
      <c r="BN78" s="1">
        <f xml:space="preserve"> MIN(   MAX(0,EXP((1/beta.p)*( BN48 - BN63 - beta.0 - beta.oil*price.oil.2025 - beta.eua*price.eua.2025 - parameters!$D88 ))), price.ceiling   )</f>
        <v>43.872589529854338</v>
      </c>
      <c r="BO78" s="1">
        <f xml:space="preserve"> MIN(   MAX(0,EXP((1/beta.p)*( BO48 - BO63 - beta.0 - beta.oil*price.oil.2025 - beta.eua*price.eua.2025 - parameters!$D88 ))), price.ceiling   )</f>
        <v>45.455336306234258</v>
      </c>
      <c r="BP78" s="1">
        <f xml:space="preserve"> MIN(   MAX(0,EXP((1/beta.p)*( BP48 - BP63 - beta.0 - beta.oil*price.oil.2025 - beta.eua*price.eua.2025 - parameters!$D88 ))), price.ceiling   )</f>
        <v>47.095182227774842</v>
      </c>
      <c r="BQ78" s="1">
        <f xml:space="preserve"> MIN(   MAX(0,EXP((1/beta.p)*( BQ48 - BQ63 - beta.0 - beta.oil*price.oil.2025 - beta.eua*price.eua.2025 - parameters!$D88 ))), price.ceiling   )</f>
        <v>48.794187202243286</v>
      </c>
      <c r="BR78" s="1">
        <f xml:space="preserve"> MIN(   MAX(0,EXP((1/beta.p)*( BR48 - BR63 - beta.0 - beta.oil*price.oil.2025 - beta.eua*price.eua.2025 - parameters!$D88 ))), price.ceiling   )</f>
        <v>50.554485450603494</v>
      </c>
      <c r="BS78" s="1">
        <f xml:space="preserve"> MIN(   MAX(0,EXP((1/beta.p)*( BS48 - BS63 - beta.0 - beta.oil*price.oil.2025 - beta.eua*price.eua.2025 - parameters!$D88 ))), price.ceiling   )</f>
        <v>52.378288187937699</v>
      </c>
      <c r="BT78" s="1">
        <f xml:space="preserve"> MIN(   MAX(0,EXP((1/beta.p)*( BT48 - BT63 - beta.0 - beta.oil*price.oil.2025 - beta.eua*price.eua.2025 - parameters!$D88 ))), price.ceiling   )</f>
        <v>54.267886401084965</v>
      </c>
      <c r="BU78" s="1">
        <f xml:space="preserve"> MIN(   MAX(0,EXP((1/beta.p)*( BU48 - BU63 - beta.0 - beta.oil*price.oil.2025 - beta.eua*price.eua.2025 - parameters!$D88 ))), price.ceiling   )</f>
        <v>56.225653726485739</v>
      </c>
      <c r="BV78" s="1">
        <f xml:space="preserve"> MIN(   MAX(0,EXP((1/beta.p)*( BV48 - BV63 - beta.0 - beta.oil*price.oil.2025 - beta.eua*price.eua.2025 - parameters!$D88 ))), price.ceiling   )</f>
        <v>58.254049431847321</v>
      </c>
      <c r="BW78" s="1">
        <f xml:space="preserve"> MIN(   MAX(0,EXP((1/beta.p)*( BW48 - BW63 - beta.0 - beta.oil*price.oil.2025 - beta.eua*price.eua.2025 - parameters!$D88 ))), price.ceiling   )</f>
        <v>60.355621505376128</v>
      </c>
      <c r="BX78" s="1">
        <f xml:space="preserve"> MIN(   MAX(0,EXP((1/beta.p)*( BX48 - BX63 - beta.0 - beta.oil*price.oil.2025 - beta.eua*price.eua.2025 - parameters!$D88 ))), price.ceiling   )</f>
        <v>62.533009856456594</v>
      </c>
      <c r="BY78" s="1">
        <f xml:space="preserve"> MIN(   MAX(0,EXP((1/beta.p)*( BY48 - BY63 - beta.0 - beta.oil*price.oil.2025 - beta.eua*price.eua.2025 - parameters!$D88 ))), price.ceiling   )</f>
        <v>64.78894963179826</v>
      </c>
      <c r="BZ78" s="1">
        <f xml:space="preserve"> MIN(   MAX(0,EXP((1/beta.p)*( BZ48 - BZ63 - beta.0 - beta.oil*price.oil.2025 - beta.eua*price.eua.2025 - parameters!$D88 ))), price.ceiling   )</f>
        <v>67.126274651215951</v>
      </c>
      <c r="CA78" s="1">
        <f xml:space="preserve"> MIN(   MAX(0,EXP((1/beta.p)*( CA48 - CA63 - beta.0 - beta.oil*price.oil.2025 - beta.eua*price.eua.2025 - parameters!$D88 ))), price.ceiling   )</f>
        <v>69.547920967358465</v>
      </c>
      <c r="CB78" s="1">
        <f xml:space="preserve"> MIN(   MAX(0,EXP((1/beta.p)*( CB48 - CB63 - beta.0 - beta.oil*price.oil.2025 - beta.eua*price.eua.2025 - parameters!$D88 ))), price.ceiling   )</f>
        <v>72.056930553859075</v>
      </c>
      <c r="CC78" s="1">
        <f xml:space="preserve"> MIN(   MAX(0,EXP((1/beta.p)*( CC48 - CC63 - beta.0 - beta.oil*price.oil.2025 - beta.eua*price.eua.2025 - parameters!$D88 ))), price.ceiling   )</f>
        <v>74.656455126538944</v>
      </c>
      <c r="CD78" s="1">
        <f xml:space="preserve"> MIN(   MAX(0,EXP((1/beta.p)*( CD48 - CD63 - beta.0 - beta.oil*price.oil.2025 - beta.eua*price.eua.2025 - parameters!$D88 ))), price.ceiling   )</f>
        <v>77.349760102464131</v>
      </c>
      <c r="CE78" s="1">
        <f xml:space="preserve"> MIN(   MAX(0,EXP((1/beta.p)*( CE48 - CE63 - beta.0 - beta.oil*price.oil.2025 - beta.eua*price.eua.2025 - parameters!$D88 ))), price.ceiling   )</f>
        <v>80.140228701830182</v>
      </c>
      <c r="CF78" s="1">
        <f xml:space="preserve"> MIN(   MAX(0,EXP((1/beta.p)*( CF48 - CF63 - beta.0 - beta.oil*price.oil.2025 - beta.eua*price.eua.2025 - parameters!$D88 ))), price.ceiling   )</f>
        <v>83.031366197825491</v>
      </c>
      <c r="CG78" s="1">
        <f xml:space="preserve"> MIN(   MAX(0,EXP((1/beta.p)*( CG48 - CG63 - beta.0 - beta.oil*price.oil.2025 - beta.eua*price.eua.2025 - parameters!$D88 ))), price.ceiling   )</f>
        <v>86.026804319812811</v>
      </c>
      <c r="CH78" s="1">
        <f xml:space="preserve"> MIN(   MAX(0,EXP((1/beta.p)*( CH48 - CH63 - beta.0 - beta.oil*price.oil.2025 - beta.eua*price.eua.2025 - parameters!$D88 ))), price.ceiling   )</f>
        <v>89.130305815360401</v>
      </c>
      <c r="CI78" s="1">
        <f xml:space="preserve"> MIN(   MAX(0,EXP((1/beta.p)*( CI48 - CI63 - beta.0 - beta.oil*price.oil.2025 - beta.eua*price.eua.2025 - parameters!$D88 ))), price.ceiling   )</f>
        <v>92.34576917685223</v>
      </c>
      <c r="CJ78" s="1">
        <f xml:space="preserve"> MIN(   MAX(0,EXP((1/beta.p)*( CJ48 - CJ63 - beta.0 - beta.oil*price.oil.2025 - beta.eua*price.eua.2025 - parameters!$D88 ))), price.ceiling   )</f>
        <v>95.677233538615667</v>
      </c>
      <c r="CK78" s="1">
        <f xml:space="preserve"> MIN(   MAX(0,EXP((1/beta.p)*( CK48 - CK63 - beta.0 - beta.oil*price.oil.2025 - beta.eua*price.eua.2025 - parameters!$D88 ))), price.ceiling   )</f>
        <v>99.128883750717876</v>
      </c>
      <c r="CL78" s="1">
        <f xml:space="preserve"> MIN(   MAX(0,EXP((1/beta.p)*( CL48 - CL63 - beta.0 - beta.oil*price.oil.2025 - beta.eua*price.eua.2025 - parameters!$D88 ))), price.ceiling   )</f>
        <v>102.70505563580386</v>
      </c>
      <c r="CM78" s="1">
        <f xml:space="preserve"> MIN(   MAX(0,EXP((1/beta.p)*( CM48 - CM63 - beta.0 - beta.oil*price.oil.2025 - beta.eua*price.eua.2025 - parameters!$D88 ))), price.ceiling   )</f>
        <v>106.41024143558154</v>
      </c>
      <c r="CN78" s="1">
        <f xml:space="preserve"> MIN(   MAX(0,EXP((1/beta.p)*( CN48 - CN63 - beta.0 - beta.oil*price.oil.2025 - beta.eua*price.eua.2025 - parameters!$D88 ))), price.ceiling   )</f>
        <v>110.24909545379187</v>
      </c>
      <c r="CO78" s="1">
        <f xml:space="preserve"> MIN(   MAX(0,EXP((1/beta.p)*( CO48 - CO63 - beta.0 - beta.oil*price.oil.2025 - beta.eua*price.eua.2025 - parameters!$D88 ))), price.ceiling   )</f>
        <v>114.22643990275694</v>
      </c>
      <c r="CP78" s="1">
        <f xml:space="preserve"> MIN(   MAX(0,EXP((1/beta.p)*( CP48 - CP63 - beta.0 - beta.oil*price.oil.2025 - beta.eua*price.eua.2025 - parameters!$D88 ))), price.ceiling   )</f>
        <v>118.34727096084667</v>
      </c>
      <c r="CQ78" s="1">
        <f xml:space="preserve"> MIN(   MAX(0,EXP((1/beta.p)*( CQ48 - CQ63 - beta.0 - beta.oil*price.oil.2025 - beta.eua*price.eua.2025 - parameters!$D88 ))), price.ceiling   )</f>
        <v>122.61676504847458</v>
      </c>
      <c r="CR78" s="1">
        <f xml:space="preserve"> MIN(   MAX(0,EXP((1/beta.p)*( CR48 - CR63 - beta.0 - beta.oil*price.oil.2025 - beta.eua*price.eua.2025 - parameters!$D88 ))), price.ceiling   )</f>
        <v>127.04028533050713</v>
      </c>
      <c r="CS78" s="1">
        <f xml:space="preserve"> MIN(   MAX(0,EXP((1/beta.p)*( CS48 - CS63 - beta.0 - beta.oil*price.oil.2025 - beta.eua*price.eua.2025 - parameters!$D88 ))), price.ceiling   )</f>
        <v>131.62338845325357</v>
      </c>
      <c r="CT78" s="1">
        <f xml:space="preserve"> MIN(   MAX(0,EXP((1/beta.p)*( CT48 - CT63 - beta.0 - beta.oil*price.oil.2025 - beta.eua*price.eua.2025 - parameters!$D88 ))), price.ceiling   )</f>
        <v>136.37183152449799</v>
      </c>
      <c r="CU78" s="1">
        <f xml:space="preserve"> MIN(   MAX(0,EXP((1/beta.p)*( CU48 - CU63 - beta.0 - beta.oil*price.oil.2025 - beta.eua*price.eua.2025 - parameters!$D88 ))), price.ceiling   )</f>
        <v>141.29157934534513</v>
      </c>
      <c r="CV78" s="1">
        <f xml:space="preserve"> MIN(   MAX(0,EXP((1/beta.p)*( CV48 - CV63 - beta.0 - beta.oil*price.oil.2025 - beta.eua*price.eua.2025 - parameters!$D88 ))), price.ceiling   )</f>
        <v>146.38881190296055</v>
      </c>
      <c r="CW78" s="1">
        <f xml:space="preserve"> MIN(   MAX(0,EXP((1/beta.p)*( CW48 - CW63 - beta.0 - beta.oil*price.oil.2025 - beta.eua*price.eua.2025 - parameters!$D88 ))), price.ceiling   )</f>
        <v>151.66993213361914</v>
      </c>
      <c r="CX78" s="1">
        <f xml:space="preserve"> MIN(   MAX(0,EXP((1/beta.p)*( CX48 - CX63 - beta.0 - beta.oil*price.oil.2025 - beta.eua*price.eua.2025 - parameters!$D88 ))), price.ceiling   )</f>
        <v>157.14157396581354</v>
      </c>
      <c r="CY78" s="1">
        <f xml:space="preserve"> MIN(   MAX(0,EXP((1/beta.p)*( CY48 - CY63 - beta.0 - beta.oil*price.oil.2025 - beta.eua*price.eua.2025 - parameters!$D88 ))), price.ceiling   )</f>
        <v>162.81061065352512</v>
      </c>
      <c r="CZ78" s="1">
        <f xml:space="preserve"> MIN(   MAX(0,EXP((1/beta.p)*( CZ48 - CZ63 - beta.0 - beta.oil*price.oil.2025 - beta.eua*price.eua.2025 - parameters!$D88 ))), price.ceiling   )</f>
        <v>168.68416341012636</v>
      </c>
      <c r="DA78" s="1">
        <f xml:space="preserve"> MIN(   MAX(0,EXP((1/beta.p)*( DA48 - DA63 - beta.0 - beta.oil*price.oil.2025 - beta.eua*price.eua.2025 - parameters!$D88 ))), price.ceiling   )</f>
        <v>174.76961035375953</v>
      </c>
    </row>
    <row r="79" spans="1:105" x14ac:dyDescent="0.25">
      <c r="A79" t="s">
        <v>59</v>
      </c>
      <c r="B79" s="3">
        <f t="shared" si="8"/>
        <v>36.508259266803826</v>
      </c>
      <c r="D79" t="s">
        <v>59</v>
      </c>
      <c r="E79" s="1">
        <f xml:space="preserve"> MIN(   MAX(0,EXP((1/beta.p)*( E49 - E64 - beta.0 - beta.oil*price.oil.2025 - beta.eua*price.eua.2025 - parameters!$D89 ))), price.ceiling   )</f>
        <v>4.2924818205080273</v>
      </c>
      <c r="F79" s="1">
        <f xml:space="preserve"> MIN(   MAX(0,EXP((1/beta.p)*( F49 - F64 - beta.0 - beta.oil*price.oil.2025 - beta.eua*price.eua.2025 - parameters!$D89 ))), price.ceiling   )</f>
        <v>4.4726730387228146</v>
      </c>
      <c r="G79" s="1">
        <f xml:space="preserve"> MIN(   MAX(0,EXP((1/beta.p)*( G49 - G64 - beta.0 - beta.oil*price.oil.2025 - beta.eua*price.eua.2025 - parameters!$D89 ))), price.ceiling   )</f>
        <v>4.6604283833519737</v>
      </c>
      <c r="H79" s="1">
        <f xml:space="preserve"> MIN(   MAX(0,EXP((1/beta.p)*( H49 - H64 - beta.0 - beta.oil*price.oil.2025 - beta.eua*price.eua.2025 - parameters!$D89 ))), price.ceiling   )</f>
        <v>4.8560653837900034</v>
      </c>
      <c r="I79" s="1">
        <f xml:space="preserve"> MIN(   MAX(0,EXP((1/beta.p)*( I49 - I64 - beta.0 - beta.oil*price.oil.2025 - beta.eua*price.eua.2025 - parameters!$D89 ))), price.ceiling   )</f>
        <v>5.0599148987850855</v>
      </c>
      <c r="J79" s="1">
        <f xml:space="preserve"> MIN(   MAX(0,EXP((1/beta.p)*( J49 - J64 - beta.0 - beta.oil*price.oil.2025 - beta.eua*price.eua.2025 - parameters!$D89 ))), price.ceiling   )</f>
        <v>5.2723216759831129</v>
      </c>
      <c r="K79" s="1">
        <f xml:space="preserve"> MIN(   MAX(0,EXP((1/beta.p)*( K49 - K64 - beta.0 - beta.oil*price.oil.2025 - beta.eua*price.eua.2025 - parameters!$D89 ))), price.ceiling   )</f>
        <v>5.493644934960404</v>
      </c>
      <c r="L79" s="1">
        <f xml:space="preserve"> MIN(   MAX(0,EXP((1/beta.p)*( L49 - L64 - beta.0 - beta.oil*price.oil.2025 - beta.eua*price.eua.2025 - parameters!$D89 ))), price.ceiling   )</f>
        <v>5.7242589747311881</v>
      </c>
      <c r="M79" s="1">
        <f xml:space="preserve"> MIN(   MAX(0,EXP((1/beta.p)*( M49 - M64 - beta.0 - beta.oil*price.oil.2025 - beta.eua*price.eua.2025 - parameters!$D89 ))), price.ceiling   )</f>
        <v>5.9645538067572099</v>
      </c>
      <c r="N79" s="1">
        <f xml:space="preserve"> MIN(   MAX(0,EXP((1/beta.p)*( N49 - N64 - beta.0 - beta.oil*price.oil.2025 - beta.eua*price.eua.2025 - parameters!$D89 ))), price.ceiling   )</f>
        <v>6.2149358145300528</v>
      </c>
      <c r="O79" s="1">
        <f xml:space="preserve"> MIN(   MAX(0,EXP((1/beta.p)*( O49 - O64 - beta.0 - beta.oil*price.oil.2025 - beta.eua*price.eua.2025 - parameters!$D89 ))), price.ceiling   )</f>
        <v>6.4758284408415898</v>
      </c>
      <c r="P79" s="1">
        <f xml:space="preserve"> MIN(   MAX(0,EXP((1/beta.p)*( P49 - P64 - beta.0 - beta.oil*price.oil.2025 - beta.eua*price.eua.2025 - parameters!$D89 ))), price.ceiling   )</f>
        <v>6.7476729039049426</v>
      </c>
      <c r="Q79" s="1">
        <f xml:space="preserve"> MIN(   MAX(0,EXP((1/beta.p)*( Q49 - Q64 - beta.0 - beta.oil*price.oil.2025 - beta.eua*price.eua.2025 - parameters!$D89 ))), price.ceiling   )</f>
        <v>7.0309289435369609</v>
      </c>
      <c r="R79" s="1">
        <f xml:space="preserve"> MIN(   MAX(0,EXP((1/beta.p)*( R49 - R64 - beta.0 - beta.oil*price.oil.2025 - beta.eua*price.eua.2025 - parameters!$D89 ))), price.ceiling   )</f>
        <v>7.3260755986642225</v>
      </c>
      <c r="S79" s="1">
        <f xml:space="preserve"> MIN(   MAX(0,EXP((1/beta.p)*( S49 - S64 - beta.0 - beta.oil*price.oil.2025 - beta.eua*price.eua.2025 - parameters!$D89 ))), price.ceiling   )</f>
        <v>7.6336120174674349</v>
      </c>
      <c r="T79" s="1">
        <f xml:space="preserve"> MIN(   MAX(0,EXP((1/beta.p)*( T49 - T64 - beta.0 - beta.oil*price.oil.2025 - beta.eua*price.eua.2025 - parameters!$D89 ))), price.ceiling   )</f>
        <v>7.9540583015343298</v>
      </c>
      <c r="U79" s="1">
        <f xml:space="preserve"> MIN(   MAX(0,EXP((1/beta.p)*( U49 - U64 - beta.0 - beta.oil*price.oil.2025 - beta.eua*price.eua.2025 - parameters!$D89 ))), price.ceiling   )</f>
        <v>8.2879563854486999</v>
      </c>
      <c r="V79" s="1">
        <f xml:space="preserve"> MIN(   MAX(0,EXP((1/beta.p)*( V49 - V64 - beta.0 - beta.oil*price.oil.2025 - beta.eua*price.eua.2025 - parameters!$D89 ))), price.ceiling   )</f>
        <v>8.6358709533031242</v>
      </c>
      <c r="W79" s="1">
        <f xml:space="preserve"> MIN(   MAX(0,EXP((1/beta.p)*( W49 - W64 - beta.0 - beta.oil*price.oil.2025 - beta.eua*price.eua.2025 - parameters!$D89 ))), price.ceiling   )</f>
        <v>8.9983903936853356</v>
      </c>
      <c r="X79" s="1">
        <f xml:space="preserve"> MIN(   MAX(0,EXP((1/beta.p)*( X49 - X64 - beta.0 - beta.oil*price.oil.2025 - beta.eua*price.eua.2025 - parameters!$D89 ))), price.ceiling   )</f>
        <v>9.3761277947533497</v>
      </c>
      <c r="Y79" s="1">
        <f xml:space="preserve"> MIN(   MAX(0,EXP((1/beta.p)*( Y49 - Y64 - beta.0 - beta.oil*price.oil.2025 - beta.eua*price.eua.2025 - parameters!$D89 ))), price.ceiling   )</f>
        <v>9.7697219810821689</v>
      </c>
      <c r="Z79" s="1">
        <f xml:space="preserve"> MIN(   MAX(0,EXP((1/beta.p)*( Z49 - Z64 - beta.0 - beta.oil*price.oil.2025 - beta.eua*price.eua.2025 - parameters!$D89 ))), price.ceiling   )</f>
        <v>10.179838594035612</v>
      </c>
      <c r="AA79" s="1">
        <f xml:space="preserve"> MIN(   MAX(0,EXP((1/beta.p)*( AA49 - AA64 - beta.0 - beta.oil*price.oil.2025 - beta.eua*price.eua.2025 - parameters!$D89 ))), price.ceiling   )</f>
        <v>10.607171217490285</v>
      </c>
      <c r="AB79" s="1">
        <f xml:space="preserve"> MIN(   MAX(0,EXP((1/beta.p)*( AB49 - AB64 - beta.0 - beta.oil*price.oil.2025 - beta.eua*price.eua.2025 - parameters!$D89 ))), price.ceiling   )</f>
        <v>11.052442550815627</v>
      </c>
      <c r="AC79" s="1">
        <f xml:space="preserve"> MIN(   MAX(0,EXP((1/beta.p)*( AC49 - AC64 - beta.0 - beta.oil*price.oil.2025 - beta.eua*price.eua.2025 - parameters!$D89 ))), price.ceiling   )</f>
        <v>11.516405631093672</v>
      </c>
      <c r="AD79" s="1">
        <f xml:space="preserve"> MIN(   MAX(0,EXP((1/beta.p)*( AD49 - AD64 - beta.0 - beta.oil*price.oil.2025 - beta.eua*price.eua.2025 - parameters!$D89 ))), price.ceiling   )</f>
        <v>11.999845106645552</v>
      </c>
      <c r="AE79" s="1">
        <f xml:space="preserve"> MIN(   MAX(0,EXP((1/beta.p)*( AE49 - AE64 - beta.0 - beta.oil*price.oil.2025 - beta.eua*price.eua.2025 - parameters!$D89 ))), price.ceiling   )</f>
        <v>12.503578564018541</v>
      </c>
      <c r="AF79" s="1">
        <f xml:space="preserve"> MIN(   MAX(0,EXP((1/beta.p)*( AF49 - AF64 - beta.0 - beta.oil*price.oil.2025 - beta.eua*price.eua.2025 - parameters!$D89 ))), price.ceiling   )</f>
        <v>13.028457910677755</v>
      </c>
      <c r="AG79" s="1">
        <f xml:space="preserve"> MIN(   MAX(0,EXP((1/beta.p)*( AG49 - AG64 - beta.0 - beta.oil*price.oil.2025 - beta.eua*price.eua.2025 - parameters!$D89 ))), price.ceiling   )</f>
        <v>13.575370815740975</v>
      </c>
      <c r="AH79" s="1">
        <f xml:space="preserve"> MIN(   MAX(0,EXP((1/beta.p)*( AH49 - AH64 - beta.0 - beta.oil*price.oil.2025 - beta.eua*price.eua.2025 - parameters!$D89 ))), price.ceiling   )</f>
        <v>14.145242211193104</v>
      </c>
      <c r="AI79" s="1">
        <f xml:space="preserve"> MIN(   MAX(0,EXP((1/beta.p)*( AI49 - AI64 - beta.0 - beta.oil*price.oil.2025 - beta.eua*price.eua.2025 - parameters!$D89 ))), price.ceiling   )</f>
        <v>14.739035856119118</v>
      </c>
      <c r="AJ79" s="1">
        <f xml:space="preserve"> MIN(   MAX(0,EXP((1/beta.p)*( AJ49 - AJ64 - beta.0 - beta.oil*price.oil.2025 - beta.eua*price.eua.2025 - parameters!$D89 ))), price.ceiling   )</f>
        <v>15.357755966600845</v>
      </c>
      <c r="AK79" s="1">
        <f xml:space="preserve"> MIN(   MAX(0,EXP((1/beta.p)*( AK49 - AK64 - beta.0 - beta.oil*price.oil.2025 - beta.eua*price.eua.2025 - parameters!$D89 ))), price.ceiling   )</f>
        <v>16.002448914034154</v>
      </c>
      <c r="AL79" s="1">
        <f xml:space="preserve"> MIN(   MAX(0,EXP((1/beta.p)*( AL49 - AL64 - beta.0 - beta.oil*price.oil.2025 - beta.eua*price.eua.2025 - parameters!$D89 ))), price.ceiling   )</f>
        <v>16.674204994738631</v>
      </c>
      <c r="AM79" s="1">
        <f xml:space="preserve"> MIN(   MAX(0,EXP((1/beta.p)*( AM49 - AM64 - beta.0 - beta.oil*price.oil.2025 - beta.eua*price.eua.2025 - parameters!$D89 ))), price.ceiling   )</f>
        <v>17.374160273852532</v>
      </c>
      <c r="AN79" s="1">
        <f xml:space="preserve"> MIN(   MAX(0,EXP((1/beta.p)*( AN49 - AN64 - beta.0 - beta.oil*price.oil.2025 - beta.eua*price.eua.2025 - parameters!$D89 ))), price.ceiling   )</f>
        <v>18.103498506631329</v>
      </c>
      <c r="AO79" s="1">
        <f xml:space="preserve"> MIN(   MAX(0,EXP((1/beta.p)*( AO49 - AO64 - beta.0 - beta.oil*price.oil.2025 - beta.eua*price.eua.2025 - parameters!$D89 ))), price.ceiling   )</f>
        <v>18.863453140399212</v>
      </c>
      <c r="AP79" s="1">
        <f xml:space="preserve"> MIN(   MAX(0,EXP((1/beta.p)*( AP49 - AP64 - beta.0 - beta.oil*price.oil.2025 - beta.eua*price.eua.2025 - parameters!$D89 ))), price.ceiling   )</f>
        <v>19.655309400539135</v>
      </c>
      <c r="AQ79" s="1">
        <f xml:space="preserve"> MIN(   MAX(0,EXP((1/beta.p)*( AQ49 - AQ64 - beta.0 - beta.oil*price.oil.2025 - beta.eua*price.eua.2025 - parameters!$D89 ))), price.ceiling   )</f>
        <v>20.480406464049235</v>
      </c>
      <c r="AR79" s="1">
        <f xml:space="preserve"> MIN(   MAX(0,EXP((1/beta.p)*( AR49 - AR64 - beta.0 - beta.oil*price.oil.2025 - beta.eua*price.eua.2025 - parameters!$D89 ))), price.ceiling   )</f>
        <v>21.34013972434159</v>
      </c>
      <c r="AS79" s="1">
        <f xml:space="preserve"> MIN(   MAX(0,EXP((1/beta.p)*( AS49 - AS64 - beta.0 - beta.oil*price.oil.2025 - beta.eua*price.eua.2025 - parameters!$D89 ))), price.ceiling   )</f>
        <v>22.235963151113328</v>
      </c>
      <c r="AT79" s="1">
        <f xml:space="preserve"> MIN(   MAX(0,EXP((1/beta.p)*( AT49 - AT64 - beta.0 - beta.oil*price.oil.2025 - beta.eua*price.eua.2025 - parameters!$D89 ))), price.ceiling   )</f>
        <v>23.169391749281278</v>
      </c>
      <c r="AU79" s="1">
        <f xml:space="preserve"> MIN(   MAX(0,EXP((1/beta.p)*( AU49 - AU64 - beta.0 - beta.oil*price.oil.2025 - beta.eua*price.eua.2025 - parameters!$D89 ))), price.ceiling   )</f>
        <v>24.142004121138562</v>
      </c>
      <c r="AV79" s="1">
        <f xml:space="preserve"> MIN(   MAX(0,EXP((1/beta.p)*( AV49 - AV64 - beta.0 - beta.oil*price.oil.2025 - beta.eua*price.eua.2025 - parameters!$D89 ))), price.ceiling   )</f>
        <v>25.155445136066266</v>
      </c>
      <c r="AW79" s="1">
        <f xml:space="preserve"> MIN(   MAX(0,EXP((1/beta.p)*( AW49 - AW64 - beta.0 - beta.oil*price.oil.2025 - beta.eua*price.eua.2025 - parameters!$D89 ))), price.ceiling   )</f>
        <v>26.211428712315065</v>
      </c>
      <c r="AX79" s="1">
        <f xml:space="preserve"> MIN(   MAX(0,EXP((1/beta.p)*( AX49 - AX64 - beta.0 - beta.oil*price.oil.2025 - beta.eua*price.eua.2025 - parameters!$D89 ))), price.ceiling   )</f>
        <v>27.311740715561488</v>
      </c>
      <c r="AY79" s="1">
        <f xml:space="preserve"> MIN(   MAX(0,EXP((1/beta.p)*( AY49 - AY64 - beta.0 - beta.oil*price.oil.2025 - beta.eua*price.eua.2025 - parameters!$D89 ))), price.ceiling   )</f>
        <v>28.458241979140741</v>
      </c>
      <c r="AZ79" s="1">
        <f xml:space="preserve"> MIN(   MAX(0,EXP((1/beta.p)*( AZ49 - AZ64 - beta.0 - beta.oil*price.oil.2025 - beta.eua*price.eua.2025 - parameters!$D89 ))), price.ceiling   )</f>
        <v>29.65287145106371</v>
      </c>
      <c r="BA79" s="1">
        <f xml:space="preserve"> MIN(   MAX(0,EXP((1/beta.p)*( BA49 - BA64 - beta.0 - beta.oil*price.oil.2025 - beta.eua*price.eua.2025 - parameters!$D89 ))), price.ceiling   )</f>
        <v>30.897649473140781</v>
      </c>
      <c r="BB79" s="1">
        <f xml:space="preserve"> MIN(   MAX(0,EXP((1/beta.p)*( BB49 - BB64 - beta.0 - beta.oil*price.oil.2025 - beta.eua*price.eua.2025 - parameters!$D89 ))), price.ceiling   )</f>
        <v>32.194681197757305</v>
      </c>
      <c r="BC79" s="1">
        <f xml:space="preserve"> MIN(   MAX(0,EXP((1/beta.p)*( BC49 - BC64 - beta.0 - beta.oil*price.oil.2025 - beta.eua*price.eua.2025 - parameters!$D89 ))), price.ceiling   )</f>
        <v>33.546160148080297</v>
      </c>
      <c r="BD79" s="1">
        <f xml:space="preserve"> MIN(   MAX(0,EXP((1/beta.p)*( BD49 - BD64 - beta.0 - beta.oil*price.oil.2025 - beta.eua*price.eua.2025 - parameters!$D89 ))), price.ceiling   )</f>
        <v>34.954371927715833</v>
      </c>
      <c r="BE79" s="1">
        <f xml:space="preserve"> MIN(   MAX(0,EXP((1/beta.p)*( BE49 - BE64 - beta.0 - beta.oil*price.oil.2025 - beta.eua*price.eua.2025 - parameters!$D89 ))), price.ceiling   )</f>
        <v>36.421698086092519</v>
      </c>
      <c r="BF79" s="1">
        <f xml:space="preserve"> MIN(   MAX(0,EXP((1/beta.p)*( BF49 - BF64 - beta.0 - beta.oil*price.oil.2025 - beta.eua*price.eua.2025 - parameters!$D89 ))), price.ceiling   )</f>
        <v>37.950620146106615</v>
      </c>
      <c r="BG79" s="1">
        <f xml:space="preserve"> MIN(   MAX(0,EXP((1/beta.p)*( BG49 - BG64 - beta.0 - beta.oil*price.oil.2025 - beta.eua*price.eua.2025 - parameters!$D89 ))), price.ceiling   )</f>
        <v>39.543723800841313</v>
      </c>
      <c r="BH79" s="1">
        <f xml:space="preserve"> MIN(   MAX(0,EXP((1/beta.p)*( BH49 - BH64 - beta.0 - beta.oil*price.oil.2025 - beta.eua*price.eua.2025 - parameters!$D89 ))), price.ceiling   )</f>
        <v>41.203703286457248</v>
      </c>
      <c r="BI79" s="1">
        <f xml:space="preserve"> MIN(   MAX(0,EXP((1/beta.p)*( BI49 - BI64 - beta.0 - beta.oil*price.oil.2025 - beta.eua*price.eua.2025 - parameters!$D89 ))), price.ceiling   )</f>
        <v>42.93336593864958</v>
      </c>
      <c r="BJ79" s="1">
        <f xml:space="preserve"> MIN(   MAX(0,EXP((1/beta.p)*( BJ49 - BJ64 - beta.0 - beta.oil*price.oil.2025 - beta.eua*price.eua.2025 - parameters!$D89 ))), price.ceiling   )</f>
        <v>44.735636940377645</v>
      </c>
      <c r="BK79" s="1">
        <f xml:space="preserve"> MIN(   MAX(0,EXP((1/beta.p)*( BK49 - BK64 - beta.0 - beta.oil*price.oil.2025 - beta.eua*price.eua.2025 - parameters!$D89 ))), price.ceiling   )</f>
        <v>46.613564268896191</v>
      </c>
      <c r="BL79" s="1">
        <f xml:space="preserve"> MIN(   MAX(0,EXP((1/beta.p)*( BL49 - BL64 - beta.0 - beta.oil*price.oil.2025 - beta.eua*price.eua.2025 - parameters!$D89 ))), price.ceiling   )</f>
        <v>48.570323850454905</v>
      </c>
      <c r="BM79" s="1">
        <f xml:space="preserve"> MIN(   MAX(0,EXP((1/beta.p)*( BM49 - BM64 - beta.0 - beta.oil*price.oil.2025 - beta.eua*price.eua.2025 - parameters!$D89 ))), price.ceiling   )</f>
        <v>50.609224931383515</v>
      </c>
      <c r="BN79" s="1">
        <f xml:space="preserve"> MIN(   MAX(0,EXP((1/beta.p)*( BN49 - BN64 - beta.0 - beta.oil*price.oil.2025 - beta.eua*price.eua.2025 - parameters!$D89 ))), price.ceiling   )</f>
        <v>52.733715674646056</v>
      </c>
      <c r="BO79" s="1">
        <f xml:space="preserve"> MIN(   MAX(0,EXP((1/beta.p)*( BO49 - BO64 - beta.0 - beta.oil*price.oil.2025 - beta.eua*price.eua.2025 - parameters!$D89 ))), price.ceiling   )</f>
        <v>54.947388991329341</v>
      </c>
      <c r="BP79" s="1">
        <f xml:space="preserve"> MIN(   MAX(0,EXP((1/beta.p)*( BP49 - BP64 - beta.0 - beta.oil*price.oil.2025 - beta.eua*price.eua.2025 - parameters!$D89 ))), price.ceiling   )</f>
        <v>57.253988616927167</v>
      </c>
      <c r="BQ79" s="1">
        <f xml:space="preserve"> MIN(   MAX(0,EXP((1/beta.p)*( BQ49 - BQ64 - beta.0 - beta.oil*price.oil.2025 - beta.eua*price.eua.2025 - parameters!$D89 ))), price.ceiling   )</f>
        <v>59.657415442697342</v>
      </c>
      <c r="BR79" s="1">
        <f xml:space="preserve"> MIN(   MAX(0,EXP((1/beta.p)*( BR49 - BR64 - beta.0 - beta.oil*price.oil.2025 - beta.eua*price.eua.2025 - parameters!$D89 ))), price.ceiling   )</f>
        <v>62.161734112797824</v>
      </c>
      <c r="BS79" s="1">
        <f xml:space="preserve"> MIN(   MAX(0,EXP((1/beta.p)*( BS49 - BS64 - beta.0 - beta.oil*price.oil.2025 - beta.eua*price.eua.2025 - parameters!$D89 ))), price.ceiling   )</f>
        <v>64.771179898360444</v>
      </c>
      <c r="BT79" s="1">
        <f xml:space="preserve"> MIN(   MAX(0,EXP((1/beta.p)*( BT49 - BT64 - beta.0 - beta.oil*price.oil.2025 - beta.eua*price.eua.2025 - parameters!$D89 ))), price.ceiling   )</f>
        <v>67.490165860125856</v>
      </c>
      <c r="BU79" s="1">
        <f xml:space="preserve"> MIN(   MAX(0,EXP((1/beta.p)*( BU49 - BU64 - beta.0 - beta.oil*price.oil.2025 - beta.eua*price.eua.2025 - parameters!$D89 ))), price.ceiling   )</f>
        <v>70.323290311754789</v>
      </c>
      <c r="BV79" s="1">
        <f xml:space="preserve"> MIN(   MAX(0,EXP((1/beta.p)*( BV49 - BV64 - beta.0 - beta.oil*price.oil.2025 - beta.eua*price.eua.2025 - parameters!$D89 ))), price.ceiling   )</f>
        <v>73.275344596436113</v>
      </c>
      <c r="BW79" s="1">
        <f xml:space="preserve"> MIN(   MAX(0,EXP((1/beta.p)*( BW49 - BW64 - beta.0 - beta.oil*price.oil.2025 - beta.eua*price.eua.2025 - parameters!$D89 ))), price.ceiling   )</f>
        <v>76.351321189943803</v>
      </c>
      <c r="BX79" s="1">
        <f xml:space="preserve"> MIN(   MAX(0,EXP((1/beta.p)*( BX49 - BX64 - beta.0 - beta.oil*price.oil.2025 - beta.eua*price.eua.2025 - parameters!$D89 ))), price.ceiling   )</f>
        <v>79.556422143847442</v>
      </c>
      <c r="BY79" s="1">
        <f xml:space="preserve"> MIN(   MAX(0,EXP((1/beta.p)*( BY49 - BY64 - beta.0 - beta.oil*price.oil.2025 - beta.eua*price.eua.2025 - parameters!$D89 ))), price.ceiling   )</f>
        <v>82.896067883153862</v>
      </c>
      <c r="BZ79" s="1">
        <f xml:space="preserve"> MIN(   MAX(0,EXP((1/beta.p)*( BZ49 - BZ64 - beta.0 - beta.oil*price.oil.2025 - beta.eua*price.eua.2025 - parameters!$D89 ))), price.ceiling   )</f>
        <v>86.375906373259141</v>
      </c>
      <c r="CA79" s="1">
        <f xml:space="preserve"> MIN(   MAX(0,EXP((1/beta.p)*( CA49 - CA64 - beta.0 - beta.oil*price.oil.2025 - beta.eua*price.eua.2025 - parameters!$D89 ))), price.ceiling   )</f>
        <v>90.001822671714677</v>
      </c>
      <c r="CB79" s="1">
        <f xml:space="preserve"> MIN(   MAX(0,EXP((1/beta.p)*( CB49 - CB64 - beta.0 - beta.oil*price.oil.2025 - beta.eua*price.eua.2025 - parameters!$D89 ))), price.ceiling   )</f>
        <v>93.779948880959267</v>
      </c>
      <c r="CC79" s="1">
        <f xml:space="preserve"> MIN(   MAX(0,EXP((1/beta.p)*( CC49 - CC64 - beta.0 - beta.oil*price.oil.2025 - beta.eua*price.eua.2025 - parameters!$D89 ))), price.ceiling   )</f>
        <v>97.716674518851519</v>
      </c>
      <c r="CD79" s="1">
        <f xml:space="preserve"> MIN(   MAX(0,EXP((1/beta.p)*( CD49 - CD64 - beta.0 - beta.oil*price.oil.2025 - beta.eua*price.eua.2025 - parameters!$D89 ))), price.ceiling   )</f>
        <v>101.81865732453896</v>
      </c>
      <c r="CE79" s="1">
        <f xml:space="preserve"> MIN(   MAX(0,EXP((1/beta.p)*( CE49 - CE64 - beta.0 - beta.oil*price.oil.2025 - beta.eua*price.eua.2025 - parameters!$D89 ))), price.ceiling   )</f>
        <v>106.09283451793965</v>
      </c>
      <c r="CF79" s="1">
        <f xml:space="preserve"> MIN(   MAX(0,EXP((1/beta.p)*( CF49 - CF64 - beta.0 - beta.oil*price.oil.2025 - beta.eua*price.eua.2025 - parameters!$D89 ))), price.ceiling   )</f>
        <v>110.54643453187867</v>
      </c>
      <c r="CG79" s="1">
        <f xml:space="preserve"> MIN(   MAX(0,EXP((1/beta.p)*( CG49 - CG64 - beta.0 - beta.oil*price.oil.2025 - beta.eua*price.eua.2025 - parameters!$D89 ))), price.ceiling   )</f>
        <v>115.18698923671903</v>
      </c>
      <c r="CH79" s="1">
        <f xml:space="preserve"> MIN(   MAX(0,EXP((1/beta.p)*( CH49 - CH64 - beta.0 - beta.oil*price.oil.2025 - beta.eua*price.eua.2025 - parameters!$D89 ))), price.ceiling   )</f>
        <v>120.0223466781633</v>
      </c>
      <c r="CI79" s="1">
        <f xml:space="preserve"> MIN(   MAX(0,EXP((1/beta.p)*( CI49 - CI64 - beta.0 - beta.oil*price.oil.2025 - beta.eua*price.eua.2025 - parameters!$D89 ))), price.ceiling   )</f>
        <v>125.06068434976615</v>
      </c>
      <c r="CJ79" s="1">
        <f xml:space="preserve"> MIN(   MAX(0,EXP((1/beta.p)*( CJ49 - CJ64 - beta.0 - beta.oil*price.oil.2025 - beta.eua*price.eua.2025 - parameters!$D89 ))), price.ceiling   )</f>
        <v>130.3105230226046</v>
      </c>
      <c r="CK79" s="1">
        <f xml:space="preserve"> MIN(   MAX(0,EXP((1/beta.p)*( CK49 - CK64 - beta.0 - beta.oil*price.oil.2025 - beta.eua*price.eua.2025 - parameters!$D89 ))), price.ceiling   )</f>
        <v>135.78074115549583</v>
      </c>
      <c r="CL79" s="1">
        <f xml:space="preserve"> MIN(   MAX(0,EXP((1/beta.p)*( CL49 - CL64 - beta.0 - beta.oil*price.oil.2025 - beta.eua*price.eua.2025 - parameters!$D89 ))), price.ceiling   )</f>
        <v>141.48058991013076</v>
      </c>
      <c r="CM79" s="1">
        <f xml:space="preserve"> MIN(   MAX(0,EXP((1/beta.p)*( CM49 - CM64 - beta.0 - beta.oil*price.oil.2025 - beta.eua*price.eua.2025 - parameters!$D89 ))), price.ceiling   )</f>
        <v>147.41970879651794</v>
      </c>
      <c r="CN79" s="1">
        <f xml:space="preserve"> MIN(   MAX(0,EXP((1/beta.p)*( CN49 - CN64 - beta.0 - beta.oil*price.oil.2025 - beta.eua*price.eua.2025 - parameters!$D89 ))), price.ceiling   )</f>
        <v>153.60814197519827</v>
      </c>
      <c r="CO79" s="1">
        <f xml:space="preserve"> MIN(   MAX(0,EXP((1/beta.p)*( CO49 - CO64 - beta.0 - beta.oil*price.oil.2025 - beta.eua*price.eua.2025 - parameters!$D89 ))), price.ceiling   )</f>
        <v>160.05635524379747</v>
      </c>
      <c r="CP79" s="1">
        <f xml:space="preserve"> MIN(   MAX(0,EXP((1/beta.p)*( CP49 - CP64 - beta.0 - beta.oil*price.oil.2025 - beta.eua*price.eua.2025 - parameters!$D89 ))), price.ceiling   )</f>
        <v>166.77525373664767</v>
      </c>
      <c r="CQ79" s="1">
        <f xml:space="preserve"> MIN(   MAX(0,EXP((1/beta.p)*( CQ49 - CQ64 - beta.0 - beta.oil*price.oil.2025 - beta.eua*price.eua.2025 - parameters!$D89 ))), price.ceiling   )</f>
        <v>173.77620036740817</v>
      </c>
      <c r="CR79" s="1">
        <f xml:space="preserve"> MIN(   MAX(0,EXP((1/beta.p)*( CR49 - CR64 - beta.0 - beta.oil*price.oil.2025 - beta.eua*price.eua.2025 - parameters!$D89 ))), price.ceiling   )</f>
        <v>181.07103504587721</v>
      </c>
      <c r="CS79" s="1">
        <f xml:space="preserve"> MIN(   MAX(0,EXP((1/beta.p)*( CS49 - CS64 - beta.0 - beta.oil*price.oil.2025 - beta.eua*price.eua.2025 - parameters!$D89 ))), price.ceiling   )</f>
        <v>188.67209470149336</v>
      </c>
      <c r="CT79" s="1">
        <f xml:space="preserve"> MIN(   MAX(0,EXP((1/beta.p)*( CT49 - CT64 - beta.0 - beta.oil*price.oil.2025 - beta.eua*price.eua.2025 - parameters!$D89 ))), price.ceiling   )</f>
        <v>196.59223414738943</v>
      </c>
      <c r="CU79" s="1">
        <f xml:space="preserve"> MIN(   MAX(0,EXP((1/beta.p)*( CU49 - CU64 - beta.0 - beta.oil*price.oil.2025 - beta.eua*price.eua.2025 - parameters!$D89 ))), price.ceiling   )</f>
        <v>204.84484782028599</v>
      </c>
      <c r="CV79" s="1">
        <f xml:space="preserve"> MIN(   MAX(0,EXP((1/beta.p)*( CV49 - CV64 - beta.0 - beta.oil*price.oil.2025 - beta.eua*price.eua.2025 - parameters!$D89 ))), price.ceiling   )</f>
        <v>213.4438924329877</v>
      </c>
      <c r="CW79" s="1">
        <f xml:space="preserve"> MIN(   MAX(0,EXP((1/beta.p)*( CW49 - CW64 - beta.0 - beta.oil*price.oil.2025 - beta.eua*price.eua.2025 - parameters!$D89 ))), price.ceiling   )</f>
        <v>222.40391057779459</v>
      </c>
      <c r="CX79" s="1">
        <f xml:space="preserve"> MIN(   MAX(0,EXP((1/beta.p)*( CX49 - CX64 - beta.0 - beta.oil*price.oil.2025 - beta.eua*price.eua.2025 - parameters!$D89 ))), price.ceiling   )</f>
        <v>231.74005532074489</v>
      </c>
      <c r="CY79" s="1">
        <f xml:space="preserve"> MIN(   MAX(0,EXP((1/beta.p)*( CY49 - CY64 - beta.0 - beta.oil*price.oil.2025 - beta.eua*price.eua.2025 - parameters!$D89 ))), price.ceiling   )</f>
        <v>241.46811582828215</v>
      </c>
      <c r="CZ79" s="1">
        <f xml:space="preserve"> MIN(   MAX(0,EXP((1/beta.p)*( CZ49 - CZ64 - beta.0 - beta.oil*price.oil.2025 - beta.eua*price.eua.2025 - parameters!$D89 ))), price.ceiling   )</f>
        <v>251.60454406969038</v>
      </c>
      <c r="DA79" s="1">
        <f xml:space="preserve"> MIN(   MAX(0,EXP((1/beta.p)*( DA49 - DA64 - beta.0 - beta.oil*price.oil.2025 - beta.eua*price.eua.2025 - parameters!$D89 ))), price.ceiling   )</f>
        <v>262.16648264044625</v>
      </c>
    </row>
    <row r="80" spans="1:105" x14ac:dyDescent="0.25">
      <c r="A80" t="s">
        <v>60</v>
      </c>
      <c r="B80" s="3">
        <f t="shared" si="8"/>
        <v>37.498380730591904</v>
      </c>
      <c r="D80" t="s">
        <v>60</v>
      </c>
      <c r="E80" s="1">
        <f xml:space="preserve"> MIN(   MAX(0,EXP((1/beta.p)*( E50 - E65 - beta.0 - beta.oil*price.oil.2025 - beta.eua*price.eua.2025 - parameters!$D90 ))), price.ceiling   )</f>
        <v>4.3574637887169088</v>
      </c>
      <c r="F80" s="1">
        <f xml:space="preserve"> MIN(   MAX(0,EXP((1/beta.p)*( F50 - F65 - beta.0 - beta.oil*price.oil.2025 - beta.eua*price.eua.2025 - parameters!$D90 ))), price.ceiling   )</f>
        <v>4.5413672647590619</v>
      </c>
      <c r="G80" s="1">
        <f xml:space="preserve"> MIN(   MAX(0,EXP((1/beta.p)*( G50 - G65 - beta.0 - beta.oil*price.oil.2025 - beta.eua*price.eua.2025 - parameters!$D90 ))), price.ceiling   )</f>
        <v>4.7330322484442551</v>
      </c>
      <c r="H80" s="1">
        <f xml:space="preserve"> MIN(   MAX(0,EXP((1/beta.p)*( H50 - H65 - beta.0 - beta.oil*price.oil.2025 - beta.eua*price.eua.2025 - parameters!$D90 ))), price.ceiling   )</f>
        <v>4.9327863083545997</v>
      </c>
      <c r="I80" s="1">
        <f xml:space="preserve"> MIN(   MAX(0,EXP((1/beta.p)*( I50 - I65 - beta.0 - beta.oil*price.oil.2025 - beta.eua*price.eua.2025 - parameters!$D90 ))), price.ceiling   )</f>
        <v>5.1409708378574077</v>
      </c>
      <c r="J80" s="1">
        <f xml:space="preserve"> MIN(   MAX(0,EXP((1/beta.p)*( J50 - J65 - beta.0 - beta.oil*price.oil.2025 - beta.eua*price.eua.2025 - parameters!$D90 ))), price.ceiling   )</f>
        <v>5.3579416385698382</v>
      </c>
      <c r="K80" s="1">
        <f xml:space="preserve"> MIN(   MAX(0,EXP((1/beta.p)*( K50 - K65 - beta.0 - beta.oil*price.oil.2025 - beta.eua*price.eua.2025 - parameters!$D90 ))), price.ceiling   )</f>
        <v>5.5840695284482154</v>
      </c>
      <c r="L80" s="1">
        <f xml:space="preserve"> MIN(   MAX(0,EXP((1/beta.p)*( L50 - L65 - beta.0 - beta.oil*price.oil.2025 - beta.eua*price.eua.2025 - parameters!$D90 ))), price.ceiling   )</f>
        <v>5.8197409755413174</v>
      </c>
      <c r="M80" s="1">
        <f xml:space="preserve"> MIN(   MAX(0,EXP((1/beta.p)*( M50 - M65 - beta.0 - beta.oil*price.oil.2025 - beta.eua*price.eua.2025 - parameters!$D90 ))), price.ceiling   )</f>
        <v>6.065358758490734</v>
      </c>
      <c r="N80" s="1">
        <f xml:space="preserve"> MIN(   MAX(0,EXP((1/beta.p)*( N50 - N65 - beta.0 - beta.oil*price.oil.2025 - beta.eua*price.eua.2025 - parameters!$D90 ))), price.ceiling   )</f>
        <v>6.3213426549071441</v>
      </c>
      <c r="O80" s="1">
        <f xml:space="preserve"> MIN(   MAX(0,EXP((1/beta.p)*( O50 - O65 - beta.0 - beta.oil*price.oil.2025 - beta.eua*price.eua.2025 - parameters!$D90 ))), price.ceiling   )</f>
        <v>6.5881301587990082</v>
      </c>
      <c r="P80" s="1">
        <f xml:space="preserve"> MIN(   MAX(0,EXP((1/beta.p)*( P50 - P65 - beta.0 - beta.oil*price.oil.2025 - beta.eua*price.eua.2025 - parameters!$D90 ))), price.ceiling   )</f>
        <v>6.8661772282797742</v>
      </c>
      <c r="Q80" s="1">
        <f xml:space="preserve"> MIN(   MAX(0,EXP((1/beta.p)*( Q50 - Q65 - beta.0 - beta.oil*price.oil.2025 - beta.eua*price.eua.2025 - parameters!$D90 ))), price.ceiling   )</f>
        <v>7.1559590648315261</v>
      </c>
      <c r="R80" s="1">
        <f xml:space="preserve"> MIN(   MAX(0,EXP((1/beta.p)*( R50 - R65 - beta.0 - beta.oil*price.oil.2025 - beta.eua*price.eua.2025 - parameters!$D90 ))), price.ceiling   )</f>
        <v>7.4579709254568565</v>
      </c>
      <c r="S80" s="1">
        <f xml:space="preserve"> MIN(   MAX(0,EXP((1/beta.p)*( S50 - S65 - beta.0 - beta.oil*price.oil.2025 - beta.eua*price.eua.2025 - parameters!$D90 ))), price.ceiling   )</f>
        <v>7.7727289691069945</v>
      </c>
      <c r="T80" s="1">
        <f xml:space="preserve"> MIN(   MAX(0,EXP((1/beta.p)*( T50 - T65 - beta.0 - beta.oil*price.oil.2025 - beta.eua*price.eua.2025 - parameters!$D90 ))), price.ceiling   )</f>
        <v>8.1007711388328012</v>
      </c>
      <c r="U80" s="1">
        <f xml:space="preserve"> MIN(   MAX(0,EXP((1/beta.p)*( U50 - U65 - beta.0 - beta.oil*price.oil.2025 - beta.eua*price.eua.2025 - parameters!$D90 ))), price.ceiling   )</f>
        <v>8.4426580811662877</v>
      </c>
      <c r="V80" s="1">
        <f xml:space="preserve"> MIN(   MAX(0,EXP((1/beta.p)*( V50 - V65 - beta.0 - beta.oil*price.oil.2025 - beta.eua*price.eua.2025 - parameters!$D90 ))), price.ceiling   )</f>
        <v>8.7989741043039267</v>
      </c>
      <c r="W80" s="1">
        <f xml:space="preserve"> MIN(   MAX(0,EXP((1/beta.p)*( W50 - W65 - beta.0 - beta.oil*price.oil.2025 - beta.eua*price.eua.2025 - parameters!$D90 ))), price.ceiling   )</f>
        <v>9.1703281767293632</v>
      </c>
      <c r="X80" s="1">
        <f xml:space="preserve"> MIN(   MAX(0,EXP((1/beta.p)*( X50 - X65 - beta.0 - beta.oil*price.oil.2025 - beta.eua*price.eua.2025 - parameters!$D90 ))), price.ceiling   )</f>
        <v>9.557354967982274</v>
      </c>
      <c r="Y80" s="1">
        <f xml:space="preserve"> MIN(   MAX(0,EXP((1/beta.p)*( Y50 - Y65 - beta.0 - beta.oil*price.oil.2025 - beta.eua*price.eua.2025 - parameters!$D90 ))), price.ceiling   )</f>
        <v>9.9607159333520485</v>
      </c>
      <c r="Z80" s="1">
        <f xml:space="preserve"> MIN(   MAX(0,EXP((1/beta.p)*( Z50 - Z65 - beta.0 - beta.oil*price.oil.2025 - beta.eua*price.eua.2025 - parameters!$D90 ))), price.ceiling   )</f>
        <v>10.38110044435021</v>
      </c>
      <c r="AA80" s="1">
        <f xml:space="preserve"> MIN(   MAX(0,EXP((1/beta.p)*( AA50 - AA65 - beta.0 - beta.oil*price.oil.2025 - beta.eua*price.eua.2025 - parameters!$D90 ))), price.ceiling   )</f>
        <v>10.81922696689348</v>
      </c>
      <c r="AB80" s="1">
        <f xml:space="preserve"> MIN(   MAX(0,EXP((1/beta.p)*( AB50 - AB65 - beta.0 - beta.oil*price.oil.2025 - beta.eua*price.eua.2025 - parameters!$D90 ))), price.ceiling   )</f>
        <v>11.275844289211291</v>
      </c>
      <c r="AC80" s="1">
        <f xml:space="preserve"> MIN(   MAX(0,EXP((1/beta.p)*( AC50 - AC65 - beta.0 - beta.oil*price.oil.2025 - beta.eua*price.eua.2025 - parameters!$D90 ))), price.ceiling   )</f>
        <v>11.751732801576109</v>
      </c>
      <c r="AD80" s="1">
        <f xml:space="preserve"> MIN(   MAX(0,EXP((1/beta.p)*( AD50 - AD65 - beta.0 - beta.oil*price.oil.2025 - beta.eua*price.eua.2025 - parameters!$D90 ))), price.ceiling   )</f>
        <v>12.247705830043852</v>
      </c>
      <c r="AE80" s="1">
        <f xml:space="preserve"> MIN(   MAX(0,EXP((1/beta.p)*( AE50 - AE65 - beta.0 - beta.oil*price.oil.2025 - beta.eua*price.eua.2025 - parameters!$D90 ))), price.ceiling   )</f>
        <v>12.764611026483839</v>
      </c>
      <c r="AF80" s="1">
        <f xml:space="preserve"> MIN(   MAX(0,EXP((1/beta.p)*( AF50 - AF65 - beta.0 - beta.oil*price.oil.2025 - beta.eua*price.eua.2025 - parameters!$D90 ))), price.ceiling   )</f>
        <v>13.303331817273845</v>
      </c>
      <c r="AG80" s="1">
        <f xml:space="preserve"> MIN(   MAX(0,EXP((1/beta.p)*( AG50 - AG65 - beta.0 - beta.oil*price.oil.2025 - beta.eua*price.eua.2025 - parameters!$D90 ))), price.ceiling   )</f>
        <v>13.864788913136318</v>
      </c>
      <c r="AH80" s="1">
        <f xml:space="preserve"> MIN(   MAX(0,EXP((1/beta.p)*( AH50 - AH65 - beta.0 - beta.oil*price.oil.2025 - beta.eua*price.eua.2025 - parameters!$D90 ))), price.ceiling   )</f>
        <v>14.449941882696001</v>
      </c>
      <c r="AI80" s="1">
        <f xml:space="preserve"> MIN(   MAX(0,EXP((1/beta.p)*( AI50 - AI65 - beta.0 - beta.oil*price.oil.2025 - beta.eua*price.eua.2025 - parameters!$D90 ))), price.ceiling   )</f>
        <v>15.059790792448485</v>
      </c>
      <c r="AJ80" s="1">
        <f xml:space="preserve"> MIN(   MAX(0,EXP((1/beta.p)*( AJ50 - AJ65 - beta.0 - beta.oil*price.oil.2025 - beta.eua*price.eua.2025 - parameters!$D90 ))), price.ceiling   )</f>
        <v>15.695377915942268</v>
      </c>
      <c r="AK80" s="1">
        <f xml:space="preserve"> MIN(   MAX(0,EXP((1/beta.p)*( AK50 - AK65 - beta.0 - beta.oil*price.oil.2025 - beta.eua*price.eua.2025 - parameters!$D90 ))), price.ceiling   )</f>
        <v>16.357789515095686</v>
      </c>
      <c r="AL80" s="1">
        <f xml:space="preserve"> MIN(   MAX(0,EXP((1/beta.p)*( AL50 - AL65 - beta.0 - beta.oil*price.oil.2025 - beta.eua*price.eua.2025 - parameters!$D90 ))), price.ceiling   )</f>
        <v>17.048157696692861</v>
      </c>
      <c r="AM80" s="1">
        <f xml:space="preserve"> MIN(   MAX(0,EXP((1/beta.p)*( AM50 - AM65 - beta.0 - beta.oil*price.oil.2025 - beta.eua*price.eua.2025 - parameters!$D90 ))), price.ceiling   )</f>
        <v>17.767662347231752</v>
      </c>
      <c r="AN80" s="1">
        <f xml:space="preserve"> MIN(   MAX(0,EXP((1/beta.p)*( AN50 - AN65 - beta.0 - beta.oil*price.oil.2025 - beta.eua*price.eua.2025 - parameters!$D90 ))), price.ceiling   )</f>
        <v>18.517533149430982</v>
      </c>
      <c r="AO80" s="1">
        <f xml:space="preserve"> MIN(   MAX(0,EXP((1/beta.p)*( AO50 - AO65 - beta.0 - beta.oil*price.oil.2025 - beta.eua*price.eua.2025 - parameters!$D90 ))), price.ceiling   )</f>
        <v>19.299051683841792</v>
      </c>
      <c r="AP80" s="1">
        <f xml:space="preserve"> MIN(   MAX(0,EXP((1/beta.p)*( AP50 - AP65 - beta.0 - beta.oil*price.oil.2025 - beta.eua*price.eua.2025 - parameters!$D90 ))), price.ceiling   )</f>
        <v>20.113553619156963</v>
      </c>
      <c r="AQ80" s="1">
        <f xml:space="preserve"> MIN(   MAX(0,EXP((1/beta.p)*( AQ50 - AQ65 - beta.0 - beta.oil*price.oil.2025 - beta.eua*price.eua.2025 - parameters!$D90 ))), price.ceiling   )</f>
        <v>20.962430994960112</v>
      </c>
      <c r="AR80" s="1">
        <f xml:space="preserve"> MIN(   MAX(0,EXP((1/beta.p)*( AR50 - AR65 - beta.0 - beta.oil*price.oil.2025 - beta.eua*price.eua.2025 - parameters!$D90 ))), price.ceiling   )</f>
        <v>21.847134600816609</v>
      </c>
      <c r="AS80" s="1">
        <f xml:space="preserve"> MIN(   MAX(0,EXP((1/beta.p)*( AS50 - AS65 - beta.0 - beta.oil*price.oil.2025 - beta.eua*price.eua.2025 - parameters!$D90 ))), price.ceiling   )</f>
        <v>22.769176455772357</v>
      </c>
      <c r="AT80" s="1">
        <f xml:space="preserve"> MIN(   MAX(0,EXP((1/beta.p)*( AT50 - AT65 - beta.0 - beta.oil*price.oil.2025 - beta.eua*price.eua.2025 - parameters!$D90 ))), price.ceiling   )</f>
        <v>23.730132392497811</v>
      </c>
      <c r="AU80" s="1">
        <f xml:space="preserve"> MIN(   MAX(0,EXP((1/beta.p)*( AU50 - AU65 - beta.0 - beta.oil*price.oil.2025 - beta.eua*price.eua.2025 - parameters!$D90 ))), price.ceiling   )</f>
        <v>24.731644750494009</v>
      </c>
      <c r="AV80" s="1">
        <f xml:space="preserve"> MIN(   MAX(0,EXP((1/beta.p)*( AV50 - AV65 - beta.0 - beta.oil*price.oil.2025 - beta.eua*price.eua.2025 - parameters!$D90 ))), price.ceiling   )</f>
        <v>25.775425182963151</v>
      </c>
      <c r="AW80" s="1">
        <f xml:space="preserve"> MIN(   MAX(0,EXP((1/beta.p)*( AW50 - AW65 - beta.0 - beta.oil*price.oil.2025 - beta.eua*price.eua.2025 - parameters!$D90 ))), price.ceiling   )</f>
        <v>26.863257582141213</v>
      </c>
      <c r="AX80" s="1">
        <f xml:space="preserve"> MIN(   MAX(0,EXP((1/beta.p)*( AX50 - AX65 - beta.0 - beta.oil*price.oil.2025 - beta.eua*price.eua.2025 - parameters!$D90 ))), price.ceiling   )</f>
        <v>27.997001128091878</v>
      </c>
      <c r="AY80" s="1">
        <f xml:space="preserve"> MIN(   MAX(0,EXP((1/beta.p)*( AY50 - AY65 - beta.0 - beta.oil*price.oil.2025 - beta.eua*price.eua.2025 - parameters!$D90 ))), price.ceiling   )</f>
        <v>29.178593466172654</v>
      </c>
      <c r="AZ80" s="1">
        <f xml:space="preserve"> MIN(   MAX(0,EXP((1/beta.p)*( AZ50 - AZ65 - beta.0 - beta.oil*price.oil.2025 - beta.eua*price.eua.2025 - parameters!$D90 ))), price.ceiling   )</f>
        <v>30.410054018603326</v>
      </c>
      <c r="BA80" s="1">
        <f xml:space="preserve"> MIN(   MAX(0,EXP((1/beta.p)*( BA50 - BA65 - beta.0 - beta.oil*price.oil.2025 - beta.eua*price.eua.2025 - parameters!$D90 ))), price.ceiling   )</f>
        <v>31.693487435797074</v>
      </c>
      <c r="BB80" s="1">
        <f xml:space="preserve"> MIN(   MAX(0,EXP((1/beta.p)*( BB50 - BB65 - beta.0 - beta.oil*price.oil.2025 - beta.eua*price.eua.2025 - parameters!$D90 ))), price.ceiling   )</f>
        <v>33.03108719335183</v>
      </c>
      <c r="BC80" s="1">
        <f xml:space="preserve"> MIN(   MAX(0,EXP((1/beta.p)*( BC50 - BC65 - beta.0 - beta.oil*price.oil.2025 - beta.eua*price.eua.2025 - parameters!$D90 ))), price.ceiling   )</f>
        <v>34.425139340850585</v>
      </c>
      <c r="BD80" s="1">
        <f xml:space="preserve"> MIN(   MAX(0,EXP((1/beta.p)*( BD50 - BD65 - beta.0 - beta.oil*price.oil.2025 - beta.eua*price.eua.2025 - parameters!$D90 ))), price.ceiling   )</f>
        <v>35.878026408876536</v>
      </c>
      <c r="BE80" s="1">
        <f xml:space="preserve"> MIN(   MAX(0,EXP((1/beta.p)*( BE50 - BE65 - beta.0 - beta.oil*price.oil.2025 - beta.eua*price.eua.2025 - parameters!$D90 ))), price.ceiling   )</f>
        <v>37.392231480920856</v>
      </c>
      <c r="BF80" s="1">
        <f xml:space="preserve"> MIN(   MAX(0,EXP((1/beta.p)*( BF50 - BF65 - beta.0 - beta.oil*price.oil.2025 - beta.eua*price.eua.2025 - parameters!$D90 ))), price.ceiling   )</f>
        <v>38.970342437142726</v>
      </c>
      <c r="BG80" s="1">
        <f xml:space="preserve"> MIN(   MAX(0,EXP((1/beta.p)*( BG50 - BG65 - beta.0 - beta.oil*price.oil.2025 - beta.eua*price.eua.2025 - parameters!$D90 ))), price.ceiling   )</f>
        <v>40.61505637723355</v>
      </c>
      <c r="BH80" s="1">
        <f xml:space="preserve"> MIN(   MAX(0,EXP((1/beta.p)*( BH50 - BH65 - beta.0 - beta.oil*price.oil.2025 - beta.eua*price.eua.2025 - parameters!$D90 ))), price.ceiling   )</f>
        <v>42.329184229945028</v>
      </c>
      <c r="BI80" s="1">
        <f xml:space="preserve"> MIN(   MAX(0,EXP((1/beta.p)*( BI50 - BI65 - beta.0 - beta.oil*price.oil.2025 - beta.eua*price.eua.2025 - parameters!$D90 ))), price.ceiling   )</f>
        <v>44.115655557158952</v>
      </c>
      <c r="BJ80" s="1">
        <f xml:space="preserve"> MIN(   MAX(0,EXP((1/beta.p)*( BJ50 - BJ65 - beta.0 - beta.oil*price.oil.2025 - beta.eua*price.eua.2025 - parameters!$D90 ))), price.ceiling   )</f>
        <v>45.977523560708981</v>
      </c>
      <c r="BK80" s="1">
        <f xml:space="preserve"> MIN(   MAX(0,EXP((1/beta.p)*( BK50 - BK65 - beta.0 - beta.oil*price.oil.2025 - beta.eua*price.eua.2025 - parameters!$D90 ))), price.ceiling   )</f>
        <v>47.91797030051179</v>
      </c>
      <c r="BL80" s="1">
        <f xml:space="preserve"> MIN(   MAX(0,EXP((1/beta.p)*( BL50 - BL65 - beta.0 - beta.oil*price.oil.2025 - beta.eua*price.eua.2025 - parameters!$D90 ))), price.ceiling   )</f>
        <v>49.9403121329252</v>
      </c>
      <c r="BM80" s="1">
        <f xml:space="preserve"> MIN(   MAX(0,EXP((1/beta.p)*( BM50 - BM65 - beta.0 - beta.oil*price.oil.2025 - beta.eua*price.eua.2025 - parameters!$D90 ))), price.ceiling   )</f>
        <v>52.048005378628467</v>
      </c>
      <c r="BN80" s="1">
        <f xml:space="preserve"> MIN(   MAX(0,EXP((1/beta.p)*( BN50 - BN65 - beta.0 - beta.oil*price.oil.2025 - beta.eua*price.eua.2025 - parameters!$D90 ))), price.ceiling   )</f>
        <v>54.244652229710852</v>
      </c>
      <c r="BO80" s="1">
        <f xml:space="preserve"> MIN(   MAX(0,EXP((1/beta.p)*( BO50 - BO65 - beta.0 - beta.oil*price.oil.2025 - beta.eua*price.eua.2025 - parameters!$D90 ))), price.ceiling   )</f>
        <v>56.534006906064732</v>
      </c>
      <c r="BP80" s="1">
        <f xml:space="preserve"> MIN(   MAX(0,EXP((1/beta.p)*( BP50 - BP65 - beta.0 - beta.oil*price.oil.2025 - beta.eua*price.eua.2025 - parameters!$D90 ))), price.ceiling   )</f>
        <v>58.919982071604259</v>
      </c>
      <c r="BQ80" s="1">
        <f xml:space="preserve"> MIN(   MAX(0,EXP((1/beta.p)*( BQ50 - BQ65 - beta.0 - beta.oil*price.oil.2025 - beta.eua*price.eua.2025 - parameters!$D90 ))), price.ceiling   )</f>
        <v>61.406655521276271</v>
      </c>
      <c r="BR80" s="1">
        <f xml:space="preserve"> MIN(   MAX(0,EXP((1/beta.p)*( BR50 - BR65 - beta.0 - beta.oil*price.oil.2025 - beta.eua*price.eua.2025 - parameters!$D90 ))), price.ceiling   )</f>
        <v>63.998277150290718</v>
      </c>
      <c r="BS80" s="1">
        <f xml:space="preserve"> MIN(   MAX(0,EXP((1/beta.p)*( BS50 - BS65 - beta.0 - beta.oil*price.oil.2025 - beta.eua*price.eua.2025 - parameters!$D90 ))), price.ceiling   )</f>
        <v>66.699276217482833</v>
      </c>
      <c r="BT80" s="1">
        <f xml:space="preserve"> MIN(   MAX(0,EXP((1/beta.p)*( BT50 - BT65 - beta.0 - beta.oil*price.oil.2025 - beta.eua*price.eua.2025 - parameters!$D90 ))), price.ceiling   )</f>
        <v>69.514268915219716</v>
      </c>
      <c r="BU80" s="1">
        <f xml:space="preserve"> MIN(   MAX(0,EXP((1/beta.p)*( BU50 - BU65 - beta.0 - beta.oil*price.oil.2025 - beta.eua*price.eua.2025 - parameters!$D90 ))), price.ceiling   )</f>
        <v>72.448066258789254</v>
      </c>
      <c r="BV80" s="1">
        <f xml:space="preserve"> MIN(   MAX(0,EXP((1/beta.p)*( BV50 - BV65 - beta.0 - beta.oil*price.oil.2025 - beta.eua*price.eua.2025 - parameters!$D90 ))), price.ceiling   )</f>
        <v>75.505682308754643</v>
      </c>
      <c r="BW80" s="1">
        <f xml:space="preserve"> MIN(   MAX(0,EXP((1/beta.p)*( BW50 - BW65 - beta.0 - beta.oil*price.oil.2025 - beta.eua*price.eua.2025 - parameters!$D90 ))), price.ceiling   )</f>
        <v>78.692342740327192</v>
      </c>
      <c r="BX80" s="1">
        <f xml:space="preserve"> MIN(   MAX(0,EXP((1/beta.p)*( BX50 - BX65 - beta.0 - beta.oil*price.oil.2025 - beta.eua*price.eua.2025 - parameters!$D90 ))), price.ceiling   )</f>
        <v>82.013493774403429</v>
      </c>
      <c r="BY80" s="1">
        <f xml:space="preserve"> MIN(   MAX(0,EXP((1/beta.p)*( BY50 - BY65 - beta.0 - beta.oil*price.oil.2025 - beta.eua*price.eua.2025 - parameters!$D90 ))), price.ceiling   )</f>
        <v>85.474811485529088</v>
      </c>
      <c r="BZ80" s="1">
        <f xml:space="preserve"> MIN(   MAX(0,EXP((1/beta.p)*( BZ50 - BZ65 - beta.0 - beta.oil*price.oil.2025 - beta.eua*price.eua.2025 - parameters!$D90 ))), price.ceiling   )</f>
        <v>89.082211502699494</v>
      </c>
      <c r="CA80" s="1">
        <f xml:space="preserve"> MIN(   MAX(0,EXP((1/beta.p)*( CA50 - CA65 - beta.0 - beta.oil*price.oil.2025 - beta.eua*price.eua.2025 - parameters!$D90 ))), price.ceiling   )</f>
        <v>92.841859119574494</v>
      </c>
      <c r="CB80" s="1">
        <f xml:space="preserve"> MIN(   MAX(0,EXP((1/beta.p)*( CB50 - CB65 - beta.0 - beta.oil*price.oil.2025 - beta.eua*price.eua.2025 - parameters!$D90 ))), price.ceiling   )</f>
        <v>96.760179831387788</v>
      </c>
      <c r="CC80" s="1">
        <f xml:space="preserve"> MIN(   MAX(0,EXP((1/beta.p)*( CC50 - CC65 - beta.0 - beta.oil*price.oil.2025 - beta.eua*price.eua.2025 - parameters!$D90 ))), price.ceiling   )</f>
        <v>100.84387031655785</v>
      </c>
      <c r="CD80" s="1">
        <f xml:space="preserve"> MIN(   MAX(0,EXP((1/beta.p)*( CD50 - CD65 - beta.0 - beta.oil*price.oil.2025 - beta.eua*price.eua.2025 - parameters!$D90 ))), price.ceiling   )</f>
        <v>105.09990988177024</v>
      </c>
      <c r="CE80" s="1">
        <f xml:space="preserve"> MIN(   MAX(0,EXP((1/beta.p)*( CE50 - CE65 - beta.0 - beta.oil*price.oil.2025 - beta.eua*price.eua.2025 - parameters!$D90 ))), price.ceiling   )</f>
        <v>109.53557239009044</v>
      </c>
      <c r="CF80" s="1">
        <f xml:space="preserve"> MIN(   MAX(0,EXP((1/beta.p)*( CF50 - CF65 - beta.0 - beta.oil*price.oil.2025 - beta.eua*price.eua.2025 - parameters!$D90 ))), price.ceiling   )</f>
        <v>114.1584386924944</v>
      </c>
      <c r="CG80" s="1">
        <f xml:space="preserve"> MIN(   MAX(0,EXP((1/beta.p)*( CG50 - CG65 - beta.0 - beta.oil*price.oil.2025 - beta.eua*price.eua.2025 - parameters!$D90 ))), price.ceiling   )</f>
        <v>118.97640958406146</v>
      </c>
      <c r="CH80" s="1">
        <f xml:space="preserve"> MIN(   MAX(0,EXP((1/beta.p)*( CH50 - CH65 - beta.0 - beta.oil*price.oil.2025 - beta.eua*price.eua.2025 - parameters!$D90 ))), price.ceiling   )</f>
        <v>123.99771930697403</v>
      </c>
      <c r="CI80" s="1">
        <f xml:space="preserve"> MIN(   MAX(0,EXP((1/beta.p)*( CI50 - CI65 - beta.0 - beta.oil*price.oil.2025 - beta.eua*price.eua.2025 - parameters!$D90 ))), price.ceiling   )</f>
        <v>129.23094962340241</v>
      </c>
      <c r="CJ80" s="1">
        <f xml:space="preserve"> MIN(   MAX(0,EXP((1/beta.p)*( CJ50 - CJ65 - beta.0 - beta.oil*price.oil.2025 - beta.eua*price.eua.2025 - parameters!$D90 ))), price.ceiling   )</f>
        <v>134.68504448232275</v>
      </c>
      <c r="CK80" s="1">
        <f xml:space="preserve"> MIN(   MAX(0,EXP((1/beta.p)*( CK50 - CK65 - beta.0 - beta.oil*price.oil.2025 - beta.eua*price.eua.2025 - parameters!$D90 ))), price.ceiling   )</f>
        <v>140.36932530533895</v>
      </c>
      <c r="CL80" s="1">
        <f xml:space="preserve"> MIN(   MAX(0,EXP((1/beta.p)*( CL50 - CL65 - beta.0 - beta.oil*price.oil.2025 - beta.eua*price.eua.2025 - parameters!$D90 ))), price.ceiling   )</f>
        <v>146.29350691763074</v>
      </c>
      <c r="CM80" s="1">
        <f xml:space="preserve"> MIN(   MAX(0,EXP((1/beta.p)*( CM50 - CM65 - beta.0 - beta.oil*price.oil.2025 - beta.eua*price.eua.2025 - parameters!$D90 ))), price.ceiling   )</f>
        <v>152.46771415125451</v>
      </c>
      <c r="CN80" s="1">
        <f xml:space="preserve"> MIN(   MAX(0,EXP((1/beta.p)*( CN50 - CN65 - beta.0 - beta.oil*price.oil.2025 - beta.eua*price.eua.2025 - parameters!$D90 ))), price.ceiling   )</f>
        <v>158.90249914917504</v>
      </c>
      <c r="CO80" s="1">
        <f xml:space="preserve"> MIN(   MAX(0,EXP((1/beta.p)*( CO50 - CO65 - beta.0 - beta.oil*price.oil.2025 - beta.eua*price.eua.2025 - parameters!$D90 ))), price.ceiling   )</f>
        <v>165.60885939960028</v>
      </c>
      <c r="CP80" s="1">
        <f xml:space="preserve"> MIN(   MAX(0,EXP((1/beta.p)*( CP50 - CP65 - beta.0 - beta.oil*price.oil.2025 - beta.eua*price.eua.2025 - parameters!$D90 ))), price.ceiling   )</f>
        <v>172.59825653144225</v>
      </c>
      <c r="CQ80" s="1">
        <f xml:space="preserve"> MIN(   MAX(0,EXP((1/beta.p)*( CQ50 - CQ65 - beta.0 - beta.oil*price.oil.2025 - beta.eua*price.eua.2025 - parameters!$D90 ))), price.ceiling   )</f>
        <v>179.88263590302495</v>
      </c>
      <c r="CR80" s="1">
        <f xml:space="preserve"> MIN(   MAX(0,EXP((1/beta.p)*( CR50 - CR65 - beta.0 - beta.oil*price.oil.2025 - beta.eua*price.eua.2025 - parameters!$D90 ))), price.ceiling   )</f>
        <v>187.47444701752025</v>
      </c>
      <c r="CS80" s="1">
        <f xml:space="preserve"> MIN(   MAX(0,EXP((1/beta.p)*( CS50 - CS65 - beta.0 - beta.oil*price.oil.2025 - beta.eua*price.eua.2025 - parameters!$D90 ))), price.ceiling   )</f>
        <v>195.38666480000109</v>
      </c>
      <c r="CT80" s="1">
        <f xml:space="preserve"> MIN(   MAX(0,EXP((1/beta.p)*( CT50 - CT65 - beta.0 - beta.oil*price.oil.2025 - beta.eua*price.eua.2025 - parameters!$D90 ))), price.ceiling   )</f>
        <v>203.63281177247757</v>
      </c>
      <c r="CU80" s="1">
        <f xml:space="preserve"> MIN(   MAX(0,EXP((1/beta.p)*( CU50 - CU65 - beta.0 - beta.oil*price.oil.2025 - beta.eua*price.eua.2025 - parameters!$D90 ))), price.ceiling   )</f>
        <v>212.22698116481206</v>
      </c>
      <c r="CV80" s="1">
        <f xml:space="preserve"> MIN(   MAX(0,EXP((1/beta.p)*( CV50 - CV65 - beta.0 - beta.oil*price.oil.2025 - beta.eua*price.eua.2025 - parameters!$D90 ))), price.ceiling   )</f>
        <v>221.18386100101461</v>
      </c>
      <c r="CW80" s="1">
        <f xml:space="preserve"> MIN(   MAX(0,EXP((1/beta.p)*( CW50 - CW65 - beta.0 - beta.oil*price.oil.2025 - beta.eua*price.eua.2025 - parameters!$D90 ))), price.ceiling   )</f>
        <v>230.51875920208246</v>
      </c>
      <c r="CX80" s="1">
        <f xml:space="preserve"> MIN(   MAX(0,EXP((1/beta.p)*( CX50 - CX65 - beta.0 - beta.oil*price.oil.2025 - beta.eua*price.eua.2025 - parameters!$D90 ))), price.ceiling   )</f>
        <v>240.2476297482838</v>
      </c>
      <c r="CY80" s="1">
        <f xml:space="preserve"> MIN(   MAX(0,EXP((1/beta.p)*( CY50 - CY65 - beta.0 - beta.oil*price.oil.2025 - beta.eua*price.eua.2025 - parameters!$D90 ))), price.ceiling   )</f>
        <v>250.38709994560429</v>
      </c>
      <c r="CZ80" s="1">
        <f xml:space="preserve"> MIN(   MAX(0,EXP((1/beta.p)*( CZ50 - CZ65 - beta.0 - beta.oil*price.oil.2025 - beta.eua*price.eua.2025 - parameters!$D90 ))), price.ceiling   )</f>
        <v>260.95449884294987</v>
      </c>
      <c r="DA80" s="1">
        <f xml:space="preserve"> MIN(   MAX(0,EXP((1/beta.p)*( DA50 - DA65 - beta.0 - beta.oil*price.oil.2025 - beta.eua*price.eua.2025 - parameters!$D90 ))), price.ceiling   )</f>
        <v>271.96788684867983</v>
      </c>
    </row>
    <row r="82" spans="1:105" x14ac:dyDescent="0.25">
      <c r="A82" s="4" t="s">
        <v>18</v>
      </c>
      <c r="D82" s="4" t="s">
        <v>13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5">
      <c r="A83" t="s">
        <v>48</v>
      </c>
      <c r="B83" s="1">
        <f>SUMPRODUCT(E83:DA83,E$5:DA$5)  /  10^6</f>
        <v>468.73109002352049</v>
      </c>
      <c r="D83" t="s">
        <v>48</v>
      </c>
      <c r="E83" s="1">
        <f t="array" ref="E83:E95" xml:space="preserve">   IF(E53:E65&lt;E38:E50,     E68:E80   *   4   *   (E38:E50-E53:E65),   0  )</f>
        <v>19539443.129245151</v>
      </c>
      <c r="F83" s="1">
        <f t="array" ref="F83:F95" xml:space="preserve">   IF(F53:F65&lt;F38:F50,     F68:F80   *   4   *   (F38:F50-F53:F65),   0  )</f>
        <v>21186255.641087726</v>
      </c>
      <c r="G83" s="1">
        <f t="array" ref="G83:G95" xml:space="preserve">   IF(G53:G65&lt;G38:G50,     G68:G80   *   4   *   (G38:G50-G53:G65),   0  )</f>
        <v>22931013.608579125</v>
      </c>
      <c r="H83" s="1">
        <f t="array" ref="H83:H95" xml:space="preserve">   IF(H53:H65&lt;H38:H50,     H68:H80   *   4   *   (H38:H50-H53:H65),   0  )</f>
        <v>24778821.827322096</v>
      </c>
      <c r="I83" s="1">
        <f t="array" ref="I83:I95" xml:space="preserve">   IF(I53:I65&lt;I38:I50,     I68:I80   *   4   *   (I38:I50-I53:I65),   0  )</f>
        <v>26735033.136233542</v>
      </c>
      <c r="J83" s="1">
        <f t="array" ref="J83:J95" xml:space="preserve">   IF(J53:J65&lt;J38:J50,     J68:J80   *   4   *   (J38:J50-J53:J65),   0  )</f>
        <v>28805259.956227221</v>
      </c>
      <c r="K83" s="1">
        <f t="array" ref="K83:K95" xml:space="preserve">   IF(K53:K65&lt;K38:K50,     K68:K80   *   4   *   (K38:K50-K53:K65),   0  )</f>
        <v>30995386.349941846</v>
      </c>
      <c r="L83" s="1">
        <f t="array" ref="L83:L95" xml:space="preserve">   IF(L53:L65&lt;L38:L50,     L68:L80   *   4   *   (L38:L50-L53:L65),   0  )</f>
        <v>33311580.625540566</v>
      </c>
      <c r="M83" s="1">
        <f t="array" ref="M83:M95" xml:space="preserve">   IF(M53:M65&lt;M38:M50,     M68:M80   *   4   *   (M38:M50-M53:M65),   0  )</f>
        <v>35760308.508608624</v>
      </c>
      <c r="N83" s="1">
        <f t="array" ref="N83:N95" xml:space="preserve">   IF(N53:N65&lt;N38:N50,     N68:N80   *   4   *   (N38:N50-N53:N65),   0  )</f>
        <v>38348346.907220893</v>
      </c>
      <c r="O83" s="1">
        <f t="array" ref="O83:O95" xml:space="preserve">   IF(O53:O65&lt;O38:O50,     O68:O80   *   4   *   (O38:O50-O53:O65),   0  )</f>
        <v>41082798.296338826</v>
      </c>
      <c r="P83" s="1">
        <f t="array" ref="P83:P95" xml:space="preserve">   IF(P53:P65&lt;P38:P50,     P68:P80   *   4   *   (P38:P50-P53:P65),   0  )</f>
        <v>43971105.748832203</v>
      </c>
      <c r="Q83" s="1">
        <f t="array" ref="Q83:Q95" xml:space="preserve">   IF(Q53:Q65&lt;Q38:Q50,     Q68:Q80   *   4   *   (Q38:Q50-Q53:Q65),   0  )</f>
        <v>47021068.641605131</v>
      </c>
      <c r="R83" s="1">
        <f t="array" ref="R83:R95" xml:space="preserve">   IF(R53:R65&lt;R38:R50,     R68:R80   *   4   *   (R38:R50-R53:R65),   0  )</f>
        <v>50240859.066541366</v>
      </c>
      <c r="S83" s="1">
        <f t="array" ref="S83:S95" xml:space="preserve">   IF(S53:S65&lt;S38:S50,     S68:S80   *   4   *   (S38:S50-S53:S65),   0  )</f>
        <v>53639038.977269612</v>
      </c>
      <c r="T83" s="1">
        <f t="array" ref="T83:T95" xml:space="preserve">   IF(T53:T65&lt;T38:T50,     T68:T80   *   4   *   (T38:T50-T53:T65),   0  )</f>
        <v>57224578.104095995</v>
      </c>
      <c r="U83" s="1">
        <f t="array" ref="U83:U95" xml:space="preserve">   IF(U53:U65&lt;U38:U50,     U68:U80   *   4   *   (U38:U50-U53:U65),   0  )</f>
        <v>61006872.670846522</v>
      </c>
      <c r="V83" s="1">
        <f t="array" ref="V83:V95" xml:space="preserve">   IF(V53:V65&lt;V38:V50,     V68:V80   *   4   *   (V38:V50-V53:V65),   0  )</f>
        <v>64995764.948827825</v>
      </c>
      <c r="W83" s="1">
        <f t="array" ref="W83:W95" xml:space="preserve">   IF(W53:W65&lt;W38:W50,     W68:W80   *   4   *   (W38:W50-W53:W65),   0  )</f>
        <v>69201563.684632435</v>
      </c>
      <c r="X83" s="1">
        <f t="array" ref="X83:X95" xml:space="preserve">   IF(X53:X65&lt;X38:X50,     X68:X80   *   4   *   (X38:X50-X53:X65),   0  )</f>
        <v>73635065.440106034</v>
      </c>
      <c r="Y83" s="1">
        <f t="array" ref="Y83:Y95" xml:space="preserve">   IF(Y53:Y65&lt;Y38:Y50,     Y68:Y80   *   4   *   (Y38:Y50-Y53:Y65),   0  )</f>
        <v>78307576.884447724</v>
      </c>
      <c r="Z83" s="1">
        <f t="array" ref="Z83:Z95" xml:space="preserve">   IF(Z53:Z65&lt;Z38:Z50,     Z68:Z80   *   4   *   (Z38:Z50-Z53:Z65),   0  )</f>
        <v>83230938.080141991</v>
      </c>
      <c r="AA83" s="1">
        <f t="array" ref="AA83:AA95" xml:space="preserve">   IF(AA53:AA65&lt;AA38:AA50,     AA68:AA80   *   4   *   (AA38:AA50-AA53:AA65),   0  )</f>
        <v>88417546.806219816</v>
      </c>
      <c r="AB83" s="1">
        <f t="array" ref="AB83:AB95" xml:space="preserve">   IF(AB53:AB65&lt;AB38:AB50,     AB68:AB80   *   4   *   (AB38:AB50-AB53:AB65),   0  )</f>
        <v>93880383.964224905</v>
      </c>
      <c r="AC83" s="1">
        <f t="array" ref="AC83:AC95" xml:space="preserve">   IF(AC53:AC65&lt;AC38:AC50,     AC68:AC80   *   4   *   (AC38:AC50-AC53:AC65),   0  )</f>
        <v>99633040.114215493</v>
      </c>
      <c r="AD83" s="1">
        <f t="array" ref="AD83:AD95" xml:space="preserve">   IF(AD53:AD65&lt;AD38:AD50,     AD68:AD80   *   4   *   (AD38:AD50-AD53:AD65),   0  )</f>
        <v>105689743.1901758</v>
      </c>
      <c r="AE83" s="1">
        <f t="array" ref="AE83:AE95" xml:space="preserve">   IF(AE53:AE65&lt;AE38:AE50,     AE68:AE80   *   4   *   (AE38:AE50-AE53:AE65),   0  )</f>
        <v>112065387.44633491</v>
      </c>
      <c r="AF83" s="1">
        <f t="array" ref="AF83:AF95" xml:space="preserve">   IF(AF53:AF65&lt;AF38:AF50,     AF68:AF80   *   4   *   (AF38:AF50-AF53:AF65),   0  )</f>
        <v>118775563.68811229</v>
      </c>
      <c r="AG83" s="1">
        <f t="array" ref="AG83:AG95" xml:space="preserve">   IF(AG53:AG65&lt;AG38:AG50,     AG68:AG80   *   4   *   (AG38:AG50-AG53:AG65),   0  )</f>
        <v>125836590.84371863</v>
      </c>
      <c r="AH83" s="1">
        <f t="array" ref="AH83:AH95" xml:space="preserve">   IF(AH53:AH65&lt;AH38:AH50,     AH68:AH80   *   4   *   (AH38:AH50-AH53:AH65),   0  )</f>
        <v>133265548.93485428</v>
      </c>
      <c r="AI83" s="1">
        <f t="array" ref="AI83:AI95" xml:space="preserve">   IF(AI53:AI65&lt;AI38:AI50,     AI68:AI80   *   4   *   (AI38:AI50-AI53:AI65),   0  )</f>
        <v>141080313.50745857</v>
      </c>
      <c r="AJ83" s="1">
        <f t="array" ref="AJ83:AJ95" xml:space="preserve">   IF(AJ53:AJ65&lt;AJ38:AJ50,     AJ68:AJ80   *   4   *   (AJ38:AJ50-AJ53:AJ65),   0  )</f>
        <v>149299591.58608648</v>
      </c>
      <c r="AK83" s="1">
        <f t="array" ref="AK83:AK95" xml:space="preserve">   IF(AK53:AK65&lt;AK38:AK50,     AK68:AK80   *   4   *   (AK38:AK50-AK53:AK65),   0  )</f>
        <v>157942959.218218</v>
      </c>
      <c r="AL83" s="1">
        <f t="array" ref="AL83:AL95" xml:space="preserve">   IF(AL53:AL65&lt;AL38:AL50,     AL68:AL80   *   4   *   (AL38:AL50-AL53:AL65),   0  )</f>
        <v>167030900.67765722</v>
      </c>
      <c r="AM83" s="1">
        <f t="array" ref="AM83:AM95" xml:space="preserve">   IF(AM53:AM65&lt;AM38:AM50,     AM68:AM80   *   4   *   (AM38:AM50-AM53:AM65),   0  )</f>
        <v>176584849.39914376</v>
      </c>
      <c r="AN83" s="1">
        <f t="array" ref="AN83:AN95" xml:space="preserve">   IF(AN53:AN65&lt;AN38:AN50,     AN68:AN80   *   4   *   (AN38:AN50-AN53:AN65),   0  )</f>
        <v>186627230.71939713</v>
      </c>
      <c r="AO83" s="1">
        <f t="array" ref="AO83:AO95" xml:space="preserve">   IF(AO53:AO65&lt;AO38:AO50,     AO68:AO80   *   4   *   (AO38:AO50-AO53:AO65),   0  )</f>
        <v>197181506.50304094</v>
      </c>
      <c r="AP83" s="1">
        <f t="array" ref="AP83:AP95" xml:space="preserve">   IF(AP53:AP65&lt;AP38:AP50,     AP68:AP80   *   4   *   (AP38:AP50-AP53:AP65),   0  )</f>
        <v>208272221.73521507</v>
      </c>
      <c r="AQ83" s="1">
        <f t="array" ref="AQ83:AQ95" xml:space="preserve">   IF(AQ53:AQ65&lt;AQ38:AQ50,     AQ68:AQ80   *   4   *   (AQ38:AQ50-AQ53:AQ65),   0  )</f>
        <v>219925053.1661965</v>
      </c>
      <c r="AR83" s="1">
        <f t="array" ref="AR83:AR95" xml:space="preserve">   IF(AR53:AR65&lt;AR38:AR50,     AR68:AR80   *   4   *   (AR38:AR50-AR53:AR65),   0  )</f>
        <v>232166860.09699598</v>
      </c>
      <c r="AS83" s="1">
        <f t="array" ref="AS83:AS95" xml:space="preserve">   IF(AS53:AS65&lt;AS38:AS50,     AS68:AS80   *   4   *   (AS38:AS50-AS53:AS65),   0  )</f>
        <v>245025737.3987188</v>
      </c>
      <c r="AT83" s="1">
        <f t="array" ref="AT83:AT95" xml:space="preserve">   IF(AT53:AT65&lt;AT38:AT50,     AT68:AT80   *   4   *   (AT38:AT50-AT53:AT65),   0  )</f>
        <v>258531070.86243922</v>
      </c>
      <c r="AU83" s="1">
        <f t="array" ref="AU83:AU95" xml:space="preserve">   IF(AU53:AU65&lt;AU38:AU50,     AU68:AU80   *   4   *   (AU38:AU50-AU53:AU65),   0  )</f>
        <v>272713594.98048735</v>
      </c>
      <c r="AV83" s="1">
        <f t="array" ref="AV83:AV95" xml:space="preserve">   IF(AV53:AV65&lt;AV38:AV50,     AV68:AV80   *   4   *   (AV38:AV50-AV53:AV65),   0  )</f>
        <v>287605453.26435667</v>
      </c>
      <c r="AW83" s="1">
        <f t="array" ref="AW83:AW95" xml:space="preserve">   IF(AW53:AW65&lt;AW38:AW50,     AW68:AW80   *   4   *   (AW38:AW50-AW53:AW65),   0  )</f>
        <v>303240261.2089439</v>
      </c>
      <c r="AX83" s="1">
        <f t="array" ref="AX83:AX95" xml:space="preserve">   IF(AX53:AX65&lt;AX38:AX50,     AX68:AX80   *   4   *   (AX38:AX50-AX53:AX65),   0  )</f>
        <v>319653172.01751804</v>
      </c>
      <c r="AY83" s="1">
        <f t="array" ref="AY83:AY95" xml:space="preserve">   IF(AY53:AY65&lt;AY38:AY50,     AY68:AY80   *   4   *   (AY38:AY50-AY53:AY65),   0  )</f>
        <v>336880945.20670348</v>
      </c>
      <c r="AZ83" s="1">
        <f t="array" ref="AZ83:AZ95" xml:space="preserve">   IF(AZ53:AZ65&lt;AZ38:AZ50,     AZ68:AZ80   *   4   *   (AZ38:AZ50-AZ53:AZ65),   0  )</f>
        <v>354962018.21586269</v>
      </c>
      <c r="BA83" s="1">
        <f t="array" ref="BA83:BA95" xml:space="preserve">   IF(BA53:BA65&lt;BA38:BA50,     BA68:BA80   *   4   *   (BA38:BA50-BA53:BA65),   0  )</f>
        <v>373936581.15056342</v>
      </c>
      <c r="BB83" s="1">
        <f t="array" ref="BB83:BB95" xml:space="preserve">   IF(BB53:BB65&lt;BB38:BB50,     BB68:BB80   *   4   *   (BB38:BB50-BB53:BB65),   0  )</f>
        <v>393846654.79535717</v>
      </c>
      <c r="BC83" s="1">
        <f t="array" ref="BC83:BC95" xml:space="preserve">   IF(BC53:BC65&lt;BC38:BC50,     BC68:BC80   *   4   *   (BC38:BC50-BC53:BC65),   0  )</f>
        <v>414736172.03686601</v>
      </c>
      <c r="BD83" s="1">
        <f t="array" ref="BD83:BD95" xml:space="preserve">   IF(BD53:BD65&lt;BD38:BD50,     BD68:BD80   *   4   *   (BD38:BD50-BD53:BD65),   0  )</f>
        <v>436651062.84417552</v>
      </c>
      <c r="BE83" s="1">
        <f t="array" ref="BE83:BE95" xml:space="preserve">   IF(BE53:BE65&lt;BE38:BE50,     BE68:BE80   *   4   *   (BE38:BE50-BE53:BE65),   0  )</f>
        <v>459639342.95981568</v>
      </c>
      <c r="BF83" s="1">
        <f t="array" ref="BF83:BF95" xml:space="preserve">   IF(BF53:BF65&lt;BF38:BF50,     BF68:BF80   *   4   *   (BF38:BF50-BF53:BF65),   0  )</f>
        <v>483751206.46112621</v>
      </c>
      <c r="BG83" s="1">
        <f t="array" ref="BG83:BG95" xml:space="preserve">   IF(BG53:BG65&lt;BG38:BG50,     BG68:BG80   *   4   *   (BG38:BG50-BG53:BG65),   0  )</f>
        <v>509039122.35861421</v>
      </c>
      <c r="BH83" s="1">
        <f t="array" ref="BH83:BH95" xml:space="preserve">   IF(BH53:BH65&lt;BH38:BH50,     BH68:BH80   *   4   *   (BH38:BH50-BH53:BH65),   0  )</f>
        <v>535557935.40502065</v>
      </c>
      <c r="BI83" s="1">
        <f t="array" ref="BI83:BI95" xml:space="preserve">   IF(BI53:BI65&lt;BI38:BI50,     BI68:BI80   *   4   *   (BI38:BI50-BI53:BI65),   0  )</f>
        <v>563364971.29617298</v>
      </c>
      <c r="BJ83" s="1">
        <f t="array" ref="BJ83:BJ95" xml:space="preserve">   IF(BJ53:BJ65&lt;BJ38:BJ50,     BJ68:BJ80   *   4   *   (BJ38:BJ50-BJ53:BJ65),   0  )</f>
        <v>592520146.45245028</v>
      </c>
      <c r="BK83" s="1">
        <f t="array" ref="BK83:BK95" xml:space="preserve">   IF(BK53:BK65&lt;BK38:BK50,     BK68:BK80   *   4   *   (BK38:BK50-BK53:BK65),   0  )</f>
        <v>623086082.57766902</v>
      </c>
      <c r="BL83" s="1">
        <f t="array" ref="BL83:BL95" xml:space="preserve">   IF(BL53:BL65&lt;BL38:BL50,     BL68:BL80   *   4   *   (BL38:BL50-BL53:BL65),   0  )</f>
        <v>655128226.20061803</v>
      </c>
      <c r="BM83" s="1">
        <f t="array" ref="BM83:BM95" xml:space="preserve">   IF(BM53:BM65&lt;BM38:BM50,     BM68:BM80   *   4   *   (BM38:BM50-BM53:BM65),   0  )</f>
        <v>688714973.41313744</v>
      </c>
      <c r="BN83" s="1">
        <f t="array" ref="BN83:BN95" xml:space="preserve">   IF(BN53:BN65&lt;BN38:BN50,     BN68:BN80   *   4   *   (BN38:BN50-BN53:BN65),   0  )</f>
        <v>723917800.02778649</v>
      </c>
      <c r="BO83" s="1">
        <f t="array" ref="BO83:BO95" xml:space="preserve">   IF(BO53:BO65&lt;BO38:BO50,     BO68:BO80   *   4   *   (BO38:BO50-BO53:BO65),   0  )</f>
        <v>760811397.38755</v>
      </c>
      <c r="BP83" s="1">
        <f t="array" ref="BP83:BP95" xml:space="preserve">   IF(BP53:BP65&lt;BP38:BP50,     BP68:BP80   *   4   *   (BP38:BP50-BP53:BP65),   0  )</f>
        <v>799473814.06997669</v>
      </c>
      <c r="BQ83" s="1">
        <f t="array" ref="BQ83:BQ95" xml:space="preserve">   IF(BQ53:BQ65&lt;BQ38:BQ50,     BQ68:BQ80   *   4   *   (BQ38:BQ50-BQ53:BQ65),   0  )</f>
        <v>839986603.73835301</v>
      </c>
      <c r="BR83" s="1">
        <f t="array" ref="BR83:BR95" xml:space="preserve">   IF(BR53:BR65&lt;BR38:BR50,     BR68:BR80   *   4   *   (BR38:BR50-BR53:BR65),   0  )</f>
        <v>882434979.40331221</v>
      </c>
      <c r="BS83" s="1">
        <f t="array" ref="BS83:BS95" xml:space="preserve">   IF(BS53:BS65&lt;BS38:BS50,     BS68:BS80   *   4   *   (BS38:BS50-BS53:BS65),   0  )</f>
        <v>926907974.36937511</v>
      </c>
      <c r="BT83" s="1">
        <f t="array" ref="BT83:BT95" xml:space="preserve">   IF(BT53:BT65&lt;BT38:BT50,     BT68:BT80   *   4   *   (BT38:BT50-BT53:BT65),   0  )</f>
        <v>973498610.15262651</v>
      </c>
      <c r="BU83" s="1">
        <f t="array" ref="BU83:BU95" xml:space="preserve">   IF(BU53:BU65&lt;BU38:BU50,     BU68:BU80   *   4   *   (BU38:BU50-BU53:BU65),   0  )</f>
        <v>1022304071.6678011</v>
      </c>
      <c r="BV83" s="1">
        <f t="array" ref="BV83:BV95" xml:space="preserve">   IF(BV53:BV65&lt;BV38:BV50,     BV68:BV80   *   4   *   (BV38:BV50-BV53:BV65),   0  )</f>
        <v>1073425889.9957498</v>
      </c>
      <c r="BW83" s="1">
        <f t="array" ref="BW83:BW95" xml:space="preserve">   IF(BW53:BW65&lt;BW38:BW50,     BW68:BW80   *   4   *   (BW38:BW50-BW53:BW65),   0  )</f>
        <v>1126970133.0553699</v>
      </c>
      <c r="BX83" s="1">
        <f t="array" ref="BX83:BX95" xml:space="preserve">   IF(BX53:BX65&lt;BX38:BX50,     BX68:BX80   *   4   *   (BX38:BX50-BX53:BX65),   0  )</f>
        <v>1183047604.5178611</v>
      </c>
      <c r="BY83" s="1">
        <f t="array" ref="BY83:BY95" xml:space="preserve">   IF(BY53:BY65&lt;BY38:BY50,     BY68:BY80   *   4   *   (BY38:BY50-BY53:BY65),   0  )</f>
        <v>1241774051.3154266</v>
      </c>
      <c r="BZ83" s="1">
        <f t="array" ref="BZ83:BZ95" xml:space="preserve">   IF(BZ53:BZ65&lt;BZ38:BZ50,     BZ68:BZ80   *   4   *   (BZ38:BZ50-BZ53:BZ65),   0  )</f>
        <v>1303270380.1114795</v>
      </c>
      <c r="CA83" s="1">
        <f t="array" ref="CA83:CA95" xml:space="preserve">   IF(CA53:CA65&lt;CA38:CA50,     CA68:CA80   *   4   *   (CA38:CA50-CA53:CA65),   0  )</f>
        <v>1367662883.1148975</v>
      </c>
      <c r="CB83" s="1">
        <f t="array" ref="CB83:CB95" xml:space="preserve">   IF(CB53:CB65&lt;CB38:CB50,     CB68:CB80   *   4   *   (CB38:CB50-CB53:CB65),   0  )</f>
        <v>1435083473.6370924</v>
      </c>
      <c r="CC83" s="1">
        <f t="array" ref="CC83:CC95" xml:space="preserve">   IF(CC53:CC65&lt;CC38:CC50,     CC68:CC80   *   4   *   (CC38:CC50-CC53:CC65),   0  )</f>
        <v>1505669931.8074806</v>
      </c>
      <c r="CD83" s="1">
        <f t="array" ref="CD83:CD95" xml:space="preserve">   IF(CD53:CD65&lt;CD38:CD50,     CD68:CD80   *   4   *   (CD38:CD50-CD53:CD65),   0  )</f>
        <v>1579566160.8805428</v>
      </c>
      <c r="CE83" s="1">
        <f t="array" ref="CE83:CE95" xml:space="preserve">   IF(CE53:CE65&lt;CE38:CE50,     CE68:CE80   *   4   *   (CE38:CE50-CE53:CE65),   0  )</f>
        <v>1656922454.5859201</v>
      </c>
      <c r="CF83" s="1">
        <f t="array" ref="CF83:CF95" xml:space="preserve">   IF(CF53:CF65&lt;CF38:CF50,     CF68:CF80   *   4   *   (CF38:CF50-CF53:CF65),   0  )</f>
        <v>1737895775.9920955</v>
      </c>
      <c r="CG83" s="1">
        <f t="array" ref="CG83:CG95" xml:space="preserve">   IF(CG53:CG65&lt;CG38:CG50,     CG68:CG80   *   4   *   (CG38:CG50-CG53:CG65),   0  )</f>
        <v>1822650048.3740785</v>
      </c>
      <c r="CH83" s="1">
        <f t="array" ref="CH83:CH95" xml:space="preserve">   IF(CH53:CH65&lt;CH38:CH50,     CH68:CH80   *   4   *   (CH38:CH50-CH53:CH65),   0  )</f>
        <v>1911356458.5961754</v>
      </c>
      <c r="CI83" s="1">
        <f t="array" ref="CI83:CI95" xml:space="preserve">   IF(CI53:CI65&lt;CI38:CI50,     CI68:CI80   *   4   *   (CI38:CI50-CI53:CI65),   0  )</f>
        <v>2004193773.5425415</v>
      </c>
      <c r="CJ83" s="1">
        <f t="array" ref="CJ83:CJ95" xml:space="preserve">   IF(CJ53:CJ65&lt;CJ38:CJ50,     CJ68:CJ80   *   4   *   (CJ38:CJ50-CJ53:CJ65),   0  )</f>
        <v>2101348670.1506436</v>
      </c>
      <c r="CK83" s="1">
        <f t="array" ref="CK83:CK95" xml:space="preserve">   IF(CK53:CK65&lt;CK38:CK50,     CK68:CK80   *   4   *   (CK38:CK50-CK53:CK65),   0  )</f>
        <v>2203016079.6262207</v>
      </c>
      <c r="CL83" s="1">
        <f t="array" ref="CL83:CL95" xml:space="preserve">   IF(CL53:CL65&lt;CL38:CL50,     CL68:CL80   *   4   *   (CL38:CL50-CL53:CL65),   0  )</f>
        <v>2309399546.4426541</v>
      </c>
      <c r="CM83" s="1">
        <f t="array" ref="CM83:CM95" xml:space="preserve">   IF(CM53:CM65&lt;CM38:CM50,     CM68:CM80   *   4   *   (CM38:CM50-CM53:CM65),   0  )</f>
        <v>2420711602.7531447</v>
      </c>
      <c r="CN83" s="1">
        <f t="array" ref="CN83:CN95" xml:space="preserve">   IF(CN53:CN65&lt;CN38:CN50,     CN68:CN80   *   4   *   (CN38:CN50-CN53:CN65),   0  )</f>
        <v>2537174158.8705125</v>
      </c>
      <c r="CO83" s="1">
        <f t="array" ref="CO83:CO95" xml:space="preserve">   IF(CO53:CO65&lt;CO38:CO50,     CO68:CO80   *   4   *   (CO38:CO50-CO53:CO65),   0  )</f>
        <v>2659018910.4970765</v>
      </c>
      <c r="CP83" s="1">
        <f t="array" ref="CP83:CP95" xml:space="preserve">   IF(CP53:CP65&lt;CP38:CP50,     CP68:CP80   *   4   *   (CP38:CP50-CP53:CP65),   0  )</f>
        <v>2786487763.41574</v>
      </c>
      <c r="CQ83" s="1">
        <f t="array" ref="CQ83:CQ95" xml:space="preserve">   IF(CQ53:CQ65&lt;CQ38:CQ50,     CQ68:CQ80   *   4   *   (CQ38:CQ50-CQ53:CQ65),   0  )</f>
        <v>2919833276.3834085</v>
      </c>
      <c r="CR83" s="1">
        <f t="array" ref="CR83:CR95" xml:space="preserve">   IF(CR53:CR65&lt;CR38:CR50,     CR68:CR80   *   4   *   (CR38:CR50-CR53:CR65),   0  )</f>
        <v>3059319122.9990139</v>
      </c>
      <c r="CS83" s="1">
        <f t="array" ref="CS83:CS95" xml:space="preserve">   IF(CS53:CS65&lt;CS38:CS50,     CS68:CS80   *   4   *   (CS38:CS50-CS53:CS65),   0  )</f>
        <v>3205220573.3509755</v>
      </c>
      <c r="CT83" s="1">
        <f t="array" ref="CT83:CT95" xml:space="preserve">   IF(CT53:CT65&lt;CT38:CT50,     CT68:CT80   *   4   *   (CT38:CT50-CT53:CT65),   0  )</f>
        <v>3357824996.2826648</v>
      </c>
      <c r="CU83" s="1">
        <f t="array" ref="CU83:CU95" xml:space="preserve">   IF(CU53:CU65&lt;CU38:CU50,     CU68:CU80   *   4   *   (CU38:CU50-CU53:CU65),   0  )</f>
        <v>3517432383.1498666</v>
      </c>
      <c r="CV83" s="1">
        <f t="array" ref="CV83:CV95" xml:space="preserve">   IF(CV53:CV65&lt;CV38:CV50,     CV68:CV80   *   4   *   (CV38:CV50-CV53:CV65),   0  )</f>
        <v>3684355893.9807734</v>
      </c>
      <c r="CW83" s="1">
        <f t="array" ref="CW83:CW95" xml:space="preserve">   IF(CW53:CW65&lt;CW38:CW50,     CW68:CW80   *   4   *   (CW38:CW50-CW53:CW65),   0  )</f>
        <v>3858922426.9875669</v>
      </c>
      <c r="CX83" s="1">
        <f t="array" ref="CX83:CX95" xml:space="preserve">   IF(CX53:CX65&lt;CX38:CX50,     CX68:CX80   *   4   *   (CX38:CX50-CX53:CX65),   0  )</f>
        <v>4041473212.4182405</v>
      </c>
      <c r="CY83" s="1">
        <f t="array" ref="CY83:CY95" xml:space="preserve">   IF(CY53:CY65&lt;CY38:CY50,     CY68:CY80   *   4   *   (CY38:CY50-CY53:CY65),   0  )</f>
        <v>4232364431.7790656</v>
      </c>
      <c r="CZ83" s="1">
        <f t="array" ref="CZ83:CZ95" xml:space="preserve">   IF(CZ53:CZ65&lt;CZ38:CZ50,     CZ68:CZ80   *   4   *   (CZ38:CZ50-CZ53:CZ65),   0  )</f>
        <v>4431967863.5012703</v>
      </c>
      <c r="DA83" s="1">
        <f t="array" ref="DA83:DA95" xml:space="preserve">   IF(DA53:DA65&lt;DA38:DA50,     DA68:DA80   *   4   *   (DA38:DA50-DA53:DA65),   0  )</f>
        <v>4640671556.1705761</v>
      </c>
    </row>
    <row r="84" spans="1:105" x14ac:dyDescent="0.25">
      <c r="A84" t="s">
        <v>49</v>
      </c>
      <c r="B84" s="1">
        <f t="shared" ref="B84:B95" si="9">SUMPRODUCT(E84:DA84,E$5:DA$5)  /  10^6</f>
        <v>404.33664481688197</v>
      </c>
      <c r="D84" t="s">
        <v>49</v>
      </c>
      <c r="E84" s="1">
        <v>32856632.526034903</v>
      </c>
      <c r="F84" s="1">
        <v>34821450.187534869</v>
      </c>
      <c r="G84" s="1">
        <v>36878185.797388881</v>
      </c>
      <c r="H84" s="1">
        <v>39030704.23304335</v>
      </c>
      <c r="I84" s="1">
        <v>41283023.412283555</v>
      </c>
      <c r="J84" s="1">
        <v>43639320.124198623</v>
      </c>
      <c r="K84" s="1">
        <v>46103936.076424211</v>
      </c>
      <c r="L84" s="1">
        <v>48681384.166528285</v>
      </c>
      <c r="M84" s="1">
        <v>51376354.985685647</v>
      </c>
      <c r="N84" s="1">
        <v>54193723.563080437</v>
      </c>
      <c r="O84" s="1">
        <v>57138556.359775536</v>
      </c>
      <c r="P84" s="1">
        <v>60216118.521102682</v>
      </c>
      <c r="Q84" s="1">
        <v>63431881.396949261</v>
      </c>
      <c r="R84" s="1">
        <v>66791530.339653224</v>
      </c>
      <c r="S84" s="1">
        <v>70300972.789565444</v>
      </c>
      <c r="T84" s="1">
        <v>73966346.658696473</v>
      </c>
      <c r="U84" s="1">
        <v>77794029.023238167</v>
      </c>
      <c r="V84" s="1">
        <v>81790645.136134684</v>
      </c>
      <c r="W84" s="1">
        <v>85963077.771276101</v>
      </c>
      <c r="X84" s="1">
        <v>90318476.911301628</v>
      </c>
      <c r="Y84" s="1">
        <v>94864269.791424617</v>
      </c>
      <c r="Z84" s="1">
        <v>99608171.312136069</v>
      </c>
      <c r="AA84" s="1">
        <v>104558194.83409989</v>
      </c>
      <c r="AB84" s="1">
        <v>109722663.36902753</v>
      </c>
      <c r="AC84" s="1">
        <v>115110221.18080999</v>
      </c>
      <c r="AD84" s="1">
        <v>120729845.81169482</v>
      </c>
      <c r="AE84" s="1">
        <v>126590860.54881871</v>
      </c>
      <c r="AF84" s="1">
        <v>132702947.34695356</v>
      </c>
      <c r="AG84" s="1">
        <v>139076160.22388545</v>
      </c>
      <c r="AH84" s="1">
        <v>145720939.14543086</v>
      </c>
      <c r="AI84" s="1">
        <v>152648124.41769677</v>
      </c>
      <c r="AJ84" s="1">
        <v>159868971.60481718</v>
      </c>
      <c r="AK84" s="1">
        <v>167395166.99104643</v>
      </c>
      <c r="AL84" s="1">
        <v>175238843.60675764</v>
      </c>
      <c r="AM84" s="1">
        <v>183412597.8385894</v>
      </c>
      <c r="AN84" s="1">
        <v>191929506.64470088</v>
      </c>
      <c r="AO84" s="1">
        <v>200803145.39683884</v>
      </c>
      <c r="AP84" s="1">
        <v>210047606.37168705</v>
      </c>
      <c r="AQ84" s="1">
        <v>219677517.91476882</v>
      </c>
      <c r="AR84" s="1">
        <v>229708064.30099046</v>
      </c>
      <c r="AS84" s="1">
        <v>240155006.31677362</v>
      </c>
      <c r="AT84" s="1">
        <v>251034702.58959979</v>
      </c>
      <c r="AU84" s="1">
        <v>262364131.69171134</v>
      </c>
      <c r="AV84" s="1">
        <v>274160915.04564923</v>
      </c>
      <c r="AW84" s="1">
        <v>286443340.66029823</v>
      </c>
      <c r="AX84" s="1">
        <v>299230387.72710878</v>
      </c>
      <c r="AY84" s="1">
        <v>312541752.1072312</v>
      </c>
      <c r="AZ84" s="1">
        <v>326397872.74135846</v>
      </c>
      <c r="BA84" s="1">
        <v>340819959.01522738</v>
      </c>
      <c r="BB84" s="1">
        <v>355830019.11485547</v>
      </c>
      <c r="BC84" s="1">
        <v>371450889.40682912</v>
      </c>
      <c r="BD84" s="1">
        <v>387706264.88017094</v>
      </c>
      <c r="BE84" s="1">
        <v>404620730.68762821</v>
      </c>
      <c r="BF84" s="1">
        <v>422219794.82554054</v>
      </c>
      <c r="BG84" s="1">
        <v>440529921.99283403</v>
      </c>
      <c r="BH84" s="1">
        <v>459578568.67111421</v>
      </c>
      <c r="BI84" s="1">
        <v>479394219.46930766</v>
      </c>
      <c r="BJ84" s="1">
        <v>500006424.77783257</v>
      </c>
      <c r="BK84" s="1">
        <v>521445839.77886063</v>
      </c>
      <c r="BL84" s="1">
        <v>543744264.86087358</v>
      </c>
      <c r="BM84" s="1">
        <v>566934687.48740709</v>
      </c>
      <c r="BN84" s="1">
        <v>591051325.57163513</v>
      </c>
      <c r="BO84" s="1">
        <v>616129672.4102602</v>
      </c>
      <c r="BP84" s="1">
        <v>642206543.23205543</v>
      </c>
      <c r="BQ84" s="1">
        <v>669320123.41834426</v>
      </c>
      <c r="BR84" s="1">
        <v>697510018.45472348</v>
      </c>
      <c r="BS84" s="1">
        <v>726817305.67540956</v>
      </c>
      <c r="BT84" s="1">
        <v>757284587.86374617</v>
      </c>
      <c r="BU84" s="1">
        <v>788956048.77464056</v>
      </c>
      <c r="BV84" s="1">
        <v>821877510.64700317</v>
      </c>
      <c r="BW84" s="1">
        <v>856096493.77665198</v>
      </c>
      <c r="BX84" s="1">
        <v>891662278.22261</v>
      </c>
      <c r="BY84" s="1">
        <v>928625967.72229362</v>
      </c>
      <c r="BZ84" s="1">
        <v>967040555.89371073</v>
      </c>
      <c r="CA84" s="1">
        <v>1006960994.805553</v>
      </c>
      <c r="CB84" s="1">
        <v>1048444265.9988723</v>
      </c>
      <c r="CC84" s="1">
        <v>1091549454.0469911</v>
      </c>
      <c r="CD84" s="1">
        <v>1136337822.7432921</v>
      </c>
      <c r="CE84" s="1">
        <v>1182872894.009706</v>
      </c>
      <c r="CF84" s="1">
        <v>1231220529.6219435</v>
      </c>
      <c r="CG84" s="1">
        <v>1281449015.8508692</v>
      </c>
      <c r="CH84" s="1">
        <v>1333629151.1229374</v>
      </c>
      <c r="CI84" s="1">
        <v>1387834336.8061142</v>
      </c>
      <c r="CJ84" s="1">
        <v>1444140671.2315516</v>
      </c>
      <c r="CK84" s="1">
        <v>1502627047.0650246</v>
      </c>
      <c r="CL84" s="1">
        <v>1563375252.1461818</v>
      </c>
      <c r="CM84" s="1">
        <v>1626470073.9177756</v>
      </c>
      <c r="CN84" s="1">
        <v>1691999407.5712857</v>
      </c>
      <c r="CO84" s="1">
        <v>1760054368.0397804</v>
      </c>
      <c r="CP84" s="1">
        <v>1830729405.9734161</v>
      </c>
      <c r="CQ84" s="1">
        <v>1904122427.8376932</v>
      </c>
      <c r="CR84" s="1">
        <v>1980334920.2795045</v>
      </c>
      <c r="CS84" s="1">
        <v>2059472078.9110141</v>
      </c>
      <c r="CT84" s="1">
        <v>2141642941.6667066</v>
      </c>
      <c r="CU84" s="1">
        <v>2226960526.8942614</v>
      </c>
      <c r="CV84" s="1">
        <v>2315541976.3456593</v>
      </c>
      <c r="CW84" s="1">
        <v>2407508703.2405176</v>
      </c>
      <c r="CX84" s="1">
        <v>2502986545.5798478</v>
      </c>
      <c r="CY84" s="1">
        <v>2602105924.8944869</v>
      </c>
      <c r="CZ84" s="1">
        <v>2705002010.618937</v>
      </c>
      <c r="DA84" s="1">
        <v>2811814890.2879691</v>
      </c>
    </row>
    <row r="85" spans="1:105" x14ac:dyDescent="0.25">
      <c r="A85" t="s">
        <v>50</v>
      </c>
      <c r="B85" s="1">
        <f t="shared" si="9"/>
        <v>395.40365616147636</v>
      </c>
      <c r="D85" t="s">
        <v>50</v>
      </c>
      <c r="E85" s="1">
        <v>18418909.962748155</v>
      </c>
      <c r="F85" s="1">
        <v>19905786.201980237</v>
      </c>
      <c r="G85" s="1">
        <v>21477549.309134621</v>
      </c>
      <c r="H85" s="1">
        <v>23138448.103916954</v>
      </c>
      <c r="I85" s="1">
        <v>24892929.709582411</v>
      </c>
      <c r="J85" s="1">
        <v>26745648.414508525</v>
      </c>
      <c r="K85" s="1">
        <v>28701474.918185763</v>
      </c>
      <c r="L85" s="1">
        <v>30765505.9779463</v>
      </c>
      <c r="M85" s="1">
        <v>32943074.47343304</v>
      </c>
      <c r="N85" s="1">
        <v>35239759.906521082</v>
      </c>
      <c r="O85" s="1">
        <v>37661399.355142593</v>
      </c>
      <c r="P85" s="1">
        <v>40214098.900235236</v>
      </c>
      <c r="Q85" s="1">
        <v>42904245.545835666</v>
      </c>
      <c r="R85" s="1">
        <v>45738519.653174423</v>
      </c>
      <c r="S85" s="1">
        <v>48723907.910495304</v>
      </c>
      <c r="T85" s="1">
        <v>51867716.861228347</v>
      </c>
      <c r="U85" s="1">
        <v>55177587.014085419</v>
      </c>
      <c r="V85" s="1">
        <v>58661507.559628367</v>
      </c>
      <c r="W85" s="1">
        <v>62327831.718879715</v>
      </c>
      <c r="X85" s="1">
        <v>66185292.750607513</v>
      </c>
      <c r="Y85" s="1">
        <v>70243020.645023063</v>
      </c>
      <c r="Z85" s="1">
        <v>74510559.532779768</v>
      </c>
      <c r="AA85" s="1">
        <v>78997885.839361474</v>
      </c>
      <c r="AB85" s="1">
        <v>83715427.216194481</v>
      </c>
      <c r="AC85" s="1">
        <v>88674082.281117991</v>
      </c>
      <c r="AD85" s="1">
        <v>93885241.202197924</v>
      </c>
      <c r="AE85" s="1">
        <v>99360807.160277262</v>
      </c>
      <c r="AF85" s="1">
        <v>105113218.72712138</v>
      </c>
      <c r="AG85" s="1">
        <v>111155473.19754016</v>
      </c>
      <c r="AH85" s="1">
        <v>117501150.91545826</v>
      </c>
      <c r="AI85" s="1">
        <v>124164440.63555454</v>
      </c>
      <c r="AJ85" s="1">
        <v>131160165.96381381</v>
      </c>
      <c r="AK85" s="1">
        <v>138503812.9221229</v>
      </c>
      <c r="AL85" s="1">
        <v>146211558.68390489</v>
      </c>
      <c r="AM85" s="1">
        <v>154300301.52973011</v>
      </c>
      <c r="AN85" s="1">
        <v>162787692.07385114</v>
      </c>
      <c r="AO85" s="1">
        <v>171692165.81472352</v>
      </c>
      <c r="AP85" s="1">
        <v>181032977.06474474</v>
      </c>
      <c r="AQ85" s="1">
        <v>190830234.31673649</v>
      </c>
      <c r="AR85" s="1">
        <v>201104937.10704818</v>
      </c>
      <c r="AS85" s="1">
        <v>211879014.43763798</v>
      </c>
      <c r="AT85" s="1">
        <v>223175364.82204446</v>
      </c>
      <c r="AU85" s="1">
        <v>235017898.02283585</v>
      </c>
      <c r="AV85" s="1">
        <v>247431578.55090404</v>
      </c>
      <c r="AW85" s="1">
        <v>260442470.99985898</v>
      </c>
      <c r="AX85" s="1">
        <v>274077787.29179198</v>
      </c>
      <c r="AY85" s="1">
        <v>288365935.91380739</v>
      </c>
      <c r="AZ85" s="1">
        <v>303336573.22798193</v>
      </c>
      <c r="BA85" s="1">
        <v>319020656.94080561</v>
      </c>
      <c r="BB85" s="1">
        <v>335450501.82168138</v>
      </c>
      <c r="BC85" s="1">
        <v>352659837.76374322</v>
      </c>
      <c r="BD85" s="1">
        <v>370683870.28407013</v>
      </c>
      <c r="BE85" s="1">
        <v>389559343.56435192</v>
      </c>
      <c r="BF85" s="1">
        <v>409324606.13720322</v>
      </c>
      <c r="BG85" s="1">
        <v>430019679.32762569</v>
      </c>
      <c r="BH85" s="1">
        <v>451686328.5636158</v>
      </c>
      <c r="BI85" s="1">
        <v>474368137.67455232</v>
      </c>
      <c r="BJ85" s="1">
        <v>498110586.30088371</v>
      </c>
      <c r="BK85" s="1">
        <v>522961130.5436554</v>
      </c>
      <c r="BL85" s="1">
        <v>548969286.98769808</v>
      </c>
      <c r="BM85" s="1">
        <v>576186720.23774278</v>
      </c>
      <c r="BN85" s="1">
        <v>604667334.11243927</v>
      </c>
      <c r="BO85" s="1">
        <v>634467366.64715064</v>
      </c>
      <c r="BP85" s="1">
        <v>665645489.06258726</v>
      </c>
      <c r="BQ85" s="1">
        <v>698262908.86270821</v>
      </c>
      <c r="BR85" s="1">
        <v>732383477.23204207</v>
      </c>
      <c r="BS85" s="1">
        <v>768073800.90945256</v>
      </c>
      <c r="BT85" s="1">
        <v>805403358.72265971</v>
      </c>
      <c r="BU85" s="1">
        <v>844444622.97527254</v>
      </c>
      <c r="BV85" s="1">
        <v>885273185.88596046</v>
      </c>
      <c r="BW85" s="1">
        <v>927967891.28746557</v>
      </c>
      <c r="BX85" s="1">
        <v>972610971.80167794</v>
      </c>
      <c r="BY85" s="1">
        <v>1019288191.7157133</v>
      </c>
      <c r="BZ85" s="1">
        <v>1068088995.7931855</v>
      </c>
      <c r="CA85" s="1">
        <v>1119106664.2642908</v>
      </c>
      <c r="CB85" s="1">
        <v>1172438474.2483132</v>
      </c>
      <c r="CC85" s="1">
        <v>1228185867.8724029</v>
      </c>
      <c r="CD85" s="1">
        <v>1286454627.3612514</v>
      </c>
      <c r="CE85" s="1">
        <v>1347355057.3834064</v>
      </c>
      <c r="CF85" s="1">
        <v>1411002174.9516037</v>
      </c>
      <c r="CG85" s="1">
        <v>1477515907.1865592</v>
      </c>
      <c r="CH85" s="1">
        <v>1547021297.2661898</v>
      </c>
      <c r="CI85" s="1">
        <v>1619648718.8953569</v>
      </c>
      <c r="CJ85" s="1">
        <v>1695534099.6447783</v>
      </c>
      <c r="CK85" s="1">
        <v>1774819153.5219045</v>
      </c>
      <c r="CL85" s="1">
        <v>1857651623.1512535</v>
      </c>
      <c r="CM85" s="1">
        <v>1944185531.9570007</v>
      </c>
      <c r="CN85" s="1">
        <v>2034581446.7565711</v>
      </c>
      <c r="CO85" s="1">
        <v>2129006751.1904812</v>
      </c>
      <c r="CP85" s="1">
        <v>2227635930.4309225</v>
      </c>
      <c r="CQ85" s="1">
        <v>2330650867.6295123</v>
      </c>
      <c r="CR85" s="1">
        <v>2438241152.5832291</v>
      </c>
      <c r="CS85" s="1">
        <v>2550604403.1169939</v>
      </c>
      <c r="CT85" s="1">
        <v>2667946599.7014346</v>
      </c>
      <c r="CU85" s="1">
        <v>2790482433.845418</v>
      </c>
      <c r="CV85" s="1">
        <v>2918435670.8247123</v>
      </c>
      <c r="CW85" s="1">
        <v>3052039527.3308291</v>
      </c>
      <c r="CX85" s="1">
        <v>3191537064.6477089</v>
      </c>
      <c r="CY85" s="1">
        <v>3337181597.9884219</v>
      </c>
      <c r="CZ85" s="1">
        <v>3489237122.6496692</v>
      </c>
      <c r="DA85" s="1">
        <v>3647978757.6683197</v>
      </c>
    </row>
    <row r="86" spans="1:105" x14ac:dyDescent="0.25">
      <c r="A86" t="s">
        <v>51</v>
      </c>
      <c r="B86" s="1">
        <f t="shared" si="9"/>
        <v>376.34411668994181</v>
      </c>
      <c r="D86" t="s">
        <v>51</v>
      </c>
      <c r="E86" s="1">
        <v>1956787.9988957485</v>
      </c>
      <c r="F86" s="1">
        <v>2707687.4821628528</v>
      </c>
      <c r="G86" s="1">
        <v>3523166.7192642814</v>
      </c>
      <c r="H86" s="1">
        <v>4407561.6212572502</v>
      </c>
      <c r="I86" s="1">
        <v>5365469.5990006011</v>
      </c>
      <c r="J86" s="1">
        <v>6401764.4120093342</v>
      </c>
      <c r="K86" s="1">
        <v>7521611.8285046527</v>
      </c>
      <c r="L86" s="1">
        <v>8730486.1397981476</v>
      </c>
      <c r="M86" s="1">
        <v>10034187.574397366</v>
      </c>
      <c r="N86" s="1">
        <v>11438860.659584831</v>
      </c>
      <c r="O86" s="1">
        <v>12951013.580708262</v>
      </c>
      <c r="P86" s="1">
        <v>14577538.591032783</v>
      </c>
      <c r="Q86" s="1">
        <v>16325733.527753755</v>
      </c>
      <c r="R86" s="1">
        <v>18203324.492656223</v>
      </c>
      <c r="S86" s="1">
        <v>20218489.758943144</v>
      </c>
      <c r="T86" s="1">
        <v>22379884.968945872</v>
      </c>
      <c r="U86" s="1">
        <v>24696669.69078438</v>
      </c>
      <c r="V86" s="1">
        <v>27178535.405570932</v>
      </c>
      <c r="W86" s="1">
        <v>29835735.000456788</v>
      </c>
      <c r="X86" s="1">
        <v>32679113.846716657</v>
      </c>
      <c r="Y86" s="1">
        <v>35720142.546159767</v>
      </c>
      <c r="Z86" s="1">
        <v>38970951.433459111</v>
      </c>
      <c r="AA86" s="1">
        <v>42444366.926512644</v>
      </c>
      <c r="AB86" s="1">
        <v>46153949.821702883</v>
      </c>
      <c r="AC86" s="1">
        <v>50114035.63591592</v>
      </c>
      <c r="AD86" s="1">
        <v>54339777.102429718</v>
      </c>
      <c r="AE86" s="1">
        <v>58847188.933297262</v>
      </c>
      <c r="AF86" s="1">
        <v>63653194.966647424</v>
      </c>
      <c r="AG86" s="1">
        <v>68775677.823415905</v>
      </c>
      <c r="AH86" s="1">
        <v>74233531.204420358</v>
      </c>
      <c r="AI86" s="1">
        <v>80046714.965418711</v>
      </c>
      <c r="AJ86" s="1">
        <v>86236313.114856586</v>
      </c>
      <c r="AK86" s="1">
        <v>92824594.886434495</v>
      </c>
      <c r="AL86" s="1">
        <v>99835079.04642795</v>
      </c>
      <c r="AM86" s="1">
        <v>107292601.60389031</v>
      </c>
      <c r="AN86" s="1">
        <v>115223387.10048044</v>
      </c>
      <c r="AO86" s="1">
        <v>123655123.6657064</v>
      </c>
      <c r="AP86" s="1">
        <v>132617042.03288189</v>
      </c>
      <c r="AQ86" s="1">
        <v>142139998.72107986</v>
      </c>
      <c r="AR86" s="1">
        <v>152256563.59886074</v>
      </c>
      <c r="AS86" s="1">
        <v>163001112.05657378</v>
      </c>
      <c r="AT86" s="1">
        <v>174409922.02561173</v>
      </c>
      <c r="AU86" s="1">
        <v>186521276.09516147</v>
      </c>
      <c r="AV86" s="1">
        <v>199375568.98977208</v>
      </c>
      <c r="AW86" s="1">
        <v>213015420.6844863</v>
      </c>
      <c r="AX86" s="1">
        <v>227485795.44837901</v>
      </c>
      <c r="AY86" s="1">
        <v>242834127.12215933</v>
      </c>
      <c r="AZ86" s="1">
        <v>259110450.95104995</v>
      </c>
      <c r="BA86" s="1">
        <v>276367542.31049675</v>
      </c>
      <c r="BB86" s="1">
        <v>294661062.6794278</v>
      </c>
      <c r="BC86" s="1">
        <v>314049713.23380667</v>
      </c>
      <c r="BD86" s="1">
        <v>334595396.45216018</v>
      </c>
      <c r="BE86" s="1">
        <v>356363386.14465064</v>
      </c>
      <c r="BF86" s="1">
        <v>379422506.33813912</v>
      </c>
      <c r="BG86" s="1">
        <v>403845319.47164273</v>
      </c>
      <c r="BH86" s="1">
        <v>429708324.37959653</v>
      </c>
      <c r="BI86" s="1">
        <v>457092164.56456429</v>
      </c>
      <c r="BJ86" s="1">
        <v>486081847.28640825</v>
      </c>
      <c r="BK86" s="1">
        <v>516766974.02165985</v>
      </c>
      <c r="BL86" s="1">
        <v>549241982.87480211</v>
      </c>
      <c r="BM86" s="1">
        <v>583606403.55266535</v>
      </c>
      <c r="BN86" s="1">
        <v>619965125.54396868</v>
      </c>
      <c r="BO86" s="1">
        <v>658428680.17856658</v>
      </c>
      <c r="BP86" s="1">
        <v>699113537.27496076</v>
      </c>
      <c r="BQ86" s="1">
        <v>742142417.12048948</v>
      </c>
      <c r="BR86" s="1">
        <v>787644618.56611979</v>
      </c>
      <c r="BS86" s="1">
        <v>835756364.05726349</v>
      </c>
      <c r="BT86" s="1">
        <v>886621162.46343803</v>
      </c>
      <c r="BU86" s="1">
        <v>940390190.61310315</v>
      </c>
      <c r="BV86" s="1">
        <v>997222694.48566818</v>
      </c>
      <c r="BW86" s="1">
        <v>1057286411.0606145</v>
      </c>
      <c r="BX86" s="1">
        <v>1120758011.8740406</v>
      </c>
      <c r="BY86" s="1">
        <v>1187823569.3857694</v>
      </c>
      <c r="BZ86" s="1">
        <v>1258679047.3156822</v>
      </c>
      <c r="CA86" s="1">
        <v>1333530816.1662009</v>
      </c>
      <c r="CB86" s="1">
        <v>1412596195.2090039</v>
      </c>
      <c r="CC86" s="1">
        <v>1496104022.2783084</v>
      </c>
      <c r="CD86" s="1">
        <v>1584295252.7804477</v>
      </c>
      <c r="CE86" s="1">
        <v>1677423589.4002712</v>
      </c>
      <c r="CF86" s="1">
        <v>1775756144.0592325</v>
      </c>
      <c r="CG86" s="1">
        <v>1879574133.7579465</v>
      </c>
      <c r="CH86" s="1">
        <v>1989173612.0180376</v>
      </c>
      <c r="CI86" s="1">
        <v>2104866237.7239118</v>
      </c>
      <c r="CJ86" s="1">
        <v>2226980083.2554622</v>
      </c>
      <c r="CK86" s="1">
        <v>2355860483.8973532</v>
      </c>
      <c r="CL86" s="1">
        <v>2491870930.6100311</v>
      </c>
      <c r="CM86" s="1">
        <v>2635394008.3519759</v>
      </c>
      <c r="CN86" s="1">
        <v>2786832382.2522678</v>
      </c>
      <c r="CO86" s="1">
        <v>2946609834.0475821</v>
      </c>
      <c r="CP86" s="1">
        <v>3115172351.3184223</v>
      </c>
      <c r="CQ86" s="1">
        <v>3292989272.1861501</v>
      </c>
      <c r="CR86" s="1">
        <v>3480554488.2653565</v>
      </c>
      <c r="CS86" s="1">
        <v>3678387708.8057103</v>
      </c>
      <c r="CT86" s="1">
        <v>3887035789.1040478</v>
      </c>
      <c r="CU86" s="1">
        <v>4107074126.4210382</v>
      </c>
      <c r="CV86" s="1">
        <v>4339108126.7985315</v>
      </c>
      <c r="CW86" s="1">
        <v>4583774746.3426981</v>
      </c>
      <c r="CX86" s="1">
        <v>4841744110.7162552</v>
      </c>
      <c r="CY86" s="1">
        <v>5113721216.7694731</v>
      </c>
      <c r="CZ86" s="1">
        <v>5400447720.4354992</v>
      </c>
      <c r="DA86" s="1">
        <v>5702703815.2213478</v>
      </c>
    </row>
    <row r="87" spans="1:105" x14ac:dyDescent="0.25">
      <c r="A87" t="s">
        <v>52</v>
      </c>
      <c r="B87" s="1">
        <f t="shared" si="9"/>
        <v>264.7525544954604</v>
      </c>
      <c r="D87" t="s">
        <v>52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902707.91143256053</v>
      </c>
      <c r="Q87" s="1">
        <v>1893765.391032848</v>
      </c>
      <c r="R87" s="1">
        <v>2975222.8882870008</v>
      </c>
      <c r="S87" s="1">
        <v>4153353.2526054261</v>
      </c>
      <c r="T87" s="1">
        <v>5434817.6403209073</v>
      </c>
      <c r="U87" s="1">
        <v>6826688.082392104</v>
      </c>
      <c r="V87" s="1">
        <v>8336471.3121558186</v>
      </c>
      <c r="W87" s="1">
        <v>9972133.9215559401</v>
      </c>
      <c r="X87" s="1">
        <v>11742128.917918371</v>
      </c>
      <c r="Y87" s="1">
        <v>13655423.757173019</v>
      </c>
      <c r="Z87" s="1">
        <v>15721529.933456518</v>
      </c>
      <c r="AA87" s="1">
        <v>17950534.209272865</v>
      </c>
      <c r="AB87" s="1">
        <v>20353131.574854661</v>
      </c>
      <c r="AC87" s="1">
        <v>22940660.030066591</v>
      </c>
      <c r="AD87" s="1">
        <v>25725137.287136711</v>
      </c>
      <c r="AE87" s="1">
        <v>28719299.497703962</v>
      </c>
      <c r="AF87" s="1">
        <v>31936642.113143831</v>
      </c>
      <c r="AG87" s="1">
        <v>35391462.99289345</v>
      </c>
      <c r="AH87" s="1">
        <v>39098907.881556533</v>
      </c>
      <c r="AI87" s="1">
        <v>43075018.381944276</v>
      </c>
      <c r="AJ87" s="1">
        <v>47336782.557914205</v>
      </c>
      <c r="AK87" s="1">
        <v>51902188.307925195</v>
      </c>
      <c r="AL87" s="1">
        <v>56790279.657650054</v>
      </c>
      <c r="AM87" s="1">
        <v>62021216.127794839</v>
      </c>
      <c r="AN87" s="1">
        <v>67616335.341487974</v>
      </c>
      <c r="AO87" s="1">
        <v>73598219.044244185</v>
      </c>
      <c r="AP87" s="1">
        <v>79990762.718595102</v>
      </c>
      <c r="AQ87" s="1">
        <v>86819248.985040903</v>
      </c>
      <c r="AR87" s="1">
        <v>94110424.991030753</v>
      </c>
      <c r="AS87" s="1">
        <v>101892584.00025974</v>
      </c>
      <c r="AT87" s="1">
        <v>110195651.40569191</v>
      </c>
      <c r="AU87" s="1">
        <v>119051275.40142012</v>
      </c>
      <c r="AV87" s="1">
        <v>128492922.56078151</v>
      </c>
      <c r="AW87" s="1">
        <v>138555978.58108512</v>
      </c>
      <c r="AX87" s="1">
        <v>149277854.46892408</v>
      </c>
      <c r="AY87" s="1">
        <v>160698098.45435521</v>
      </c>
      <c r="AZ87" s="1">
        <v>172858513.93728301</v>
      </c>
      <c r="BA87" s="1">
        <v>185803283.78521878</v>
      </c>
      <c r="BB87" s="1">
        <v>199579101.31822518</v>
      </c>
      <c r="BC87" s="1">
        <v>214235308.33437058</v>
      </c>
      <c r="BD87" s="1">
        <v>229824040.5474169</v>
      </c>
      <c r="BE87" s="1">
        <v>246400380.82782754</v>
      </c>
      <c r="BF87" s="1">
        <v>264022520.65852809</v>
      </c>
      <c r="BG87" s="1">
        <v>282751930.23825926</v>
      </c>
      <c r="BH87" s="1">
        <v>302653537.68785524</v>
      </c>
      <c r="BI87" s="1">
        <v>323795917.83844703</v>
      </c>
      <c r="BJ87" s="1">
        <v>346251491.10545677</v>
      </c>
      <c r="BK87" s="1">
        <v>370096732.97841001</v>
      </c>
      <c r="BL87" s="1">
        <v>395412394.68407696</v>
      </c>
      <c r="BM87" s="1">
        <v>422283735.60938096</v>
      </c>
      <c r="BN87" s="1">
        <v>450800768.10087264</v>
      </c>
      <c r="BO87" s="1">
        <v>481058515.28955626</v>
      </c>
      <c r="BP87" s="1">
        <v>513157282.62340629</v>
      </c>
      <c r="BQ87" s="1">
        <v>547202943.82524765</v>
      </c>
      <c r="BR87" s="1">
        <v>583307242.03077924</v>
      </c>
      <c r="BS87" s="1">
        <v>621588106.90054488</v>
      </c>
      <c r="BT87" s="1">
        <v>662169988.54066586</v>
      </c>
      <c r="BU87" s="1">
        <v>705184209.1102823</v>
      </c>
      <c r="BV87" s="1">
        <v>750769333.03894794</v>
      </c>
      <c r="BW87" s="1">
        <v>799071556.8248843</v>
      </c>
      <c r="BX87" s="1">
        <v>850245119.43506289</v>
      </c>
      <c r="BY87" s="1">
        <v>904452734.3807137</v>
      </c>
      <c r="BZ87" s="1">
        <v>961866044.59720087</v>
      </c>
      <c r="CA87" s="1">
        <v>1022666101.3153167</v>
      </c>
      <c r="CB87" s="1">
        <v>1087043868.1721845</v>
      </c>
      <c r="CC87" s="1">
        <v>1155200751.8742001</v>
      </c>
      <c r="CD87" s="1">
        <v>1227349160.7919042</v>
      </c>
      <c r="CE87" s="1">
        <v>1303713092.9376814</v>
      </c>
      <c r="CF87" s="1">
        <v>1384528754.8517118</v>
      </c>
      <c r="CG87" s="1">
        <v>1470045212.9999635</v>
      </c>
      <c r="CH87" s="1">
        <v>1560525079.3703847</v>
      </c>
      <c r="CI87" s="1">
        <v>1656245233.0400016</v>
      </c>
      <c r="CJ87" s="1">
        <v>1757497579.5765481</v>
      </c>
      <c r="CK87" s="1">
        <v>1864589850.2338688</v>
      </c>
      <c r="CL87" s="1">
        <v>1977846443.0007589</v>
      </c>
      <c r="CM87" s="1">
        <v>2097609307.668433</v>
      </c>
      <c r="CN87" s="1">
        <v>2224238877.1927748</v>
      </c>
      <c r="CO87" s="1">
        <v>2358115047.743989</v>
      </c>
      <c r="CP87" s="1">
        <v>2499638209.9587955</v>
      </c>
      <c r="CQ87" s="1">
        <v>2649230334.0389962</v>
      </c>
      <c r="CR87" s="1">
        <v>2807336111.4753737</v>
      </c>
      <c r="CS87" s="1">
        <v>2974424156.3180661</v>
      </c>
      <c r="CT87" s="1">
        <v>3150988269.063745</v>
      </c>
      <c r="CU87" s="1">
        <v>3337548766.3868203</v>
      </c>
      <c r="CV87" s="1">
        <v>3534653880.1067019</v>
      </c>
      <c r="CW87" s="1">
        <v>3742881228.9562454</v>
      </c>
      <c r="CX87" s="1">
        <v>3962839366.8984847</v>
      </c>
      <c r="CY87" s="1">
        <v>4195169411.9298544</v>
      </c>
      <c r="CZ87" s="1">
        <v>4440546759.5089436</v>
      </c>
      <c r="DA87" s="1">
        <v>4699682884.9607258</v>
      </c>
    </row>
    <row r="88" spans="1:105" x14ac:dyDescent="0.25">
      <c r="A88" t="s">
        <v>53</v>
      </c>
      <c r="B88" s="1">
        <f t="shared" si="9"/>
        <v>209.37832974555323</v>
      </c>
      <c r="D88" t="s">
        <v>53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106459.28632189296</v>
      </c>
      <c r="V88" s="1">
        <v>1292854.0257329971</v>
      </c>
      <c r="W88" s="1">
        <v>2584392.0480101886</v>
      </c>
      <c r="X88" s="1">
        <v>3988071.3232411304</v>
      </c>
      <c r="Y88" s="1">
        <v>5511303.9685572265</v>
      </c>
      <c r="Z88" s="1">
        <v>7161939.2289865054</v>
      </c>
      <c r="AA88" s="1">
        <v>8948287.6825784594</v>
      </c>
      <c r="AB88" s="1">
        <v>10879146.733212728</v>
      </c>
      <c r="AC88" s="1">
        <v>12963827.457721297</v>
      </c>
      <c r="AD88" s="1">
        <v>15212182.877331825</v>
      </c>
      <c r="AE88" s="1">
        <v>17634637.726987049</v>
      </c>
      <c r="AF88" s="1">
        <v>20242219.799818218</v>
      </c>
      <c r="AG88" s="1">
        <v>23046592.947961096</v>
      </c>
      <c r="AH88" s="1">
        <v>26060091.825006232</v>
      </c>
      <c r="AI88" s="1">
        <v>29295758.459684789</v>
      </c>
      <c r="AJ88" s="1">
        <v>32767380.75491406</v>
      </c>
      <c r="AK88" s="1">
        <v>36489533.011074819</v>
      </c>
      <c r="AL88" s="1">
        <v>40477618.577377334</v>
      </c>
      <c r="AM88" s="1">
        <v>44747914.740404814</v>
      </c>
      <c r="AN88" s="1">
        <v>49317619.964414611</v>
      </c>
      <c r="AO88" s="1">
        <v>54204903.603742197</v>
      </c>
      <c r="AP88" s="1">
        <v>59428958.213703677</v>
      </c>
      <c r="AQ88" s="1">
        <v>65010054.592742458</v>
      </c>
      <c r="AR88" s="1">
        <v>70969599.69523178</v>
      </c>
      <c r="AS88" s="1">
        <v>77330197.561339825</v>
      </c>
      <c r="AT88" s="1">
        <v>84115713.417705968</v>
      </c>
      <c r="AU88" s="1">
        <v>91351341.110381946</v>
      </c>
      <c r="AV88" s="1">
        <v>99063674.039578348</v>
      </c>
      <c r="AW88" s="1">
        <v>107280779.7742427</v>
      </c>
      <c r="AX88" s="1">
        <v>116032278.53340034</v>
      </c>
      <c r="AY88" s="1">
        <v>125349425.73053575</v>
      </c>
      <c r="AZ88" s="1">
        <v>135265198.78709751</v>
      </c>
      <c r="BA88" s="1">
        <v>145814388.43150133</v>
      </c>
      <c r="BB88" s="1">
        <v>157033694.7108027</v>
      </c>
      <c r="BC88" s="1">
        <v>168961827.95354339</v>
      </c>
      <c r="BD88" s="1">
        <v>181639614.93416086</v>
      </c>
      <c r="BE88" s="1">
        <v>195110110.50182787</v>
      </c>
      <c r="BF88" s="1">
        <v>209418714.9496766</v>
      </c>
      <c r="BG88" s="1">
        <v>224613297.41409087</v>
      </c>
      <c r="BH88" s="1">
        <v>240744325.60816333</v>
      </c>
      <c r="BI88" s="1">
        <v>257865002.20852804</v>
      </c>
      <c r="BJ88" s="1">
        <v>276031408.23063403</v>
      </c>
      <c r="BK88" s="1">
        <v>295302653.7441718</v>
      </c>
      <c r="BL88" s="1">
        <v>315741036.29781282</v>
      </c>
      <c r="BM88" s="1">
        <v>337412207.44073421</v>
      </c>
      <c r="BN88" s="1">
        <v>360385347.7476145</v>
      </c>
      <c r="BO88" s="1">
        <v>384733350.77393758</v>
      </c>
      <c r="BP88" s="1">
        <v>410533016.38957244</v>
      </c>
      <c r="BQ88" s="1">
        <v>437865253.96079147</v>
      </c>
      <c r="BR88" s="1">
        <v>466815295.87412643</v>
      </c>
      <c r="BS88" s="1">
        <v>497472921.9198826</v>
      </c>
      <c r="BT88" s="1">
        <v>529932695.07871842</v>
      </c>
      <c r="BU88" s="1">
        <v>564294209.28153396</v>
      </c>
      <c r="BV88" s="1">
        <v>600662349.74109304</v>
      </c>
      <c r="BW88" s="1">
        <v>639147566.48331618</v>
      </c>
      <c r="BX88" s="1">
        <v>679866161.73717487</v>
      </c>
      <c r="BY88" s="1">
        <v>722940591.87460029</v>
      </c>
      <c r="BZ88" s="1">
        <v>768499784.62590909</v>
      </c>
      <c r="CA88" s="1">
        <v>816679472.33196723</v>
      </c>
      <c r="CB88" s="1">
        <v>867622542.03182697</v>
      </c>
      <c r="CC88" s="1">
        <v>921479403.22386122</v>
      </c>
      <c r="CD88" s="1">
        <v>978408374.17964745</v>
      </c>
      <c r="CE88" s="1">
        <v>1038576087.7331215</v>
      </c>
      <c r="CF88" s="1">
        <v>1102157917.5128102</v>
      </c>
      <c r="CG88" s="1">
        <v>1169338425.6325746</v>
      </c>
      <c r="CH88" s="1">
        <v>1240311832.9060845</v>
      </c>
      <c r="CI88" s="1">
        <v>1315282512.7026062</v>
      </c>
      <c r="CJ88" s="1">
        <v>1394465509.6164811</v>
      </c>
      <c r="CK88" s="1">
        <v>1478087084.1801751</v>
      </c>
      <c r="CL88" s="1">
        <v>1566385284.9111176</v>
      </c>
      <c r="CM88" s="1">
        <v>1659610549.0457098</v>
      </c>
      <c r="CN88" s="1">
        <v>1758026333.3802466</v>
      </c>
      <c r="CO88" s="1">
        <v>1861909776.707983</v>
      </c>
      <c r="CP88" s="1">
        <v>1971552395.4144413</v>
      </c>
      <c r="CQ88" s="1">
        <v>2087260813.8695674</v>
      </c>
      <c r="CR88" s="1">
        <v>2209357531.3353801</v>
      </c>
      <c r="CS88" s="1">
        <v>2338181727.1918488</v>
      </c>
      <c r="CT88" s="1">
        <v>2474090106.3718324</v>
      </c>
      <c r="CU88" s="1">
        <v>2617457786.9882154</v>
      </c>
      <c r="CV88" s="1">
        <v>2768679232.2332973</v>
      </c>
      <c r="CW88" s="1">
        <v>2928169228.7319508</v>
      </c>
      <c r="CX88" s="1">
        <v>3096363913.6365662</v>
      </c>
      <c r="CY88" s="1">
        <v>3273721852.8633752</v>
      </c>
      <c r="CZ88" s="1">
        <v>3460725172.9866996</v>
      </c>
      <c r="DA88" s="1">
        <v>3657880749.4304018</v>
      </c>
    </row>
    <row r="89" spans="1:105" x14ac:dyDescent="0.25">
      <c r="A89" t="s">
        <v>54</v>
      </c>
      <c r="B89" s="1">
        <f t="shared" si="9"/>
        <v>192.91984321149968</v>
      </c>
      <c r="D89" t="s">
        <v>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1279862.9173603833</v>
      </c>
      <c r="Z89" s="1">
        <v>2746523.3723965227</v>
      </c>
      <c r="AA89" s="1">
        <v>4340962.5717504192</v>
      </c>
      <c r="AB89" s="1">
        <v>6071638.7233033553</v>
      </c>
      <c r="AC89" s="1">
        <v>7947509.3490216453</v>
      </c>
      <c r="AD89" s="1">
        <v>9978058.9553457834</v>
      </c>
      <c r="AE89" s="1">
        <v>12173328.176625408</v>
      </c>
      <c r="AF89" s="1">
        <v>14543944.467869123</v>
      </c>
      <c r="AG89" s="1">
        <v>17101154.426947318</v>
      </c>
      <c r="AH89" s="1">
        <v>19856857.830448829</v>
      </c>
      <c r="AI89" s="1">
        <v>22823643.47165744</v>
      </c>
      <c r="AJ89" s="1">
        <v>26014826.893592436</v>
      </c>
      <c r="AK89" s="1">
        <v>29444490.114758752</v>
      </c>
      <c r="AL89" s="1">
        <v>33127523.450187959</v>
      </c>
      <c r="AM89" s="1">
        <v>37079669.535532705</v>
      </c>
      <c r="AN89" s="1">
        <v>41317569.667416982</v>
      </c>
      <c r="AO89" s="1">
        <v>45858812.578954004</v>
      </c>
      <c r="AP89" s="1">
        <v>50721985.775338061</v>
      </c>
      <c r="AQ89" s="1">
        <v>55926729.560708098</v>
      </c>
      <c r="AR89" s="1">
        <v>61493793.894085214</v>
      </c>
      <c r="AS89" s="1">
        <v>67445098.21911855</v>
      </c>
      <c r="AT89" s="1">
        <v>73803794.419649795</v>
      </c>
      <c r="AU89" s="1">
        <v>80594333.06074436</v>
      </c>
      <c r="AV89" s="1">
        <v>87842533.082851574</v>
      </c>
      <c r="AW89" s="1">
        <v>95575655.125169799</v>
      </c>
      <c r="AX89" s="1">
        <v>103822478.66312106</v>
      </c>
      <c r="AY89" s="1">
        <v>112613383.15410671</v>
      </c>
      <c r="AZ89" s="1">
        <v>121980433.3954379</v>
      </c>
      <c r="BA89" s="1">
        <v>131957469.30854322</v>
      </c>
      <c r="BB89" s="1">
        <v>142580200.37426308</v>
      </c>
      <c r="BC89" s="1">
        <v>153886304.95527911</v>
      </c>
      <c r="BD89" s="1">
        <v>165915534.75352195</v>
      </c>
      <c r="BE89" s="1">
        <v>178709824.66277429</v>
      </c>
      <c r="BF89" s="1">
        <v>192313408.28967381</v>
      </c>
      <c r="BG89" s="1">
        <v>206772939.42994443</v>
      </c>
      <c r="BH89" s="1">
        <v>222137619.8009851</v>
      </c>
      <c r="BI89" s="1">
        <v>238459333.34694329</v>
      </c>
      <c r="BJ89" s="1">
        <v>255792787.44814408</v>
      </c>
      <c r="BK89" s="1">
        <v>274195661.38325948</v>
      </c>
      <c r="BL89" s="1">
        <v>293728762.40992939</v>
      </c>
      <c r="BM89" s="1">
        <v>314456189.84772629</v>
      </c>
      <c r="BN89" s="1">
        <v>336445507.56642771</v>
      </c>
      <c r="BO89" s="1">
        <v>359767925.30257082</v>
      </c>
      <c r="BP89" s="1">
        <v>384498489.24825656</v>
      </c>
      <c r="BQ89" s="1">
        <v>410716282.37819052</v>
      </c>
      <c r="BR89" s="1">
        <v>438504635.00405598</v>
      </c>
      <c r="BS89" s="1">
        <v>467951346.06954682</v>
      </c>
      <c r="BT89" s="1">
        <v>499148915.72481406</v>
      </c>
      <c r="BU89" s="1">
        <v>532194789.74574989</v>
      </c>
      <c r="BV89" s="1">
        <v>567191616.39151061</v>
      </c>
      <c r="BW89" s="1">
        <v>604247516.32302558</v>
      </c>
      <c r="BX89" s="1">
        <v>643476366.23601902</v>
      </c>
      <c r="BY89" s="1">
        <v>684998096.89437222</v>
      </c>
      <c r="BZ89" s="1">
        <v>728939006.28349972</v>
      </c>
      <c r="CA89" s="1">
        <v>775432088.63896143</v>
      </c>
      <c r="CB89" s="1">
        <v>824617380.14277756</v>
      </c>
      <c r="CC89" s="1">
        <v>876642322.11898506</v>
      </c>
      <c r="CD89" s="1">
        <v>931662142.60099232</v>
      </c>
      <c r="CE89" s="1">
        <v>989840257.18623185</v>
      </c>
      <c r="CF89" s="1">
        <v>1051348690.1387472</v>
      </c>
      <c r="CG89" s="1">
        <v>1116368516.7475836</v>
      </c>
      <c r="CH89" s="1">
        <v>1185090327.998486</v>
      </c>
      <c r="CI89" s="1">
        <v>1257714718.6683924</v>
      </c>
      <c r="CJ89" s="1">
        <v>1334452800.0067382</v>
      </c>
      <c r="CK89" s="1">
        <v>1415526738.2248299</v>
      </c>
      <c r="CL89" s="1">
        <v>1501170320.0744646</v>
      </c>
      <c r="CM89" s="1">
        <v>1591629546.8599415</v>
      </c>
      <c r="CN89" s="1">
        <v>1687163258.2934966</v>
      </c>
      <c r="CO89" s="1">
        <v>1788043787.6734431</v>
      </c>
      <c r="CP89" s="1">
        <v>1894557649.9367478</v>
      </c>
      <c r="CQ89" s="1">
        <v>2007006264.2138975</v>
      </c>
      <c r="CR89" s="1">
        <v>2125706712.5936391</v>
      </c>
      <c r="CS89" s="1">
        <v>2250992536.8887401</v>
      </c>
      <c r="CT89" s="1">
        <v>2383214575.2817454</v>
      </c>
      <c r="CU89" s="1">
        <v>2522741840.8214722</v>
      </c>
      <c r="CV89" s="1">
        <v>2669962443.8375154</v>
      </c>
      <c r="CW89" s="1">
        <v>2825284560.4410682</v>
      </c>
      <c r="CX89" s="1">
        <v>2989137449.3863025</v>
      </c>
      <c r="CY89" s="1">
        <v>3161972519.6777344</v>
      </c>
      <c r="CZ89" s="1">
        <v>3344264451.4254584</v>
      </c>
      <c r="DA89" s="1">
        <v>3536512372.5722489</v>
      </c>
    </row>
    <row r="90" spans="1:105" x14ac:dyDescent="0.25">
      <c r="A90" t="s">
        <v>55</v>
      </c>
      <c r="B90" s="1">
        <f t="shared" si="9"/>
        <v>178.10088083943921</v>
      </c>
      <c r="D90" t="s">
        <v>55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1313971.8772087197</v>
      </c>
      <c r="AC90" s="1">
        <v>2871491.3775611673</v>
      </c>
      <c r="AD90" s="1">
        <v>4572344.4409924587</v>
      </c>
      <c r="AE90" s="1">
        <v>6426555.8532813983</v>
      </c>
      <c r="AF90" s="1">
        <v>8444775.730511779</v>
      </c>
      <c r="AG90" s="1">
        <v>10638316.137742735</v>
      </c>
      <c r="AH90" s="1">
        <v>13019189.767652474</v>
      </c>
      <c r="AI90" s="1">
        <v>15600150.791863598</v>
      </c>
      <c r="AJ90" s="1">
        <v>18394738.003700159</v>
      </c>
      <c r="AK90" s="1">
        <v>21417320.377488021</v>
      </c>
      <c r="AL90" s="1">
        <v>24683145.176206797</v>
      </c>
      <c r="AM90" s="1">
        <v>28208388.74635119</v>
      </c>
      <c r="AN90" s="1">
        <v>32010210.14628087</v>
      </c>
      <c r="AO90" s="1">
        <v>36106807.762150064</v>
      </c>
      <c r="AP90" s="1">
        <v>40517479.073730342</v>
      </c>
      <c r="AQ90" s="1">
        <v>45262683.741096698</v>
      </c>
      <c r="AR90" s="1">
        <v>50364110.19225619</v>
      </c>
      <c r="AS90" s="1">
        <v>55844745.901388042</v>
      </c>
      <c r="AT90" s="1">
        <v>61728951.557456702</v>
      </c>
      <c r="AU90" s="1">
        <v>68042539.333580315</v>
      </c>
      <c r="AV90" s="1">
        <v>74812855.478717625</v>
      </c>
      <c r="AW90" s="1">
        <v>82068867.464999884</v>
      </c>
      <c r="AX90" s="1">
        <v>89841255.936416045</v>
      </c>
      <c r="AY90" s="1">
        <v>98162511.717589945</v>
      </c>
      <c r="AZ90" s="1">
        <v>107067038.15509851</v>
      </c>
      <c r="BA90" s="1">
        <v>116591259.07820852</v>
      </c>
      <c r="BB90" s="1">
        <v>126773732.68109277</v>
      </c>
      <c r="BC90" s="1">
        <v>137655271.64456347</v>
      </c>
      <c r="BD90" s="1">
        <v>149279069.83216789</v>
      </c>
      <c r="BE90" s="1">
        <v>161690835.91318372</v>
      </c>
      <c r="BF90" s="1">
        <v>174938934.2836566</v>
      </c>
      <c r="BG90" s="1">
        <v>189074533.67620945</v>
      </c>
      <c r="BH90" s="1">
        <v>204151763.86994788</v>
      </c>
      <c r="BI90" s="1">
        <v>220227880.93346766</v>
      </c>
      <c r="BJ90" s="1">
        <v>237363441.45676571</v>
      </c>
      <c r="BK90" s="1">
        <v>255622486.25185439</v>
      </c>
      <c r="BL90" s="1">
        <v>275072734.02710772</v>
      </c>
      <c r="BM90" s="1">
        <v>295785785.56692517</v>
      </c>
      <c r="BN90" s="1">
        <v>317837338.97622436</v>
      </c>
      <c r="BO90" s="1">
        <v>341307416.57865626</v>
      </c>
      <c r="BP90" s="1">
        <v>366280604.0883413</v>
      </c>
      <c r="BQ90" s="1">
        <v>392846302.70743215</v>
      </c>
      <c r="BR90" s="1">
        <v>421098994.8360129</v>
      </c>
      <c r="BS90" s="1">
        <v>451138524.11680514</v>
      </c>
      <c r="BT90" s="1">
        <v>483070390.57498503</v>
      </c>
      <c r="BU90" s="1">
        <v>517006061.65322143</v>
      </c>
      <c r="BV90" s="1">
        <v>553063299.98387659</v>
      </c>
      <c r="BW90" s="1">
        <v>591366508.78435528</v>
      </c>
      <c r="BX90" s="1">
        <v>632047095.8078711</v>
      </c>
      <c r="BY90" s="1">
        <v>675243856.83058906</v>
      </c>
      <c r="BZ90" s="1">
        <v>721103379.7073288</v>
      </c>
      <c r="CA90" s="1">
        <v>769780470.08185041</v>
      </c>
      <c r="CB90" s="1">
        <v>821438599.89439094</v>
      </c>
      <c r="CC90" s="1">
        <v>876250379.88868415</v>
      </c>
      <c r="CD90" s="1">
        <v>934398057.38331568</v>
      </c>
      <c r="CE90" s="1">
        <v>996074040.63815808</v>
      </c>
      <c r="CF90" s="1">
        <v>1061481451.2158661</v>
      </c>
      <c r="CG90" s="1">
        <v>1130834705.8112676</v>
      </c>
      <c r="CH90" s="1">
        <v>1204360129.0980608</v>
      </c>
      <c r="CI90" s="1">
        <v>1282296599.2227547</v>
      </c>
      <c r="CJ90" s="1">
        <v>1364896227.660491</v>
      </c>
      <c r="CK90" s="1">
        <v>1452425075.2363923</v>
      </c>
      <c r="CL90" s="1">
        <v>1545163906.2097185</v>
      </c>
      <c r="CM90" s="1">
        <v>1643408982.4165423</v>
      </c>
      <c r="CN90" s="1">
        <v>1747472899.5701251</v>
      </c>
      <c r="CO90" s="1">
        <v>1857685467.9270287</v>
      </c>
      <c r="CP90" s="1">
        <v>1974394639.6413546</v>
      </c>
      <c r="CQ90" s="1">
        <v>2097967485.2498009</v>
      </c>
      <c r="CR90" s="1">
        <v>2228791221.8566771</v>
      </c>
      <c r="CS90" s="1">
        <v>2367274295.720952</v>
      </c>
      <c r="CT90" s="1">
        <v>2513847522.0871449</v>
      </c>
      <c r="CU90" s="1">
        <v>2668965285.248858</v>
      </c>
      <c r="CV90" s="1">
        <v>2833106801.9881449</v>
      </c>
      <c r="CW90" s="1">
        <v>3006777451.6962919</v>
      </c>
      <c r="CX90" s="1">
        <v>3190510176.6523037</v>
      </c>
      <c r="CY90" s="1">
        <v>3384866956.1148195</v>
      </c>
      <c r="CZ90" s="1">
        <v>3590440358.0717716</v>
      </c>
      <c r="DA90" s="1">
        <v>3807855172.6903629</v>
      </c>
    </row>
    <row r="91" spans="1:105" x14ac:dyDescent="0.25">
      <c r="A91" t="s">
        <v>56</v>
      </c>
      <c r="B91" s="1">
        <f t="shared" si="9"/>
        <v>218.40535223124741</v>
      </c>
      <c r="D91" t="s">
        <v>56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116291.25546490256</v>
      </c>
      <c r="O91" s="1">
        <v>1123838.3039046042</v>
      </c>
      <c r="P91" s="1">
        <v>2208626.7467219685</v>
      </c>
      <c r="Q91" s="1">
        <v>3375104.3124209926</v>
      </c>
      <c r="R91" s="1">
        <v>4627946.4670909615</v>
      </c>
      <c r="S91" s="1">
        <v>5972067.3480973626</v>
      </c>
      <c r="T91" s="1">
        <v>7412631.2017399995</v>
      </c>
      <c r="U91" s="1">
        <v>8955064.3474635221</v>
      </c>
      <c r="V91" s="1">
        <v>10605067.692196811</v>
      </c>
      <c r="W91" s="1">
        <v>12368629.819432184</v>
      </c>
      <c r="X91" s="1">
        <v>14252040.678734653</v>
      </c>
      <c r="Y91" s="1">
        <v>16261905.902496461</v>
      </c>
      <c r="Z91" s="1">
        <v>18405161.777927082</v>
      </c>
      <c r="AA91" s="1">
        <v>20689090.903493136</v>
      </c>
      <c r="AB91" s="1">
        <v>23121338.560300555</v>
      </c>
      <c r="AC91" s="1">
        <v>25709929.830243949</v>
      </c>
      <c r="AD91" s="1">
        <v>28463287.494138233</v>
      </c>
      <c r="AE91" s="1">
        <v>31390250.744497649</v>
      </c>
      <c r="AF91" s="1">
        <v>34500094.749138944</v>
      </c>
      <c r="AG91" s="1">
        <v>37802551.103363961</v>
      </c>
      <c r="AH91" s="1">
        <v>41307829.210120842</v>
      </c>
      <c r="AI91" s="1">
        <v>45026638.629259579</v>
      </c>
      <c r="AJ91" s="1">
        <v>48970212.438786857</v>
      </c>
      <c r="AK91" s="1">
        <v>53150331.652891621</v>
      </c>
      <c r="AL91" s="1">
        <v>57579350.743458942</v>
      </c>
      <c r="AM91" s="1">
        <v>62270224.31381987</v>
      </c>
      <c r="AN91" s="1">
        <v>67236534.975601465</v>
      </c>
      <c r="AO91" s="1">
        <v>72492522.481749341</v>
      </c>
      <c r="AP91" s="1">
        <v>78053114.17109628</v>
      </c>
      <c r="AQ91" s="1">
        <v>83933956.782252535</v>
      </c>
      <c r="AR91" s="1">
        <v>90151449.697094947</v>
      </c>
      <c r="AS91" s="1">
        <v>96722779.676744267</v>
      </c>
      <c r="AT91" s="1">
        <v>103665957.15564103</v>
      </c>
      <c r="AU91" s="1">
        <v>110999854.16216931</v>
      </c>
      <c r="AV91" s="1">
        <v>118744243.93723691</v>
      </c>
      <c r="AW91" s="1">
        <v>126919842.32530658</v>
      </c>
      <c r="AX91" s="1">
        <v>135548351.01559278</v>
      </c>
      <c r="AY91" s="1">
        <v>144652502.71448734</v>
      </c>
      <c r="AZ91" s="1">
        <v>154256108.33378562</v>
      </c>
      <c r="BA91" s="1">
        <v>164384106.28292108</v>
      </c>
      <c r="BB91" s="1">
        <v>175062613.95722732</v>
      </c>
      <c r="BC91" s="1">
        <v>186318981.51820675</v>
      </c>
      <c r="BD91" s="1">
        <v>198181848.06591997</v>
      </c>
      <c r="BE91" s="1">
        <v>210681200.30792028</v>
      </c>
      <c r="BF91" s="1">
        <v>223848433.83364785</v>
      </c>
      <c r="BG91" s="1">
        <v>237716417.10788569</v>
      </c>
      <c r="BH91" s="1">
        <v>252319558.30175945</v>
      </c>
      <c r="BI91" s="1">
        <v>267693875.08485514</v>
      </c>
      <c r="BJ91" s="1">
        <v>283877067.50733483</v>
      </c>
      <c r="BK91" s="1">
        <v>300908594.10646504</v>
      </c>
      <c r="BL91" s="1">
        <v>318829751.37773514</v>
      </c>
      <c r="BM91" s="1">
        <v>337683756.75675905</v>
      </c>
      <c r="BN91" s="1">
        <v>357515835.26441711</v>
      </c>
      <c r="BO91" s="1">
        <v>378373309.97423148</v>
      </c>
      <c r="BP91" s="1">
        <v>400305696.4677735</v>
      </c>
      <c r="BQ91" s="1">
        <v>423364801.45100135</v>
      </c>
      <c r="BR91" s="1">
        <v>447604825.71182501</v>
      </c>
      <c r="BS91" s="1">
        <v>473082471.60690862</v>
      </c>
      <c r="BT91" s="1">
        <v>499857055.27375865</v>
      </c>
      <c r="BU91" s="1">
        <v>527990623.77251738</v>
      </c>
      <c r="BV91" s="1">
        <v>557548077.37062883</v>
      </c>
      <c r="BW91" s="1">
        <v>588597297.19263506</v>
      </c>
      <c r="BX91" s="1">
        <v>621209278.46684468</v>
      </c>
      <c r="BY91" s="1">
        <v>655458269.61052358</v>
      </c>
      <c r="BZ91" s="1">
        <v>691421917.40553236</v>
      </c>
      <c r="CA91" s="1">
        <v>729181418.52710748</v>
      </c>
      <c r="CB91" s="1">
        <v>768821677.69965446</v>
      </c>
      <c r="CC91" s="1">
        <v>810431472.76509464</v>
      </c>
      <c r="CD91" s="1">
        <v>854103626.96148336</v>
      </c>
      <c r="CE91" s="1">
        <v>899935188.72224033</v>
      </c>
      <c r="CF91" s="1">
        <v>948027619.3196187</v>
      </c>
      <c r="CG91" s="1">
        <v>998486988.68969893</v>
      </c>
      <c r="CH91" s="1">
        <v>1051424179.790652</v>
      </c>
      <c r="CI91" s="1">
        <v>1106955101.8608408</v>
      </c>
      <c r="CJ91" s="1">
        <v>1165200912.9590192</v>
      </c>
      <c r="CK91" s="1">
        <v>1226288252.1850414</v>
      </c>
      <c r="CL91" s="1">
        <v>1290349481.9964149</v>
      </c>
      <c r="CM91" s="1">
        <v>1357522941.0537269</v>
      </c>
      <c r="CN91" s="1">
        <v>1427953208.0462389</v>
      </c>
      <c r="CO91" s="1">
        <v>1501791376.968158</v>
      </c>
      <c r="CP91" s="1">
        <v>1579195344.3360155</v>
      </c>
      <c r="CQ91" s="1">
        <v>1660330108.8583496</v>
      </c>
      <c r="CR91" s="1">
        <v>1745368084.0905726</v>
      </c>
      <c r="CS91" s="1">
        <v>1834489424.6304493</v>
      </c>
      <c r="CT91" s="1">
        <v>1927882366.433099</v>
      </c>
      <c r="CU91" s="1">
        <v>2025743581.8490324</v>
      </c>
      <c r="CV91" s="1">
        <v>2128278550.0140808</v>
      </c>
      <c r="CW91" s="1">
        <v>2235701943.2469034</v>
      </c>
      <c r="CX91" s="1">
        <v>2348238030.1372328</v>
      </c>
      <c r="CY91" s="1">
        <v>2466121096.0370846</v>
      </c>
      <c r="CZ91" s="1">
        <v>2589595881.6971316</v>
      </c>
      <c r="DA91" s="1">
        <v>2718918040.8218102</v>
      </c>
    </row>
    <row r="92" spans="1:105" x14ac:dyDescent="0.25">
      <c r="A92" t="s">
        <v>57</v>
      </c>
      <c r="B92" s="1">
        <f t="shared" si="9"/>
        <v>250.88130718306905</v>
      </c>
      <c r="D92" t="s">
        <v>57</v>
      </c>
      <c r="E92" s="1">
        <v>16991049.435583591</v>
      </c>
      <c r="F92" s="1">
        <v>18361783.858817771</v>
      </c>
      <c r="G92" s="1">
        <v>19794259.067786109</v>
      </c>
      <c r="H92" s="1">
        <v>21290812.714300748</v>
      </c>
      <c r="I92" s="1">
        <v>22853863.753295828</v>
      </c>
      <c r="J92" s="1">
        <v>24485915.131186686</v>
      </c>
      <c r="K92" s="1">
        <v>26189556.56018845</v>
      </c>
      <c r="L92" s="1">
        <v>27967467.381277561</v>
      </c>
      <c r="M92" s="1">
        <v>29822419.518562071</v>
      </c>
      <c r="N92" s="1">
        <v>31757280.527911395</v>
      </c>
      <c r="O92" s="1">
        <v>33775016.742783196</v>
      </c>
      <c r="P92" s="1">
        <v>35878696.52027604</v>
      </c>
      <c r="Q92" s="1">
        <v>38071493.590527557</v>
      </c>
      <c r="R92" s="1">
        <v>40356690.512675017</v>
      </c>
      <c r="S92" s="1">
        <v>42737682.240692645</v>
      </c>
      <c r="T92" s="1">
        <v>45217979.802521184</v>
      </c>
      <c r="U92" s="1">
        <v>47801214.096010551</v>
      </c>
      <c r="V92" s="1">
        <v>50491139.805303313</v>
      </c>
      <c r="W92" s="1">
        <v>53291639.441397242</v>
      </c>
      <c r="X92" s="1">
        <v>56206727.510740183</v>
      </c>
      <c r="Y92" s="1">
        <v>59240554.815827653</v>
      </c>
      <c r="Z92" s="1">
        <v>62397412.891894422</v>
      </c>
      <c r="AA92" s="1">
        <v>65681738.583916217</v>
      </c>
      <c r="AB92" s="1">
        <v>69098118.768267244</v>
      </c>
      <c r="AC92" s="1">
        <v>72651295.223509446</v>
      </c>
      <c r="AD92" s="1">
        <v>76346169.654928148</v>
      </c>
      <c r="AE92" s="1">
        <v>80187808.877567992</v>
      </c>
      <c r="AF92" s="1">
        <v>84181450.16266714</v>
      </c>
      <c r="AG92" s="1">
        <v>88332506.752539113</v>
      </c>
      <c r="AH92" s="1">
        <v>92646573.549101725</v>
      </c>
      <c r="AI92" s="1">
        <v>97129432.981415004</v>
      </c>
      <c r="AJ92" s="1">
        <v>101787061.05774823</v>
      </c>
      <c r="AK92" s="1">
        <v>106625633.60786767</v>
      </c>
      <c r="AL92" s="1">
        <v>111651532.72140847</v>
      </c>
      <c r="AM92" s="1">
        <v>116871353.38837023</v>
      </c>
      <c r="AN92" s="1">
        <v>122291910.34796229</v>
      </c>
      <c r="AO92" s="1">
        <v>127920245.15221152</v>
      </c>
      <c r="AP92" s="1">
        <v>133763633.45093988</v>
      </c>
      <c r="AQ92" s="1">
        <v>139829592.50492126</v>
      </c>
      <c r="AR92" s="1">
        <v>146125888.9342308</v>
      </c>
      <c r="AS92" s="1">
        <v>152660546.70901459</v>
      </c>
      <c r="AT92" s="1">
        <v>159441855.39012626</v>
      </c>
      <c r="AU92" s="1">
        <v>166478378.62730032</v>
      </c>
      <c r="AV92" s="1">
        <v>173778962.92276797</v>
      </c>
      <c r="AW92" s="1">
        <v>181352746.66845679</v>
      </c>
      <c r="AX92" s="1">
        <v>189209169.46516442</v>
      </c>
      <c r="AY92" s="1">
        <v>197357981.732348</v>
      </c>
      <c r="AZ92" s="1">
        <v>205809254.61743572</v>
      </c>
      <c r="BA92" s="1">
        <v>214573390.21383098</v>
      </c>
      <c r="BB92" s="1">
        <v>223661132.09706146</v>
      </c>
      <c r="BC92" s="1">
        <v>233083576.18880925</v>
      </c>
      <c r="BD92" s="1">
        <v>242852181.95884964</v>
      </c>
      <c r="BE92" s="1">
        <v>252978783.97523293</v>
      </c>
      <c r="BF92" s="1">
        <v>263475603.81335339</v>
      </c>
      <c r="BG92" s="1">
        <v>274355262.33487034</v>
      </c>
      <c r="BH92" s="1">
        <v>285630792.3477757</v>
      </c>
      <c r="BI92" s="1">
        <v>297315651.65924871</v>
      </c>
      <c r="BJ92" s="1">
        <v>309423736.5332796</v>
      </c>
      <c r="BK92" s="1">
        <v>321969395.56541461</v>
      </c>
      <c r="BL92" s="1">
        <v>334967443.98734146</v>
      </c>
      <c r="BM92" s="1">
        <v>348433178.41441697</v>
      </c>
      <c r="BN92" s="1">
        <v>362382392.04963565</v>
      </c>
      <c r="BO92" s="1">
        <v>376831390.35794342</v>
      </c>
      <c r="BP92" s="1">
        <v>391797007.22521663</v>
      </c>
      <c r="BQ92" s="1">
        <v>407296621.61666209</v>
      </c>
      <c r="BR92" s="1">
        <v>423348174.74982899</v>
      </c>
      <c r="BS92" s="1">
        <v>439970187.79789132</v>
      </c>
      <c r="BT92" s="1">
        <v>457181780.13932109</v>
      </c>
      <c r="BU92" s="1">
        <v>475002688.17055857</v>
      </c>
      <c r="BV92" s="1">
        <v>493453284.69878834</v>
      </c>
      <c r="BW92" s="1">
        <v>512554598.93244147</v>
      </c>
      <c r="BX92" s="1">
        <v>532328337.08756447</v>
      </c>
      <c r="BY92" s="1">
        <v>552796903.62876117</v>
      </c>
      <c r="BZ92" s="1">
        <v>573983423.16395128</v>
      </c>
      <c r="CA92" s="1">
        <v>595911763.01277626</v>
      </c>
      <c r="CB92" s="1">
        <v>618606556.46908545</v>
      </c>
      <c r="CC92" s="1">
        <v>642093226.77853477</v>
      </c>
      <c r="CD92" s="1">
        <v>666398011.85296524</v>
      </c>
      <c r="CE92" s="1">
        <v>691547989.74388027</v>
      </c>
      <c r="CF92" s="1">
        <v>717571104.89801347</v>
      </c>
      <c r="CG92" s="1">
        <v>744496195.21863687</v>
      </c>
      <c r="CH92" s="1">
        <v>772353019.9570334</v>
      </c>
      <c r="CI92" s="1">
        <v>801172288.45919371</v>
      </c>
      <c r="CJ92" s="1">
        <v>830985689.79364741</v>
      </c>
      <c r="CK92" s="1">
        <v>861825923.2870307</v>
      </c>
      <c r="CL92" s="1">
        <v>893726729.99483979</v>
      </c>
      <c r="CM92" s="1">
        <v>926722925.13562083</v>
      </c>
      <c r="CN92" s="1">
        <v>960850431.51768863</v>
      </c>
      <c r="CO92" s="1">
        <v>996146313.98833752</v>
      </c>
      <c r="CP92" s="1">
        <v>1032648814.9364179</v>
      </c>
      <c r="CQ92" s="1">
        <v>1070397390.8800477</v>
      </c>
      <c r="CR92" s="1">
        <v>1109432750.1721907</v>
      </c>
      <c r="CS92" s="1">
        <v>1149796891.8578231</v>
      </c>
      <c r="CT92" s="1">
        <v>1191533145.7173762</v>
      </c>
      <c r="CU92" s="1">
        <v>1234686213.5322442</v>
      </c>
      <c r="CV92" s="1">
        <v>1279302211.6091163</v>
      </c>
      <c r="CW92" s="1">
        <v>1325428714.601105</v>
      </c>
      <c r="CX92" s="1">
        <v>1373114800.6646709</v>
      </c>
      <c r="CY92" s="1">
        <v>1422411097.9925671</v>
      </c>
      <c r="CZ92" s="1">
        <v>1473369832.7642055</v>
      </c>
      <c r="DA92" s="1">
        <v>1526044878.5560772</v>
      </c>
    </row>
    <row r="93" spans="1:105" x14ac:dyDescent="0.25">
      <c r="A93" t="s">
        <v>58</v>
      </c>
      <c r="B93" s="1">
        <f t="shared" si="9"/>
        <v>359.29286409289466</v>
      </c>
      <c r="D93" t="s">
        <v>58</v>
      </c>
      <c r="E93" s="1">
        <v>11912336.778931528</v>
      </c>
      <c r="F93" s="1">
        <v>13221354.376174634</v>
      </c>
      <c r="G93" s="1">
        <v>14609316.538912833</v>
      </c>
      <c r="H93" s="1">
        <v>16080215.617020482</v>
      </c>
      <c r="I93" s="1">
        <v>17638229.271762714</v>
      </c>
      <c r="J93" s="1">
        <v>19287728.65042682</v>
      </c>
      <c r="K93" s="1">
        <v>21033286.909590997</v>
      </c>
      <c r="L93" s="1">
        <v>22879688.101546038</v>
      </c>
      <c r="M93" s="1">
        <v>24831936.438979562</v>
      </c>
      <c r="N93" s="1">
        <v>26895265.953649588</v>
      </c>
      <c r="O93" s="1">
        <v>29075150.565416772</v>
      </c>
      <c r="P93" s="1">
        <v>31377314.57867305</v>
      </c>
      <c r="Q93" s="1">
        <v>33807743.623899341</v>
      </c>
      <c r="R93" s="1">
        <v>36372696.062808789</v>
      </c>
      <c r="S93" s="1">
        <v>39078714.876283504</v>
      </c>
      <c r="T93" s="1">
        <v>41932640.055096157</v>
      </c>
      <c r="U93" s="1">
        <v>44941621.514221281</v>
      </c>
      <c r="V93" s="1">
        <v>48113132.552388147</v>
      </c>
      <c r="W93" s="1">
        <v>51454983.879407577</v>
      </c>
      <c r="X93" s="1">
        <v>54975338.234721862</v>
      </c>
      <c r="Y93" s="1">
        <v>58682725.621579073</v>
      </c>
      <c r="Z93" s="1">
        <v>62586059.182224497</v>
      </c>
      <c r="AA93" s="1">
        <v>66694651.740533493</v>
      </c>
      <c r="AB93" s="1">
        <v>71018233.039581031</v>
      </c>
      <c r="AC93" s="1">
        <v>75566967.702759698</v>
      </c>
      <c r="AD93" s="1">
        <v>80351473.948217243</v>
      </c>
      <c r="AE93" s="1">
        <v>85382843.087590575</v>
      </c>
      <c r="AF93" s="1">
        <v>90672659.841269389</v>
      </c>
      <c r="AG93" s="1">
        <v>96233023.503725633</v>
      </c>
      <c r="AH93" s="1">
        <v>102076569.99380286</v>
      </c>
      <c r="AI93" s="1">
        <v>108216494.82627206</v>
      </c>
      <c r="AJ93" s="1">
        <v>114666577.04242533</v>
      </c>
      <c r="AK93" s="1">
        <v>121441204.139009</v>
      </c>
      <c r="AL93" s="1">
        <v>128555398.03638124</v>
      </c>
      <c r="AM93" s="1">
        <v>136024842.12843338</v>
      </c>
      <c r="AN93" s="1">
        <v>143865909.45852855</v>
      </c>
      <c r="AO93" s="1">
        <v>152095692.06749776</v>
      </c>
      <c r="AP93" s="1">
        <v>160732031.56158802</v>
      </c>
      <c r="AQ93" s="1">
        <v>169793550.95019114</v>
      </c>
      <c r="AR93" s="1">
        <v>179299687.80518413</v>
      </c>
      <c r="AS93" s="1">
        <v>189270728.7958037</v>
      </c>
      <c r="AT93" s="1">
        <v>199727845.65514606</v>
      </c>
      <c r="AU93" s="1">
        <v>210693132.63664094</v>
      </c>
      <c r="AV93" s="1">
        <v>222189645.52119145</v>
      </c>
      <c r="AW93" s="1">
        <v>234241442.23811978</v>
      </c>
      <c r="AX93" s="1">
        <v>246873625.1655876</v>
      </c>
      <c r="AY93" s="1">
        <v>260112385.17880225</v>
      </c>
      <c r="AZ93" s="1">
        <v>273985047.517061</v>
      </c>
      <c r="BA93" s="1">
        <v>288520119.54354161</v>
      </c>
      <c r="BB93" s="1">
        <v>303747340.4747048</v>
      </c>
      <c r="BC93" s="1">
        <v>319697733.15926683</v>
      </c>
      <c r="BD93" s="1">
        <v>336403657.98989636</v>
      </c>
      <c r="BE93" s="1">
        <v>353898869.03413022</v>
      </c>
      <c r="BF93" s="1">
        <v>372218572.47446305</v>
      </c>
      <c r="BG93" s="1">
        <v>391399487.45116889</v>
      </c>
      <c r="BH93" s="1">
        <v>411479909.40515751</v>
      </c>
      <c r="BI93" s="1">
        <v>432499776.02206451</v>
      </c>
      <c r="BJ93" s="1">
        <v>454500735.88281989</v>
      </c>
      <c r="BK93" s="1">
        <v>477526219.93014282</v>
      </c>
      <c r="BL93" s="1">
        <v>501621515.86479974</v>
      </c>
      <c r="BM93" s="1">
        <v>526833845.58999276</v>
      </c>
      <c r="BN93" s="1">
        <v>553212445.8269875</v>
      </c>
      <c r="BO93" s="1">
        <v>580808652.02999842</v>
      </c>
      <c r="BP93" s="1">
        <v>609675985.73345697</v>
      </c>
      <c r="BQ93" s="1">
        <v>639870245.4701103</v>
      </c>
      <c r="BR93" s="1">
        <v>671449601.40390074</v>
      </c>
      <c r="BS93" s="1">
        <v>704474693.82733798</v>
      </c>
      <c r="BT93" s="1">
        <v>739008735.67902756</v>
      </c>
      <c r="BU93" s="1">
        <v>775117619.24322581</v>
      </c>
      <c r="BV93" s="1">
        <v>812870027.19973695</v>
      </c>
      <c r="BW93" s="1">
        <v>852337548.1991775</v>
      </c>
      <c r="BX93" s="1">
        <v>893594797.14558172</v>
      </c>
      <c r="BY93" s="1">
        <v>936719540.37558889</v>
      </c>
      <c r="BZ93" s="1">
        <v>981792825.93095529</v>
      </c>
      <c r="CA93" s="1">
        <v>1028899119.1289574</v>
      </c>
      <c r="CB93" s="1">
        <v>1078126443.6434219</v>
      </c>
      <c r="CC93" s="1">
        <v>1129566528.3175132</v>
      </c>
      <c r="CD93" s="1">
        <v>1183314959.9382353</v>
      </c>
      <c r="CE93" s="1">
        <v>1239471342.2117312</v>
      </c>
      <c r="CF93" s="1">
        <v>1298139461.1879303</v>
      </c>
      <c r="CG93" s="1">
        <v>1359427457.3929846</v>
      </c>
      <c r="CH93" s="1">
        <v>1423448004.9381847</v>
      </c>
      <c r="CI93" s="1">
        <v>1490318497.8846762</v>
      </c>
      <c r="CJ93" s="1">
        <v>1560161244.1544089</v>
      </c>
      <c r="CK93" s="1">
        <v>1633103667.2892382</v>
      </c>
      <c r="CL93" s="1">
        <v>1709278516.372056</v>
      </c>
      <c r="CM93" s="1">
        <v>1788824084.4363146</v>
      </c>
      <c r="CN93" s="1">
        <v>1871884435.7031155</v>
      </c>
      <c r="CO93" s="1">
        <v>1958609641.9986222</v>
      </c>
      <c r="CP93" s="1">
        <v>2049156028.7183647</v>
      </c>
      <c r="CQ93" s="1">
        <v>2143686430.7195938</v>
      </c>
      <c r="CR93" s="1">
        <v>2242370458.5379143</v>
      </c>
      <c r="CS93" s="1">
        <v>2345384775.3400545</v>
      </c>
      <c r="CT93" s="1">
        <v>2452913385.0409117</v>
      </c>
      <c r="CU93" s="1">
        <v>2565147932.030014</v>
      </c>
      <c r="CV93" s="1">
        <v>2682288012.9699993</v>
      </c>
      <c r="CW93" s="1">
        <v>2804541501.1480727</v>
      </c>
      <c r="CX93" s="1">
        <v>2932124883.8803668</v>
      </c>
      <c r="CY93" s="1">
        <v>3065263613.4888515</v>
      </c>
      <c r="CZ93" s="1">
        <v>3204192472.3909693</v>
      </c>
      <c r="DA93" s="1">
        <v>3349155952.863452</v>
      </c>
    </row>
    <row r="94" spans="1:105" x14ac:dyDescent="0.25">
      <c r="A94" t="s">
        <v>59</v>
      </c>
      <c r="B94" s="1">
        <f t="shared" si="9"/>
        <v>475.1354598978711</v>
      </c>
      <c r="D94" t="s">
        <v>59</v>
      </c>
      <c r="E94" s="1">
        <v>10572517.75127708</v>
      </c>
      <c r="F94" s="1">
        <v>11888416.306077506</v>
      </c>
      <c r="G94" s="1">
        <v>13296162.627035161</v>
      </c>
      <c r="H94" s="1">
        <v>14801149.0954575</v>
      </c>
      <c r="I94" s="1">
        <v>16409058.966661831</v>
      </c>
      <c r="J94" s="1">
        <v>18125881.288438279</v>
      </c>
      <c r="K94" s="1">
        <v>19957926.559444387</v>
      </c>
      <c r="L94" s="1">
        <v>21911843.163365047</v>
      </c>
      <c r="M94" s="1">
        <v>23994634.616375037</v>
      </c>
      <c r="N94" s="1">
        <v>26213677.667226773</v>
      </c>
      <c r="O94" s="1">
        <v>28576741.291153356</v>
      </c>
      <c r="P94" s="1">
        <v>31092006.620733514</v>
      </c>
      <c r="Q94" s="1">
        <v>33768087.858911298</v>
      </c>
      <c r="R94" s="1">
        <v>36614054.221507803</v>
      </c>
      <c r="S94" s="1">
        <v>39639452.958804853</v>
      </c>
      <c r="T94" s="1">
        <v>42854333.508129142</v>
      </c>
      <c r="U94" s="1">
        <v>46269272.831823893</v>
      </c>
      <c r="V94" s="1">
        <v>49895401.997568063</v>
      </c>
      <c r="W94" s="1">
        <v>53744434.060695946</v>
      </c>
      <c r="X94" s="1">
        <v>57828693.310989968</v>
      </c>
      <c r="Y94" s="1">
        <v>62161145.949369341</v>
      </c>
      <c r="Z94" s="1">
        <v>66755432.262985945</v>
      </c>
      <c r="AA94" s="1">
        <v>71625900.370470345</v>
      </c>
      <c r="AB94" s="1">
        <v>76787641.612454876</v>
      </c>
      <c r="AC94" s="1">
        <v>82256527.666040212</v>
      </c>
      <c r="AD94" s="1">
        <v>88049249.46557723</v>
      </c>
      <c r="AE94" s="1">
        <v>94183358.016014725</v>
      </c>
      <c r="AF94" s="1">
        <v>100677307.18911999</v>
      </c>
      <c r="AG94" s="1">
        <v>107550498.59712827</v>
      </c>
      <c r="AH94" s="1">
        <v>114823328.64281963</v>
      </c>
      <c r="AI94" s="1">
        <v>122517237.849674</v>
      </c>
      <c r="AJ94" s="1">
        <v>130654762.58062047</v>
      </c>
      <c r="AK94" s="1">
        <v>139259589.25899184</v>
      </c>
      <c r="AL94" s="1">
        <v>148356611.21062252</v>
      </c>
      <c r="AM94" s="1">
        <v>157971988.25160566</v>
      </c>
      <c r="AN94" s="1">
        <v>168133209.15205929</v>
      </c>
      <c r="AO94" s="1">
        <v>178869157.11235806</v>
      </c>
      <c r="AP94" s="1">
        <v>190210178.39467397</v>
      </c>
      <c r="AQ94" s="1">
        <v>202188154.25935456</v>
      </c>
      <c r="AR94" s="1">
        <v>214836576.36266124</v>
      </c>
      <c r="AS94" s="1">
        <v>228190625.77970552</v>
      </c>
      <c r="AT94" s="1">
        <v>242287255.82408002</v>
      </c>
      <c r="AU94" s="1">
        <v>257165278.84368852</v>
      </c>
      <c r="AV94" s="1">
        <v>272865457.18066055</v>
      </c>
      <c r="AW94" s="1">
        <v>289430598.49200249</v>
      </c>
      <c r="AX94" s="1">
        <v>306905655.63681144</v>
      </c>
      <c r="AY94" s="1">
        <v>325337831.34547389</v>
      </c>
      <c r="AZ94" s="1">
        <v>344776687.89630455</v>
      </c>
      <c r="BA94" s="1">
        <v>365274262.03559607</v>
      </c>
      <c r="BB94" s="1">
        <v>386885185.38801676</v>
      </c>
      <c r="BC94" s="1">
        <v>409666810.61581349</v>
      </c>
      <c r="BD94" s="1">
        <v>433679343.59726644</v>
      </c>
      <c r="BE94" s="1">
        <v>458985981.90745735</v>
      </c>
      <c r="BF94" s="1">
        <v>485653059.89753157</v>
      </c>
      <c r="BG94" s="1">
        <v>513750200.68242502</v>
      </c>
      <c r="BH94" s="1">
        <v>543350475.36140871</v>
      </c>
      <c r="BI94" s="1">
        <v>574530569.81086278</v>
      </c>
      <c r="BJ94" s="1">
        <v>607370959.40444672</v>
      </c>
      <c r="BK94" s="1">
        <v>641956092.03230011</v>
      </c>
      <c r="BL94" s="1">
        <v>678374579.80815029</v>
      </c>
      <c r="BM94" s="1">
        <v>716719399.87121618</v>
      </c>
      <c r="BN94" s="1">
        <v>757088104.70865798</v>
      </c>
      <c r="BO94" s="1">
        <v>799583042.44403791</v>
      </c>
      <c r="BP94" s="1">
        <v>844311587.55787051</v>
      </c>
      <c r="BQ94" s="1">
        <v>891386382.52793384</v>
      </c>
      <c r="BR94" s="1">
        <v>940925590.89953578</v>
      </c>
      <c r="BS94" s="1">
        <v>993053162.31956768</v>
      </c>
      <c r="BT94" s="1">
        <v>1047899110.0928018</v>
      </c>
      <c r="BU94" s="1">
        <v>1105599801.8447483</v>
      </c>
      <c r="BV94" s="1">
        <v>1166298263.902328</v>
      </c>
      <c r="BW94" s="1">
        <v>1230144500.0318718</v>
      </c>
      <c r="BX94" s="1">
        <v>1297295825.2034748</v>
      </c>
      <c r="BY94" s="1">
        <v>1367917215.0815768</v>
      </c>
      <c r="BZ94" s="1">
        <v>1442181671.9739444</v>
      </c>
      <c r="CA94" s="1">
        <v>1520270608.0049975</v>
      </c>
      <c r="CB94" s="1">
        <v>1602374246.314676</v>
      </c>
      <c r="CC94" s="1">
        <v>1688692041.1210327</v>
      </c>
      <c r="CD94" s="1">
        <v>1779433117.5232654</v>
      </c>
      <c r="CE94" s="1">
        <v>1874816731.9623222</v>
      </c>
      <c r="CF94" s="1">
        <v>1975072754.2984185</v>
      </c>
      <c r="CG94" s="1">
        <v>2080442172.5089014</v>
      </c>
      <c r="CH94" s="1">
        <v>2191177621.0561261</v>
      </c>
      <c r="CI94" s="1">
        <v>2307543934.0231943</v>
      </c>
      <c r="CJ94" s="1">
        <v>2429818724.1659145</v>
      </c>
      <c r="CK94" s="1">
        <v>2558292989.0821176</v>
      </c>
      <c r="CL94" s="1">
        <v>2693271745.7545838</v>
      </c>
      <c r="CM94" s="1">
        <v>2835074694.7815681</v>
      </c>
      <c r="CN94" s="1">
        <v>2984036915.6692462</v>
      </c>
      <c r="CO94" s="1">
        <v>3140509594.6233754</v>
      </c>
      <c r="CP94" s="1">
        <v>3304860786.343545</v>
      </c>
      <c r="CQ94" s="1">
        <v>3477476211.3921909</v>
      </c>
      <c r="CR94" s="1">
        <v>3658760090.7827468</v>
      </c>
      <c r="CS94" s="1">
        <v>3849136019.5065751</v>
      </c>
      <c r="CT94" s="1">
        <v>4049047880.7971783</v>
      </c>
      <c r="CU94" s="1">
        <v>4258960803.0125604</v>
      </c>
      <c r="CV94" s="1">
        <v>4479362161.1026669</v>
      </c>
      <c r="CW94" s="1">
        <v>4710762624.7189703</v>
      </c>
      <c r="CX94" s="1">
        <v>4953697255.117321</v>
      </c>
      <c r="CY94" s="1">
        <v>5208726653.1036224</v>
      </c>
      <c r="CZ94" s="1">
        <v>5476438160.3748617</v>
      </c>
      <c r="DA94" s="1">
        <v>5757447116.7152758</v>
      </c>
    </row>
    <row r="95" spans="1:105" x14ac:dyDescent="0.25">
      <c r="A95" t="s">
        <v>60</v>
      </c>
      <c r="B95" s="1">
        <f t="shared" si="9"/>
        <v>503.45131072294191</v>
      </c>
      <c r="D95" t="s">
        <v>60</v>
      </c>
      <c r="E95" s="1">
        <v>12264667.985046696</v>
      </c>
      <c r="F95" s="1">
        <v>13672433.222332358</v>
      </c>
      <c r="G95" s="1">
        <v>15177179.994602967</v>
      </c>
      <c r="H95" s="1">
        <v>16784586.857858568</v>
      </c>
      <c r="I95" s="1">
        <v>18500638.943096589</v>
      </c>
      <c r="J95" s="1">
        <v>20331643.71921042</v>
      </c>
      <c r="K95" s="1">
        <v>22284247.540339451</v>
      </c>
      <c r="L95" s="1">
        <v>24365453.015808444</v>
      </c>
      <c r="M95" s="1">
        <v>26582637.242615312</v>
      </c>
      <c r="N95" s="1">
        <v>28943570.942334566</v>
      </c>
      <c r="O95" s="1">
        <v>31456438.546301194</v>
      </c>
      <c r="P95" s="1">
        <v>34129859.275030933</v>
      </c>
      <c r="Q95" s="1">
        <v>36972909.260023735</v>
      </c>
      <c r="R95" s="1">
        <v>39995144.758389339</v>
      </c>
      <c r="S95" s="1">
        <v>43206626.513135336</v>
      </c>
      <c r="T95" s="1">
        <v>46617945.314471498</v>
      </c>
      <c r="U95" s="1">
        <v>50240248.820115775</v>
      </c>
      <c r="V95" s="1">
        <v>54085269.695342645</v>
      </c>
      <c r="W95" s="1">
        <v>58165355.136398941</v>
      </c>
      <c r="X95" s="1">
        <v>62493497.84393242</v>
      </c>
      <c r="Y95" s="1">
        <v>67083368.516238794</v>
      </c>
      <c r="Z95" s="1">
        <v>71949349.935443878</v>
      </c>
      <c r="AA95" s="1">
        <v>77106572.723199859</v>
      </c>
      <c r="AB95" s="1">
        <v>82570952.846104428</v>
      </c>
      <c r="AC95" s="1">
        <v>88359230.95484443</v>
      </c>
      <c r="AD95" s="1">
        <v>94489013.645042315</v>
      </c>
      <c r="AE95" s="1">
        <v>100978816.73194304</v>
      </c>
      <c r="AF95" s="1">
        <v>107848110.63543133</v>
      </c>
      <c r="AG95" s="1">
        <v>115117367.97643037</v>
      </c>
      <c r="AH95" s="1">
        <v>122808113.49049939</v>
      </c>
      <c r="AI95" s="1">
        <v>130942976.36944512</v>
      </c>
      <c r="AJ95" s="1">
        <v>139545745.14698359</v>
      </c>
      <c r="AK95" s="1">
        <v>148641425.24996343</v>
      </c>
      <c r="AL95" s="1">
        <v>158256299.3423821</v>
      </c>
      <c r="AM95" s="1">
        <v>168417990.59542224</v>
      </c>
      <c r="AN95" s="1">
        <v>179155529.02300349</v>
      </c>
      <c r="AO95" s="1">
        <v>190499421.0289087</v>
      </c>
      <c r="AP95" s="1">
        <v>202481722.31841224</v>
      </c>
      <c r="AQ95" s="1">
        <v>215136114.33452648</v>
      </c>
      <c r="AR95" s="1">
        <v>228497984.38650167</v>
      </c>
      <c r="AS95" s="1">
        <v>242604509.64609215</v>
      </c>
      <c r="AT95" s="1">
        <v>257494745.19533274</v>
      </c>
      <c r="AU95" s="1">
        <v>273209716.31819671</v>
      </c>
      <c r="AV95" s="1">
        <v>289792515.23752093</v>
      </c>
      <c r="AW95" s="1">
        <v>307288402.50803018</v>
      </c>
      <c r="AX95" s="1">
        <v>325744913.28616416</v>
      </c>
      <c r="AY95" s="1">
        <v>345211968.70775276</v>
      </c>
      <c r="AZ95" s="1">
        <v>365741992.61539292</v>
      </c>
      <c r="BA95" s="1">
        <v>387390033.88871056</v>
      </c>
      <c r="BB95" s="1">
        <v>410213894.64251</v>
      </c>
      <c r="BC95" s="1">
        <v>434274264.57023305</v>
      </c>
      <c r="BD95" s="1">
        <v>459634861.72308248</v>
      </c>
      <c r="BE95" s="1">
        <v>486362580.02874863</v>
      </c>
      <c r="BF95" s="1">
        <v>514527643.86786991</v>
      </c>
      <c r="BG95" s="1">
        <v>544203770.04118574</v>
      </c>
      <c r="BH95" s="1">
        <v>575468337.47589874</v>
      </c>
      <c r="BI95" s="1">
        <v>608402565.0360018</v>
      </c>
      <c r="BJ95" s="1">
        <v>643091697.8183322</v>
      </c>
      <c r="BK95" s="1">
        <v>679625202.33390749</v>
      </c>
      <c r="BL95" s="1">
        <v>718096970.99270046</v>
      </c>
      <c r="BM95" s="1">
        <v>758605536.32949448</v>
      </c>
      <c r="BN95" s="1">
        <v>801254295.42881131</v>
      </c>
      <c r="BO95" s="1">
        <v>846151745.02823055</v>
      </c>
      <c r="BP95" s="1">
        <v>893411727.80169141</v>
      </c>
      <c r="BQ95" s="1">
        <v>943153690.34771299</v>
      </c>
      <c r="BR95" s="1">
        <v>995502953.43182516</v>
      </c>
      <c r="BS95" s="1">
        <v>1050590995.0580645</v>
      </c>
      <c r="BT95" s="1">
        <v>1108555746.9710469</v>
      </c>
      <c r="BU95" s="1">
        <v>1169541905.2180712</v>
      </c>
      <c r="BV95" s="1">
        <v>1233701255.4299085</v>
      </c>
      <c r="BW95" s="1">
        <v>1301193013.5094867</v>
      </c>
      <c r="BX95" s="1">
        <v>1372184182.4496453</v>
      </c>
      <c r="BY95" s="1">
        <v>1446849926.0345371</v>
      </c>
      <c r="BZ95" s="1">
        <v>1525373960.2142608</v>
      </c>
      <c r="CA95" s="1">
        <v>1607948962.9788446</v>
      </c>
      <c r="CB95" s="1">
        <v>1694777003.5959733</v>
      </c>
      <c r="CC95" s="1">
        <v>1786069992.1168439</v>
      </c>
      <c r="CD95" s="1">
        <v>1882050150.096417</v>
      </c>
      <c r="CE95" s="1">
        <v>1982950503.5180562</v>
      </c>
      <c r="CF95" s="1">
        <v>2089015398.9583735</v>
      </c>
      <c r="CG95" s="1">
        <v>2200501044.075922</v>
      </c>
      <c r="CH95" s="1">
        <v>2317676073.5575061</v>
      </c>
      <c r="CI95" s="1">
        <v>2440822141.7082553</v>
      </c>
      <c r="CJ95" s="1">
        <v>2570234542.9262791</v>
      </c>
      <c r="CK95" s="1">
        <v>2706222861.3601694</v>
      </c>
      <c r="CL95" s="1">
        <v>2849111651.1073923</v>
      </c>
      <c r="CM95" s="1">
        <v>2999241148.3743043</v>
      </c>
      <c r="CN95" s="1">
        <v>3156968017.0840888</v>
      </c>
      <c r="CO95" s="1">
        <v>3322666129.4873853</v>
      </c>
      <c r="CP95" s="1">
        <v>3496727383.4020653</v>
      </c>
      <c r="CQ95" s="1">
        <v>3679562557.7835197</v>
      </c>
      <c r="CR95" s="1">
        <v>3871602208.4052601</v>
      </c>
      <c r="CS95" s="1">
        <v>4073297605.511498</v>
      </c>
      <c r="CT95" s="1">
        <v>4285121715.3891511</v>
      </c>
      <c r="CU95" s="1">
        <v>4507570227.8962421</v>
      </c>
      <c r="CV95" s="1">
        <v>4741162632.0774994</v>
      </c>
      <c r="CW95" s="1">
        <v>4986443342.0958614</v>
      </c>
      <c r="CX95" s="1">
        <v>5243982875.8110399</v>
      </c>
      <c r="CY95" s="1">
        <v>5514379088.4436274</v>
      </c>
      <c r="CZ95" s="1">
        <v>5798258463.8749676</v>
      </c>
      <c r="DA95" s="1">
        <v>6096277466.2505407</v>
      </c>
    </row>
    <row r="97" spans="1:105" x14ac:dyDescent="0.25">
      <c r="A97" s="4" t="s">
        <v>10</v>
      </c>
      <c r="D97" s="4" t="s">
        <v>27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5">
      <c r="A98" t="s">
        <v>48</v>
      </c>
      <c r="B98" s="3">
        <f>SUMPRODUCT(E98:DA98,E$5:DA$5)</f>
        <v>34.155941888104586</v>
      </c>
      <c r="D98" t="s">
        <v>48</v>
      </c>
      <c r="E98" s="1">
        <f t="shared" ref="E98:AJ98" si="10">IF( E53&lt;E38,  MAX(price.feed.2025,E68), price.feed.2025)</f>
        <v>4.7954321684136136</v>
      </c>
      <c r="F98" s="1">
        <f t="shared" si="10"/>
        <v>4.9803331817924246</v>
      </c>
      <c r="G98" s="1">
        <f t="shared" si="10"/>
        <v>5.172363559855758</v>
      </c>
      <c r="H98" s="1">
        <f t="shared" si="10"/>
        <v>5.3717981947736222</v>
      </c>
      <c r="I98" s="1">
        <f t="shared" si="10"/>
        <v>5.5789225779360869</v>
      </c>
      <c r="J98" s="1">
        <f t="shared" si="10"/>
        <v>5.7940332086352093</v>
      </c>
      <c r="K98" s="1">
        <f t="shared" si="10"/>
        <v>6.0174380185048335</v>
      </c>
      <c r="L98" s="1">
        <f t="shared" si="10"/>
        <v>6.2494568123258292</v>
      </c>
      <c r="M98" s="1">
        <f t="shared" si="10"/>
        <v>6.4904217258277592</v>
      </c>
      <c r="N98" s="1">
        <f t="shared" si="10"/>
        <v>6.7406777011423662</v>
      </c>
      <c r="O98" s="1">
        <f t="shared" si="10"/>
        <v>7.0005829805894697</v>
      </c>
      <c r="P98" s="1">
        <f t="shared" si="10"/>
        <v>7.2705096195021133</v>
      </c>
      <c r="Q98" s="1">
        <f t="shared" si="10"/>
        <v>7.5508440188250923</v>
      </c>
      <c r="R98" s="1">
        <f t="shared" si="10"/>
        <v>7.84198747824931</v>
      </c>
      <c r="S98" s="1">
        <f t="shared" si="10"/>
        <v>8.1443567706736655</v>
      </c>
      <c r="T98" s="1">
        <f t="shared" si="10"/>
        <v>8.4583847388170117</v>
      </c>
      <c r="U98" s="1">
        <f t="shared" si="10"/>
        <v>8.7845209148339709</v>
      </c>
      <c r="V98" s="1">
        <f t="shared" si="10"/>
        <v>9.1232321638218785</v>
      </c>
      <c r="W98" s="1">
        <f t="shared" si="10"/>
        <v>9.4750033521397956</v>
      </c>
      <c r="X98" s="1">
        <f t="shared" si="10"/>
        <v>9.8403380414964481</v>
      </c>
      <c r="Y98" s="1">
        <f t="shared" si="10"/>
        <v>10.219759209800589</v>
      </c>
      <c r="Z98" s="1">
        <f t="shared" si="10"/>
        <v>10.613809999805756</v>
      </c>
      <c r="AA98" s="1">
        <f t="shared" si="10"/>
        <v>11.023054496621034</v>
      </c>
      <c r="AB98" s="1">
        <f t="shared" si="10"/>
        <v>11.448078535200931</v>
      </c>
      <c r="AC98" s="1">
        <f t="shared" si="10"/>
        <v>11.889490538970156</v>
      </c>
      <c r="AD98" s="1">
        <f t="shared" si="10"/>
        <v>12.347922390783969</v>
      </c>
      <c r="AE98" s="1">
        <f t="shared" si="10"/>
        <v>12.82403033747069</v>
      </c>
      <c r="AF98" s="1">
        <f t="shared" si="10"/>
        <v>13.318495929251414</v>
      </c>
      <c r="AG98" s="1">
        <f t="shared" si="10"/>
        <v>13.83202699538154</v>
      </c>
      <c r="AH98" s="1">
        <f t="shared" si="10"/>
        <v>14.365358657410908</v>
      </c>
      <c r="AI98" s="1">
        <f t="shared" si="10"/>
        <v>14.919254381512879</v>
      </c>
      <c r="AJ98" s="1">
        <f t="shared" si="10"/>
        <v>15.494507071388917</v>
      </c>
      <c r="AK98" s="1">
        <f t="shared" ref="AK98:BP98" si="11">IF( AK53&lt;AK38,  MAX(price.feed.2025,AK68), price.feed.2025)</f>
        <v>16.091940203313023</v>
      </c>
      <c r="AL98" s="1">
        <f t="shared" si="11"/>
        <v>16.712409004940994</v>
      </c>
      <c r="AM98" s="1">
        <f t="shared" si="11"/>
        <v>17.356801679571824</v>
      </c>
      <c r="AN98" s="1">
        <f t="shared" si="11"/>
        <v>18.026040677613899</v>
      </c>
      <c r="AO98" s="1">
        <f t="shared" si="11"/>
        <v>18.721084017076066</v>
      </c>
      <c r="AP98" s="1">
        <f t="shared" si="11"/>
        <v>19.442926654973775</v>
      </c>
      <c r="AQ98" s="1">
        <f t="shared" si="11"/>
        <v>20.192601911613647</v>
      </c>
      <c r="AR98" s="1">
        <f t="shared" si="11"/>
        <v>20.971182949795111</v>
      </c>
      <c r="AS98" s="1">
        <f t="shared" si="11"/>
        <v>21.779784311046839</v>
      </c>
      <c r="AT98" s="1">
        <f t="shared" si="11"/>
        <v>22.61956351109685</v>
      </c>
      <c r="AU98" s="1">
        <f t="shared" si="11"/>
        <v>23.491722696860453</v>
      </c>
      <c r="AV98" s="1">
        <f t="shared" si="11"/>
        <v>24.397510367317778</v>
      </c>
      <c r="AW98" s="1">
        <f t="shared" si="11"/>
        <v>25.338223160744562</v>
      </c>
      <c r="AX98" s="1">
        <f t="shared" si="11"/>
        <v>26.31520771085448</v>
      </c>
      <c r="AY98" s="1">
        <f t="shared" si="11"/>
        <v>27.329862574509981</v>
      </c>
      <c r="AZ98" s="1">
        <f t="shared" si="11"/>
        <v>28.38364023376154</v>
      </c>
      <c r="BA98" s="1">
        <f t="shared" si="11"/>
        <v>29.478049175080855</v>
      </c>
      <c r="BB98" s="1">
        <f t="shared" si="11"/>
        <v>30.614656048764552</v>
      </c>
      <c r="BC98" s="1">
        <f t="shared" si="11"/>
        <v>31.795087911599758</v>
      </c>
      <c r="BD98" s="1">
        <f t="shared" si="11"/>
        <v>33.021034556001567</v>
      </c>
      <c r="BE98" s="1">
        <f t="shared" si="11"/>
        <v>34.294250928956984</v>
      </c>
      <c r="BF98" s="1">
        <f t="shared" si="11"/>
        <v>35.616559644237839</v>
      </c>
      <c r="BG98" s="1">
        <f t="shared" si="11"/>
        <v>36.989853591478656</v>
      </c>
      <c r="BH98" s="1">
        <f t="shared" si="11"/>
        <v>38.416098645855257</v>
      </c>
      <c r="BI98" s="1">
        <f t="shared" si="11"/>
        <v>39.897336482241691</v>
      </c>
      <c r="BJ98" s="1">
        <f t="shared" si="11"/>
        <v>41.435687497875477</v>
      </c>
      <c r="BK98" s="1">
        <f t="shared" si="11"/>
        <v>43.033353847713407</v>
      </c>
      <c r="BL98" s="1">
        <f t="shared" si="11"/>
        <v>44.69262259682462</v>
      </c>
      <c r="BM98" s="1">
        <f t="shared" si="11"/>
        <v>46.415868994331937</v>
      </c>
      <c r="BN98" s="1">
        <f t="shared" si="11"/>
        <v>48.205559873589941</v>
      </c>
      <c r="BO98" s="1">
        <f t="shared" si="11"/>
        <v>50.06425718346518</v>
      </c>
      <c r="BP98" s="1">
        <f t="shared" si="11"/>
        <v>51.994621655775624</v>
      </c>
      <c r="BQ98" s="1">
        <f t="shared" ref="BQ98:DA98" si="12">IF( BQ53&lt;BQ38,  MAX(price.feed.2025,BQ68), price.feed.2025)</f>
        <v>53.999416614137218</v>
      </c>
      <c r="BR98" s="1">
        <f t="shared" si="12"/>
        <v>56.081511929671969</v>
      </c>
      <c r="BS98" s="1">
        <f t="shared" si="12"/>
        <v>58.243888129238265</v>
      </c>
      <c r="BT98" s="1">
        <f t="shared" si="12"/>
        <v>60.489640662065995</v>
      </c>
      <c r="BU98" s="1">
        <f t="shared" si="12"/>
        <v>62.821984330902843</v>
      </c>
      <c r="BV98" s="1">
        <f t="shared" si="12"/>
        <v>65.244257894016201</v>
      </c>
      <c r="BW98" s="1">
        <f t="shared" si="12"/>
        <v>67.759928844637287</v>
      </c>
      <c r="BX98" s="1">
        <f t="shared" si="12"/>
        <v>70.372598374690199</v>
      </c>
      <c r="BY98" s="1">
        <f t="shared" si="12"/>
        <v>73.086006529910691</v>
      </c>
      <c r="BZ98" s="1">
        <f t="shared" si="12"/>
        <v>75.904037563735386</v>
      </c>
      <c r="CA98" s="1">
        <f t="shared" si="12"/>
        <v>78.830725497624101</v>
      </c>
      <c r="CB98" s="1">
        <f t="shared" si="12"/>
        <v>81.870259895776101</v>
      </c>
      <c r="CC98" s="1">
        <f t="shared" si="12"/>
        <v>85.026991862505881</v>
      </c>
      <c r="CD98" s="1">
        <f t="shared" si="12"/>
        <v>88.305440270864892</v>
      </c>
      <c r="CE98" s="1">
        <f t="shared" si="12"/>
        <v>91.71029823142419</v>
      </c>
      <c r="CF98" s="1">
        <f t="shared" si="12"/>
        <v>95.246439810478762</v>
      </c>
      <c r="CG98" s="1">
        <f t="shared" si="12"/>
        <v>98.918927007291174</v>
      </c>
      <c r="CH98" s="1">
        <f t="shared" si="12"/>
        <v>102.73301700036124</v>
      </c>
      <c r="CI98" s="1">
        <f t="shared" si="12"/>
        <v>106.69416967309598</v>
      </c>
      <c r="CJ98" s="1">
        <f t="shared" si="12"/>
        <v>110.80805542965176</v>
      </c>
      <c r="CK98" s="1">
        <f t="shared" si="12"/>
        <v>115.08056331213857</v>
      </c>
      <c r="CL98" s="1">
        <f t="shared" si="12"/>
        <v>119.51780943080443</v>
      </c>
      <c r="CM98" s="1">
        <f t="shared" si="12"/>
        <v>124.1261457192692</v>
      </c>
      <c r="CN98" s="1">
        <f t="shared" si="12"/>
        <v>128.91216902733973</v>
      </c>
      <c r="CO98" s="1">
        <f t="shared" si="12"/>
        <v>133.88273056442446</v>
      </c>
      <c r="CP98" s="1">
        <f t="shared" si="12"/>
        <v>139.04494570706373</v>
      </c>
      <c r="CQ98" s="1">
        <f t="shared" si="12"/>
        <v>144.40620418461683</v>
      </c>
      <c r="CR98" s="1">
        <f t="shared" si="12"/>
        <v>149.97418065768534</v>
      </c>
      <c r="CS98" s="1">
        <f t="shared" si="12"/>
        <v>155.756845704418</v>
      </c>
      <c r="CT98" s="1">
        <f t="shared" si="12"/>
        <v>161.76247723042087</v>
      </c>
      <c r="CU98" s="1">
        <f t="shared" si="12"/>
        <v>167.99967231860973</v>
      </c>
      <c r="CV98" s="1">
        <f t="shared" si="12"/>
        <v>174.47735953596327</v>
      </c>
      <c r="CW98" s="1">
        <f t="shared" si="12"/>
        <v>181.20481171480014</v>
      </c>
      <c r="CX98" s="1">
        <f t="shared" si="12"/>
        <v>188.19165922687054</v>
      </c>
      <c r="CY98" s="1">
        <f t="shared" si="12"/>
        <v>195.44790376926792</v>
      </c>
      <c r="CZ98" s="1">
        <f t="shared" si="12"/>
        <v>202.98393268189392</v>
      </c>
      <c r="DA98" s="1">
        <f t="shared" si="12"/>
        <v>210.81053381697248</v>
      </c>
    </row>
    <row r="99" spans="1:105" x14ac:dyDescent="0.25">
      <c r="A99" t="s">
        <v>49</v>
      </c>
      <c r="B99" s="3">
        <f t="shared" ref="B99:B110" si="13">SUMPRODUCT(E99:DA99,E$5:DA$5)</f>
        <v>30.131796739854295</v>
      </c>
      <c r="D99" t="s">
        <v>49</v>
      </c>
      <c r="E99" s="1">
        <f t="shared" ref="E99:AJ99" si="14">IF( E54&lt;E39,  MAX(price.feed.2025,E69), price.feed.2025)</f>
        <v>5.9667989218951867</v>
      </c>
      <c r="F99" s="1">
        <f t="shared" si="14"/>
        <v>6.1571327107439222</v>
      </c>
      <c r="G99" s="1">
        <f t="shared" si="14"/>
        <v>6.3535379210787415</v>
      </c>
      <c r="H99" s="1">
        <f t="shared" si="14"/>
        <v>6.5562082240238517</v>
      </c>
      <c r="I99" s="1">
        <f t="shared" si="14"/>
        <v>6.7653434685819773</v>
      </c>
      <c r="J99" s="1">
        <f t="shared" si="14"/>
        <v>6.9811498787013395</v>
      </c>
      <c r="K99" s="1">
        <f t="shared" si="14"/>
        <v>7.2038402566288191</v>
      </c>
      <c r="L99" s="1">
        <f t="shared" si="14"/>
        <v>7.4336341927498859</v>
      </c>
      <c r="M99" s="1">
        <f t="shared" si="14"/>
        <v>7.6707582821221152</v>
      </c>
      <c r="N99" s="1">
        <f t="shared" si="14"/>
        <v>7.9154463479159274</v>
      </c>
      <c r="O99" s="1">
        <f t="shared" si="14"/>
        <v>8.1679396719827668</v>
      </c>
      <c r="P99" s="1">
        <f t="shared" si="14"/>
        <v>8.4284872327781635</v>
      </c>
      <c r="Q99" s="1">
        <f t="shared" si="14"/>
        <v>8.6973459508742597</v>
      </c>
      <c r="R99" s="1">
        <f t="shared" si="14"/>
        <v>8.9747809423038571</v>
      </c>
      <c r="S99" s="1">
        <f t="shared" si="14"/>
        <v>9.2610657799858984</v>
      </c>
      <c r="T99" s="1">
        <f t="shared" si="14"/>
        <v>9.5564827634900507</v>
      </c>
      <c r="U99" s="1">
        <f t="shared" si="14"/>
        <v>9.8613231974064988</v>
      </c>
      <c r="V99" s="1">
        <f t="shared" si="14"/>
        <v>10.175887678595382</v>
      </c>
      <c r="W99" s="1">
        <f t="shared" si="14"/>
        <v>10.50048639259915</v>
      </c>
      <c r="X99" s="1">
        <f t="shared" si="14"/>
        <v>10.83543941951014</v>
      </c>
      <c r="Y99" s="1">
        <f t="shared" si="14"/>
        <v>11.181077049594935</v>
      </c>
      <c r="Z99" s="1">
        <f t="shared" si="14"/>
        <v>11.537740108986775</v>
      </c>
      <c r="AA99" s="1">
        <f t="shared" si="14"/>
        <v>11.905780295767192</v>
      </c>
      <c r="AB99" s="1">
        <f t="shared" si="14"/>
        <v>12.285560526768222</v>
      </c>
      <c r="AC99" s="1">
        <f t="shared" si="14"/>
        <v>12.677455295437179</v>
      </c>
      <c r="AD99" s="1">
        <f t="shared" si="14"/>
        <v>13.081851041116948</v>
      </c>
      <c r="AE99" s="1">
        <f t="shared" si="14"/>
        <v>13.499146530105833</v>
      </c>
      <c r="AF99" s="1">
        <f t="shared" si="14"/>
        <v>13.929753248872768</v>
      </c>
      <c r="AG99" s="1">
        <f t="shared" si="14"/>
        <v>14.374095809815621</v>
      </c>
      <c r="AH99" s="1">
        <f t="shared" si="14"/>
        <v>14.832612369962749</v>
      </c>
      <c r="AI99" s="1">
        <f t="shared" si="14"/>
        <v>15.305755063030572</v>
      </c>
      <c r="AJ99" s="1">
        <f t="shared" si="14"/>
        <v>15.793990445263306</v>
      </c>
      <c r="AK99" s="1">
        <f t="shared" ref="AK99:BP99" si="15">IF( AK54&lt;AK39,  MAX(price.feed.2025,AK69), price.feed.2025)</f>
        <v>16.297799955494451</v>
      </c>
      <c r="AL99" s="1">
        <f t="shared" si="15"/>
        <v>16.81768038988368</v>
      </c>
      <c r="AM99" s="1">
        <f t="shared" si="15"/>
        <v>17.354144391797291</v>
      </c>
      <c r="AN99" s="1">
        <f t="shared" si="15"/>
        <v>17.907720957315227</v>
      </c>
      <c r="AO99" s="1">
        <f t="shared" si="15"/>
        <v>18.478955956863228</v>
      </c>
      <c r="AP99" s="1">
        <f t="shared" si="15"/>
        <v>19.068412673484339</v>
      </c>
      <c r="AQ99" s="1">
        <f t="shared" si="15"/>
        <v>19.676672358280758</v>
      </c>
      <c r="AR99" s="1">
        <f t="shared" si="15"/>
        <v>20.304334803573493</v>
      </c>
      <c r="AS99" s="1">
        <f t="shared" si="15"/>
        <v>20.952018934345244</v>
      </c>
      <c r="AT99" s="1">
        <f t="shared" si="15"/>
        <v>21.62036341854947</v>
      </c>
      <c r="AU99" s="1">
        <f t="shared" si="15"/>
        <v>22.310027296887803</v>
      </c>
      <c r="AV99" s="1">
        <f t="shared" si="15"/>
        <v>23.021690632676339</v>
      </c>
      <c r="AW99" s="1">
        <f t="shared" si="15"/>
        <v>23.756055182442189</v>
      </c>
      <c r="AX99" s="1">
        <f t="shared" si="15"/>
        <v>24.513845087910902</v>
      </c>
      <c r="AY99" s="1">
        <f t="shared" si="15"/>
        <v>25.29580759006797</v>
      </c>
      <c r="AZ99" s="1">
        <f t="shared" si="15"/>
        <v>26.102713765997375</v>
      </c>
      <c r="BA99" s="1">
        <f t="shared" si="15"/>
        <v>26.935359289225183</v>
      </c>
      <c r="BB99" s="1">
        <f t="shared" si="15"/>
        <v>27.794565214316407</v>
      </c>
      <c r="BC99" s="1">
        <f t="shared" si="15"/>
        <v>28.681178786500261</v>
      </c>
      <c r="BD99" s="1">
        <f t="shared" si="15"/>
        <v>29.596074277121005</v>
      </c>
      <c r="BE99" s="1">
        <f t="shared" si="15"/>
        <v>30.540153845738999</v>
      </c>
      <c r="BF99" s="1">
        <f t="shared" si="15"/>
        <v>31.514348429731545</v>
      </c>
      <c r="BG99" s="1">
        <f t="shared" si="15"/>
        <v>32.519618662271057</v>
      </c>
      <c r="BH99" s="1">
        <f t="shared" si="15"/>
        <v>33.556955819585589</v>
      </c>
      <c r="BI99" s="1">
        <f t="shared" si="15"/>
        <v>34.627382798435882</v>
      </c>
      <c r="BJ99" s="1">
        <f t="shared" si="15"/>
        <v>35.731955124772739</v>
      </c>
      <c r="BK99" s="1">
        <f t="shared" si="15"/>
        <v>36.871761994569333</v>
      </c>
      <c r="BL99" s="1">
        <f t="shared" si="15"/>
        <v>38.04792734785498</v>
      </c>
      <c r="BM99" s="1">
        <f t="shared" si="15"/>
        <v>39.26161097700912</v>
      </c>
      <c r="BN99" s="1">
        <f t="shared" si="15"/>
        <v>40.514009670408669</v>
      </c>
      <c r="BO99" s="1">
        <f t="shared" si="15"/>
        <v>41.806358392556326</v>
      </c>
      <c r="BP99" s="1">
        <f t="shared" si="15"/>
        <v>43.139931501853631</v>
      </c>
      <c r="BQ99" s="1">
        <f t="shared" ref="BQ99:DA99" si="16">IF( BQ54&lt;BQ39,  MAX(price.feed.2025,BQ69), price.feed.2025)</f>
        <v>44.516044007219385</v>
      </c>
      <c r="BR99" s="1">
        <f t="shared" si="16"/>
        <v>45.936052864792892</v>
      </c>
      <c r="BS99" s="1">
        <f t="shared" si="16"/>
        <v>47.401358316000369</v>
      </c>
      <c r="BT99" s="1">
        <f t="shared" si="16"/>
        <v>48.913405268304132</v>
      </c>
      <c r="BU99" s="1">
        <f t="shared" si="16"/>
        <v>50.47368471999598</v>
      </c>
      <c r="BV99" s="1">
        <f t="shared" si="16"/>
        <v>52.083735230439885</v>
      </c>
      <c r="BW99" s="1">
        <f t="shared" si="16"/>
        <v>53.745144437213618</v>
      </c>
      <c r="BX99" s="1">
        <f t="shared" si="16"/>
        <v>55.459550621645299</v>
      </c>
      <c r="BY99" s="1">
        <f t="shared" si="16"/>
        <v>57.228644324289021</v>
      </c>
      <c r="BZ99" s="1">
        <f t="shared" si="16"/>
        <v>59.054170011931774</v>
      </c>
      <c r="CA99" s="1">
        <f t="shared" si="16"/>
        <v>60.937927797776311</v>
      </c>
      <c r="CB99" s="1">
        <f t="shared" si="16"/>
        <v>62.881775216495363</v>
      </c>
      <c r="CC99" s="1">
        <f t="shared" si="16"/>
        <v>64.887629055908604</v>
      </c>
      <c r="CD99" s="1">
        <f t="shared" si="16"/>
        <v>66.957467247087294</v>
      </c>
      <c r="CE99" s="1">
        <f t="shared" si="16"/>
        <v>69.093330814751397</v>
      </c>
      <c r="CF99" s="1">
        <f t="shared" si="16"/>
        <v>71.297325889881947</v>
      </c>
      <c r="CG99" s="1">
        <f t="shared" si="16"/>
        <v>73.571625786533048</v>
      </c>
      <c r="CH99" s="1">
        <f t="shared" si="16"/>
        <v>75.918473144892658</v>
      </c>
      <c r="CI99" s="1">
        <f t="shared" si="16"/>
        <v>78.340182142703</v>
      </c>
      <c r="CJ99" s="1">
        <f t="shared" si="16"/>
        <v>80.839140777224046</v>
      </c>
      <c r="CK99" s="1">
        <f t="shared" si="16"/>
        <v>83.417813219988133</v>
      </c>
      <c r="CL99" s="1">
        <f t="shared" si="16"/>
        <v>86.078742246668611</v>
      </c>
      <c r="CM99" s="1">
        <f t="shared" si="16"/>
        <v>88.824551744458518</v>
      </c>
      <c r="CN99" s="1">
        <f t="shared" si="16"/>
        <v>91.65794929943155</v>
      </c>
      <c r="CO99" s="1">
        <f t="shared" si="16"/>
        <v>94.581728866436833</v>
      </c>
      <c r="CP99" s="1">
        <f t="shared" si="16"/>
        <v>97.598773524160208</v>
      </c>
      <c r="CQ99" s="1">
        <f t="shared" si="16"/>
        <v>100.71205831806827</v>
      </c>
      <c r="CR99" s="1">
        <f t="shared" si="16"/>
        <v>103.92465319403982</v>
      </c>
      <c r="CS99" s="1">
        <f t="shared" si="16"/>
        <v>107.23972602557566</v>
      </c>
      <c r="CT99" s="1">
        <f t="shared" si="16"/>
        <v>110.66054573757391</v>
      </c>
      <c r="CU99" s="1">
        <f t="shared" si="16"/>
        <v>114.19048552974827</v>
      </c>
      <c r="CV99" s="1">
        <f t="shared" si="16"/>
        <v>117.83302620287199</v>
      </c>
      <c r="CW99" s="1">
        <f t="shared" si="16"/>
        <v>121.59175959112261</v>
      </c>
      <c r="CX99" s="1">
        <f t="shared" si="16"/>
        <v>125.47039210391601</v>
      </c>
      <c r="CY99" s="1">
        <f t="shared" si="16"/>
        <v>129.47274838072011</v>
      </c>
      <c r="CZ99" s="1">
        <f t="shared" si="16"/>
        <v>133.60277506245291</v>
      </c>
      <c r="DA99" s="1">
        <f t="shared" si="16"/>
        <v>137.86454468318374</v>
      </c>
    </row>
    <row r="100" spans="1:105" x14ac:dyDescent="0.25">
      <c r="A100" t="s">
        <v>50</v>
      </c>
      <c r="B100" s="3">
        <f t="shared" si="13"/>
        <v>29.625002310593871</v>
      </c>
      <c r="D100" t="s">
        <v>50</v>
      </c>
      <c r="E100" s="1">
        <f t="shared" ref="E100:AJ100" si="17">IF( E55&lt;E40,  MAX(price.feed.2025,E70), price.feed.2025)</f>
        <v>4.4978806488009555</v>
      </c>
      <c r="F100" s="1">
        <f t="shared" si="17"/>
        <v>4.6645076210482124</v>
      </c>
      <c r="G100" s="1">
        <f t="shared" si="17"/>
        <v>4.8373074000122704</v>
      </c>
      <c r="H100" s="1">
        <f t="shared" si="17"/>
        <v>5.0165086614126064</v>
      </c>
      <c r="I100" s="1">
        <f t="shared" si="17"/>
        <v>5.202348552412416</v>
      </c>
      <c r="J100" s="1">
        <f t="shared" si="17"/>
        <v>5.3950730054488618</v>
      </c>
      <c r="K100" s="1">
        <f t="shared" si="17"/>
        <v>5.594937063689378</v>
      </c>
      <c r="L100" s="1">
        <f t="shared" si="17"/>
        <v>5.802205218544719</v>
      </c>
      <c r="M100" s="1">
        <f t="shared" si="17"/>
        <v>6.0171517596853956</v>
      </c>
      <c r="N100" s="1">
        <f t="shared" si="17"/>
        <v>6.2400611380247026</v>
      </c>
      <c r="O100" s="1">
        <f t="shared" si="17"/>
        <v>6.4712283421487147</v>
      </c>
      <c r="P100" s="1">
        <f t="shared" si="17"/>
        <v>6.7109592886913578</v>
      </c>
      <c r="Q100" s="1">
        <f t="shared" si="17"/>
        <v>6.9595712271711712</v>
      </c>
      <c r="R100" s="1">
        <f t="shared" si="17"/>
        <v>7.2173931598255656</v>
      </c>
      <c r="S100" s="1">
        <f t="shared" si="17"/>
        <v>7.4847662769980685</v>
      </c>
      <c r="T100" s="1">
        <f t="shared" si="17"/>
        <v>7.7620444086548162</v>
      </c>
      <c r="U100" s="1">
        <f t="shared" si="17"/>
        <v>8.0495944926277421</v>
      </c>
      <c r="V100" s="1">
        <f t="shared" si="17"/>
        <v>8.3477970602041633</v>
      </c>
      <c r="W100" s="1">
        <f t="shared" si="17"/>
        <v>8.6570467397053719</v>
      </c>
      <c r="X100" s="1">
        <f t="shared" si="17"/>
        <v>8.9777527787205749</v>
      </c>
      <c r="Y100" s="1">
        <f t="shared" si="17"/>
        <v>9.3103395856874069</v>
      </c>
      <c r="Z100" s="1">
        <f t="shared" si="17"/>
        <v>9.6552472915355878</v>
      </c>
      <c r="AA100" s="1">
        <f t="shared" si="17"/>
        <v>10.012932332137098</v>
      </c>
      <c r="AB100" s="1">
        <f t="shared" si="17"/>
        <v>10.383868052333552</v>
      </c>
      <c r="AC100" s="1">
        <f t="shared" si="17"/>
        <v>10.768545332340214</v>
      </c>
      <c r="AD100" s="1">
        <f t="shared" si="17"/>
        <v>11.167473237355551</v>
      </c>
      <c r="AE100" s="1">
        <f t="shared" si="17"/>
        <v>11.581179691235974</v>
      </c>
      <c r="AF100" s="1">
        <f t="shared" si="17"/>
        <v>12.010212175127362</v>
      </c>
      <c r="AG100" s="1">
        <f t="shared" si="17"/>
        <v>12.455138451977792</v>
      </c>
      <c r="AH100" s="1">
        <f t="shared" si="17"/>
        <v>12.916547317890389</v>
      </c>
      <c r="AI100" s="1">
        <f t="shared" si="17"/>
        <v>13.395049381310471</v>
      </c>
      <c r="AJ100" s="1">
        <f t="shared" si="17"/>
        <v>13.891277871078255</v>
      </c>
      <c r="AK100" s="1">
        <f t="shared" ref="AK100:BP100" si="18">IF( AK55&lt;AK40,  MAX(price.feed.2025,AK70), price.feed.2025)</f>
        <v>14.405889474416414</v>
      </c>
      <c r="AL100" s="1">
        <f t="shared" si="18"/>
        <v>14.939565205961335</v>
      </c>
      <c r="AM100" s="1">
        <f t="shared" si="18"/>
        <v>15.493011308988425</v>
      </c>
      <c r="AN100" s="1">
        <f t="shared" si="18"/>
        <v>16.066960190023629</v>
      </c>
      <c r="AO100" s="1">
        <f t="shared" si="18"/>
        <v>16.662171388078558</v>
      </c>
      <c r="AP100" s="1">
        <f t="shared" si="18"/>
        <v>17.279432579791262</v>
      </c>
      <c r="AQ100" s="1">
        <f t="shared" si="18"/>
        <v>17.919560621803402</v>
      </c>
      <c r="AR100" s="1">
        <f t="shared" si="18"/>
        <v>18.583402631752747</v>
      </c>
      <c r="AS100" s="1">
        <f t="shared" si="18"/>
        <v>19.271837109311885</v>
      </c>
      <c r="AT100" s="1">
        <f t="shared" si="18"/>
        <v>19.985775098756545</v>
      </c>
      <c r="AU100" s="1">
        <f t="shared" si="18"/>
        <v>20.726161394601938</v>
      </c>
      <c r="AV100" s="1">
        <f t="shared" si="18"/>
        <v>21.493975791902837</v>
      </c>
      <c r="AW100" s="1">
        <f t="shared" si="18"/>
        <v>22.290234382871748</v>
      </c>
      <c r="AX100" s="1">
        <f t="shared" si="18"/>
        <v>23.115990901531212</v>
      </c>
      <c r="AY100" s="1">
        <f t="shared" si="18"/>
        <v>23.972338118179604</v>
      </c>
      <c r="AZ100" s="1">
        <f t="shared" si="18"/>
        <v>24.860409285515832</v>
      </c>
      <c r="BA100" s="1">
        <f t="shared" si="18"/>
        <v>25.781379638336855</v>
      </c>
      <c r="BB100" s="1">
        <f t="shared" si="18"/>
        <v>26.736467948792232</v>
      </c>
      <c r="BC100" s="1">
        <f t="shared" si="18"/>
        <v>27.726938139254205</v>
      </c>
      <c r="BD100" s="1">
        <f t="shared" si="18"/>
        <v>28.754100954937744</v>
      </c>
      <c r="BE100" s="1">
        <f t="shared" si="18"/>
        <v>29.81931569848377</v>
      </c>
      <c r="BF100" s="1">
        <f t="shared" si="18"/>
        <v>30.923992028801273</v>
      </c>
      <c r="BG100" s="1">
        <f t="shared" si="18"/>
        <v>32.069591826548475</v>
      </c>
      <c r="BH100" s="1">
        <f t="shared" si="18"/>
        <v>33.257631128722423</v>
      </c>
      <c r="BI100" s="1">
        <f t="shared" si="18"/>
        <v>34.489682134916279</v>
      </c>
      <c r="BJ100" s="1">
        <f t="shared" si="18"/>
        <v>35.767375287900109</v>
      </c>
      <c r="BK100" s="1">
        <f t="shared" si="18"/>
        <v>37.092401431277857</v>
      </c>
      <c r="BL100" s="1">
        <f t="shared" si="18"/>
        <v>38.466514047076437</v>
      </c>
      <c r="BM100" s="1">
        <f t="shared" si="18"/>
        <v>39.891531576227536</v>
      </c>
      <c r="BN100" s="1">
        <f t="shared" si="18"/>
        <v>41.36933982501349</v>
      </c>
      <c r="BO100" s="1">
        <f t="shared" si="18"/>
        <v>42.901894460661133</v>
      </c>
      <c r="BP100" s="1">
        <f t="shared" si="18"/>
        <v>44.491223599387197</v>
      </c>
      <c r="BQ100" s="1">
        <f t="shared" ref="BQ100:DA100" si="19">IF( BQ55&lt;BQ40,  MAX(price.feed.2025,BQ70), price.feed.2025)</f>
        <v>46.139430490318759</v>
      </c>
      <c r="BR100" s="1">
        <f t="shared" si="19"/>
        <v>47.848696298842206</v>
      </c>
      <c r="BS100" s="1">
        <f t="shared" si="19"/>
        <v>49.621282993062287</v>
      </c>
      <c r="BT100" s="1">
        <f t="shared" si="19"/>
        <v>51.459536337192816</v>
      </c>
      <c r="BU100" s="1">
        <f t="shared" si="19"/>
        <v>53.365888995838809</v>
      </c>
      <c r="BV100" s="1">
        <f t="shared" si="19"/>
        <v>55.342863753279403</v>
      </c>
      <c r="BW100" s="1">
        <f t="shared" si="19"/>
        <v>57.393076852010559</v>
      </c>
      <c r="BX100" s="1">
        <f t="shared" si="19"/>
        <v>59.519241454967329</v>
      </c>
      <c r="BY100" s="1">
        <f t="shared" si="19"/>
        <v>61.72417123600507</v>
      </c>
      <c r="BZ100" s="1">
        <f t="shared" si="19"/>
        <v>64.010784103393775</v>
      </c>
      <c r="CA100" s="1">
        <f t="shared" si="19"/>
        <v>66.382106061250667</v>
      </c>
      <c r="CB100" s="1">
        <f t="shared" si="19"/>
        <v>68.841275214022886</v>
      </c>
      <c r="CC100" s="1">
        <f t="shared" si="19"/>
        <v>71.391545919318418</v>
      </c>
      <c r="CD100" s="1">
        <f t="shared" si="19"/>
        <v>74.036293094581595</v>
      </c>
      <c r="CE100" s="1">
        <f t="shared" si="19"/>
        <v>76.779016683312108</v>
      </c>
      <c r="CF100" s="1">
        <f t="shared" si="19"/>
        <v>79.623346286738112</v>
      </c>
      <c r="CG100" s="1">
        <f t="shared" si="19"/>
        <v>82.573045967073284</v>
      </c>
      <c r="CH100" s="1">
        <f t="shared" si="19"/>
        <v>85.63201922871265</v>
      </c>
      <c r="CI100" s="1">
        <f t="shared" si="19"/>
        <v>88.804314183960813</v>
      </c>
      <c r="CJ100" s="1">
        <f t="shared" si="19"/>
        <v>92.094128910127907</v>
      </c>
      <c r="CK100" s="1">
        <f t="shared" si="19"/>
        <v>95.505817005082918</v>
      </c>
      <c r="CL100" s="1">
        <f t="shared" si="19"/>
        <v>99.043893348615995</v>
      </c>
      <c r="CM100" s="1">
        <f t="shared" si="19"/>
        <v>102.71304007723359</v>
      </c>
      <c r="CN100" s="1">
        <f t="shared" si="19"/>
        <v>106.51811278029496</v>
      </c>
      <c r="CO100" s="1">
        <f t="shared" si="19"/>
        <v>110.46414692568825</v>
      </c>
      <c r="CP100" s="1">
        <f t="shared" si="19"/>
        <v>114.55636452354963</v>
      </c>
      <c r="CQ100" s="1">
        <f t="shared" si="19"/>
        <v>118.80018103684486</v>
      </c>
      <c r="CR100" s="1">
        <f t="shared" si="19"/>
        <v>123.20121254795718</v>
      </c>
      <c r="CS100" s="1">
        <f t="shared" si="19"/>
        <v>127.76528319076742</v>
      </c>
      <c r="CT100" s="1">
        <f t="shared" si="19"/>
        <v>132.49843285805929</v>
      </c>
      <c r="CU100" s="1">
        <f t="shared" si="19"/>
        <v>137.40692519445116</v>
      </c>
      <c r="CV100" s="1">
        <f t="shared" si="19"/>
        <v>142.49725588543117</v>
      </c>
      <c r="CW100" s="1">
        <f t="shared" si="19"/>
        <v>147.77616125346523</v>
      </c>
      <c r="CX100" s="1">
        <f t="shared" si="19"/>
        <v>153.25062717255358</v>
      </c>
      <c r="CY100" s="1">
        <f t="shared" si="19"/>
        <v>158.92789831303236</v>
      </c>
      <c r="CZ100" s="1">
        <f t="shared" si="19"/>
        <v>164.81548772885625</v>
      </c>
      <c r="DA100" s="1">
        <f t="shared" si="19"/>
        <v>170.92118680004774</v>
      </c>
    </row>
    <row r="101" spans="1:105" x14ac:dyDescent="0.25">
      <c r="A101" t="s">
        <v>51</v>
      </c>
      <c r="B101" s="3">
        <f t="shared" si="13"/>
        <v>30.836012016673156</v>
      </c>
      <c r="D101" t="s">
        <v>51</v>
      </c>
      <c r="E101" s="1">
        <f t="shared" ref="E101:AJ101" si="20">IF( E56&lt;E41,  MAX(price.feed.2025,E71), price.feed.2025)</f>
        <v>2.9834561686915304</v>
      </c>
      <c r="F101" s="1">
        <f t="shared" si="20"/>
        <v>3.1198774100677102</v>
      </c>
      <c r="G101" s="1">
        <f t="shared" si="20"/>
        <v>3.2625366365344446</v>
      </c>
      <c r="H101" s="1">
        <f t="shared" si="20"/>
        <v>3.4117190856221744</v>
      </c>
      <c r="I101" s="1">
        <f t="shared" si="20"/>
        <v>3.5677230376063287</v>
      </c>
      <c r="J101" s="1">
        <f t="shared" si="20"/>
        <v>3.7308604118986795</v>
      </c>
      <c r="K101" s="1">
        <f t="shared" si="20"/>
        <v>3.9014573907092265</v>
      </c>
      <c r="L101" s="1">
        <f t="shared" si="20"/>
        <v>4.0798550712255972</v>
      </c>
      <c r="M101" s="1">
        <f t="shared" si="20"/>
        <v>4.2664101476139349</v>
      </c>
      <c r="N101" s="1">
        <f t="shared" si="20"/>
        <v>4.4614956242048924</v>
      </c>
      <c r="O101" s="1">
        <f t="shared" si="20"/>
        <v>4.6655015612907285</v>
      </c>
      <c r="P101" s="1">
        <f t="shared" si="20"/>
        <v>4.8788358550246063</v>
      </c>
      <c r="Q101" s="1">
        <f t="shared" si="20"/>
        <v>5.1019250529815459</v>
      </c>
      <c r="R101" s="1">
        <f t="shared" si="20"/>
        <v>5.3352152070116086</v>
      </c>
      <c r="S101" s="1">
        <f t="shared" si="20"/>
        <v>5.5791727650905703</v>
      </c>
      <c r="T101" s="1">
        <f t="shared" si="20"/>
        <v>5.8342855039512997</v>
      </c>
      <c r="U101" s="1">
        <f t="shared" si="20"/>
        <v>6.1010635043605248</v>
      </c>
      <c r="V101" s="1">
        <f t="shared" si="20"/>
        <v>6.3800401709910277</v>
      </c>
      <c r="W101" s="1">
        <f t="shared" si="20"/>
        <v>6.6717732989284242</v>
      </c>
      <c r="X101" s="1">
        <f t="shared" si="20"/>
        <v>6.9768461889449211</v>
      </c>
      <c r="Y101" s="1">
        <f t="shared" si="20"/>
        <v>7.2958688137699985</v>
      </c>
      <c r="Z101" s="1">
        <f t="shared" si="20"/>
        <v>7.6294790376898574</v>
      </c>
      <c r="AA101" s="1">
        <f t="shared" si="20"/>
        <v>7.9783438919141743</v>
      </c>
      <c r="AB101" s="1">
        <f t="shared" si="20"/>
        <v>8.3431609082601366</v>
      </c>
      <c r="AC101" s="1">
        <f t="shared" si="20"/>
        <v>8.7246595138204288</v>
      </c>
      <c r="AD101" s="1">
        <f t="shared" si="20"/>
        <v>9.1236024894036447</v>
      </c>
      <c r="AE101" s="1">
        <f t="shared" si="20"/>
        <v>9.5407874946632099</v>
      </c>
      <c r="AF101" s="1">
        <f t="shared" si="20"/>
        <v>9.9770486629642434</v>
      </c>
      <c r="AG101" s="1">
        <f t="shared" si="20"/>
        <v>10.433258269177127</v>
      </c>
      <c r="AH101" s="1">
        <f t="shared" si="20"/>
        <v>10.910328473732433</v>
      </c>
      <c r="AI101" s="1">
        <f t="shared" si="20"/>
        <v>11.409213146424388</v>
      </c>
      <c r="AJ101" s="1">
        <f t="shared" si="20"/>
        <v>11.930909773609388</v>
      </c>
      <c r="AK101" s="1">
        <f t="shared" ref="AK101:BP101" si="21">IF( AK56&lt;AK41,  MAX(price.feed.2025,AK71), price.feed.2025)</f>
        <v>12.476461452612883</v>
      </c>
      <c r="AL101" s="1">
        <f t="shared" si="21"/>
        <v>13.046958977332341</v>
      </c>
      <c r="AM101" s="1">
        <f t="shared" si="21"/>
        <v>13.643543019206303</v>
      </c>
      <c r="AN101" s="1">
        <f t="shared" si="21"/>
        <v>14.267406407910203</v>
      </c>
      <c r="AO101" s="1">
        <f t="shared" si="21"/>
        <v>14.919796516339117</v>
      </c>
      <c r="AP101" s="1">
        <f t="shared" si="21"/>
        <v>15.602017754645985</v>
      </c>
      <c r="AQ101" s="1">
        <f t="shared" si="21"/>
        <v>16.315434178321986</v>
      </c>
      <c r="AR101" s="1">
        <f t="shared" si="21"/>
        <v>17.06147221553379</v>
      </c>
      <c r="AS101" s="1">
        <f t="shared" si="21"/>
        <v>17.841623519170724</v>
      </c>
      <c r="AT101" s="1">
        <f t="shared" si="21"/>
        <v>18.657447949304455</v>
      </c>
      <c r="AU101" s="1">
        <f t="shared" si="21"/>
        <v>19.510576692024308</v>
      </c>
      <c r="AV101" s="1">
        <f t="shared" si="21"/>
        <v>20.402715520884147</v>
      </c>
      <c r="AW101" s="1">
        <f t="shared" si="21"/>
        <v>21.33564820748192</v>
      </c>
      <c r="AX101" s="1">
        <f t="shared" si="21"/>
        <v>22.311240087991003</v>
      </c>
      <c r="AY101" s="1">
        <f t="shared" si="21"/>
        <v>23.331441792774434</v>
      </c>
      <c r="AZ101" s="1">
        <f t="shared" si="21"/>
        <v>24.398293146539196</v>
      </c>
      <c r="BA101" s="1">
        <f t="shared" si="21"/>
        <v>25.51392724682853</v>
      </c>
      <c r="BB101" s="1">
        <f t="shared" si="21"/>
        <v>26.680574729007034</v>
      </c>
      <c r="BC101" s="1">
        <f t="shared" si="21"/>
        <v>27.900568226266106</v>
      </c>
      <c r="BD101" s="1">
        <f t="shared" si="21"/>
        <v>29.176347033567076</v>
      </c>
      <c r="BE101" s="1">
        <f t="shared" si="21"/>
        <v>30.510461984847623</v>
      </c>
      <c r="BF101" s="1">
        <f t="shared" si="21"/>
        <v>31.905580553242434</v>
      </c>
      <c r="BG101" s="1">
        <f t="shared" si="21"/>
        <v>33.364492184516742</v>
      </c>
      <c r="BH101" s="1">
        <f t="shared" si="21"/>
        <v>34.890113874375125</v>
      </c>
      <c r="BI101" s="1">
        <f t="shared" si="21"/>
        <v>36.485496000798712</v>
      </c>
      <c r="BJ101" s="1">
        <f t="shared" si="21"/>
        <v>38.153828423070394</v>
      </c>
      <c r="BK101" s="1">
        <f t="shared" si="21"/>
        <v>39.898446859684448</v>
      </c>
      <c r="BL101" s="1">
        <f t="shared" si="21"/>
        <v>41.722839557890829</v>
      </c>
      <c r="BM101" s="1">
        <f t="shared" si="21"/>
        <v>43.630654268211551</v>
      </c>
      <c r="BN101" s="1">
        <f t="shared" si="21"/>
        <v>45.625705537871994</v>
      </c>
      <c r="BO101" s="1">
        <f t="shared" si="21"/>
        <v>47.711982337732117</v>
      </c>
      <c r="BP101" s="1">
        <f t="shared" si="21"/>
        <v>49.89365603796498</v>
      </c>
      <c r="BQ101" s="1">
        <f t="shared" ref="BQ101:DA101" si="22">IF( BQ56&lt;BQ41,  MAX(price.feed.2025,BQ71), price.feed.2025)</f>
        <v>52.175088748431293</v>
      </c>
      <c r="BR101" s="1">
        <f t="shared" si="22"/>
        <v>54.560842040424539</v>
      </c>
      <c r="BS101" s="1">
        <f t="shared" si="22"/>
        <v>57.055686067226134</v>
      </c>
      <c r="BT101" s="1">
        <f t="shared" si="22"/>
        <v>59.664609101706084</v>
      </c>
      <c r="BU101" s="1">
        <f t="shared" si="22"/>
        <v>62.392827510039226</v>
      </c>
      <c r="BV101" s="1">
        <f t="shared" si="22"/>
        <v>65.245796181478653</v>
      </c>
      <c r="BW101" s="1">
        <f t="shared" si="22"/>
        <v>68.229219435039738</v>
      </c>
      <c r="BX101" s="1">
        <f t="shared" si="22"/>
        <v>71.349062424902797</v>
      </c>
      <c r="BY101" s="1">
        <f t="shared" si="22"/>
        <v>74.611563067337485</v>
      </c>
      <c r="BZ101" s="1">
        <f t="shared" si="22"/>
        <v>78.02324451299701</v>
      </c>
      <c r="CA101" s="1">
        <f t="shared" si="22"/>
        <v>81.590928189519246</v>
      </c>
      <c r="CB101" s="1">
        <f t="shared" si="22"/>
        <v>85.321747440512524</v>
      </c>
      <c r="CC101" s="1">
        <f t="shared" si="22"/>
        <v>89.223161788196592</v>
      </c>
      <c r="CD101" s="1">
        <f t="shared" si="22"/>
        <v>93.302971848215719</v>
      </c>
      <c r="CE101" s="1">
        <f t="shared" si="22"/>
        <v>97.569334926444753</v>
      </c>
      <c r="CF101" s="1">
        <f t="shared" si="22"/>
        <v>102.03078132897456</v>
      </c>
      <c r="CG101" s="1">
        <f t="shared" si="22"/>
        <v>106.69623141788435</v>
      </c>
      <c r="CH101" s="1">
        <f t="shared" si="22"/>
        <v>111.57501344690677</v>
      </c>
      <c r="CI101" s="1">
        <f t="shared" si="22"/>
        <v>116.67688221264322</v>
      </c>
      <c r="CJ101" s="1">
        <f t="shared" si="22"/>
        <v>122.01203855862435</v>
      </c>
      <c r="CK101" s="1">
        <f t="shared" si="22"/>
        <v>127.59114977121041</v>
      </c>
      <c r="CL101" s="1">
        <f t="shared" si="22"/>
        <v>133.42537090811305</v>
      </c>
      <c r="CM101" s="1">
        <f t="shared" si="22"/>
        <v>139.5263671021832</v>
      </c>
      <c r="CN101" s="1">
        <f t="shared" si="22"/>
        <v>145.90633688505972</v>
      </c>
      <c r="CO101" s="1">
        <f t="shared" si="22"/>
        <v>152.57803657731321</v>
      </c>
      <c r="CP101" s="1">
        <f t="shared" si="22"/>
        <v>159.55480579385119</v>
      </c>
      <c r="CQ101" s="1">
        <f t="shared" si="22"/>
        <v>166.85059411558103</v>
      </c>
      <c r="CR101" s="1">
        <f t="shared" si="22"/>
        <v>174.47998898065933</v>
      </c>
      <c r="CS101" s="1">
        <f t="shared" si="22"/>
        <v>182.45824485109253</v>
      </c>
      <c r="CT101" s="1">
        <f t="shared" si="22"/>
        <v>190.80131371300993</v>
      </c>
      <c r="CU101" s="1">
        <f t="shared" si="22"/>
        <v>199.52587697158469</v>
      </c>
      <c r="CV101" s="1">
        <f t="shared" si="22"/>
        <v>208.64937880438438</v>
      </c>
      <c r="CW101" s="1">
        <f t="shared" si="22"/>
        <v>218.19006103982903</v>
      </c>
      <c r="CX101" s="1">
        <f t="shared" si="22"/>
        <v>228.16699963050121</v>
      </c>
      <c r="CY101" s="1">
        <f t="shared" si="22"/>
        <v>238.6001427942312</v>
      </c>
      <c r="CZ101" s="1">
        <f t="shared" si="22"/>
        <v>249.51035089921527</v>
      </c>
      <c r="DA101" s="1">
        <f t="shared" si="22"/>
        <v>260.91943817292099</v>
      </c>
    </row>
    <row r="102" spans="1:105" x14ac:dyDescent="0.25">
      <c r="A102" t="s">
        <v>52</v>
      </c>
      <c r="B102" s="3">
        <f t="shared" si="13"/>
        <v>27.517058864822118</v>
      </c>
      <c r="D102" t="s">
        <v>52</v>
      </c>
      <c r="E102" s="1">
        <f t="shared" ref="E102:AJ102" si="23">IF( E57&lt;E42,  MAX(price.feed.2025,E72), price.feed.2025)</f>
        <v>0</v>
      </c>
      <c r="F102" s="1">
        <f t="shared" si="23"/>
        <v>0</v>
      </c>
      <c r="G102" s="1">
        <f t="shared" si="23"/>
        <v>0</v>
      </c>
      <c r="H102" s="1">
        <f t="shared" si="23"/>
        <v>0</v>
      </c>
      <c r="I102" s="1">
        <f t="shared" si="23"/>
        <v>0</v>
      </c>
      <c r="J102" s="1">
        <f t="shared" si="23"/>
        <v>0</v>
      </c>
      <c r="K102" s="1">
        <f t="shared" si="23"/>
        <v>0</v>
      </c>
      <c r="L102" s="1">
        <f t="shared" si="23"/>
        <v>0</v>
      </c>
      <c r="M102" s="1">
        <f t="shared" si="23"/>
        <v>0</v>
      </c>
      <c r="N102" s="1">
        <f t="shared" si="23"/>
        <v>0</v>
      </c>
      <c r="O102" s="1">
        <f t="shared" si="23"/>
        <v>0</v>
      </c>
      <c r="P102" s="1">
        <f t="shared" si="23"/>
        <v>4.1988593261168754</v>
      </c>
      <c r="Q102" s="1">
        <f t="shared" si="23"/>
        <v>4.3945123328391382</v>
      </c>
      <c r="R102" s="1">
        <f t="shared" si="23"/>
        <v>4.5992821248752982</v>
      </c>
      <c r="S102" s="1">
        <f t="shared" si="23"/>
        <v>4.813593514375456</v>
      </c>
      <c r="T102" s="1">
        <f t="shared" si="23"/>
        <v>5.0378911083358888</v>
      </c>
      <c r="U102" s="1">
        <f t="shared" si="23"/>
        <v>5.2726402309736367</v>
      </c>
      <c r="V102" s="1">
        <f t="shared" si="23"/>
        <v>5.518327889080723</v>
      </c>
      <c r="W102" s="1">
        <f t="shared" si="23"/>
        <v>5.775463782360684</v>
      </c>
      <c r="X102" s="1">
        <f t="shared" si="23"/>
        <v>6.04458136084346</v>
      </c>
      <c r="Y102" s="1">
        <f t="shared" si="23"/>
        <v>6.326238931572334</v>
      </c>
      <c r="Z102" s="1">
        <f t="shared" si="23"/>
        <v>6.6210208168588398</v>
      </c>
      <c r="AA102" s="1">
        <f t="shared" si="23"/>
        <v>6.9295385665085147</v>
      </c>
      <c r="AB102" s="1">
        <f t="shared" si="23"/>
        <v>7.2524322265323891</v>
      </c>
      <c r="AC102" s="1">
        <f t="shared" si="23"/>
        <v>7.5903716669762664</v>
      </c>
      <c r="AD102" s="1">
        <f t="shared" si="23"/>
        <v>7.9440579716224349</v>
      </c>
      <c r="AE102" s="1">
        <f t="shared" si="23"/>
        <v>8.3142248924469246</v>
      </c>
      <c r="AF102" s="1">
        <f t="shared" si="23"/>
        <v>8.7016403718496811</v>
      </c>
      <c r="AG102" s="1">
        <f t="shared" si="23"/>
        <v>9.1071081358156416</v>
      </c>
      <c r="AH102" s="1">
        <f t="shared" si="23"/>
        <v>9.5314693613118422</v>
      </c>
      <c r="AI102" s="1">
        <f t="shared" si="23"/>
        <v>9.9756044213797868</v>
      </c>
      <c r="AJ102" s="1">
        <f t="shared" si="23"/>
        <v>10.440434711543341</v>
      </c>
      <c r="AK102" s="1">
        <f t="shared" ref="AK102:BP102" si="24">IF( AK57&lt;AK42,  MAX(price.feed.2025,AK72), price.feed.2025)</f>
        <v>10.926924561321194</v>
      </c>
      <c r="AL102" s="1">
        <f t="shared" si="24"/>
        <v>11.436083234809532</v>
      </c>
      <c r="AM102" s="1">
        <f t="shared" si="24"/>
        <v>11.968967024485286</v>
      </c>
      <c r="AN102" s="1">
        <f t="shared" si="24"/>
        <v>12.526681442573642</v>
      </c>
      <c r="AO102" s="1">
        <f t="shared" si="24"/>
        <v>13.110383514526141</v>
      </c>
      <c r="AP102" s="1">
        <f t="shared" si="24"/>
        <v>13.721284179367229</v>
      </c>
      <c r="AQ102" s="1">
        <f t="shared" si="24"/>
        <v>14.360650801889108</v>
      </c>
      <c r="AR102" s="1">
        <f t="shared" si="24"/>
        <v>15.029809801906501</v>
      </c>
      <c r="AS102" s="1">
        <f t="shared" si="24"/>
        <v>15.730149406026131</v>
      </c>
      <c r="AT102" s="1">
        <f t="shared" si="24"/>
        <v>16.463122527639531</v>
      </c>
      <c r="AU102" s="1">
        <f t="shared" si="24"/>
        <v>17.23024978111399</v>
      </c>
      <c r="AV102" s="1">
        <f t="shared" si="24"/>
        <v>18.033122636434964</v>
      </c>
      <c r="AW102" s="1">
        <f t="shared" si="24"/>
        <v>18.873406720844311</v>
      </c>
      <c r="AX102" s="1">
        <f t="shared" si="24"/>
        <v>19.752845274324091</v>
      </c>
      <c r="AY102" s="1">
        <f t="shared" si="24"/>
        <v>20.673262766094474</v>
      </c>
      <c r="AZ102" s="1">
        <f t="shared" si="24"/>
        <v>21.636568679628468</v>
      </c>
      <c r="BA102" s="1">
        <f t="shared" si="24"/>
        <v>22.644761474036034</v>
      </c>
      <c r="BB102" s="1">
        <f t="shared" si="24"/>
        <v>23.699932730035439</v>
      </c>
      <c r="BC102" s="1">
        <f t="shared" si="24"/>
        <v>24.80427148911339</v>
      </c>
      <c r="BD102" s="1">
        <f t="shared" si="24"/>
        <v>25.960068794875568</v>
      </c>
      <c r="BE102" s="1">
        <f t="shared" si="24"/>
        <v>27.169722446009299</v>
      </c>
      <c r="BF102" s="1">
        <f t="shared" si="24"/>
        <v>28.435741970718436</v>
      </c>
      <c r="BG102" s="1">
        <f t="shared" si="24"/>
        <v>29.760753832950716</v>
      </c>
      <c r="BH102" s="1">
        <f t="shared" si="24"/>
        <v>31.147506881217954</v>
      </c>
      <c r="BI102" s="1">
        <f t="shared" si="24"/>
        <v>32.598878051313456</v>
      </c>
      <c r="BJ102" s="1">
        <f t="shared" si="24"/>
        <v>34.117878334757158</v>
      </c>
      <c r="BK102" s="1">
        <f t="shared" si="24"/>
        <v>35.707659025350807</v>
      </c>
      <c r="BL102" s="1">
        <f t="shared" si="24"/>
        <v>37.371518256801643</v>
      </c>
      <c r="BM102" s="1">
        <f t="shared" si="24"/>
        <v>39.112907844978501</v>
      </c>
      <c r="BN102" s="1">
        <f t="shared" si="24"/>
        <v>40.935440448993575</v>
      </c>
      <c r="BO102" s="1">
        <f t="shared" si="24"/>
        <v>42.842897065967833</v>
      </c>
      <c r="BP102" s="1">
        <f t="shared" si="24"/>
        <v>44.83923487502728</v>
      </c>
      <c r="BQ102" s="1">
        <f t="shared" ref="BQ102:DA102" si="25">IF( BQ57&lt;BQ42,  MAX(price.feed.2025,BQ72), price.feed.2025)</f>
        <v>46.928595446803826</v>
      </c>
      <c r="BR102" s="1">
        <f t="shared" si="25"/>
        <v>49.115313335471711</v>
      </c>
      <c r="BS102" s="1">
        <f t="shared" si="25"/>
        <v>51.403925071144727</v>
      </c>
      <c r="BT102" s="1">
        <f t="shared" si="25"/>
        <v>53.79917857128909</v>
      </c>
      <c r="BU102" s="1">
        <f t="shared" si="25"/>
        <v>56.306042990677724</v>
      </c>
      <c r="BV102" s="1">
        <f t="shared" si="25"/>
        <v>58.929719030319426</v>
      </c>
      <c r="BW102" s="1">
        <f t="shared" si="25"/>
        <v>61.67564972675045</v>
      </c>
      <c r="BX102" s="1">
        <f t="shared" si="25"/>
        <v>64.549531744071473</v>
      </c>
      <c r="BY102" s="1">
        <f t="shared" si="25"/>
        <v>67.557327192155995</v>
      </c>
      <c r="BZ102" s="1">
        <f t="shared" si="25"/>
        <v>70.705275995548917</v>
      </c>
      <c r="CA102" s="1">
        <f t="shared" si="25"/>
        <v>73.999908838714489</v>
      </c>
      <c r="CB102" s="1">
        <f t="shared" si="25"/>
        <v>77.448060714490069</v>
      </c>
      <c r="CC102" s="1">
        <f t="shared" si="25"/>
        <v>81.056885103853929</v>
      </c>
      <c r="CD102" s="1">
        <f t="shared" si="25"/>
        <v>84.833868816422509</v>
      </c>
      <c r="CE102" s="1">
        <f t="shared" si="25"/>
        <v>88.786847522466658</v>
      </c>
      <c r="CF102" s="1">
        <f t="shared" si="25"/>
        <v>92.92402200866853</v>
      </c>
      <c r="CG102" s="1">
        <f t="shared" si="25"/>
        <v>97.253975191342931</v>
      </c>
      <c r="CH102" s="1">
        <f t="shared" si="25"/>
        <v>101.78568992241861</v>
      </c>
      <c r="CI102" s="1">
        <f t="shared" si="25"/>
        <v>106.52856762512033</v>
      </c>
      <c r="CJ102" s="1">
        <f t="shared" si="25"/>
        <v>111.49244779801144</v>
      </c>
      <c r="CK102" s="1">
        <f t="shared" si="25"/>
        <v>116.68762842786101</v>
      </c>
      <c r="CL102" s="1">
        <f t="shared" si="25"/>
        <v>122.12488735368336</v>
      </c>
      <c r="CM102" s="1">
        <f t="shared" si="25"/>
        <v>127.81550462627079</v>
      </c>
      <c r="CN102" s="1">
        <f t="shared" si="25"/>
        <v>133.77128590960803</v>
      </c>
      <c r="CO102" s="1">
        <f t="shared" si="25"/>
        <v>140.00458697271443</v>
      </c>
      <c r="CP102" s="1">
        <f t="shared" si="25"/>
        <v>146.52833932272523</v>
      </c>
      <c r="CQ102" s="1">
        <f t="shared" si="25"/>
        <v>153.35607703239123</v>
      </c>
      <c r="CR102" s="1">
        <f t="shared" si="25"/>
        <v>160.50196481764988</v>
      </c>
      <c r="CS102" s="1">
        <f t="shared" si="25"/>
        <v>167.9808274235198</v>
      </c>
      <c r="CT102" s="1">
        <f t="shared" si="25"/>
        <v>175.80818037928077</v>
      </c>
      <c r="CU102" s="1">
        <f t="shared" si="25"/>
        <v>184.00026218674316</v>
      </c>
      <c r="CV102" s="1">
        <f t="shared" si="25"/>
        <v>192.57406800838606</v>
      </c>
      <c r="CW102" s="1">
        <f t="shared" si="25"/>
        <v>201.54738492525033</v>
      </c>
      <c r="CX102" s="1">
        <f t="shared" si="25"/>
        <v>210.93882883773364</v>
      </c>
      <c r="CY102" s="1">
        <f t="shared" si="25"/>
        <v>220.76788308584113</v>
      </c>
      <c r="CZ102" s="1">
        <f t="shared" si="25"/>
        <v>231.05493886901263</v>
      </c>
      <c r="DA102" s="1">
        <f t="shared" si="25"/>
        <v>241.82133754937919</v>
      </c>
    </row>
    <row r="103" spans="1:105" x14ac:dyDescent="0.25">
      <c r="A103" t="s">
        <v>53</v>
      </c>
      <c r="B103" s="3">
        <f t="shared" si="13"/>
        <v>26.43974055837846</v>
      </c>
      <c r="D103" t="s">
        <v>53</v>
      </c>
      <c r="E103" s="1">
        <f t="shared" ref="E103:AJ103" si="26">IF( E58&lt;E43,  MAX(price.feed.2025,E73), price.feed.2025)</f>
        <v>0</v>
      </c>
      <c r="F103" s="1">
        <f t="shared" si="26"/>
        <v>0</v>
      </c>
      <c r="G103" s="1">
        <f t="shared" si="26"/>
        <v>0</v>
      </c>
      <c r="H103" s="1">
        <f t="shared" si="26"/>
        <v>0</v>
      </c>
      <c r="I103" s="1">
        <f t="shared" si="26"/>
        <v>0</v>
      </c>
      <c r="J103" s="1">
        <f t="shared" si="26"/>
        <v>0</v>
      </c>
      <c r="K103" s="1">
        <f t="shared" si="26"/>
        <v>0</v>
      </c>
      <c r="L103" s="1">
        <f t="shared" si="26"/>
        <v>0</v>
      </c>
      <c r="M103" s="1">
        <f t="shared" si="26"/>
        <v>0</v>
      </c>
      <c r="N103" s="1">
        <f t="shared" si="26"/>
        <v>0</v>
      </c>
      <c r="O103" s="1">
        <f t="shared" si="26"/>
        <v>0</v>
      </c>
      <c r="P103" s="1">
        <f t="shared" si="26"/>
        <v>0</v>
      </c>
      <c r="Q103" s="1">
        <f t="shared" si="26"/>
        <v>0</v>
      </c>
      <c r="R103" s="1">
        <f t="shared" si="26"/>
        <v>0</v>
      </c>
      <c r="S103" s="1">
        <f t="shared" si="26"/>
        <v>0</v>
      </c>
      <c r="T103" s="1">
        <f t="shared" si="26"/>
        <v>0</v>
      </c>
      <c r="U103" s="1">
        <f t="shared" si="26"/>
        <v>5.492660753265211</v>
      </c>
      <c r="V103" s="1">
        <f t="shared" si="26"/>
        <v>5.7365379110933938</v>
      </c>
      <c r="W103" s="1">
        <f t="shared" si="26"/>
        <v>5.9912433488358268</v>
      </c>
      <c r="X103" s="1">
        <f t="shared" si="26"/>
        <v>6.2572578480751053</v>
      </c>
      <c r="Y103" s="1">
        <f t="shared" si="26"/>
        <v>6.5350835373604825</v>
      </c>
      <c r="Z103" s="1">
        <f t="shared" si="26"/>
        <v>6.825244840024915</v>
      </c>
      <c r="AA103" s="1">
        <f t="shared" si="26"/>
        <v>7.12828946408571</v>
      </c>
      <c r="AB103" s="1">
        <f t="shared" si="26"/>
        <v>7.4447894360973379</v>
      </c>
      <c r="AC103" s="1">
        <f t="shared" si="26"/>
        <v>7.7753421809078382</v>
      </c>
      <c r="AD103" s="1">
        <f t="shared" si="26"/>
        <v>8.120571649357009</v>
      </c>
      <c r="AE103" s="1">
        <f t="shared" si="26"/>
        <v>8.4811294960450709</v>
      </c>
      <c r="AF103" s="1">
        <f t="shared" si="26"/>
        <v>8.8576963093948073</v>
      </c>
      <c r="AG103" s="1">
        <f t="shared" si="26"/>
        <v>9.2509828963292424</v>
      </c>
      <c r="AH103" s="1">
        <f t="shared" si="26"/>
        <v>9.6617316239896471</v>
      </c>
      <c r="AI103" s="1">
        <f t="shared" si="26"/>
        <v>10.09071782102658</v>
      </c>
      <c r="AJ103" s="1">
        <f t="shared" si="26"/>
        <v>10.538751241109049</v>
      </c>
      <c r="AK103" s="1">
        <f t="shared" ref="AK103:BP103" si="27">IF( AK58&lt;AK43,  MAX(price.feed.2025,AK73), price.feed.2025)</f>
        <v>11.006677591414237</v>
      </c>
      <c r="AL103" s="1">
        <f t="shared" si="27"/>
        <v>11.495380128983037</v>
      </c>
      <c r="AM103" s="1">
        <f t="shared" si="27"/>
        <v>12.005781327954661</v>
      </c>
      <c r="AN103" s="1">
        <f t="shared" si="27"/>
        <v>12.538844620827373</v>
      </c>
      <c r="AO103" s="1">
        <f t="shared" si="27"/>
        <v>13.095576217032132</v>
      </c>
      <c r="AP103" s="1">
        <f t="shared" si="27"/>
        <v>13.677027002251954</v>
      </c>
      <c r="AQ103" s="1">
        <f t="shared" si="27"/>
        <v>14.284294522072052</v>
      </c>
      <c r="AR103" s="1">
        <f t="shared" si="27"/>
        <v>14.918525053705146</v>
      </c>
      <c r="AS103" s="1">
        <f t="shared" si="27"/>
        <v>15.580915769702544</v>
      </c>
      <c r="AT103" s="1">
        <f t="shared" si="27"/>
        <v>16.272716997735152</v>
      </c>
      <c r="AU103" s="1">
        <f t="shared" si="27"/>
        <v>16.995234580710004</v>
      </c>
      <c r="AV103" s="1">
        <f t="shared" si="27"/>
        <v>17.749832341677291</v>
      </c>
      <c r="AW103" s="1">
        <f t="shared" si="27"/>
        <v>18.537934658180582</v>
      </c>
      <c r="AX103" s="1">
        <f t="shared" si="27"/>
        <v>19.361029150909644</v>
      </c>
      <c r="AY103" s="1">
        <f t="shared" si="27"/>
        <v>20.220669491730902</v>
      </c>
      <c r="AZ103" s="1">
        <f t="shared" si="27"/>
        <v>21.118478336396002</v>
      </c>
      <c r="BA103" s="1">
        <f t="shared" si="27"/>
        <v>22.056150387464264</v>
      </c>
      <c r="BB103" s="1">
        <f t="shared" si="27"/>
        <v>23.035455593220529</v>
      </c>
      <c r="BC103" s="1">
        <f t="shared" si="27"/>
        <v>24.058242488626796</v>
      </c>
      <c r="BD103" s="1">
        <f t="shared" si="27"/>
        <v>25.126441684613859</v>
      </c>
      <c r="BE103" s="1">
        <f t="shared" si="27"/>
        <v>26.242069512299448</v>
      </c>
      <c r="BF103" s="1">
        <f t="shared" si="27"/>
        <v>27.407231829011746</v>
      </c>
      <c r="BG103" s="1">
        <f t="shared" si="27"/>
        <v>28.624127993302277</v>
      </c>
      <c r="BH103" s="1">
        <f t="shared" si="27"/>
        <v>29.895055016451629</v>
      </c>
      <c r="BI103" s="1">
        <f t="shared" si="27"/>
        <v>31.222411898304447</v>
      </c>
      <c r="BJ103" s="1">
        <f t="shared" si="27"/>
        <v>32.608704155617595</v>
      </c>
      <c r="BK103" s="1">
        <f t="shared" si="27"/>
        <v>34.056548551469731</v>
      </c>
      <c r="BL103" s="1">
        <f t="shared" si="27"/>
        <v>35.568678034659193</v>
      </c>
      <c r="BM103" s="1">
        <f t="shared" si="27"/>
        <v>37.147946898413771</v>
      </c>
      <c r="BN103" s="1">
        <f t="shared" si="27"/>
        <v>38.797336168150068</v>
      </c>
      <c r="BO103" s="1">
        <f t="shared" si="27"/>
        <v>40.519959228452578</v>
      </c>
      <c r="BP103" s="1">
        <f t="shared" si="27"/>
        <v>42.319067699893182</v>
      </c>
      <c r="BQ103" s="1">
        <f t="shared" ref="BQ103:DA103" si="28">IF( BQ58&lt;BQ43,  MAX(price.feed.2025,BQ73), price.feed.2025)</f>
        <v>44.198057576785388</v>
      </c>
      <c r="BR103" s="1">
        <f t="shared" si="28"/>
        <v>46.160475637457573</v>
      </c>
      <c r="BS103" s="1">
        <f t="shared" si="28"/>
        <v>48.210026139146194</v>
      </c>
      <c r="BT103" s="1">
        <f t="shared" si="28"/>
        <v>50.350577810146113</v>
      </c>
      <c r="BU103" s="1">
        <f t="shared" si="28"/>
        <v>52.586171152415716</v>
      </c>
      <c r="BV103" s="1">
        <f t="shared" si="28"/>
        <v>54.921026068422272</v>
      </c>
      <c r="BW103" s="1">
        <f t="shared" si="28"/>
        <v>57.359549826623059</v>
      </c>
      <c r="BX103" s="1">
        <f t="shared" si="28"/>
        <v>59.90634538061849</v>
      </c>
      <c r="BY103" s="1">
        <f t="shared" si="28"/>
        <v>62.566220057679793</v>
      </c>
      <c r="BZ103" s="1">
        <f t="shared" si="28"/>
        <v>65.34419463305278</v>
      </c>
      <c r="CA103" s="1">
        <f t="shared" si="28"/>
        <v>68.2455128071649</v>
      </c>
      <c r="CB103" s="1">
        <f t="shared" si="28"/>
        <v>71.275651103626046</v>
      </c>
      <c r="CC103" s="1">
        <f t="shared" si="28"/>
        <v>74.440329206706124</v>
      </c>
      <c r="CD103" s="1">
        <f t="shared" si="28"/>
        <v>77.745520757801543</v>
      </c>
      <c r="CE103" s="1">
        <f t="shared" si="28"/>
        <v>81.197464631271899</v>
      </c>
      <c r="CF103" s="1">
        <f t="shared" si="28"/>
        <v>84.80267671092875</v>
      </c>
      <c r="CG103" s="1">
        <f t="shared" si="28"/>
        <v>88.567962189408249</v>
      </c>
      <c r="CH103" s="1">
        <f t="shared" si="28"/>
        <v>92.500428413641515</v>
      </c>
      <c r="CI103" s="1">
        <f t="shared" si="28"/>
        <v>96.607498300671693</v>
      </c>
      <c r="CJ103" s="1">
        <f t="shared" si="28"/>
        <v>100.89692434914068</v>
      </c>
      <c r="CK103" s="1">
        <f t="shared" si="28"/>
        <v>105.37680327289283</v>
      </c>
      <c r="CL103" s="1">
        <f t="shared" si="28"/>
        <v>110.05559128431985</v>
      </c>
      <c r="CM103" s="1">
        <f t="shared" si="28"/>
        <v>114.9421200562934</v>
      </c>
      <c r="CN103" s="1">
        <f t="shared" si="28"/>
        <v>120.04561339281712</v>
      </c>
      <c r="CO103" s="1">
        <f t="shared" si="28"/>
        <v>125.37570463986484</v>
      </c>
      <c r="CP103" s="1">
        <f t="shared" si="28"/>
        <v>130.94245486926852</v>
      </c>
      <c r="CQ103" s="1">
        <f t="shared" si="28"/>
        <v>136.7563718699823</v>
      </c>
      <c r="CR103" s="1">
        <f t="shared" si="28"/>
        <v>142.82842998256814</v>
      </c>
      <c r="CS103" s="1">
        <f t="shared" si="28"/>
        <v>149.17009081434318</v>
      </c>
      <c r="CT103" s="1">
        <f t="shared" si="28"/>
        <v>155.79332487429261</v>
      </c>
      <c r="CU103" s="1">
        <f t="shared" si="28"/>
        <v>162.71063416858289</v>
      </c>
      <c r="CV103" s="1">
        <f t="shared" si="28"/>
        <v>169.93507579932921</v>
      </c>
      <c r="CW103" s="1">
        <f t="shared" si="28"/>
        <v>177.48028661116047</v>
      </c>
      <c r="CX103" s="1">
        <f t="shared" si="28"/>
        <v>185.36050893210574</v>
      </c>
      <c r="CY103" s="1">
        <f t="shared" si="28"/>
        <v>193.59061745739089</v>
      </c>
      <c r="CZ103" s="1">
        <f t="shared" si="28"/>
        <v>202.18614732688917</v>
      </c>
      <c r="DA103" s="1">
        <f t="shared" si="28"/>
        <v>211.16332344922665</v>
      </c>
    </row>
    <row r="104" spans="1:105" x14ac:dyDescent="0.25">
      <c r="A104" t="s">
        <v>54</v>
      </c>
      <c r="B104" s="3">
        <f t="shared" si="13"/>
        <v>26.513122239797998</v>
      </c>
      <c r="D104" t="s">
        <v>54</v>
      </c>
      <c r="E104" s="1">
        <f t="shared" ref="E104:AJ104" si="29">IF( E59&lt;E44,  MAX(price.feed.2025,E74), price.feed.2025)</f>
        <v>0</v>
      </c>
      <c r="F104" s="1">
        <f t="shared" si="29"/>
        <v>0</v>
      </c>
      <c r="G104" s="1">
        <f t="shared" si="29"/>
        <v>0</v>
      </c>
      <c r="H104" s="1">
        <f t="shared" si="29"/>
        <v>0</v>
      </c>
      <c r="I104" s="1">
        <f t="shared" si="29"/>
        <v>0</v>
      </c>
      <c r="J104" s="1">
        <f t="shared" si="29"/>
        <v>0</v>
      </c>
      <c r="K104" s="1">
        <f t="shared" si="29"/>
        <v>0</v>
      </c>
      <c r="L104" s="1">
        <f t="shared" si="29"/>
        <v>0</v>
      </c>
      <c r="M104" s="1">
        <f t="shared" si="29"/>
        <v>0</v>
      </c>
      <c r="N104" s="1">
        <f t="shared" si="29"/>
        <v>0</v>
      </c>
      <c r="O104" s="1">
        <f t="shared" si="29"/>
        <v>0</v>
      </c>
      <c r="P104" s="1">
        <f t="shared" si="29"/>
        <v>0</v>
      </c>
      <c r="Q104" s="1">
        <f t="shared" si="29"/>
        <v>0</v>
      </c>
      <c r="R104" s="1">
        <f t="shared" si="29"/>
        <v>0</v>
      </c>
      <c r="S104" s="1">
        <f t="shared" si="29"/>
        <v>0</v>
      </c>
      <c r="T104" s="1">
        <f t="shared" si="29"/>
        <v>0</v>
      </c>
      <c r="U104" s="1">
        <f t="shared" si="29"/>
        <v>0</v>
      </c>
      <c r="V104" s="1">
        <f t="shared" si="29"/>
        <v>0</v>
      </c>
      <c r="W104" s="1">
        <f t="shared" si="29"/>
        <v>0</v>
      </c>
      <c r="X104" s="1">
        <f t="shared" si="29"/>
        <v>0</v>
      </c>
      <c r="Y104" s="1">
        <f t="shared" si="29"/>
        <v>6.5498506655500268</v>
      </c>
      <c r="Z104" s="1">
        <f t="shared" si="29"/>
        <v>6.8408089085458101</v>
      </c>
      <c r="AA104" s="1">
        <f t="shared" si="29"/>
        <v>7.144692133115977</v>
      </c>
      <c r="AB104" s="1">
        <f t="shared" si="29"/>
        <v>7.4620744943247654</v>
      </c>
      <c r="AC104" s="1">
        <f t="shared" si="29"/>
        <v>7.7935556524207659</v>
      </c>
      <c r="AD104" s="1">
        <f t="shared" si="29"/>
        <v>8.1397619058312483</v>
      </c>
      <c r="AE104" s="1">
        <f t="shared" si="29"/>
        <v>8.5013473744864765</v>
      </c>
      <c r="AF104" s="1">
        <f t="shared" si="29"/>
        <v>8.8789952357098425</v>
      </c>
      <c r="AG104" s="1">
        <f t="shared" si="29"/>
        <v>9.2734190150088054</v>
      </c>
      <c r="AH104" s="1">
        <f t="shared" si="29"/>
        <v>9.6853639342055349</v>
      </c>
      <c r="AI104" s="1">
        <f t="shared" si="29"/>
        <v>10.11560831945436</v>
      </c>
      <c r="AJ104" s="1">
        <f t="shared" si="29"/>
        <v>10.564965071806332</v>
      </c>
      <c r="AK104" s="1">
        <f t="shared" ref="AK104:BP104" si="30">IF( AK59&lt;AK44,  MAX(price.feed.2025,AK74), price.feed.2025)</f>
        <v>11.034283203099401</v>
      </c>
      <c r="AL104" s="1">
        <f t="shared" si="30"/>
        <v>11.52444944007606</v>
      </c>
      <c r="AM104" s="1">
        <f t="shared" si="30"/>
        <v>12.036389899759302</v>
      </c>
      <c r="AN104" s="1">
        <f t="shared" si="30"/>
        <v>12.571071839252356</v>
      </c>
      <c r="AO104" s="1">
        <f t="shared" si="30"/>
        <v>13.129505483268192</v>
      </c>
      <c r="AP104" s="1">
        <f t="shared" si="30"/>
        <v>13.712745932841774</v>
      </c>
      <c r="AQ104" s="1">
        <f t="shared" si="30"/>
        <v>14.321895158831365</v>
      </c>
      <c r="AR104" s="1">
        <f t="shared" si="30"/>
        <v>14.95810408397538</v>
      </c>
      <c r="AS104" s="1">
        <f t="shared" si="30"/>
        <v>15.622574757438606</v>
      </c>
      <c r="AT104" s="1">
        <f t="shared" si="30"/>
        <v>16.316562625956355</v>
      </c>
      <c r="AU104" s="1">
        <f t="shared" si="30"/>
        <v>17.041378905867717</v>
      </c>
      <c r="AV104" s="1">
        <f t="shared" si="30"/>
        <v>17.798393060519484</v>
      </c>
      <c r="AW104" s="1">
        <f t="shared" si="30"/>
        <v>18.589035387721648</v>
      </c>
      <c r="AX104" s="1">
        <f t="shared" si="30"/>
        <v>19.414799722143108</v>
      </c>
      <c r="AY104" s="1">
        <f t="shared" si="30"/>
        <v>20.277246257753614</v>
      </c>
      <c r="AZ104" s="1">
        <f t="shared" si="30"/>
        <v>21.178004495644437</v>
      </c>
      <c r="BA104" s="1">
        <f t="shared" si="30"/>
        <v>22.118776322797547</v>
      </c>
      <c r="BB104" s="1">
        <f t="shared" si="30"/>
        <v>23.101339227620276</v>
      </c>
      <c r="BC104" s="1">
        <f t="shared" si="30"/>
        <v>24.127549658320763</v>
      </c>
      <c r="BD104" s="1">
        <f t="shared" si="30"/>
        <v>25.199346530469604</v>
      </c>
      <c r="BE104" s="1">
        <f t="shared" si="30"/>
        <v>26.318754890374802</v>
      </c>
      <c r="BF104" s="1">
        <f t="shared" si="30"/>
        <v>27.487889741191601</v>
      </c>
      <c r="BG104" s="1">
        <f t="shared" si="30"/>
        <v>28.708960038996217</v>
      </c>
      <c r="BH104" s="1">
        <f t="shared" si="30"/>
        <v>29.98427286637364</v>
      </c>
      <c r="BI104" s="1">
        <f t="shared" si="30"/>
        <v>31.316237791405044</v>
      </c>
      <c r="BJ104" s="1">
        <f t="shared" si="30"/>
        <v>32.707371420290642</v>
      </c>
      <c r="BK104" s="1">
        <f t="shared" si="30"/>
        <v>34.160302152209724</v>
      </c>
      <c r="BL104" s="1">
        <f t="shared" si="30"/>
        <v>35.677775145401604</v>
      </c>
      <c r="BM104" s="1">
        <f t="shared" si="30"/>
        <v>37.262657503850455</v>
      </c>
      <c r="BN104" s="1">
        <f t="shared" si="30"/>
        <v>38.917943694373648</v>
      </c>
      <c r="BO104" s="1">
        <f t="shared" si="30"/>
        <v>40.646761204348564</v>
      </c>
      <c r="BP104" s="1">
        <f t="shared" si="30"/>
        <v>42.452376450767822</v>
      </c>
      <c r="BQ104" s="1">
        <f t="shared" ref="BQ104:DA104" si="31">IF( BQ59&lt;BQ44,  MAX(price.feed.2025,BQ74), price.feed.2025)</f>
        <v>44.338200951787002</v>
      </c>
      <c r="BR104" s="1">
        <f t="shared" si="31"/>
        <v>46.307797772425751</v>
      </c>
      <c r="BS104" s="1">
        <f t="shared" si="31"/>
        <v>48.364888256600565</v>
      </c>
      <c r="BT104" s="1">
        <f t="shared" si="31"/>
        <v>50.513359058208714</v>
      </c>
      <c r="BU104" s="1">
        <f t="shared" si="31"/>
        <v>52.757269484547777</v>
      </c>
      <c r="BV104" s="1">
        <f t="shared" si="31"/>
        <v>55.100859165945501</v>
      </c>
      <c r="BW104" s="1">
        <f t="shared" si="31"/>
        <v>57.54855606609086</v>
      </c>
      <c r="BX104" s="1">
        <f t="shared" si="31"/>
        <v>60.104984848200786</v>
      </c>
      <c r="BY104" s="1">
        <f t="shared" si="31"/>
        <v>62.774975612830275</v>
      </c>
      <c r="BZ104" s="1">
        <f t="shared" si="31"/>
        <v>65.563573023833797</v>
      </c>
      <c r="CA104" s="1">
        <f t="shared" si="31"/>
        <v>68.476045839721763</v>
      </c>
      <c r="CB104" s="1">
        <f t="shared" si="31"/>
        <v>71.517896868420195</v>
      </c>
      <c r="CC104" s="1">
        <f t="shared" si="31"/>
        <v>74.694873364241047</v>
      </c>
      <c r="CD104" s="1">
        <f t="shared" si="31"/>
        <v>78.012977886709166</v>
      </c>
      <c r="CE104" s="1">
        <f t="shared" si="31"/>
        <v>81.47847964176016</v>
      </c>
      <c r="CF104" s="1">
        <f t="shared" si="31"/>
        <v>85.097926326739454</v>
      </c>
      <c r="CG104" s="1">
        <f t="shared" si="31"/>
        <v>88.878156501580222</v>
      </c>
      <c r="CH104" s="1">
        <f t="shared" si="31"/>
        <v>92.826312509535882</v>
      </c>
      <c r="CI104" s="1">
        <f t="shared" si="31"/>
        <v>96.949853971879179</v>
      </c>
      <c r="CJ104" s="1">
        <f t="shared" si="31"/>
        <v>101.25657188206327</v>
      </c>
      <c r="CK104" s="1">
        <f t="shared" si="31"/>
        <v>105.75460332597676</v>
      </c>
      <c r="CL104" s="1">
        <f t="shared" si="31"/>
        <v>110.45244685610218</v>
      </c>
      <c r="CM104" s="1">
        <f t="shared" si="31"/>
        <v>115.35897854862868</v>
      </c>
      <c r="CN104" s="1">
        <f t="shared" si="31"/>
        <v>120.48346877385406</v>
      </c>
      <c r="CO104" s="1">
        <f t="shared" si="31"/>
        <v>125.83559971156521</v>
      </c>
      <c r="CP104" s="1">
        <f t="shared" si="31"/>
        <v>131.42548364448746</v>
      </c>
      <c r="CQ104" s="1">
        <f t="shared" si="31"/>
        <v>137.26368206436834</v>
      </c>
      <c r="CR104" s="1">
        <f t="shared" si="31"/>
        <v>143.36122562679506</v>
      </c>
      <c r="CS104" s="1">
        <f t="shared" si="31"/>
        <v>149.72963499244449</v>
      </c>
      <c r="CT104" s="1">
        <f t="shared" si="31"/>
        <v>156.38094259414896</v>
      </c>
      <c r="CU104" s="1">
        <f t="shared" si="31"/>
        <v>163.32771537089863</v>
      </c>
      <c r="CV104" s="1">
        <f t="shared" si="31"/>
        <v>170.58307851173765</v>
      </c>
      <c r="CW104" s="1">
        <f t="shared" si="31"/>
        <v>178.16074025441475</v>
      </c>
      <c r="CX104" s="1">
        <f t="shared" si="31"/>
        <v>186.07501778564134</v>
      </c>
      <c r="CY104" s="1">
        <f t="shared" si="31"/>
        <v>194.34086429189483</v>
      </c>
      <c r="CZ104" s="1">
        <f t="shared" si="31"/>
        <v>202.97389721187577</v>
      </c>
      <c r="DA104" s="1">
        <f t="shared" si="31"/>
        <v>211.99042774399808</v>
      </c>
    </row>
    <row r="105" spans="1:105" x14ac:dyDescent="0.25">
      <c r="A105" t="s">
        <v>55</v>
      </c>
      <c r="B105" s="3">
        <f t="shared" si="13"/>
        <v>25.167088367130454</v>
      </c>
      <c r="D105" t="s">
        <v>55</v>
      </c>
      <c r="E105" s="1">
        <f t="shared" ref="E105:AJ105" si="32">IF( E60&lt;E45,  MAX(price.feed.2025,E75), price.feed.2025)</f>
        <v>0</v>
      </c>
      <c r="F105" s="1">
        <f t="shared" si="32"/>
        <v>0</v>
      </c>
      <c r="G105" s="1">
        <f t="shared" si="32"/>
        <v>0</v>
      </c>
      <c r="H105" s="1">
        <f t="shared" si="32"/>
        <v>0</v>
      </c>
      <c r="I105" s="1">
        <f t="shared" si="32"/>
        <v>0</v>
      </c>
      <c r="J105" s="1">
        <f t="shared" si="32"/>
        <v>0</v>
      </c>
      <c r="K105" s="1">
        <f t="shared" si="32"/>
        <v>0</v>
      </c>
      <c r="L105" s="1">
        <f t="shared" si="32"/>
        <v>0</v>
      </c>
      <c r="M105" s="1">
        <f t="shared" si="32"/>
        <v>0</v>
      </c>
      <c r="N105" s="1">
        <f t="shared" si="32"/>
        <v>0</v>
      </c>
      <c r="O105" s="1">
        <f t="shared" si="32"/>
        <v>0</v>
      </c>
      <c r="P105" s="1">
        <f t="shared" si="32"/>
        <v>0</v>
      </c>
      <c r="Q105" s="1">
        <f t="shared" si="32"/>
        <v>0</v>
      </c>
      <c r="R105" s="1">
        <f t="shared" si="32"/>
        <v>0</v>
      </c>
      <c r="S105" s="1">
        <f t="shared" si="32"/>
        <v>0</v>
      </c>
      <c r="T105" s="1">
        <f t="shared" si="32"/>
        <v>0</v>
      </c>
      <c r="U105" s="1">
        <f t="shared" si="32"/>
        <v>0</v>
      </c>
      <c r="V105" s="1">
        <f t="shared" si="32"/>
        <v>0</v>
      </c>
      <c r="W105" s="1">
        <f t="shared" si="32"/>
        <v>0</v>
      </c>
      <c r="X105" s="1">
        <f t="shared" si="32"/>
        <v>0</v>
      </c>
      <c r="Y105" s="1">
        <f t="shared" si="32"/>
        <v>0</v>
      </c>
      <c r="Z105" s="1">
        <f t="shared" si="32"/>
        <v>0</v>
      </c>
      <c r="AA105" s="1">
        <f t="shared" si="32"/>
        <v>0</v>
      </c>
      <c r="AB105" s="1">
        <f t="shared" si="32"/>
        <v>6.5684953259199608</v>
      </c>
      <c r="AC105" s="1">
        <f t="shared" si="32"/>
        <v>6.8768397961568688</v>
      </c>
      <c r="AD105" s="1">
        <f t="shared" si="32"/>
        <v>7.1996588618084214</v>
      </c>
      <c r="AE105" s="1">
        <f t="shared" si="32"/>
        <v>7.5376320029128303</v>
      </c>
      <c r="AF105" s="1">
        <f t="shared" si="32"/>
        <v>7.8914705962977498</v>
      </c>
      <c r="AG105" s="1">
        <f t="shared" si="32"/>
        <v>8.2619194129093056</v>
      </c>
      <c r="AH105" s="1">
        <f t="shared" si="32"/>
        <v>8.6497581854301266</v>
      </c>
      <c r="AI105" s="1">
        <f t="shared" si="32"/>
        <v>9.0558032494859884</v>
      </c>
      <c r="AJ105" s="1">
        <f t="shared" si="32"/>
        <v>9.4809092618955155</v>
      </c>
      <c r="AK105" s="1">
        <f t="shared" ref="AK105:BP105" si="33">IF( AK60&lt;AK45,  MAX(price.feed.2025,AK75), price.feed.2025)</f>
        <v>9.9259709995795493</v>
      </c>
      <c r="AL105" s="1">
        <f t="shared" si="33"/>
        <v>10.391925242916647</v>
      </c>
      <c r="AM105" s="1">
        <f t="shared" si="33"/>
        <v>10.879752747508793</v>
      </c>
      <c r="AN105" s="1">
        <f t="shared" si="33"/>
        <v>11.390480308507597</v>
      </c>
      <c r="AO105" s="1">
        <f t="shared" si="33"/>
        <v>11.925182921846037</v>
      </c>
      <c r="AP105" s="1">
        <f t="shared" si="33"/>
        <v>12.484986046924742</v>
      </c>
      <c r="AQ105" s="1">
        <f t="shared" si="33"/>
        <v>13.071067975515447</v>
      </c>
      <c r="AR105" s="1">
        <f t="shared" si="33"/>
        <v>13.684662311867733</v>
      </c>
      <c r="AS105" s="1">
        <f t="shared" si="33"/>
        <v>14.327060569239235</v>
      </c>
      <c r="AT105" s="1">
        <f t="shared" si="33"/>
        <v>14.999614888314659</v>
      </c>
      <c r="AU105" s="1">
        <f t="shared" si="33"/>
        <v>15.703740883235305</v>
      </c>
      <c r="AV105" s="1">
        <f t="shared" si="33"/>
        <v>16.440920621229665</v>
      </c>
      <c r="AW105" s="1">
        <f t="shared" si="33"/>
        <v>17.212705742116562</v>
      </c>
      <c r="AX105" s="1">
        <f t="shared" si="33"/>
        <v>18.020720724246953</v>
      </c>
      <c r="AY105" s="1">
        <f t="shared" si="33"/>
        <v>18.866666303758642</v>
      </c>
      <c r="AZ105" s="1">
        <f t="shared" si="33"/>
        <v>19.752323054340891</v>
      </c>
      <c r="BA105" s="1">
        <f t="shared" si="33"/>
        <v>20.679555135043643</v>
      </c>
      <c r="BB105" s="1">
        <f t="shared" si="33"/>
        <v>21.650314214019915</v>
      </c>
      <c r="BC105" s="1">
        <f t="shared" si="33"/>
        <v>22.666643576460263</v>
      </c>
      <c r="BD105" s="1">
        <f t="shared" si="33"/>
        <v>23.730682425365671</v>
      </c>
      <c r="BE105" s="1">
        <f t="shared" si="33"/>
        <v>24.844670384211469</v>
      </c>
      <c r="BF105" s="1">
        <f t="shared" si="33"/>
        <v>26.010952210979358</v>
      </c>
      <c r="BG105" s="1">
        <f t="shared" si="33"/>
        <v>27.231982733480148</v>
      </c>
      <c r="BH105" s="1">
        <f t="shared" si="33"/>
        <v>28.510332016354837</v>
      </c>
      <c r="BI105" s="1">
        <f t="shared" si="33"/>
        <v>29.848690770630139</v>
      </c>
      <c r="BJ105" s="1">
        <f t="shared" si="33"/>
        <v>31.24987601721417</v>
      </c>
      <c r="BK105" s="1">
        <f t="shared" si="33"/>
        <v>32.716837016253535</v>
      </c>
      <c r="BL105" s="1">
        <f t="shared" si="33"/>
        <v>34.252661474831669</v>
      </c>
      <c r="BM105" s="1">
        <f t="shared" si="33"/>
        <v>35.860582046074825</v>
      </c>
      <c r="BN105" s="1">
        <f t="shared" si="33"/>
        <v>37.543983133345222</v>
      </c>
      <c r="BO105" s="1">
        <f t="shared" si="33"/>
        <v>39.30640801384299</v>
      </c>
      <c r="BP105" s="1">
        <f t="shared" si="33"/>
        <v>41.151566296611016</v>
      </c>
      <c r="BQ105" s="1">
        <f t="shared" ref="BQ105:DA105" si="34">IF( BQ60&lt;BQ45,  MAX(price.feed.2025,BQ75), price.feed.2025)</f>
        <v>43.083341730640186</v>
      </c>
      <c r="BR105" s="1">
        <f t="shared" si="34"/>
        <v>45.105800379510328</v>
      </c>
      <c r="BS105" s="1">
        <f t="shared" si="34"/>
        <v>47.22319917977272</v>
      </c>
      <c r="BT105" s="1">
        <f t="shared" si="34"/>
        <v>49.439994901088035</v>
      </c>
      <c r="BU105" s="1">
        <f t="shared" si="34"/>
        <v>51.760853526979872</v>
      </c>
      <c r="BV105" s="1">
        <f t="shared" si="34"/>
        <v>54.19066007594801</v>
      </c>
      <c r="BW105" s="1">
        <f t="shared" si="34"/>
        <v>56.734528883613805</v>
      </c>
      <c r="BX105" s="1">
        <f t="shared" si="34"/>
        <v>59.39781436753983</v>
      </c>
      <c r="BY105" s="1">
        <f t="shared" si="34"/>
        <v>62.186122297381324</v>
      </c>
      <c r="BZ105" s="1">
        <f t="shared" si="34"/>
        <v>65.105321594092132</v>
      </c>
      <c r="CA105" s="1">
        <f t="shared" si="34"/>
        <v>68.161556683019811</v>
      </c>
      <c r="CB105" s="1">
        <f t="shared" si="34"/>
        <v>71.361260426891306</v>
      </c>
      <c r="CC105" s="1">
        <f t="shared" si="34"/>
        <v>74.711167665911262</v>
      </c>
      <c r="CD105" s="1">
        <f t="shared" si="34"/>
        <v>78.218329393471734</v>
      </c>
      <c r="CE105" s="1">
        <f t="shared" si="34"/>
        <v>81.890127597312031</v>
      </c>
      <c r="CF105" s="1">
        <f t="shared" si="34"/>
        <v>85.734290797365716</v>
      </c>
      <c r="CG105" s="1">
        <f t="shared" si="34"/>
        <v>89.758910313000058</v>
      </c>
      <c r="CH105" s="1">
        <f t="shared" si="34"/>
        <v>93.972457293887658</v>
      </c>
      <c r="CI105" s="1">
        <f t="shared" si="34"/>
        <v>98.383800550356554</v>
      </c>
      <c r="CJ105" s="1">
        <f t="shared" si="34"/>
        <v>103.00222522075012</v>
      </c>
      <c r="CK105" s="1">
        <f t="shared" si="34"/>
        <v>107.83745231508728</v>
      </c>
      <c r="CL105" s="1">
        <f t="shared" si="34"/>
        <v>112.89965917615953</v>
      </c>
      <c r="CM105" s="1">
        <f t="shared" si="34"/>
        <v>118.19950090113251</v>
      </c>
      <c r="CN105" s="1">
        <f t="shared" si="34"/>
        <v>123.7481327687395</v>
      </c>
      <c r="CO105" s="1">
        <f t="shared" si="34"/>
        <v>129.55723371927411</v>
      </c>
      <c r="CP105" s="1">
        <f t="shared" si="34"/>
        <v>135.63903093680264</v>
      </c>
      <c r="CQ105" s="1">
        <f t="shared" si="34"/>
        <v>142.00632558533749</v>
      </c>
      <c r="CR105" s="1">
        <f t="shared" si="34"/>
        <v>148.67251975314221</v>
      </c>
      <c r="CS105" s="1">
        <f t="shared" si="34"/>
        <v>155.65164466188207</v>
      </c>
      <c r="CT105" s="1">
        <f t="shared" si="34"/>
        <v>162.95839019999354</v>
      </c>
      <c r="CU105" s="1">
        <f t="shared" si="34"/>
        <v>170.60813584243843</v>
      </c>
      <c r="CV105" s="1">
        <f t="shared" si="34"/>
        <v>178.61698302192161</v>
      </c>
      <c r="CW105" s="1">
        <f t="shared" si="34"/>
        <v>187.00178901970864</v>
      </c>
      <c r="CX105" s="1">
        <f t="shared" si="34"/>
        <v>195.78020244737758</v>
      </c>
      <c r="CY105" s="1">
        <f t="shared" si="34"/>
        <v>204.97070039418944</v>
      </c>
      <c r="CZ105" s="1">
        <f t="shared" si="34"/>
        <v>214.59262731826516</v>
      </c>
      <c r="DA105" s="1">
        <f t="shared" si="34"/>
        <v>224.66623576342758</v>
      </c>
    </row>
    <row r="106" spans="1:105" x14ac:dyDescent="0.25">
      <c r="A106" t="s">
        <v>56</v>
      </c>
      <c r="B106" s="3">
        <f t="shared" si="13"/>
        <v>27.217589105074403</v>
      </c>
      <c r="D106" t="s">
        <v>56</v>
      </c>
      <c r="E106" s="1">
        <f t="shared" ref="E106:AJ106" si="35">IF( E61&lt;E46,  MAX(price.feed.2025,E76), price.feed.2025)</f>
        <v>0</v>
      </c>
      <c r="F106" s="1">
        <f t="shared" si="35"/>
        <v>0</v>
      </c>
      <c r="G106" s="1">
        <f t="shared" si="35"/>
        <v>0</v>
      </c>
      <c r="H106" s="1">
        <f t="shared" si="35"/>
        <v>0</v>
      </c>
      <c r="I106" s="1">
        <f t="shared" si="35"/>
        <v>0</v>
      </c>
      <c r="J106" s="1">
        <f t="shared" si="35"/>
        <v>0</v>
      </c>
      <c r="K106" s="1">
        <f t="shared" si="35"/>
        <v>0</v>
      </c>
      <c r="L106" s="1">
        <f t="shared" si="35"/>
        <v>0</v>
      </c>
      <c r="M106" s="1">
        <f t="shared" si="35"/>
        <v>0</v>
      </c>
      <c r="N106" s="1">
        <f t="shared" si="35"/>
        <v>5.4042033186980039</v>
      </c>
      <c r="O106" s="1">
        <f t="shared" si="35"/>
        <v>5.6118143206662321</v>
      </c>
      <c r="P106" s="1">
        <f t="shared" si="35"/>
        <v>5.8274010270253624</v>
      </c>
      <c r="Q106" s="1">
        <f t="shared" si="35"/>
        <v>6.0512698370506133</v>
      </c>
      <c r="R106" s="1">
        <f t="shared" si="35"/>
        <v>6.2837389208290633</v>
      </c>
      <c r="S106" s="1">
        <f t="shared" si="35"/>
        <v>6.5251386714539903</v>
      </c>
      <c r="T106" s="1">
        <f t="shared" si="35"/>
        <v>6.7758121745909117</v>
      </c>
      <c r="U106" s="1">
        <f t="shared" si="35"/>
        <v>7.0361156960828177</v>
      </c>
      <c r="V106" s="1">
        <f t="shared" si="35"/>
        <v>7.3064191882874914</v>
      </c>
      <c r="W106" s="1">
        <f t="shared" si="35"/>
        <v>7.5871068158665551</v>
      </c>
      <c r="X106" s="1">
        <f t="shared" si="35"/>
        <v>7.8785775017736039</v>
      </c>
      <c r="Y106" s="1">
        <f t="shared" si="35"/>
        <v>8.1812454942172419</v>
      </c>
      <c r="Z106" s="1">
        <f t="shared" si="35"/>
        <v>8.4955409554049819</v>
      </c>
      <c r="AA106" s="1">
        <f t="shared" si="35"/>
        <v>8.8219105729046223</v>
      </c>
      <c r="AB106" s="1">
        <f t="shared" si="35"/>
        <v>9.1608181944920535</v>
      </c>
      <c r="AC106" s="1">
        <f t="shared" si="35"/>
        <v>9.5127454873877468</v>
      </c>
      <c r="AD106" s="1">
        <f t="shared" si="35"/>
        <v>9.8781926228188226</v>
      </c>
      <c r="AE106" s="1">
        <f t="shared" si="35"/>
        <v>10.257678986879732</v>
      </c>
      <c r="AF106" s="1">
        <f t="shared" si="35"/>
        <v>10.651743918701658</v>
      </c>
      <c r="AG106" s="1">
        <f t="shared" si="35"/>
        <v>11.060947476979964</v>
      </c>
      <c r="AH106" s="1">
        <f t="shared" si="35"/>
        <v>11.485871235948938</v>
      </c>
      <c r="AI106" s="1">
        <f t="shared" si="35"/>
        <v>11.927119111935205</v>
      </c>
      <c r="AJ106" s="1">
        <f t="shared" si="35"/>
        <v>12.385318221664456</v>
      </c>
      <c r="AK106" s="1">
        <f t="shared" ref="AK106:BP106" si="36">IF( AK61&lt;AK46,  MAX(price.feed.2025,AK76), price.feed.2025)</f>
        <v>12.861119773541416</v>
      </c>
      <c r="AL106" s="1">
        <f t="shared" si="36"/>
        <v>13.355199993169723</v>
      </c>
      <c r="AM106" s="1">
        <f t="shared" si="36"/>
        <v>13.868261084427123</v>
      </c>
      <c r="AN106" s="1">
        <f t="shared" si="36"/>
        <v>14.401032227461872</v>
      </c>
      <c r="AO106" s="1">
        <f t="shared" si="36"/>
        <v>14.954270615028769</v>
      </c>
      <c r="AP106" s="1">
        <f t="shared" si="36"/>
        <v>15.52876252863763</v>
      </c>
      <c r="AQ106" s="1">
        <f t="shared" si="36"/>
        <v>16.125324456043774</v>
      </c>
      <c r="AR106" s="1">
        <f t="shared" si="36"/>
        <v>16.744804251668597</v>
      </c>
      <c r="AS106" s="1">
        <f t="shared" si="36"/>
        <v>17.388082341599592</v>
      </c>
      <c r="AT106" s="1">
        <f t="shared" si="36"/>
        <v>18.056072974882294</v>
      </c>
      <c r="AU106" s="1">
        <f t="shared" si="36"/>
        <v>18.749725522882638</v>
      </c>
      <c r="AV106" s="1">
        <f t="shared" si="36"/>
        <v>19.470025828566332</v>
      </c>
      <c r="AW106" s="1">
        <f t="shared" si="36"/>
        <v>20.217997607612897</v>
      </c>
      <c r="AX106" s="1">
        <f t="shared" si="36"/>
        <v>20.994703903355877</v>
      </c>
      <c r="AY106" s="1">
        <f t="shared" si="36"/>
        <v>21.801248597616588</v>
      </c>
      <c r="AZ106" s="1">
        <f t="shared" si="36"/>
        <v>22.638777979579238</v>
      </c>
      <c r="BA106" s="1">
        <f t="shared" si="36"/>
        <v>23.508482374936644</v>
      </c>
      <c r="BB106" s="1">
        <f t="shared" si="36"/>
        <v>24.411597837622253</v>
      </c>
      <c r="BC106" s="1">
        <f t="shared" si="36"/>
        <v>25.349407906532697</v>
      </c>
      <c r="BD106" s="1">
        <f t="shared" si="36"/>
        <v>26.323245429737593</v>
      </c>
      <c r="BE106" s="1">
        <f t="shared" si="36"/>
        <v>27.334494458769328</v>
      </c>
      <c r="BF106" s="1">
        <f t="shared" si="36"/>
        <v>28.384592215684837</v>
      </c>
      <c r="BG106" s="1">
        <f t="shared" si="36"/>
        <v>29.475031135695282</v>
      </c>
      <c r="BH106" s="1">
        <f t="shared" si="36"/>
        <v>30.607360988266549</v>
      </c>
      <c r="BI106" s="1">
        <f t="shared" si="36"/>
        <v>31.783191079705137</v>
      </c>
      <c r="BJ106" s="1">
        <f t="shared" si="36"/>
        <v>33.004192540359846</v>
      </c>
      <c r="BK106" s="1">
        <f t="shared" si="36"/>
        <v>34.272100699690029</v>
      </c>
      <c r="BL106" s="1">
        <f t="shared" si="36"/>
        <v>35.58871755257573</v>
      </c>
      <c r="BM106" s="1">
        <f t="shared" si="36"/>
        <v>36.955914320375122</v>
      </c>
      <c r="BN106" s="1">
        <f t="shared" si="36"/>
        <v>38.375634110368821</v>
      </c>
      <c r="BO106" s="1">
        <f t="shared" si="36"/>
        <v>39.849894677371182</v>
      </c>
      <c r="BP106" s="1">
        <f t="shared" si="36"/>
        <v>41.380791291433169</v>
      </c>
      <c r="BQ106" s="1">
        <f t="shared" ref="BQ106:DA106" si="37">IF( BQ61&lt;BQ46,  MAX(price.feed.2025,BQ76), price.feed.2025)</f>
        <v>42.970499715712535</v>
      </c>
      <c r="BR106" s="1">
        <f t="shared" si="37"/>
        <v>44.621279298743474</v>
      </c>
      <c r="BS106" s="1">
        <f t="shared" si="37"/>
        <v>46.335476185500895</v>
      </c>
      <c r="BT106" s="1">
        <f t="shared" si="37"/>
        <v>48.11552665182284</v>
      </c>
      <c r="BU106" s="1">
        <f t="shared" si="37"/>
        <v>49.963960566929643</v>
      </c>
      <c r="BV106" s="1">
        <f t="shared" si="37"/>
        <v>51.883404988961559</v>
      </c>
      <c r="BW106" s="1">
        <f t="shared" si="37"/>
        <v>53.876587898644715</v>
      </c>
      <c r="BX106" s="1">
        <f t="shared" si="37"/>
        <v>55.946342076391247</v>
      </c>
      <c r="BY106" s="1">
        <f t="shared" si="37"/>
        <v>58.095609128345032</v>
      </c>
      <c r="BZ106" s="1">
        <f t="shared" si="37"/>
        <v>60.327443667093689</v>
      </c>
      <c r="CA106" s="1">
        <f t="shared" si="37"/>
        <v>62.645017652989672</v>
      </c>
      <c r="CB106" s="1">
        <f t="shared" si="37"/>
        <v>65.051624902249927</v>
      </c>
      <c r="CC106" s="1">
        <f t="shared" si="37"/>
        <v>67.550685768240982</v>
      </c>
      <c r="CD106" s="1">
        <f t="shared" si="37"/>
        <v>70.145752002604027</v>
      </c>
      <c r="CE106" s="1">
        <f t="shared" si="37"/>
        <v>72.840511803126063</v>
      </c>
      <c r="CF106" s="1">
        <f t="shared" si="37"/>
        <v>75.638795055535113</v>
      </c>
      <c r="CG106" s="1">
        <f t="shared" si="37"/>
        <v>78.544578776665006</v>
      </c>
      <c r="CH106" s="1">
        <f t="shared" si="37"/>
        <v>81.561992766730242</v>
      </c>
      <c r="CI106" s="1">
        <f t="shared" si="37"/>
        <v>84.695325478739676</v>
      </c>
      <c r="CJ106" s="1">
        <f t="shared" si="37"/>
        <v>87.949030113394741</v>
      </c>
      <c r="CK106" s="1">
        <f t="shared" si="37"/>
        <v>91.327730948132285</v>
      </c>
      <c r="CL106" s="1">
        <f t="shared" si="37"/>
        <v>94.836229909306581</v>
      </c>
      <c r="CM106" s="1">
        <f t="shared" si="37"/>
        <v>98.479513396853832</v>
      </c>
      <c r="CN106" s="1">
        <f t="shared" si="37"/>
        <v>102.26275937113562</v>
      </c>
      <c r="CO106" s="1">
        <f t="shared" si="37"/>
        <v>106.19134471203512</v>
      </c>
      <c r="CP106" s="1">
        <f t="shared" si="37"/>
        <v>110.27085286076456</v>
      </c>
      <c r="CQ106" s="1">
        <f t="shared" si="37"/>
        <v>114.50708175524481</v>
      </c>
      <c r="CR106" s="1">
        <f t="shared" si="37"/>
        <v>118.90605207033489</v>
      </c>
      <c r="CS106" s="1">
        <f t="shared" si="37"/>
        <v>123.47401577462364</v>
      </c>
      <c r="CT106" s="1">
        <f t="shared" si="37"/>
        <v>128.21746501594231</v>
      </c>
      <c r="CU106" s="1">
        <f t="shared" si="37"/>
        <v>133.14314134823101</v>
      </c>
      <c r="CV106" s="1">
        <f t="shared" si="37"/>
        <v>138.25804531286624</v>
      </c>
      <c r="CW106" s="1">
        <f t="shared" si="37"/>
        <v>143.56944638807383</v>
      </c>
      <c r="CX106" s="1">
        <f t="shared" si="37"/>
        <v>149.08489332056138</v>
      </c>
      <c r="CY106" s="1">
        <f t="shared" si="37"/>
        <v>154.8122248540584</v>
      </c>
      <c r="CZ106" s="1">
        <f t="shared" si="37"/>
        <v>160.75958087000959</v>
      </c>
      <c r="DA106" s="1">
        <f t="shared" si="37"/>
        <v>166.93541395625553</v>
      </c>
    </row>
    <row r="107" spans="1:105" x14ac:dyDescent="0.25">
      <c r="A107" t="s">
        <v>57</v>
      </c>
      <c r="B107" s="3">
        <f t="shared" si="13"/>
        <v>27.589632211365494</v>
      </c>
      <c r="D107" t="s">
        <v>57</v>
      </c>
      <c r="E107" s="1">
        <f t="shared" ref="E107:AJ107" si="38">IF( E62&lt;E47,  MAX(price.feed.2025,E77), price.feed.2025)</f>
        <v>7.0062189500788303</v>
      </c>
      <c r="F107" s="1">
        <f t="shared" si="38"/>
        <v>7.1958004127904767</v>
      </c>
      <c r="G107" s="1">
        <f t="shared" si="38"/>
        <v>7.3905117652843275</v>
      </c>
      <c r="H107" s="1">
        <f t="shared" si="38"/>
        <v>7.5904918173828237</v>
      </c>
      <c r="I107" s="1">
        <f t="shared" si="38"/>
        <v>7.7958831349670428</v>
      </c>
      <c r="J107" s="1">
        <f t="shared" si="38"/>
        <v>8.006832141611989</v>
      </c>
      <c r="K107" s="1">
        <f t="shared" si="38"/>
        <v>8.223489222972022</v>
      </c>
      <c r="L107" s="1">
        <f t="shared" si="38"/>
        <v>8.4460088339908825</v>
      </c>
      <c r="M107" s="1">
        <f t="shared" si="38"/>
        <v>8.6745496090126846</v>
      </c>
      <c r="N107" s="1">
        <f t="shared" si="38"/>
        <v>8.9092744748724524</v>
      </c>
      <c r="O107" s="1">
        <f t="shared" si="38"/>
        <v>9.1503507670466817</v>
      </c>
      <c r="P107" s="1">
        <f t="shared" si="38"/>
        <v>9.3979503489469671</v>
      </c>
      <c r="Q107" s="1">
        <f t="shared" si="38"/>
        <v>9.6522497344414475</v>
      </c>
      <c r="R107" s="1">
        <f t="shared" si="38"/>
        <v>9.9134302136916599</v>
      </c>
      <c r="S107" s="1">
        <f t="shared" si="38"/>
        <v>10.181677982394403</v>
      </c>
      <c r="T107" s="1">
        <f t="shared" si="38"/>
        <v>10.457184274520715</v>
      </c>
      <c r="U107" s="1">
        <f t="shared" si="38"/>
        <v>10.740145498646683</v>
      </c>
      <c r="V107" s="1">
        <f t="shared" si="38"/>
        <v>11.030763377973226</v>
      </c>
      <c r="W107" s="1">
        <f t="shared" si="38"/>
        <v>11.329245094134656</v>
      </c>
      <c r="X107" s="1">
        <f t="shared" si="38"/>
        <v>11.635803434898564</v>
      </c>
      <c r="Y107" s="1">
        <f t="shared" si="38"/>
        <v>11.950656945862342</v>
      </c>
      <c r="Z107" s="1">
        <f t="shared" si="38"/>
        <v>12.274030086254454</v>
      </c>
      <c r="AA107" s="1">
        <f t="shared" si="38"/>
        <v>12.606153388951508</v>
      </c>
      <c r="AB107" s="1">
        <f t="shared" si="38"/>
        <v>12.947263624825304</v>
      </c>
      <c r="AC107" s="1">
        <f t="shared" si="38"/>
        <v>13.297603971536862</v>
      </c>
      <c r="AD107" s="1">
        <f t="shared" si="38"/>
        <v>13.657424186897931</v>
      </c>
      <c r="AE107" s="1">
        <f t="shared" si="38"/>
        <v>14.02698078692346</v>
      </c>
      <c r="AF107" s="1">
        <f t="shared" si="38"/>
        <v>14.406537228701973</v>
      </c>
      <c r="AG107" s="1">
        <f t="shared" si="38"/>
        <v>14.796364098214303</v>
      </c>
      <c r="AH107" s="1">
        <f t="shared" si="38"/>
        <v>15.196739303234407</v>
      </c>
      <c r="AI107" s="1">
        <f t="shared" si="38"/>
        <v>15.607948271450043</v>
      </c>
      <c r="AJ107" s="1">
        <f t="shared" si="38"/>
        <v>16.030284153944262</v>
      </c>
      <c r="AK107" s="1">
        <f t="shared" ref="AK107:BP107" si="39">IF( AK62&lt;AK47,  MAX(price.feed.2025,AK77), price.feed.2025)</f>
        <v>16.464048034182959</v>
      </c>
      <c r="AL107" s="1">
        <f t="shared" si="39"/>
        <v>16.909549142657472</v>
      </c>
      <c r="AM107" s="1">
        <f t="shared" si="39"/>
        <v>17.367105077335111</v>
      </c>
      <c r="AN107" s="1">
        <f t="shared" si="39"/>
        <v>17.837042030074937</v>
      </c>
      <c r="AO107" s="1">
        <f t="shared" si="39"/>
        <v>18.319695019170105</v>
      </c>
      <c r="AP107" s="1">
        <f t="shared" si="39"/>
        <v>18.815408128182558</v>
      </c>
      <c r="AQ107" s="1">
        <f t="shared" si="39"/>
        <v>19.3245347512404</v>
      </c>
      <c r="AR107" s="1">
        <f t="shared" si="39"/>
        <v>19.847437844972724</v>
      </c>
      <c r="AS107" s="1">
        <f t="shared" si="39"/>
        <v>20.384490187261584</v>
      </c>
      <c r="AT107" s="1">
        <f t="shared" si="39"/>
        <v>20.93607464299556</v>
      </c>
      <c r="AU107" s="1">
        <f t="shared" si="39"/>
        <v>21.502584437014303</v>
      </c>
      <c r="AV107" s="1">
        <f t="shared" si="39"/>
        <v>22.084423434438726</v>
      </c>
      <c r="AW107" s="1">
        <f t="shared" si="39"/>
        <v>22.682006428586682</v>
      </c>
      <c r="AX107" s="1">
        <f t="shared" si="39"/>
        <v>23.295759436679315</v>
      </c>
      <c r="AY107" s="1">
        <f t="shared" si="39"/>
        <v>23.926120003548924</v>
      </c>
      <c r="AZ107" s="1">
        <f t="shared" si="39"/>
        <v>24.573537513564968</v>
      </c>
      <c r="BA107" s="1">
        <f t="shared" si="39"/>
        <v>25.238473511000336</v>
      </c>
      <c r="BB107" s="1">
        <f t="shared" si="39"/>
        <v>25.921402029066524</v>
      </c>
      <c r="BC107" s="1">
        <f t="shared" si="39"/>
        <v>26.622809927852185</v>
      </c>
      <c r="BD107" s="1">
        <f t="shared" si="39"/>
        <v>27.343197241405903</v>
      </c>
      <c r="BE107" s="1">
        <f t="shared" si="39"/>
        <v>28.083077534210705</v>
      </c>
      <c r="BF107" s="1">
        <f t="shared" si="39"/>
        <v>28.842978267304456</v>
      </c>
      <c r="BG107" s="1">
        <f t="shared" si="39"/>
        <v>29.62344117430715</v>
      </c>
      <c r="BH107" s="1">
        <f t="shared" si="39"/>
        <v>30.425022647622992</v>
      </c>
      <c r="BI107" s="1">
        <f t="shared" si="39"/>
        <v>31.248294135092923</v>
      </c>
      <c r="BJ107" s="1">
        <f t="shared" si="39"/>
        <v>32.09384254738</v>
      </c>
      <c r="BK107" s="1">
        <f t="shared" si="39"/>
        <v>32.962270676378324</v>
      </c>
      <c r="BL107" s="1">
        <f t="shared" si="39"/>
        <v>33.854197624943744</v>
      </c>
      <c r="BM107" s="1">
        <f t="shared" si="39"/>
        <v>34.770259248252543</v>
      </c>
      <c r="BN107" s="1">
        <f t="shared" si="39"/>
        <v>35.711108607102908</v>
      </c>
      <c r="BO107" s="1">
        <f t="shared" si="39"/>
        <v>36.677416433482357</v>
      </c>
      <c r="BP107" s="1">
        <f t="shared" si="39"/>
        <v>37.669871608732819</v>
      </c>
      <c r="BQ107" s="1">
        <f t="shared" ref="BQ107:DA107" si="40">IF( BQ62&lt;BQ47,  MAX(price.feed.2025,BQ77), price.feed.2025)</f>
        <v>38.689181654654703</v>
      </c>
      <c r="BR107" s="1">
        <f t="shared" si="40"/>
        <v>39.736073237899276</v>
      </c>
      <c r="BS107" s="1">
        <f t="shared" si="40"/>
        <v>40.81129268800985</v>
      </c>
      <c r="BT107" s="1">
        <f t="shared" si="40"/>
        <v>41.91560652948052</v>
      </c>
      <c r="BU107" s="1">
        <f t="shared" si="40"/>
        <v>43.049802028211751</v>
      </c>
      <c r="BV107" s="1">
        <f t="shared" si="40"/>
        <v>44.214687752752688</v>
      </c>
      <c r="BW107" s="1">
        <f t="shared" si="40"/>
        <v>45.411094150730243</v>
      </c>
      <c r="BX107" s="1">
        <f t="shared" si="40"/>
        <v>46.639874140875278</v>
      </c>
      <c r="BY107" s="1">
        <f t="shared" si="40"/>
        <v>47.901903721069118</v>
      </c>
      <c r="BZ107" s="1">
        <f t="shared" si="40"/>
        <v>49.198082592842844</v>
      </c>
      <c r="CA107" s="1">
        <f t="shared" si="40"/>
        <v>50.529334802774812</v>
      </c>
      <c r="CB107" s="1">
        <f t="shared" si="40"/>
        <v>51.896609401244042</v>
      </c>
      <c r="CC107" s="1">
        <f t="shared" si="40"/>
        <v>53.300881119008771</v>
      </c>
      <c r="CD107" s="1">
        <f t="shared" si="40"/>
        <v>54.743151062092387</v>
      </c>
      <c r="CE107" s="1">
        <f t="shared" si="40"/>
        <v>56.224447425472377</v>
      </c>
      <c r="CF107" s="1">
        <f t="shared" si="40"/>
        <v>57.745826226081498</v>
      </c>
      <c r="CG107" s="1">
        <f t="shared" si="40"/>
        <v>59.308372055641897</v>
      </c>
      <c r="CH107" s="1">
        <f t="shared" si="40"/>
        <v>60.913198853872203</v>
      </c>
      <c r="CI107" s="1">
        <f t="shared" si="40"/>
        <v>62.561450702614742</v>
      </c>
      <c r="CJ107" s="1">
        <f t="shared" si="40"/>
        <v>64.254302641452711</v>
      </c>
      <c r="CK107" s="1">
        <f t="shared" si="40"/>
        <v>65.992961505396252</v>
      </c>
      <c r="CL107" s="1">
        <f t="shared" si="40"/>
        <v>67.778666785235629</v>
      </c>
      <c r="CM107" s="1">
        <f t="shared" si="40"/>
        <v>69.6126915111751</v>
      </c>
      <c r="CN107" s="1">
        <f t="shared" si="40"/>
        <v>71.496343160376711</v>
      </c>
      <c r="CO107" s="1">
        <f t="shared" si="40"/>
        <v>73.430964589061233</v>
      </c>
      <c r="CP107" s="1">
        <f t="shared" si="40"/>
        <v>75.417934989831338</v>
      </c>
      <c r="CQ107" s="1">
        <f t="shared" si="40"/>
        <v>77.458670874898601</v>
      </c>
      <c r="CR107" s="1">
        <f t="shared" si="40"/>
        <v>79.554627085915669</v>
      </c>
      <c r="CS107" s="1">
        <f t="shared" si="40"/>
        <v>81.707297831133857</v>
      </c>
      <c r="CT107" s="1">
        <f t="shared" si="40"/>
        <v>83.918217750624478</v>
      </c>
      <c r="CU107" s="1">
        <f t="shared" si="40"/>
        <v>86.188963010325409</v>
      </c>
      <c r="CV107" s="1">
        <f t="shared" si="40"/>
        <v>88.52115242568955</v>
      </c>
      <c r="CW107" s="1">
        <f t="shared" si="40"/>
        <v>90.916448615739952</v>
      </c>
      <c r="CX107" s="1">
        <f t="shared" si="40"/>
        <v>93.376559188351493</v>
      </c>
      <c r="CY107" s="1">
        <f t="shared" si="40"/>
        <v>95.903237957605356</v>
      </c>
      <c r="CZ107" s="1">
        <f t="shared" si="40"/>
        <v>98.498286194084173</v>
      </c>
      <c r="DA107" s="1">
        <f t="shared" si="40"/>
        <v>101.16355390899832</v>
      </c>
    </row>
    <row r="108" spans="1:105" x14ac:dyDescent="0.25">
      <c r="A108" t="s">
        <v>58</v>
      </c>
      <c r="B108" s="3">
        <f t="shared" si="13"/>
        <v>31.636033981871332</v>
      </c>
      <c r="D108" t="s">
        <v>58</v>
      </c>
      <c r="E108" s="1">
        <f t="shared" ref="E108:AJ108" si="41">IF( E63&lt;E48,  MAX(price.feed.2025,E78), price.feed.2025)</f>
        <v>5.0501616464043382</v>
      </c>
      <c r="F108" s="1">
        <f t="shared" si="41"/>
        <v>5.2323511900738477</v>
      </c>
      <c r="G108" s="1">
        <f t="shared" si="41"/>
        <v>5.4211134005501993</v>
      </c>
      <c r="H108" s="1">
        <f t="shared" si="41"/>
        <v>5.6166853932467351</v>
      </c>
      <c r="I108" s="1">
        <f t="shared" si="41"/>
        <v>5.8193128377483196</v>
      </c>
      <c r="J108" s="1">
        <f t="shared" si="41"/>
        <v>6.0292502664114878</v>
      </c>
      <c r="K108" s="1">
        <f t="shared" si="41"/>
        <v>6.2467613940976436</v>
      </c>
      <c r="L108" s="1">
        <f t="shared" si="41"/>
        <v>6.472119449440938</v>
      </c>
      <c r="M108" s="1">
        <f t="shared" si="41"/>
        <v>6.7056075180669703</v>
      </c>
      <c r="N108" s="1">
        <f t="shared" si="41"/>
        <v>6.9475188981934446</v>
      </c>
      <c r="O108" s="1">
        <f t="shared" si="41"/>
        <v>7.1981574690594607</v>
      </c>
      <c r="P108" s="1">
        <f t="shared" si="41"/>
        <v>7.457838072646271</v>
      </c>
      <c r="Q108" s="1">
        <f t="shared" si="41"/>
        <v>7.7268869091689458</v>
      </c>
      <c r="R108" s="1">
        <f t="shared" si="41"/>
        <v>8.0056419468358548</v>
      </c>
      <c r="S108" s="1">
        <f t="shared" si="41"/>
        <v>8.2944533463905596</v>
      </c>
      <c r="T108" s="1">
        <f t="shared" si="41"/>
        <v>8.5936839009695145</v>
      </c>
      <c r="U108" s="1">
        <f t="shared" si="41"/>
        <v>8.9037094918280566</v>
      </c>
      <c r="V108" s="1">
        <f t="shared" si="41"/>
        <v>9.2249195605071499</v>
      </c>
      <c r="W108" s="1">
        <f t="shared" si="41"/>
        <v>9.5577175980340012</v>
      </c>
      <c r="X108" s="1">
        <f t="shared" si="41"/>
        <v>9.9025216517711048</v>
      </c>
      <c r="Y108" s="1">
        <f t="shared" si="41"/>
        <v>10.259764850550329</v>
      </c>
      <c r="Z108" s="1">
        <f t="shared" si="41"/>
        <v>10.629895948751733</v>
      </c>
      <c r="AA108" s="1">
        <f t="shared" si="41"/>
        <v>11.013379890010594</v>
      </c>
      <c r="AB108" s="1">
        <f t="shared" si="41"/>
        <v>11.410698391260675</v>
      </c>
      <c r="AC108" s="1">
        <f t="shared" si="41"/>
        <v>11.822350547847456</v>
      </c>
      <c r="AD108" s="1">
        <f t="shared" si="41"/>
        <v>12.248853460471432</v>
      </c>
      <c r="AE108" s="1">
        <f t="shared" si="41"/>
        <v>12.690742884748945</v>
      </c>
      <c r="AF108" s="1">
        <f t="shared" si="41"/>
        <v>13.148573904206648</v>
      </c>
      <c r="AG108" s="1">
        <f t="shared" si="41"/>
        <v>13.622921627554843</v>
      </c>
      <c r="AH108" s="1">
        <f t="shared" si="41"/>
        <v>14.114381911115636</v>
      </c>
      <c r="AI108" s="1">
        <f t="shared" si="41"/>
        <v>14.623572107313466</v>
      </c>
      <c r="AJ108" s="1">
        <f t="shared" si="41"/>
        <v>15.151131840168064</v>
      </c>
      <c r="AK108" s="1">
        <f t="shared" ref="AK108:BP108" si="42">IF( AK63&lt;AK48,  MAX(price.feed.2025,AK78), price.feed.2025)</f>
        <v>15.697723808764191</v>
      </c>
      <c r="AL108" s="1">
        <f t="shared" si="42"/>
        <v>16.264034619707253</v>
      </c>
      <c r="AM108" s="1">
        <f t="shared" si="42"/>
        <v>16.85077564961059</v>
      </c>
      <c r="AN108" s="1">
        <f t="shared" si="42"/>
        <v>17.458683938697867</v>
      </c>
      <c r="AO108" s="1">
        <f t="shared" si="42"/>
        <v>18.088523116643053</v>
      </c>
      <c r="AP108" s="1">
        <f t="shared" si="42"/>
        <v>18.741084361810913</v>
      </c>
      <c r="AQ108" s="1">
        <f t="shared" si="42"/>
        <v>19.417187395103156</v>
      </c>
      <c r="AR108" s="1">
        <f t="shared" si="42"/>
        <v>20.117681509658478</v>
      </c>
      <c r="AS108" s="1">
        <f t="shared" si="42"/>
        <v>20.843446637700048</v>
      </c>
      <c r="AT108" s="1">
        <f t="shared" si="42"/>
        <v>21.59539445587059</v>
      </c>
      <c r="AU108" s="1">
        <f t="shared" si="42"/>
        <v>22.374469530443594</v>
      </c>
      <c r="AV108" s="1">
        <f t="shared" si="42"/>
        <v>23.181650503848928</v>
      </c>
      <c r="AW108" s="1">
        <f t="shared" si="42"/>
        <v>24.017951324003736</v>
      </c>
      <c r="AX108" s="1">
        <f t="shared" si="42"/>
        <v>24.884422517992601</v>
      </c>
      <c r="AY108" s="1">
        <f t="shared" si="42"/>
        <v>25.782152511696932</v>
      </c>
      <c r="AZ108" s="1">
        <f t="shared" si="42"/>
        <v>26.712268997031249</v>
      </c>
      <c r="BA108" s="1">
        <f t="shared" si="42"/>
        <v>27.675940348504014</v>
      </c>
      <c r="BB108" s="1">
        <f t="shared" si="42"/>
        <v>28.674377090882064</v>
      </c>
      <c r="BC108" s="1">
        <f t="shared" si="42"/>
        <v>29.708833419802708</v>
      </c>
      <c r="BD108" s="1">
        <f t="shared" si="42"/>
        <v>30.780608777243227</v>
      </c>
      <c r="BE108" s="1">
        <f t="shared" si="42"/>
        <v>31.891049483827032</v>
      </c>
      <c r="BF108" s="1">
        <f t="shared" si="42"/>
        <v>33.041550430016947</v>
      </c>
      <c r="BG108" s="1">
        <f t="shared" si="42"/>
        <v>34.23355682831987</v>
      </c>
      <c r="BH108" s="1">
        <f t="shared" si="42"/>
        <v>35.468566028703897</v>
      </c>
      <c r="BI108" s="1">
        <f t="shared" si="42"/>
        <v>36.748129399508521</v>
      </c>
      <c r="BJ108" s="1">
        <f t="shared" si="42"/>
        <v>38.07385427621054</v>
      </c>
      <c r="BK108" s="1">
        <f t="shared" si="42"/>
        <v>39.447405980493322</v>
      </c>
      <c r="BL108" s="1">
        <f t="shared" si="42"/>
        <v>40.870509912156393</v>
      </c>
      <c r="BM108" s="1">
        <f t="shared" si="42"/>
        <v>42.344953716492377</v>
      </c>
      <c r="BN108" s="1">
        <f t="shared" si="42"/>
        <v>43.872589529854338</v>
      </c>
      <c r="BO108" s="1">
        <f t="shared" si="42"/>
        <v>45.455336306234258</v>
      </c>
      <c r="BP108" s="1">
        <f t="shared" si="42"/>
        <v>47.095182227774842</v>
      </c>
      <c r="BQ108" s="1">
        <f t="shared" ref="BQ108:DA108" si="43">IF( BQ63&lt;BQ48,  MAX(price.feed.2025,BQ78), price.feed.2025)</f>
        <v>48.794187202243286</v>
      </c>
      <c r="BR108" s="1">
        <f t="shared" si="43"/>
        <v>50.554485450603494</v>
      </c>
      <c r="BS108" s="1">
        <f t="shared" si="43"/>
        <v>52.378288187937699</v>
      </c>
      <c r="BT108" s="1">
        <f t="shared" si="43"/>
        <v>54.267886401084965</v>
      </c>
      <c r="BU108" s="1">
        <f t="shared" si="43"/>
        <v>56.225653726485739</v>
      </c>
      <c r="BV108" s="1">
        <f t="shared" si="43"/>
        <v>58.254049431847321</v>
      </c>
      <c r="BW108" s="1">
        <f t="shared" si="43"/>
        <v>60.355621505376128</v>
      </c>
      <c r="BX108" s="1">
        <f t="shared" si="43"/>
        <v>62.533009856456594</v>
      </c>
      <c r="BY108" s="1">
        <f t="shared" si="43"/>
        <v>64.78894963179826</v>
      </c>
      <c r="BZ108" s="1">
        <f t="shared" si="43"/>
        <v>67.126274651215951</v>
      </c>
      <c r="CA108" s="1">
        <f t="shared" si="43"/>
        <v>69.547920967358465</v>
      </c>
      <c r="CB108" s="1">
        <f t="shared" si="43"/>
        <v>72.056930553859075</v>
      </c>
      <c r="CC108" s="1">
        <f t="shared" si="43"/>
        <v>74.656455126538944</v>
      </c>
      <c r="CD108" s="1">
        <f t="shared" si="43"/>
        <v>77.349760102464131</v>
      </c>
      <c r="CE108" s="1">
        <f t="shared" si="43"/>
        <v>80.140228701830182</v>
      </c>
      <c r="CF108" s="1">
        <f t="shared" si="43"/>
        <v>83.031366197825491</v>
      </c>
      <c r="CG108" s="1">
        <f t="shared" si="43"/>
        <v>86.026804319812811</v>
      </c>
      <c r="CH108" s="1">
        <f t="shared" si="43"/>
        <v>89.130305815360401</v>
      </c>
      <c r="CI108" s="1">
        <f t="shared" si="43"/>
        <v>92.34576917685223</v>
      </c>
      <c r="CJ108" s="1">
        <f t="shared" si="43"/>
        <v>95.677233538615667</v>
      </c>
      <c r="CK108" s="1">
        <f t="shared" si="43"/>
        <v>99.128883750717876</v>
      </c>
      <c r="CL108" s="1">
        <f t="shared" si="43"/>
        <v>102.70505563580386</v>
      </c>
      <c r="CM108" s="1">
        <f t="shared" si="43"/>
        <v>106.41024143558154</v>
      </c>
      <c r="CN108" s="1">
        <f t="shared" si="43"/>
        <v>110.24909545379187</v>
      </c>
      <c r="CO108" s="1">
        <f t="shared" si="43"/>
        <v>114.22643990275694</v>
      </c>
      <c r="CP108" s="1">
        <f t="shared" si="43"/>
        <v>118.34727096084667</v>
      </c>
      <c r="CQ108" s="1">
        <f t="shared" si="43"/>
        <v>122.61676504847458</v>
      </c>
      <c r="CR108" s="1">
        <f t="shared" si="43"/>
        <v>127.04028533050713</v>
      </c>
      <c r="CS108" s="1">
        <f t="shared" si="43"/>
        <v>131.62338845325357</v>
      </c>
      <c r="CT108" s="1">
        <f t="shared" si="43"/>
        <v>136.37183152449799</v>
      </c>
      <c r="CU108" s="1">
        <f t="shared" si="43"/>
        <v>141.29157934534513</v>
      </c>
      <c r="CV108" s="1">
        <f t="shared" si="43"/>
        <v>146.38881190296055</v>
      </c>
      <c r="CW108" s="1">
        <f t="shared" si="43"/>
        <v>151.66993213361914</v>
      </c>
      <c r="CX108" s="1">
        <f t="shared" si="43"/>
        <v>157.14157396581354</v>
      </c>
      <c r="CY108" s="1">
        <f t="shared" si="43"/>
        <v>162.81061065352512</v>
      </c>
      <c r="CZ108" s="1">
        <f t="shared" si="43"/>
        <v>168.68416341012636</v>
      </c>
      <c r="DA108" s="1">
        <f t="shared" si="43"/>
        <v>174.76961035375953</v>
      </c>
    </row>
    <row r="109" spans="1:105" x14ac:dyDescent="0.25">
      <c r="A109" t="s">
        <v>59</v>
      </c>
      <c r="B109" s="3">
        <f t="shared" si="13"/>
        <v>36.508259266803826</v>
      </c>
      <c r="D109" t="s">
        <v>59</v>
      </c>
      <c r="E109" s="1">
        <f t="shared" ref="E109:AJ109" si="44">IF( E64&lt;E49,  MAX(price.feed.2025,E79), price.feed.2025)</f>
        <v>4.2924818205080273</v>
      </c>
      <c r="F109" s="1">
        <f t="shared" si="44"/>
        <v>4.4726730387228146</v>
      </c>
      <c r="G109" s="1">
        <f t="shared" si="44"/>
        <v>4.6604283833519737</v>
      </c>
      <c r="H109" s="1">
        <f t="shared" si="44"/>
        <v>4.8560653837900034</v>
      </c>
      <c r="I109" s="1">
        <f t="shared" si="44"/>
        <v>5.0599148987850855</v>
      </c>
      <c r="J109" s="1">
        <f t="shared" si="44"/>
        <v>5.2723216759831129</v>
      </c>
      <c r="K109" s="1">
        <f t="shared" si="44"/>
        <v>5.493644934960404</v>
      </c>
      <c r="L109" s="1">
        <f t="shared" si="44"/>
        <v>5.7242589747311881</v>
      </c>
      <c r="M109" s="1">
        <f t="shared" si="44"/>
        <v>5.9645538067572099</v>
      </c>
      <c r="N109" s="1">
        <f t="shared" si="44"/>
        <v>6.2149358145300528</v>
      </c>
      <c r="O109" s="1">
        <f t="shared" si="44"/>
        <v>6.4758284408415898</v>
      </c>
      <c r="P109" s="1">
        <f t="shared" si="44"/>
        <v>6.7476729039049426</v>
      </c>
      <c r="Q109" s="1">
        <f t="shared" si="44"/>
        <v>7.0309289435369609</v>
      </c>
      <c r="R109" s="1">
        <f t="shared" si="44"/>
        <v>7.3260755986642225</v>
      </c>
      <c r="S109" s="1">
        <f t="shared" si="44"/>
        <v>7.6336120174674349</v>
      </c>
      <c r="T109" s="1">
        <f t="shared" si="44"/>
        <v>7.9540583015343298</v>
      </c>
      <c r="U109" s="1">
        <f t="shared" si="44"/>
        <v>8.2879563854486999</v>
      </c>
      <c r="V109" s="1">
        <f t="shared" si="44"/>
        <v>8.6358709533031242</v>
      </c>
      <c r="W109" s="1">
        <f t="shared" si="44"/>
        <v>8.9983903936853356</v>
      </c>
      <c r="X109" s="1">
        <f t="shared" si="44"/>
        <v>9.3761277947533497</v>
      </c>
      <c r="Y109" s="1">
        <f t="shared" si="44"/>
        <v>9.7697219810821689</v>
      </c>
      <c r="Z109" s="1">
        <f t="shared" si="44"/>
        <v>10.179838594035612</v>
      </c>
      <c r="AA109" s="1">
        <f t="shared" si="44"/>
        <v>10.607171217490285</v>
      </c>
      <c r="AB109" s="1">
        <f t="shared" si="44"/>
        <v>11.052442550815627</v>
      </c>
      <c r="AC109" s="1">
        <f t="shared" si="44"/>
        <v>11.516405631093672</v>
      </c>
      <c r="AD109" s="1">
        <f t="shared" si="44"/>
        <v>11.999845106645552</v>
      </c>
      <c r="AE109" s="1">
        <f t="shared" si="44"/>
        <v>12.503578564018541</v>
      </c>
      <c r="AF109" s="1">
        <f t="shared" si="44"/>
        <v>13.028457910677755</v>
      </c>
      <c r="AG109" s="1">
        <f t="shared" si="44"/>
        <v>13.575370815740975</v>
      </c>
      <c r="AH109" s="1">
        <f t="shared" si="44"/>
        <v>14.145242211193104</v>
      </c>
      <c r="AI109" s="1">
        <f t="shared" si="44"/>
        <v>14.739035856119118</v>
      </c>
      <c r="AJ109" s="1">
        <f t="shared" si="44"/>
        <v>15.357755966600845</v>
      </c>
      <c r="AK109" s="1">
        <f t="shared" ref="AK109:BP109" si="45">IF( AK64&lt;AK49,  MAX(price.feed.2025,AK79), price.feed.2025)</f>
        <v>16.002448914034154</v>
      </c>
      <c r="AL109" s="1">
        <f t="shared" si="45"/>
        <v>16.674204994738631</v>
      </c>
      <c r="AM109" s="1">
        <f t="shared" si="45"/>
        <v>17.374160273852532</v>
      </c>
      <c r="AN109" s="1">
        <f t="shared" si="45"/>
        <v>18.103498506631329</v>
      </c>
      <c r="AO109" s="1">
        <f t="shared" si="45"/>
        <v>18.863453140399212</v>
      </c>
      <c r="AP109" s="1">
        <f t="shared" si="45"/>
        <v>19.655309400539135</v>
      </c>
      <c r="AQ109" s="1">
        <f t="shared" si="45"/>
        <v>20.480406464049235</v>
      </c>
      <c r="AR109" s="1">
        <f t="shared" si="45"/>
        <v>21.34013972434159</v>
      </c>
      <c r="AS109" s="1">
        <f t="shared" si="45"/>
        <v>22.235963151113328</v>
      </c>
      <c r="AT109" s="1">
        <f t="shared" si="45"/>
        <v>23.169391749281278</v>
      </c>
      <c r="AU109" s="1">
        <f t="shared" si="45"/>
        <v>24.142004121138562</v>
      </c>
      <c r="AV109" s="1">
        <f t="shared" si="45"/>
        <v>25.155445136066266</v>
      </c>
      <c r="AW109" s="1">
        <f t="shared" si="45"/>
        <v>26.211428712315065</v>
      </c>
      <c r="AX109" s="1">
        <f t="shared" si="45"/>
        <v>27.311740715561488</v>
      </c>
      <c r="AY109" s="1">
        <f t="shared" si="45"/>
        <v>28.458241979140741</v>
      </c>
      <c r="AZ109" s="1">
        <f t="shared" si="45"/>
        <v>29.65287145106371</v>
      </c>
      <c r="BA109" s="1">
        <f t="shared" si="45"/>
        <v>30.897649473140781</v>
      </c>
      <c r="BB109" s="1">
        <f t="shared" si="45"/>
        <v>32.194681197757305</v>
      </c>
      <c r="BC109" s="1">
        <f t="shared" si="45"/>
        <v>33.546160148080297</v>
      </c>
      <c r="BD109" s="1">
        <f t="shared" si="45"/>
        <v>34.954371927715833</v>
      </c>
      <c r="BE109" s="1">
        <f t="shared" si="45"/>
        <v>36.421698086092519</v>
      </c>
      <c r="BF109" s="1">
        <f t="shared" si="45"/>
        <v>37.950620146106615</v>
      </c>
      <c r="BG109" s="1">
        <f t="shared" si="45"/>
        <v>39.543723800841313</v>
      </c>
      <c r="BH109" s="1">
        <f t="shared" si="45"/>
        <v>41.203703286457248</v>
      </c>
      <c r="BI109" s="1">
        <f t="shared" si="45"/>
        <v>42.93336593864958</v>
      </c>
      <c r="BJ109" s="1">
        <f t="shared" si="45"/>
        <v>44.735636940377645</v>
      </c>
      <c r="BK109" s="1">
        <f t="shared" si="45"/>
        <v>46.613564268896191</v>
      </c>
      <c r="BL109" s="1">
        <f t="shared" si="45"/>
        <v>48.570323850454905</v>
      </c>
      <c r="BM109" s="1">
        <f t="shared" si="45"/>
        <v>50.609224931383515</v>
      </c>
      <c r="BN109" s="1">
        <f t="shared" si="45"/>
        <v>52.733715674646056</v>
      </c>
      <c r="BO109" s="1">
        <f t="shared" si="45"/>
        <v>54.947388991329341</v>
      </c>
      <c r="BP109" s="1">
        <f t="shared" si="45"/>
        <v>57.253988616927167</v>
      </c>
      <c r="BQ109" s="1">
        <f t="shared" ref="BQ109:DA109" si="46">IF( BQ64&lt;BQ49,  MAX(price.feed.2025,BQ79), price.feed.2025)</f>
        <v>59.657415442697342</v>
      </c>
      <c r="BR109" s="1">
        <f t="shared" si="46"/>
        <v>62.161734112797824</v>
      </c>
      <c r="BS109" s="1">
        <f t="shared" si="46"/>
        <v>64.771179898360444</v>
      </c>
      <c r="BT109" s="1">
        <f t="shared" si="46"/>
        <v>67.490165860125856</v>
      </c>
      <c r="BU109" s="1">
        <f t="shared" si="46"/>
        <v>70.323290311754789</v>
      </c>
      <c r="BV109" s="1">
        <f t="shared" si="46"/>
        <v>73.275344596436113</v>
      </c>
      <c r="BW109" s="1">
        <f t="shared" si="46"/>
        <v>76.351321189943803</v>
      </c>
      <c r="BX109" s="1">
        <f t="shared" si="46"/>
        <v>79.556422143847442</v>
      </c>
      <c r="BY109" s="1">
        <f t="shared" si="46"/>
        <v>82.896067883153862</v>
      </c>
      <c r="BZ109" s="1">
        <f t="shared" si="46"/>
        <v>86.375906373259141</v>
      </c>
      <c r="CA109" s="1">
        <f t="shared" si="46"/>
        <v>90.001822671714677</v>
      </c>
      <c r="CB109" s="1">
        <f t="shared" si="46"/>
        <v>93.779948880959267</v>
      </c>
      <c r="CC109" s="1">
        <f t="shared" si="46"/>
        <v>97.716674518851519</v>
      </c>
      <c r="CD109" s="1">
        <f t="shared" si="46"/>
        <v>101.81865732453896</v>
      </c>
      <c r="CE109" s="1">
        <f t="shared" si="46"/>
        <v>106.09283451793965</v>
      </c>
      <c r="CF109" s="1">
        <f t="shared" si="46"/>
        <v>110.54643453187867</v>
      </c>
      <c r="CG109" s="1">
        <f t="shared" si="46"/>
        <v>115.18698923671903</v>
      </c>
      <c r="CH109" s="1">
        <f t="shared" si="46"/>
        <v>120.0223466781633</v>
      </c>
      <c r="CI109" s="1">
        <f t="shared" si="46"/>
        <v>125.06068434976615</v>
      </c>
      <c r="CJ109" s="1">
        <f t="shared" si="46"/>
        <v>130.3105230226046</v>
      </c>
      <c r="CK109" s="1">
        <f t="shared" si="46"/>
        <v>135.78074115549583</v>
      </c>
      <c r="CL109" s="1">
        <f t="shared" si="46"/>
        <v>141.48058991013076</v>
      </c>
      <c r="CM109" s="1">
        <f t="shared" si="46"/>
        <v>147.41970879651794</v>
      </c>
      <c r="CN109" s="1">
        <f t="shared" si="46"/>
        <v>153.60814197519827</v>
      </c>
      <c r="CO109" s="1">
        <f t="shared" si="46"/>
        <v>160.05635524379747</v>
      </c>
      <c r="CP109" s="1">
        <f t="shared" si="46"/>
        <v>166.77525373664767</v>
      </c>
      <c r="CQ109" s="1">
        <f t="shared" si="46"/>
        <v>173.77620036740817</v>
      </c>
      <c r="CR109" s="1">
        <f t="shared" si="46"/>
        <v>181.07103504587721</v>
      </c>
      <c r="CS109" s="1">
        <f t="shared" si="46"/>
        <v>188.67209470149336</v>
      </c>
      <c r="CT109" s="1">
        <f t="shared" si="46"/>
        <v>196.59223414738943</v>
      </c>
      <c r="CU109" s="1">
        <f t="shared" si="46"/>
        <v>204.84484782028599</v>
      </c>
      <c r="CV109" s="1">
        <f t="shared" si="46"/>
        <v>213.4438924329877</v>
      </c>
      <c r="CW109" s="1">
        <f t="shared" si="46"/>
        <v>222.40391057779459</v>
      </c>
      <c r="CX109" s="1">
        <f t="shared" si="46"/>
        <v>231.74005532074489</v>
      </c>
      <c r="CY109" s="1">
        <f t="shared" si="46"/>
        <v>241.46811582828215</v>
      </c>
      <c r="CZ109" s="1">
        <f t="shared" si="46"/>
        <v>251.60454406969038</v>
      </c>
      <c r="DA109" s="1">
        <f t="shared" si="46"/>
        <v>262.16648264044625</v>
      </c>
    </row>
    <row r="110" spans="1:105" x14ac:dyDescent="0.25">
      <c r="A110" t="s">
        <v>60</v>
      </c>
      <c r="B110" s="3">
        <f t="shared" si="13"/>
        <v>37.498380730591904</v>
      </c>
      <c r="D110" t="s">
        <v>60</v>
      </c>
      <c r="E110" s="1">
        <f t="shared" ref="E110:AJ110" si="47">IF( E65&lt;E50,  MAX(price.feed.2025,E80), price.feed.2025)</f>
        <v>4.3574637887169088</v>
      </c>
      <c r="F110" s="1">
        <f t="shared" si="47"/>
        <v>4.5413672647590619</v>
      </c>
      <c r="G110" s="1">
        <f t="shared" si="47"/>
        <v>4.7330322484442551</v>
      </c>
      <c r="H110" s="1">
        <f t="shared" si="47"/>
        <v>4.9327863083545997</v>
      </c>
      <c r="I110" s="1">
        <f t="shared" si="47"/>
        <v>5.1409708378574077</v>
      </c>
      <c r="J110" s="1">
        <f t="shared" si="47"/>
        <v>5.3579416385698382</v>
      </c>
      <c r="K110" s="1">
        <f t="shared" si="47"/>
        <v>5.5840695284482154</v>
      </c>
      <c r="L110" s="1">
        <f t="shared" si="47"/>
        <v>5.8197409755413174</v>
      </c>
      <c r="M110" s="1">
        <f t="shared" si="47"/>
        <v>6.065358758490734</v>
      </c>
      <c r="N110" s="1">
        <f t="shared" si="47"/>
        <v>6.3213426549071441</v>
      </c>
      <c r="O110" s="1">
        <f t="shared" si="47"/>
        <v>6.5881301587990082</v>
      </c>
      <c r="P110" s="1">
        <f t="shared" si="47"/>
        <v>6.8661772282797742</v>
      </c>
      <c r="Q110" s="1">
        <f t="shared" si="47"/>
        <v>7.1559590648315261</v>
      </c>
      <c r="R110" s="1">
        <f t="shared" si="47"/>
        <v>7.4579709254568565</v>
      </c>
      <c r="S110" s="1">
        <f t="shared" si="47"/>
        <v>7.7727289691069945</v>
      </c>
      <c r="T110" s="1">
        <f t="shared" si="47"/>
        <v>8.1007711388328012</v>
      </c>
      <c r="U110" s="1">
        <f t="shared" si="47"/>
        <v>8.4426580811662877</v>
      </c>
      <c r="V110" s="1">
        <f t="shared" si="47"/>
        <v>8.7989741043039267</v>
      </c>
      <c r="W110" s="1">
        <f t="shared" si="47"/>
        <v>9.1703281767293632</v>
      </c>
      <c r="X110" s="1">
        <f t="shared" si="47"/>
        <v>9.557354967982274</v>
      </c>
      <c r="Y110" s="1">
        <f t="shared" si="47"/>
        <v>9.9607159333520485</v>
      </c>
      <c r="Z110" s="1">
        <f t="shared" si="47"/>
        <v>10.38110044435021</v>
      </c>
      <c r="AA110" s="1">
        <f t="shared" si="47"/>
        <v>10.81922696689348</v>
      </c>
      <c r="AB110" s="1">
        <f t="shared" si="47"/>
        <v>11.275844289211291</v>
      </c>
      <c r="AC110" s="1">
        <f t="shared" si="47"/>
        <v>11.751732801576109</v>
      </c>
      <c r="AD110" s="1">
        <f t="shared" si="47"/>
        <v>12.247705830043852</v>
      </c>
      <c r="AE110" s="1">
        <f t="shared" si="47"/>
        <v>12.764611026483839</v>
      </c>
      <c r="AF110" s="1">
        <f t="shared" si="47"/>
        <v>13.303331817273845</v>
      </c>
      <c r="AG110" s="1">
        <f t="shared" si="47"/>
        <v>13.864788913136318</v>
      </c>
      <c r="AH110" s="1">
        <f t="shared" si="47"/>
        <v>14.449941882696001</v>
      </c>
      <c r="AI110" s="1">
        <f t="shared" si="47"/>
        <v>15.059790792448485</v>
      </c>
      <c r="AJ110" s="1">
        <f t="shared" si="47"/>
        <v>15.695377915942268</v>
      </c>
      <c r="AK110" s="1">
        <f t="shared" ref="AK110:BP110" si="48">IF( AK65&lt;AK50,  MAX(price.feed.2025,AK80), price.feed.2025)</f>
        <v>16.357789515095686</v>
      </c>
      <c r="AL110" s="1">
        <f t="shared" si="48"/>
        <v>17.048157696692861</v>
      </c>
      <c r="AM110" s="1">
        <f t="shared" si="48"/>
        <v>17.767662347231752</v>
      </c>
      <c r="AN110" s="1">
        <f t="shared" si="48"/>
        <v>18.517533149430982</v>
      </c>
      <c r="AO110" s="1">
        <f t="shared" si="48"/>
        <v>19.299051683841792</v>
      </c>
      <c r="AP110" s="1">
        <f t="shared" si="48"/>
        <v>20.113553619156963</v>
      </c>
      <c r="AQ110" s="1">
        <f t="shared" si="48"/>
        <v>20.962430994960112</v>
      </c>
      <c r="AR110" s="1">
        <f t="shared" si="48"/>
        <v>21.847134600816609</v>
      </c>
      <c r="AS110" s="1">
        <f t="shared" si="48"/>
        <v>22.769176455772357</v>
      </c>
      <c r="AT110" s="1">
        <f t="shared" si="48"/>
        <v>23.730132392497811</v>
      </c>
      <c r="AU110" s="1">
        <f t="shared" si="48"/>
        <v>24.731644750494009</v>
      </c>
      <c r="AV110" s="1">
        <f t="shared" si="48"/>
        <v>25.775425182963151</v>
      </c>
      <c r="AW110" s="1">
        <f t="shared" si="48"/>
        <v>26.863257582141213</v>
      </c>
      <c r="AX110" s="1">
        <f t="shared" si="48"/>
        <v>27.997001128091878</v>
      </c>
      <c r="AY110" s="1">
        <f t="shared" si="48"/>
        <v>29.178593466172654</v>
      </c>
      <c r="AZ110" s="1">
        <f t="shared" si="48"/>
        <v>30.410054018603326</v>
      </c>
      <c r="BA110" s="1">
        <f t="shared" si="48"/>
        <v>31.693487435797074</v>
      </c>
      <c r="BB110" s="1">
        <f t="shared" si="48"/>
        <v>33.03108719335183</v>
      </c>
      <c r="BC110" s="1">
        <f t="shared" si="48"/>
        <v>34.425139340850585</v>
      </c>
      <c r="BD110" s="1">
        <f t="shared" si="48"/>
        <v>35.878026408876536</v>
      </c>
      <c r="BE110" s="1">
        <f t="shared" si="48"/>
        <v>37.392231480920856</v>
      </c>
      <c r="BF110" s="1">
        <f t="shared" si="48"/>
        <v>38.970342437142726</v>
      </c>
      <c r="BG110" s="1">
        <f t="shared" si="48"/>
        <v>40.61505637723355</v>
      </c>
      <c r="BH110" s="1">
        <f t="shared" si="48"/>
        <v>42.329184229945028</v>
      </c>
      <c r="BI110" s="1">
        <f t="shared" si="48"/>
        <v>44.115655557158952</v>
      </c>
      <c r="BJ110" s="1">
        <f t="shared" si="48"/>
        <v>45.977523560708981</v>
      </c>
      <c r="BK110" s="1">
        <f t="shared" si="48"/>
        <v>47.91797030051179</v>
      </c>
      <c r="BL110" s="1">
        <f t="shared" si="48"/>
        <v>49.9403121329252</v>
      </c>
      <c r="BM110" s="1">
        <f t="shared" si="48"/>
        <v>52.048005378628467</v>
      </c>
      <c r="BN110" s="1">
        <f t="shared" si="48"/>
        <v>54.244652229710852</v>
      </c>
      <c r="BO110" s="1">
        <f t="shared" si="48"/>
        <v>56.534006906064732</v>
      </c>
      <c r="BP110" s="1">
        <f t="shared" si="48"/>
        <v>58.919982071604259</v>
      </c>
      <c r="BQ110" s="1">
        <f t="shared" ref="BQ110:DA110" si="49">IF( BQ65&lt;BQ50,  MAX(price.feed.2025,BQ80), price.feed.2025)</f>
        <v>61.406655521276271</v>
      </c>
      <c r="BR110" s="1">
        <f t="shared" si="49"/>
        <v>63.998277150290718</v>
      </c>
      <c r="BS110" s="1">
        <f t="shared" si="49"/>
        <v>66.699276217482833</v>
      </c>
      <c r="BT110" s="1">
        <f t="shared" si="49"/>
        <v>69.514268915219716</v>
      </c>
      <c r="BU110" s="1">
        <f t="shared" si="49"/>
        <v>72.448066258789254</v>
      </c>
      <c r="BV110" s="1">
        <f t="shared" si="49"/>
        <v>75.505682308754643</v>
      </c>
      <c r="BW110" s="1">
        <f t="shared" si="49"/>
        <v>78.692342740327192</v>
      </c>
      <c r="BX110" s="1">
        <f t="shared" si="49"/>
        <v>82.013493774403429</v>
      </c>
      <c r="BY110" s="1">
        <f t="shared" si="49"/>
        <v>85.474811485529088</v>
      </c>
      <c r="BZ110" s="1">
        <f t="shared" si="49"/>
        <v>89.082211502699494</v>
      </c>
      <c r="CA110" s="1">
        <f t="shared" si="49"/>
        <v>92.841859119574494</v>
      </c>
      <c r="CB110" s="1">
        <f t="shared" si="49"/>
        <v>96.760179831387788</v>
      </c>
      <c r="CC110" s="1">
        <f t="shared" si="49"/>
        <v>100.84387031655785</v>
      </c>
      <c r="CD110" s="1">
        <f t="shared" si="49"/>
        <v>105.09990988177024</v>
      </c>
      <c r="CE110" s="1">
        <f t="shared" si="49"/>
        <v>109.53557239009044</v>
      </c>
      <c r="CF110" s="1">
        <f t="shared" si="49"/>
        <v>114.1584386924944</v>
      </c>
      <c r="CG110" s="1">
        <f t="shared" si="49"/>
        <v>118.97640958406146</v>
      </c>
      <c r="CH110" s="1">
        <f t="shared" si="49"/>
        <v>123.99771930697403</v>
      </c>
      <c r="CI110" s="1">
        <f t="shared" si="49"/>
        <v>129.23094962340241</v>
      </c>
      <c r="CJ110" s="1">
        <f t="shared" si="49"/>
        <v>134.68504448232275</v>
      </c>
      <c r="CK110" s="1">
        <f t="shared" si="49"/>
        <v>140.36932530533895</v>
      </c>
      <c r="CL110" s="1">
        <f t="shared" si="49"/>
        <v>146.29350691763074</v>
      </c>
      <c r="CM110" s="1">
        <f t="shared" si="49"/>
        <v>152.46771415125451</v>
      </c>
      <c r="CN110" s="1">
        <f t="shared" si="49"/>
        <v>158.90249914917504</v>
      </c>
      <c r="CO110" s="1">
        <f t="shared" si="49"/>
        <v>165.60885939960028</v>
      </c>
      <c r="CP110" s="1">
        <f t="shared" si="49"/>
        <v>172.59825653144225</v>
      </c>
      <c r="CQ110" s="1">
        <f t="shared" si="49"/>
        <v>179.88263590302495</v>
      </c>
      <c r="CR110" s="1">
        <f t="shared" si="49"/>
        <v>187.47444701752025</v>
      </c>
      <c r="CS110" s="1">
        <f t="shared" si="49"/>
        <v>195.38666480000109</v>
      </c>
      <c r="CT110" s="1">
        <f t="shared" si="49"/>
        <v>203.63281177247757</v>
      </c>
      <c r="CU110" s="1">
        <f t="shared" si="49"/>
        <v>212.22698116481206</v>
      </c>
      <c r="CV110" s="1">
        <f t="shared" si="49"/>
        <v>221.18386100101461</v>
      </c>
      <c r="CW110" s="1">
        <f t="shared" si="49"/>
        <v>230.51875920208246</v>
      </c>
      <c r="CX110" s="1">
        <f t="shared" si="49"/>
        <v>240.2476297482838</v>
      </c>
      <c r="CY110" s="1">
        <f t="shared" si="49"/>
        <v>250.38709994560429</v>
      </c>
      <c r="CZ110" s="1">
        <f t="shared" si="49"/>
        <v>260.95449884294987</v>
      </c>
      <c r="DA110" s="1">
        <f t="shared" si="49"/>
        <v>271.96788684867983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A110"/>
  <sheetViews>
    <sheetView workbookViewId="0"/>
  </sheetViews>
  <sheetFormatPr defaultColWidth="8.85546875" defaultRowHeight="15" x14ac:dyDescent="0.25"/>
  <cols>
    <col min="4" max="4" width="12" bestFit="1" customWidth="1"/>
    <col min="5" max="105" width="10.28515625" customWidth="1"/>
  </cols>
  <sheetData>
    <row r="2" spans="4:105" x14ac:dyDescent="0.25"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4:105" x14ac:dyDescent="0.25">
      <c r="D3" s="4" t="s">
        <v>2</v>
      </c>
      <c r="E3">
        <f>-parameters!D65 * (parameters!D66-1)/2</f>
        <v>-5</v>
      </c>
      <c r="F3">
        <f xml:space="preserve"> E3 + parameters!$D$65</f>
        <v>-4.9000000000000004</v>
      </c>
      <c r="G3">
        <f xml:space="preserve"> F3 + parameters!$D$65</f>
        <v>-4.8000000000000007</v>
      </c>
      <c r="H3">
        <f xml:space="preserve"> G3 + parameters!$D$65</f>
        <v>-4.7000000000000011</v>
      </c>
      <c r="I3">
        <f xml:space="preserve"> H3 + parameters!$D$65</f>
        <v>-4.6000000000000014</v>
      </c>
      <c r="J3">
        <f xml:space="preserve"> I3 + parameters!$D$65</f>
        <v>-4.5000000000000018</v>
      </c>
      <c r="K3">
        <f xml:space="preserve"> J3 + parameters!$D$65</f>
        <v>-4.4000000000000021</v>
      </c>
      <c r="L3">
        <f xml:space="preserve"> K3 + parameters!$D$65</f>
        <v>-4.3000000000000025</v>
      </c>
      <c r="M3">
        <f xml:space="preserve"> L3 + parameters!$D$65</f>
        <v>-4.2000000000000028</v>
      </c>
      <c r="N3">
        <f xml:space="preserve"> M3 + parameters!$D$65</f>
        <v>-4.1000000000000032</v>
      </c>
      <c r="O3">
        <f xml:space="preserve"> N3 + parameters!$D$65</f>
        <v>-4.0000000000000036</v>
      </c>
      <c r="P3">
        <f xml:space="preserve"> O3 + parameters!$D$65</f>
        <v>-3.9000000000000035</v>
      </c>
      <c r="Q3">
        <f xml:space="preserve"> P3 + parameters!$D$65</f>
        <v>-3.8000000000000034</v>
      </c>
      <c r="R3">
        <f xml:space="preserve"> Q3 + parameters!$D$65</f>
        <v>-3.7000000000000033</v>
      </c>
      <c r="S3">
        <f xml:space="preserve"> R3 + parameters!$D$65</f>
        <v>-3.6000000000000032</v>
      </c>
      <c r="T3">
        <f xml:space="preserve"> S3 + parameters!$D$65</f>
        <v>-3.5000000000000031</v>
      </c>
      <c r="U3">
        <f xml:space="preserve"> T3 + parameters!$D$65</f>
        <v>-3.400000000000003</v>
      </c>
      <c r="V3">
        <f xml:space="preserve"> U3 + parameters!$D$65</f>
        <v>-3.3000000000000029</v>
      </c>
      <c r="W3">
        <f xml:space="preserve"> V3 + parameters!$D$65</f>
        <v>-3.2000000000000028</v>
      </c>
      <c r="X3">
        <f xml:space="preserve"> W3 + parameters!$D$65</f>
        <v>-3.1000000000000028</v>
      </c>
      <c r="Y3">
        <f xml:space="preserve"> X3 + parameters!$D$65</f>
        <v>-3.0000000000000027</v>
      </c>
      <c r="Z3">
        <f xml:space="preserve"> Y3 + parameters!$D$65</f>
        <v>-2.9000000000000026</v>
      </c>
      <c r="AA3">
        <f xml:space="preserve"> Z3 + parameters!$D$65</f>
        <v>-2.8000000000000025</v>
      </c>
      <c r="AB3">
        <f xml:space="preserve"> AA3 + parameters!$D$65</f>
        <v>-2.7000000000000024</v>
      </c>
      <c r="AC3">
        <f xml:space="preserve"> AB3 + parameters!$D$65</f>
        <v>-2.6000000000000023</v>
      </c>
      <c r="AD3">
        <f xml:space="preserve"> AC3 + parameters!$D$65</f>
        <v>-2.5000000000000022</v>
      </c>
      <c r="AE3">
        <f xml:space="preserve"> AD3 + parameters!$D$65</f>
        <v>-2.4000000000000021</v>
      </c>
      <c r="AF3">
        <f xml:space="preserve"> AE3 + parameters!$D$65</f>
        <v>-2.300000000000002</v>
      </c>
      <c r="AG3">
        <f xml:space="preserve"> AF3 + parameters!$D$65</f>
        <v>-2.200000000000002</v>
      </c>
      <c r="AH3">
        <f xml:space="preserve"> AG3 + parameters!$D$65</f>
        <v>-2.1000000000000019</v>
      </c>
      <c r="AI3">
        <f xml:space="preserve"> AH3 + parameters!$D$65</f>
        <v>-2.0000000000000018</v>
      </c>
      <c r="AJ3">
        <f xml:space="preserve"> AI3 + parameters!$D$65</f>
        <v>-1.9000000000000017</v>
      </c>
      <c r="AK3">
        <f xml:space="preserve"> AJ3 + parameters!$D$65</f>
        <v>-1.8000000000000016</v>
      </c>
      <c r="AL3">
        <f xml:space="preserve"> AK3 + parameters!$D$65</f>
        <v>-1.7000000000000015</v>
      </c>
      <c r="AM3">
        <f xml:space="preserve"> AL3 + parameters!$D$65</f>
        <v>-1.6000000000000014</v>
      </c>
      <c r="AN3">
        <f xml:space="preserve"> AM3 + parameters!$D$65</f>
        <v>-1.5000000000000013</v>
      </c>
      <c r="AO3">
        <f xml:space="preserve"> AN3 + parameters!$D$65</f>
        <v>-1.4000000000000012</v>
      </c>
      <c r="AP3">
        <f xml:space="preserve"> AO3 + parameters!$D$65</f>
        <v>-1.3000000000000012</v>
      </c>
      <c r="AQ3">
        <f xml:space="preserve"> AP3 + parameters!$D$65</f>
        <v>-1.2000000000000011</v>
      </c>
      <c r="AR3">
        <f xml:space="preserve"> AQ3 + parameters!$D$65</f>
        <v>-1.100000000000001</v>
      </c>
      <c r="AS3">
        <f xml:space="preserve"> AR3 + parameters!$D$65</f>
        <v>-1.0000000000000009</v>
      </c>
      <c r="AT3">
        <f xml:space="preserve"> AS3 + parameters!$D$65</f>
        <v>-0.90000000000000091</v>
      </c>
      <c r="AU3">
        <f xml:space="preserve"> AT3 + parameters!$D$65</f>
        <v>-0.80000000000000093</v>
      </c>
      <c r="AV3">
        <f xml:space="preserve"> AU3 + parameters!$D$65</f>
        <v>-0.70000000000000095</v>
      </c>
      <c r="AW3">
        <f xml:space="preserve"> AV3 + parameters!$D$65</f>
        <v>-0.60000000000000098</v>
      </c>
      <c r="AX3">
        <f xml:space="preserve"> AW3 + parameters!$D$65</f>
        <v>-0.500000000000001</v>
      </c>
      <c r="AY3">
        <f xml:space="preserve"> AX3 + parameters!$D$65</f>
        <v>-0.40000000000000102</v>
      </c>
      <c r="AZ3">
        <f xml:space="preserve"> AY3 + parameters!$D$65</f>
        <v>-0.30000000000000104</v>
      </c>
      <c r="BA3">
        <f xml:space="preserve"> AZ3 + parameters!$D$65</f>
        <v>-0.20000000000000104</v>
      </c>
      <c r="BB3">
        <f xml:space="preserve"> BA3 + parameters!$D$65</f>
        <v>-0.10000000000000103</v>
      </c>
      <c r="BC3">
        <f xml:space="preserve"> BB3 + parameters!$D$65</f>
        <v>-1.0269562977782698E-15</v>
      </c>
      <c r="BD3">
        <f xml:space="preserve"> BC3 + parameters!$D$65</f>
        <v>9.9999999999998979E-2</v>
      </c>
      <c r="BE3">
        <f xml:space="preserve"> BD3 + parameters!$D$65</f>
        <v>0.19999999999999898</v>
      </c>
      <c r="BF3">
        <f xml:space="preserve"> BE3 + parameters!$D$65</f>
        <v>0.29999999999999899</v>
      </c>
      <c r="BG3">
        <f xml:space="preserve"> BF3 + parameters!$D$65</f>
        <v>0.39999999999999902</v>
      </c>
      <c r="BH3">
        <f xml:space="preserve"> BG3 + parameters!$D$65</f>
        <v>0.499999999999999</v>
      </c>
      <c r="BI3">
        <f xml:space="preserve"> BH3 + parameters!$D$65</f>
        <v>0.59999999999999898</v>
      </c>
      <c r="BJ3">
        <f xml:space="preserve"> BI3 + parameters!$D$65</f>
        <v>0.69999999999999896</v>
      </c>
      <c r="BK3">
        <f xml:space="preserve"> BJ3 + parameters!$D$65</f>
        <v>0.79999999999999893</v>
      </c>
      <c r="BL3">
        <f xml:space="preserve"> BK3 + parameters!$D$65</f>
        <v>0.89999999999999891</v>
      </c>
      <c r="BM3">
        <f xml:space="preserve"> BL3 + parameters!$D$65</f>
        <v>0.99999999999999889</v>
      </c>
      <c r="BN3">
        <f xml:space="preserve"> BM3 + parameters!$D$65</f>
        <v>1.099999999999999</v>
      </c>
      <c r="BO3">
        <f xml:space="preserve"> BN3 + parameters!$D$65</f>
        <v>1.1999999999999991</v>
      </c>
      <c r="BP3">
        <f xml:space="preserve"> BO3 + parameters!$D$65</f>
        <v>1.2999999999999992</v>
      </c>
      <c r="BQ3">
        <f xml:space="preserve"> BP3 + parameters!$D$65</f>
        <v>1.3999999999999992</v>
      </c>
      <c r="BR3">
        <f xml:space="preserve"> BQ3 + parameters!$D$65</f>
        <v>1.4999999999999993</v>
      </c>
      <c r="BS3">
        <f xml:space="preserve"> BR3 + parameters!$D$65</f>
        <v>1.5999999999999994</v>
      </c>
      <c r="BT3">
        <f xml:space="preserve"> BS3 + parameters!$D$65</f>
        <v>1.6999999999999995</v>
      </c>
      <c r="BU3">
        <f xml:space="preserve"> BT3 + parameters!$D$65</f>
        <v>1.7999999999999996</v>
      </c>
      <c r="BV3">
        <f xml:space="preserve"> BU3 + parameters!$D$65</f>
        <v>1.8999999999999997</v>
      </c>
      <c r="BW3">
        <f xml:space="preserve"> BV3 + parameters!$D$65</f>
        <v>1.9999999999999998</v>
      </c>
      <c r="BX3">
        <f xml:space="preserve"> BW3 + parameters!$D$65</f>
        <v>2.0999999999999996</v>
      </c>
      <c r="BY3">
        <f xml:space="preserve"> BX3 + parameters!$D$65</f>
        <v>2.1999999999999997</v>
      </c>
      <c r="BZ3">
        <f xml:space="preserve"> BY3 + parameters!$D$65</f>
        <v>2.2999999999999998</v>
      </c>
      <c r="CA3">
        <f xml:space="preserve"> BZ3 + parameters!$D$65</f>
        <v>2.4</v>
      </c>
      <c r="CB3">
        <f xml:space="preserve"> CA3 + parameters!$D$65</f>
        <v>2.5</v>
      </c>
      <c r="CC3">
        <f xml:space="preserve"> CB3 + parameters!$D$65</f>
        <v>2.6</v>
      </c>
      <c r="CD3">
        <f xml:space="preserve"> CC3 + parameters!$D$65</f>
        <v>2.7</v>
      </c>
      <c r="CE3">
        <f xml:space="preserve"> CD3 + parameters!$D$65</f>
        <v>2.8000000000000003</v>
      </c>
      <c r="CF3">
        <f xml:space="preserve"> CE3 + parameters!$D$65</f>
        <v>2.9000000000000004</v>
      </c>
      <c r="CG3">
        <f xml:space="preserve"> CF3 + parameters!$D$65</f>
        <v>3.0000000000000004</v>
      </c>
      <c r="CH3">
        <f xml:space="preserve"> CG3 + parameters!$D$65</f>
        <v>3.1000000000000005</v>
      </c>
      <c r="CI3">
        <f xml:space="preserve"> CH3 + parameters!$D$65</f>
        <v>3.2000000000000006</v>
      </c>
      <c r="CJ3">
        <f xml:space="preserve"> CI3 + parameters!$D$65</f>
        <v>3.3000000000000007</v>
      </c>
      <c r="CK3">
        <f xml:space="preserve"> CJ3 + parameters!$D$65</f>
        <v>3.4000000000000008</v>
      </c>
      <c r="CL3">
        <f xml:space="preserve"> CK3 + parameters!$D$65</f>
        <v>3.5000000000000009</v>
      </c>
      <c r="CM3">
        <f xml:space="preserve"> CL3 + parameters!$D$65</f>
        <v>3.600000000000001</v>
      </c>
      <c r="CN3">
        <f xml:space="preserve"> CM3 + parameters!$D$65</f>
        <v>3.7000000000000011</v>
      </c>
      <c r="CO3">
        <f xml:space="preserve"> CN3 + parameters!$D$65</f>
        <v>3.8000000000000012</v>
      </c>
      <c r="CP3">
        <f xml:space="preserve"> CO3 + parameters!$D$65</f>
        <v>3.9000000000000012</v>
      </c>
      <c r="CQ3">
        <f xml:space="preserve"> CP3 + parameters!$D$65</f>
        <v>4.0000000000000009</v>
      </c>
      <c r="CR3">
        <f xml:space="preserve"> CQ3 + parameters!$D$65</f>
        <v>4.1000000000000005</v>
      </c>
      <c r="CS3">
        <f xml:space="preserve"> CR3 + parameters!$D$65</f>
        <v>4.2</v>
      </c>
      <c r="CT3">
        <f xml:space="preserve"> CS3 + parameters!$D$65</f>
        <v>4.3</v>
      </c>
      <c r="CU3">
        <f xml:space="preserve"> CT3 + parameters!$D$65</f>
        <v>4.3999999999999995</v>
      </c>
      <c r="CV3">
        <f xml:space="preserve"> CU3 + parameters!$D$65</f>
        <v>4.4999999999999991</v>
      </c>
      <c r="CW3">
        <f xml:space="preserve"> CV3 + parameters!$D$65</f>
        <v>4.5999999999999988</v>
      </c>
      <c r="CX3">
        <f xml:space="preserve"> CW3 + parameters!$D$65</f>
        <v>4.6999999999999984</v>
      </c>
      <c r="CY3">
        <f xml:space="preserve"> CX3 + parameters!$D$65</f>
        <v>4.799999999999998</v>
      </c>
      <c r="CZ3">
        <f xml:space="preserve"> CY3 + parameters!$D$65</f>
        <v>4.8999999999999977</v>
      </c>
      <c r="DA3">
        <f xml:space="preserve"> CZ3 + parameters!$D$65</f>
        <v>4.9999999999999973</v>
      </c>
    </row>
    <row r="5" spans="4:105" x14ac:dyDescent="0.25">
      <c r="D5" s="4" t="s">
        <v>3</v>
      </c>
      <c r="E5" s="2">
        <f xml:space="preserve">   1/2   *   (   ERF(   (E3+parameters!$D$65/2)/SQRT(2)   )   -   ERF(   (E3-parameters!$D$65/2)/SQRT(2)   )   )</f>
        <v>1.5016237570053548E-7</v>
      </c>
      <c r="F5" s="2">
        <f xml:space="preserve">   1/2   *   (   ERF(   (F3+parameters!$D$65/2)/SQRT(2)   )   -   ERF(   (F3-parameters!$D$65/2)/SQRT(2)   )   )</f>
        <v>2.4623996403017046E-7</v>
      </c>
      <c r="G5" s="2">
        <f xml:space="preserve">   1/2   *   (   ERF(   (G3+parameters!$D$65/2)/SQRT(2)   )   -   ERF(   (G3-parameters!$D$65/2)/SQRT(2)   )   )</f>
        <v>3.9977587057427044E-7</v>
      </c>
      <c r="H5" s="2">
        <f xml:space="preserve">   1/2   *   (   ERF(   (H3+parameters!$D$65/2)/SQRT(2)   )   -   ERF(   (H3-parameters!$D$65/2)/SQRT(2)   )   )</f>
        <v>6.425919018004933E-7</v>
      </c>
      <c r="I5" s="2">
        <f xml:space="preserve">   1/2   *   (   ERF(   (I3+parameters!$D$65/2)/SQRT(2)   )   -   ERF(   (I3-parameters!$D$65/2)/SQRT(2)   )   )</f>
        <v>1.0226206352825784E-6</v>
      </c>
      <c r="J5" s="2">
        <f xml:space="preserve">   1/2   *   (   ERF(   (J3+parameters!$D$65/2)/SQRT(2)   )   -   ERF(   (J3-parameters!$D$65/2)/SQRT(2)   )   )</f>
        <v>1.6112186903005643E-6</v>
      </c>
      <c r="K5" s="2">
        <f xml:space="preserve">   1/2   *   (   ERF(   (K3+parameters!$D$65/2)/SQRT(2)   )   -   ERF(   (K3-parameters!$D$65/2)/SQRT(2)   )   )</f>
        <v>2.5133621293638164E-6</v>
      </c>
      <c r="L5" s="2">
        <f xml:space="preserve">   1/2   *   (   ERF(   (L3+parameters!$D$65/2)/SQRT(2)   )   -   ERF(   (L3-parameters!$D$65/2)/SQRT(2)   )   )</f>
        <v>3.8816491756410443E-6</v>
      </c>
      <c r="M5" s="2">
        <f xml:space="preserve">   1/2   *   (   ERF(   (M3+parameters!$D$65/2)/SQRT(2)   )   -   ERF(   (M3-parameters!$D$65/2)/SQRT(2)   )   )</f>
        <v>5.9352379546684375E-6</v>
      </c>
      <c r="N5" s="2">
        <f xml:space="preserve">   1/2   *   (   ERF(   (N3+parameters!$D$65/2)/SQRT(2)   )   -   ERF(   (N3-parameters!$D$65/2)/SQRT(2)   )   )</f>
        <v>8.9850527444368389E-6</v>
      </c>
      <c r="O5" s="2">
        <f xml:space="preserve">   1/2   *   (   ERF(   (O3+parameters!$D$65/2)/SQRT(2)   )   -   ERF(   (O3-parameters!$D$65/2)/SQRT(2)   )   )</f>
        <v>1.3466780123705391E-5</v>
      </c>
      <c r="P5" s="2">
        <f xml:space="preserve">   1/2   *   (   ERF(   (P3+parameters!$D$65/2)/SQRT(2)   )   -   ERF(   (P3-parameters!$D$65/2)/SQRT(2)   )   )</f>
        <v>1.9983315821148206E-5</v>
      </c>
      <c r="Q5" s="2">
        <f xml:space="preserve">   1/2   *   (   ERF(   (Q3+parameters!$D$65/2)/SQRT(2)   )   -   ERF(   (Q3-parameters!$D$65/2)/SQRT(2)   )   )</f>
        <v>2.9358372781895792E-5</v>
      </c>
      <c r="R5" s="2">
        <f xml:space="preserve">   1/2   *   (   ERF(   (R3+parameters!$D$65/2)/SQRT(2)   )   -   ERF(   (R3-parameters!$D$65/2)/SQRT(2)   )   )</f>
        <v>4.2702869219646278E-5</v>
      </c>
      <c r="S5" s="2">
        <f xml:space="preserve">   1/2   *   (   ERF(   (S3+parameters!$D$65/2)/SQRT(2)   )   -   ERF(   (S3-parameters!$D$65/2)/SQRT(2)   )   )</f>
        <v>6.1495421215196355E-5</v>
      </c>
      <c r="T5" s="2">
        <f xml:space="preserve">   1/2   *   (   ERF(   (T3+parameters!$D$65/2)/SQRT(2)   )   -   ERF(   (T3-parameters!$D$65/2)/SQRT(2)   )   )</f>
        <v>8.767770118051077E-5</v>
      </c>
      <c r="U5" s="2">
        <f xml:space="preserve">   1/2   *   (   ERF(   (U3+parameters!$D$65/2)/SQRT(2)   )   -   ERF(   (U3-parameters!$D$65/2)/SQRT(2)   )   )</f>
        <v>1.2376452504786473E-4</v>
      </c>
      <c r="V5" s="2">
        <f xml:space="preserve">   1/2   *   (   ERF(   (V3+parameters!$D$65/2)/SQRT(2)   )   -   ERF(   (V3-parameters!$D$65/2)/SQRT(2)   )   )</f>
        <v>1.7296724052673351E-4</v>
      </c>
      <c r="W5" s="2">
        <f xml:space="preserve">   1/2   *   (   ERF(   (W3+parameters!$D$65/2)/SQRT(2)   )   -   ERF(   (W3-parameters!$D$65/2)/SQRT(2)   )   )</f>
        <v>2.3932727043779467E-4</v>
      </c>
      <c r="X5" s="2">
        <f xml:space="preserve">   1/2   *   (   ERF(   (X3+parameters!$D$65/2)/SQRT(2)   )   -   ERF(   (X3-parameters!$D$65/2)/SQRT(2)   )   )</f>
        <v>3.2785451819411504E-4</v>
      </c>
      <c r="Y5" s="2">
        <f xml:space="preserve">   1/2   *   (   ERF(   (Y3+parameters!$D$65/2)/SQRT(2)   )   -   ERF(   (Y3-parameters!$D$65/2)/SQRT(2)   )   )</f>
        <v>4.4466281634220062E-4</v>
      </c>
      <c r="Z5" s="2">
        <f xml:space="preserve">   1/2   *   (   ERF(   (Z3+parameters!$D$65/2)/SQRT(2)   )   -   ERF(   (Z3-parameters!$D$65/2)/SQRT(2)   )   )</f>
        <v>5.9709180754835556E-4</v>
      </c>
      <c r="AA5" s="2">
        <f xml:space="preserve">   1/2   *   (   ERF(   (AA3+parameters!$D$65/2)/SQRT(2)   )   -   ERF(   (AA3-parameters!$D$65/2)/SQRT(2)   )   )</f>
        <v>7.938017801413233E-4</v>
      </c>
      <c r="AB5" s="2">
        <f xml:space="preserve">   1/2   *   (   ERF(   (AB3+parameters!$D$65/2)/SQRT(2)   )   -   ERF(   (AB3-parameters!$D$65/2)/SQRT(2)   )   )</f>
        <v>1.0448253077037228E-3</v>
      </c>
      <c r="AC5" s="2">
        <f xml:space="preserve">   1/2   *   (   ERF(   (AC3+parameters!$D$65/2)/SQRT(2)   )   -   ERF(   (AC3-parameters!$D$65/2)/SQRT(2)   )   )</f>
        <v>1.3615574113083895E-3</v>
      </c>
      <c r="AD5" s="2">
        <f xml:space="preserve">   1/2   *   (   ERF(   (AD3+parameters!$D$65/2)/SQRT(2)   )   -   ERF(   (AD3-parameters!$D$65/2)/SQRT(2)   )   )</f>
        <v>1.7566647812047309E-3</v>
      </c>
      <c r="AE5" s="2">
        <f xml:space="preserve">   1/2   *   (   ERF(   (AE3+parameters!$D$65/2)/SQRT(2)   )   -   ERF(   (AE3-parameters!$D$65/2)/SQRT(2)   )   )</f>
        <v>2.2438947995671032E-3</v>
      </c>
      <c r="AF5" s="2">
        <f xml:space="preserve">   1/2   *   (   ERF(   (AF3+parameters!$D$65/2)/SQRT(2)   )   -   ERF(   (AF3-parameters!$D$65/2)/SQRT(2)   )   )</f>
        <v>2.8377671202060584E-3</v>
      </c>
      <c r="AG5" s="2">
        <f xml:space="preserve">   1/2   *   (   ERF(   (AG3+parameters!$D$65/2)/SQRT(2)   )   -   ERF(   (AG3-parameters!$D$65/2)/SQRT(2)   )   )</f>
        <v>3.5531347360457377E-3</v>
      </c>
      <c r="AH5" s="2">
        <f xml:space="preserve">   1/2   *   (   ERF(   (AH3+parameters!$D$65/2)/SQRT(2)   )   -   ERF(   (AH3-parameters!$D$65/2)/SQRT(2)   )   )</f>
        <v>4.4046080146138422E-3</v>
      </c>
      <c r="AI5" s="2">
        <f xml:space="preserve">   1/2   *   (   ERF(   (AI3+parameters!$D$65/2)/SQRT(2)   )   -   ERF(   (AI3-parameters!$D$65/2)/SQRT(2)   )   )</f>
        <v>5.4058441159342552E-3</v>
      </c>
      <c r="AJ5" s="2">
        <f xml:space="preserve">   1/2   *   (   ERF(   (AJ3+parameters!$D$65/2)/SQRT(2)   )   -   ERF(   (AJ3-parameters!$D$65/2)/SQRT(2)   )   )</f>
        <v>6.5687152739750676E-3</v>
      </c>
      <c r="AK5" s="2">
        <f xml:space="preserve">   1/2   *   (   ERF(   (AK3+parameters!$D$65/2)/SQRT(2)   )   -   ERF(   (AK3-parameters!$D$65/2)/SQRT(2)   )   )</f>
        <v>7.9023820682033175E-3</v>
      </c>
      <c r="AL5" s="2">
        <f xml:space="preserve">   1/2   *   (   ERF(   (AL3+parameters!$D$65/2)/SQRT(2)   )   -   ERF(   (AL3-parameters!$D$65/2)/SQRT(2)   )   )</f>
        <v>9.4123111698309891E-3</v>
      </c>
      <c r="AM5" s="2">
        <f xml:space="preserve">   1/2   *   (   ERF(   (AM3+parameters!$D$65/2)/SQRT(2)   )   -   ERF(   (AM3-parameters!$D$65/2)/SQRT(2)   )   )</f>
        <v>1.1099289968410919E-2</v>
      </c>
      <c r="AN5" s="2">
        <f xml:space="preserve">   1/2   *   (   ERF(   (AN3+parameters!$D$65/2)/SQRT(2)   )   -   ERF(   (AN3-parameters!$D$65/2)/SQRT(2)   )   )</f>
        <v>1.2958501607589323E-2</v>
      </c>
      <c r="AO5" s="2">
        <f xml:space="preserve">   1/2   *   (   ERF(   (AO3+parameters!$D$65/2)/SQRT(2)   )   -   ERF(   (AO3-parameters!$D$65/2)/SQRT(2)   )   )</f>
        <v>1.4978731827753666E-2</v>
      </c>
      <c r="AP5" s="2">
        <f xml:space="preserve">   1/2   *   (   ERF(   (AP3+parameters!$D$65/2)/SQRT(2)   )   -   ERF(   (AP3-parameters!$D$65/2)/SQRT(2)   )   )</f>
        <v>1.7141782229453228E-2</v>
      </c>
      <c r="AQ5" s="2">
        <f xml:space="preserve">   1/2   *   (   ERF(   (AQ3+parameters!$D$65/2)/SQRT(2)   )   -   ERF(   (AQ3-parameters!$D$65/2)/SQRT(2)   )   )</f>
        <v>1.9422161970295004E-2</v>
      </c>
      <c r="AR5" s="2">
        <f xml:space="preserve">   1/2   *   (   ERF(   (AR3+parameters!$D$65/2)/SQRT(2)   )   -   ERF(   (AR3-parameters!$D$65/2)/SQRT(2)   )   )</f>
        <v>2.1787120738745669E-2</v>
      </c>
      <c r="AS5" s="2">
        <f xml:space="preserve">   1/2   *   (   ERF(   (AS3+parameters!$D$65/2)/SQRT(2)   )   -   ERF(   (AS3-parameters!$D$65/2)/SQRT(2)   )   )</f>
        <v>2.4197069932585913E-2</v>
      </c>
      <c r="AT5" s="2">
        <f xml:space="preserve">   1/2   *   (   ERF(   (AT3+parameters!$D$65/2)/SQRT(2)   )   -   ERF(   (AT3-parameters!$D$65/2)/SQRT(2)   )   )</f>
        <v>2.6606416814210609E-2</v>
      </c>
      <c r="AU5" s="2">
        <f xml:space="preserve">   1/2   *   (   ERF(   (AU3+parameters!$D$65/2)/SQRT(2)   )   -   ERF(   (AU3-parameters!$D$65/2)/SQRT(2)   )   )</f>
        <v>2.8964809254175883E-2</v>
      </c>
      <c r="AV5" s="2">
        <f xml:space="preserve">   1/2   *   (   ERF(   (AV3+parameters!$D$65/2)/SQRT(2)   )   -   ERF(   (AV3-parameters!$D$65/2)/SQRT(2)   )   )</f>
        <v>3.121875842899649E-2</v>
      </c>
      <c r="AW5" s="2">
        <f xml:space="preserve">   1/2   *   (   ERF(   (AW3+parameters!$D$65/2)/SQRT(2)   )   -   ERF(   (AW3-parameters!$D$65/2)/SQRT(2)   )   )</f>
        <v>3.3313575982481664E-2</v>
      </c>
      <c r="AX5" s="2">
        <f xml:space="preserve">   1/2   *   (   ERF(   (AX3+parameters!$D$65/2)/SQRT(2)   )   -   ERF(   (AX3-parameters!$D$65/2)/SQRT(2)   )   )</f>
        <v>3.5195533499573634E-2</v>
      </c>
      <c r="AY5" s="2">
        <f xml:space="preserve">   1/2   *   (   ERF(   (AY3+parameters!$D$65/2)/SQRT(2)   )   -   ERF(   (AY3-parameters!$D$65/2)/SQRT(2)   )   )</f>
        <v>3.6814128536460905E-2</v>
      </c>
      <c r="AZ5" s="2">
        <f xml:space="preserve">   1/2   *   (   ERF(   (AZ3+parameters!$D$65/2)/SQRT(2)   )   -   ERF(   (AZ3-parameters!$D$65/2)/SQRT(2)   )   )</f>
        <v>3.8124325492695316E-2</v>
      </c>
      <c r="BA5" s="2">
        <f xml:space="preserve">   1/2   *   (   ERF(   (BA3+parameters!$D$65/2)/SQRT(2)   )   -   ERF(   (BA3-parameters!$D$65/2)/SQRT(2)   )   )</f>
        <v>3.9088633312681212E-2</v>
      </c>
      <c r="BB5" s="2">
        <f xml:space="preserve">   1/2   *   (   ERF(   (BB3+parameters!$D$65/2)/SQRT(2)   )   -   ERF(   (BB3-parameters!$D$65/2)/SQRT(2)   )   )</f>
        <v>3.9678886531870058E-2</v>
      </c>
      <c r="BC5" s="2">
        <f xml:space="preserve">   1/2   *   (   ERF(   (BC3+parameters!$D$65/2)/SQRT(2)   )   -   ERF(   (BC3-parameters!$D$65/2)/SQRT(2)   )   )</f>
        <v>3.9877611676744924E-2</v>
      </c>
      <c r="BD5" s="2">
        <f xml:space="preserve">   1/2   *   (   ERF(   (BD3+parameters!$D$65/2)/SQRT(2)   )   -   ERF(   (BD3-parameters!$D$65/2)/SQRT(2)   )   )</f>
        <v>3.9678886531870065E-2</v>
      </c>
      <c r="BE5" s="2">
        <f xml:space="preserve">   1/2   *   (   ERF(   (BE3+parameters!$D$65/2)/SQRT(2)   )   -   ERF(   (BE3-parameters!$D$65/2)/SQRT(2)   )   )</f>
        <v>3.9088633312681226E-2</v>
      </c>
      <c r="BF5" s="2">
        <f xml:space="preserve">   1/2   *   (   ERF(   (BF3+parameters!$D$65/2)/SQRT(2)   )   -   ERF(   (BF3-parameters!$D$65/2)/SQRT(2)   )   )</f>
        <v>3.8124325492695371E-2</v>
      </c>
      <c r="BG5" s="2">
        <f xml:space="preserve">   1/2   *   (   ERF(   (BG3+parameters!$D$65/2)/SQRT(2)   )   -   ERF(   (BG3-parameters!$D$65/2)/SQRT(2)   )   )</f>
        <v>3.6814128536460933E-2</v>
      </c>
      <c r="BH5" s="2">
        <f xml:space="preserve">   1/2   *   (   ERF(   (BH3+parameters!$D$65/2)/SQRT(2)   )   -   ERF(   (BH3-parameters!$D$65/2)/SQRT(2)   )   )</f>
        <v>3.5195533499573661E-2</v>
      </c>
      <c r="BI5" s="2">
        <f xml:space="preserve">   1/2   *   (   ERF(   (BI3+parameters!$D$65/2)/SQRT(2)   )   -   ERF(   (BI3-parameters!$D$65/2)/SQRT(2)   )   )</f>
        <v>3.3313575982481691E-2</v>
      </c>
      <c r="BJ5" s="2">
        <f xml:space="preserve">   1/2   *   (   ERF(   (BJ3+parameters!$D$65/2)/SQRT(2)   )   -   ERF(   (BJ3-parameters!$D$65/2)/SQRT(2)   )   )</f>
        <v>3.1218758428996546E-2</v>
      </c>
      <c r="BK5" s="2">
        <f xml:space="preserve">   1/2   *   (   ERF(   (BK3+parameters!$D$65/2)/SQRT(2)   )   -   ERF(   (BK3-parameters!$D$65/2)/SQRT(2)   )   )</f>
        <v>2.8964809254175772E-2</v>
      </c>
      <c r="BL5" s="2">
        <f xml:space="preserve">   1/2   *   (   ERF(   (BL3+parameters!$D$65/2)/SQRT(2)   )   -   ERF(   (BL3-parameters!$D$65/2)/SQRT(2)   )   )</f>
        <v>2.6606416814210609E-2</v>
      </c>
      <c r="BM5" s="2">
        <f xml:space="preserve">   1/2   *   (   ERF(   (BM3+parameters!$D$65/2)/SQRT(2)   )   -   ERF(   (BM3-parameters!$D$65/2)/SQRT(2)   )   )</f>
        <v>2.4197069932585857E-2</v>
      </c>
      <c r="BN5" s="2">
        <f xml:space="preserve">   1/2   *   (   ERF(   (BN3+parameters!$D$65/2)/SQRT(2)   )   -   ERF(   (BN3-parameters!$D$65/2)/SQRT(2)   )   )</f>
        <v>2.178712073874578E-2</v>
      </c>
      <c r="BO5" s="2">
        <f xml:space="preserve">   1/2   *   (   ERF(   (BO3+parameters!$D$65/2)/SQRT(2)   )   -   ERF(   (BO3-parameters!$D$65/2)/SQRT(2)   )   )</f>
        <v>1.942216197029506E-2</v>
      </c>
      <c r="BP5" s="2">
        <f xml:space="preserve">   1/2   *   (   ERF(   (BP3+parameters!$D$65/2)/SQRT(2)   )   -   ERF(   (BP3-parameters!$D$65/2)/SQRT(2)   )   )</f>
        <v>1.7141782229453228E-2</v>
      </c>
      <c r="BQ5" s="2">
        <f xml:space="preserve">   1/2   *   (   ERF(   (BQ3+parameters!$D$65/2)/SQRT(2)   )   -   ERF(   (BQ3-parameters!$D$65/2)/SQRT(2)   )   )</f>
        <v>1.4978731827753722E-2</v>
      </c>
      <c r="BR5" s="2">
        <f xml:space="preserve">   1/2   *   (   ERF(   (BR3+parameters!$D$65/2)/SQRT(2)   )   -   ERF(   (BR3-parameters!$D$65/2)/SQRT(2)   )   )</f>
        <v>1.2958501607589323E-2</v>
      </c>
      <c r="BS5" s="2">
        <f xml:space="preserve">   1/2   *   (   ERF(   (BS3+parameters!$D$65/2)/SQRT(2)   )   -   ERF(   (BS3-parameters!$D$65/2)/SQRT(2)   )   )</f>
        <v>1.1099289968410975E-2</v>
      </c>
      <c r="BT5" s="2">
        <f xml:space="preserve">   1/2   *   (   ERF(   (BT3+parameters!$D$65/2)/SQRT(2)   )   -   ERF(   (BT3-parameters!$D$65/2)/SQRT(2)   )   )</f>
        <v>9.4123111698309891E-3</v>
      </c>
      <c r="BU5" s="2">
        <f xml:space="preserve">   1/2   *   (   ERF(   (BU3+parameters!$D$65/2)/SQRT(2)   )   -   ERF(   (BU3-parameters!$D$65/2)/SQRT(2)   )   )</f>
        <v>7.9023820682034285E-3</v>
      </c>
      <c r="BV5" s="2">
        <f xml:space="preserve">   1/2   *   (   ERF(   (BV3+parameters!$D$65/2)/SQRT(2)   )   -   ERF(   (BV3-parameters!$D$65/2)/SQRT(2)   )   )</f>
        <v>6.5687152739750676E-3</v>
      </c>
      <c r="BW5" s="2">
        <f xml:space="preserve">   1/2   *   (   ERF(   (BW3+parameters!$D$65/2)/SQRT(2)   )   -   ERF(   (BW3-parameters!$D$65/2)/SQRT(2)   )   )</f>
        <v>5.4058441159342552E-3</v>
      </c>
      <c r="BX5" s="2">
        <f xml:space="preserve">   1/2   *   (   ERF(   (BX3+parameters!$D$65/2)/SQRT(2)   )   -   ERF(   (BX3-parameters!$D$65/2)/SQRT(2)   )   )</f>
        <v>4.4046080146138977E-3</v>
      </c>
      <c r="BY5" s="2">
        <f xml:space="preserve">   1/2   *   (   ERF(   (BY3+parameters!$D$65/2)/SQRT(2)   )   -   ERF(   (BY3-parameters!$D$65/2)/SQRT(2)   )   )</f>
        <v>3.5531347360457932E-3</v>
      </c>
      <c r="BZ5" s="2">
        <f xml:space="preserve">   1/2   *   (   ERF(   (BZ3+parameters!$D$65/2)/SQRT(2)   )   -   ERF(   (BZ3-parameters!$D$65/2)/SQRT(2)   )   )</f>
        <v>2.8377671202061139E-3</v>
      </c>
      <c r="CA5" s="2">
        <f xml:space="preserve">   1/2   *   (   ERF(   (CA3+parameters!$D$65/2)/SQRT(2)   )   -   ERF(   (CA3-parameters!$D$65/2)/SQRT(2)   )   )</f>
        <v>2.2438947995671032E-3</v>
      </c>
      <c r="CB5" s="2">
        <f xml:space="preserve">   1/2   *   (   ERF(   (CB3+parameters!$D$65/2)/SQRT(2)   )   -   ERF(   (CB3-parameters!$D$65/2)/SQRT(2)   )   )</f>
        <v>1.7566647812047309E-3</v>
      </c>
      <c r="CC5" s="2">
        <f xml:space="preserve">   1/2   *   (   ERF(   (CC3+parameters!$D$65/2)/SQRT(2)   )   -   ERF(   (CC3-parameters!$D$65/2)/SQRT(2)   )   )</f>
        <v>1.361557411308334E-3</v>
      </c>
      <c r="CD5" s="2">
        <f xml:space="preserve">   1/2   *   (   ERF(   (CD3+parameters!$D$65/2)/SQRT(2)   )   -   ERF(   (CD3-parameters!$D$65/2)/SQRT(2)   )   )</f>
        <v>1.0448253077037228E-3</v>
      </c>
      <c r="CE5" s="2">
        <f xml:space="preserve">   1/2   *   (   ERF(   (CE3+parameters!$D$65/2)/SQRT(2)   )   -   ERF(   (CE3-parameters!$D$65/2)/SQRT(2)   )   )</f>
        <v>7.938017801413233E-4</v>
      </c>
      <c r="CF5" s="2">
        <f xml:space="preserve">   1/2   *   (   ERF(   (CF3+parameters!$D$65/2)/SQRT(2)   )   -   ERF(   (CF3-parameters!$D$65/2)/SQRT(2)   )   )</f>
        <v>5.9709180754835556E-4</v>
      </c>
      <c r="CG5" s="2">
        <f xml:space="preserve">   1/2   *   (   ERF(   (CG3+parameters!$D$65/2)/SQRT(2)   )   -   ERF(   (CG3-parameters!$D$65/2)/SQRT(2)   )   )</f>
        <v>4.4466281634220062E-4</v>
      </c>
      <c r="CH5" s="2">
        <f xml:space="preserve">   1/2   *   (   ERF(   (CH3+parameters!$D$65/2)/SQRT(2)   )   -   ERF(   (CH3-parameters!$D$65/2)/SQRT(2)   )   )</f>
        <v>3.2785451819411504E-4</v>
      </c>
      <c r="CI5" s="2">
        <f xml:space="preserve">   1/2   *   (   ERF(   (CI3+parameters!$D$65/2)/SQRT(2)   )   -   ERF(   (CI3-parameters!$D$65/2)/SQRT(2)   )   )</f>
        <v>2.3932727043779467E-4</v>
      </c>
      <c r="CJ5" s="2">
        <f xml:space="preserve">   1/2   *   (   ERF(   (CJ3+parameters!$D$65/2)/SQRT(2)   )   -   ERF(   (CJ3-parameters!$D$65/2)/SQRT(2)   )   )</f>
        <v>1.7296724052673351E-4</v>
      </c>
      <c r="CK5" s="2">
        <f xml:space="preserve">   1/2   *   (   ERF(   (CK3+parameters!$D$65/2)/SQRT(2)   )   -   ERF(   (CK3-parameters!$D$65/2)/SQRT(2)   )   )</f>
        <v>1.2376452504786473E-4</v>
      </c>
      <c r="CL5" s="2">
        <f xml:space="preserve">   1/2   *   (   ERF(   (CL3+parameters!$D$65/2)/SQRT(2)   )   -   ERF(   (CL3-parameters!$D$65/2)/SQRT(2)   )   )</f>
        <v>8.767770118051077E-5</v>
      </c>
      <c r="CM5" s="2">
        <f xml:space="preserve">   1/2   *   (   ERF(   (CM3+parameters!$D$65/2)/SQRT(2)   )   -   ERF(   (CM3-parameters!$D$65/2)/SQRT(2)   )   )</f>
        <v>6.1495421215196355E-5</v>
      </c>
      <c r="CN5" s="2">
        <f xml:space="preserve">   1/2   *   (   ERF(   (CN3+parameters!$D$65/2)/SQRT(2)   )   -   ERF(   (CN3-parameters!$D$65/2)/SQRT(2)   )   )</f>
        <v>4.2702869219646278E-5</v>
      </c>
      <c r="CO5" s="2">
        <f xml:space="preserve">   1/2   *   (   ERF(   (CO3+parameters!$D$65/2)/SQRT(2)   )   -   ERF(   (CO3-parameters!$D$65/2)/SQRT(2)   )   )</f>
        <v>2.9358372781895792E-5</v>
      </c>
      <c r="CP5" s="2">
        <f xml:space="preserve">   1/2   *   (   ERF(   (CP3+parameters!$D$65/2)/SQRT(2)   )   -   ERF(   (CP3-parameters!$D$65/2)/SQRT(2)   )   )</f>
        <v>1.9983315821148206E-5</v>
      </c>
      <c r="CQ5" s="2">
        <f xml:space="preserve">   1/2   *   (   ERF(   (CQ3+parameters!$D$65/2)/SQRT(2)   )   -   ERF(   (CQ3-parameters!$D$65/2)/SQRT(2)   )   )</f>
        <v>1.3466780123705391E-5</v>
      </c>
      <c r="CR5" s="2">
        <f xml:space="preserve">   1/2   *   (   ERF(   (CR3+parameters!$D$65/2)/SQRT(2)   )   -   ERF(   (CR3-parameters!$D$65/2)/SQRT(2)   )   )</f>
        <v>8.9850527444368389E-6</v>
      </c>
      <c r="CS5" s="2">
        <f xml:space="preserve">   1/2   *   (   ERF(   (CS3+parameters!$D$65/2)/SQRT(2)   )   -   ERF(   (CS3-parameters!$D$65/2)/SQRT(2)   )   )</f>
        <v>5.9352379546684375E-6</v>
      </c>
      <c r="CT5" s="2">
        <f xml:space="preserve">   1/2   *   (   ERF(   (CT3+parameters!$D$65/2)/SQRT(2)   )   -   ERF(   (CT3-parameters!$D$65/2)/SQRT(2)   )   )</f>
        <v>3.8816491756410443E-6</v>
      </c>
      <c r="CU5" s="2">
        <f xml:space="preserve">   1/2   *   (   ERF(   (CU3+parameters!$D$65/2)/SQRT(2)   )   -   ERF(   (CU3-parameters!$D$65/2)/SQRT(2)   )   )</f>
        <v>2.5133621293638164E-6</v>
      </c>
      <c r="CV5" s="2">
        <f xml:space="preserve">   1/2   *   (   ERF(   (CV3+parameters!$D$65/2)/SQRT(2)   )   -   ERF(   (CV3-parameters!$D$65/2)/SQRT(2)   )   )</f>
        <v>1.6112186903005643E-6</v>
      </c>
      <c r="CW5" s="2">
        <f xml:space="preserve">   1/2   *   (   ERF(   (CW3+parameters!$D$65/2)/SQRT(2)   )   -   ERF(   (CW3-parameters!$D$65/2)/SQRT(2)   )   )</f>
        <v>1.0226206352825784E-6</v>
      </c>
      <c r="CX5" s="2">
        <f xml:space="preserve">   1/2   *   (   ERF(   (CX3+parameters!$D$65/2)/SQRT(2)   )   -   ERF(   (CX3-parameters!$D$65/2)/SQRT(2)   )   )</f>
        <v>6.425919018004933E-7</v>
      </c>
      <c r="CY5" s="2">
        <f xml:space="preserve">   1/2   *   (   ERF(   (CY3+parameters!$D$65/2)/SQRT(2)   )   -   ERF(   (CY3-parameters!$D$65/2)/SQRT(2)   )   )</f>
        <v>3.9977587057427044E-7</v>
      </c>
      <c r="CZ5" s="2">
        <f xml:space="preserve">   1/2   *   (   ERF(   (CZ3+parameters!$D$65/2)/SQRT(2)   )   -   ERF(   (CZ3-parameters!$D$65/2)/SQRT(2)   )   )</f>
        <v>2.4623996403017046E-7</v>
      </c>
      <c r="DA5" s="2">
        <f xml:space="preserve">   1/2   *   (   ERF(   (DA3+parameters!$D$65/2)/SQRT(2)   )   -   ERF(   (DA3-parameters!$D$65/2)/SQRT(2)   )   )</f>
        <v>1.5016237570053548E-7</v>
      </c>
    </row>
    <row r="7" spans="4:105" x14ac:dyDescent="0.25">
      <c r="D7" s="4" t="s">
        <v>25</v>
      </c>
    </row>
    <row r="8" spans="4:105" x14ac:dyDescent="0.25">
      <c r="D8" t="s">
        <v>48</v>
      </c>
      <c r="E8" s="1">
        <f t="array" ref="E8:E20">demand.total.2030 * 1000</f>
        <v>4328000</v>
      </c>
      <c r="F8" s="1">
        <f t="array" ref="F8:F20">demand.total.2030 * 1000</f>
        <v>4328000</v>
      </c>
      <c r="G8" s="1">
        <f t="array" ref="G8:G20">demand.total.2030 * 1000</f>
        <v>4328000</v>
      </c>
      <c r="H8" s="1">
        <f t="array" ref="H8:H20">demand.total.2030 * 1000</f>
        <v>4328000</v>
      </c>
      <c r="I8" s="1">
        <f t="array" ref="I8:I20">demand.total.2030 * 1000</f>
        <v>4328000</v>
      </c>
      <c r="J8" s="1">
        <f t="array" ref="J8:J20">demand.total.2030 * 1000</f>
        <v>4328000</v>
      </c>
      <c r="K8" s="1">
        <f t="array" ref="K8:K20">demand.total.2030 * 1000</f>
        <v>4328000</v>
      </c>
      <c r="L8" s="1">
        <f t="array" ref="L8:L20">demand.total.2030 * 1000</f>
        <v>4328000</v>
      </c>
      <c r="M8" s="1">
        <f t="array" ref="M8:M20">demand.total.2030 * 1000</f>
        <v>4328000</v>
      </c>
      <c r="N8" s="1">
        <f t="array" ref="N8:N20">demand.total.2030 * 1000</f>
        <v>4328000</v>
      </c>
      <c r="O8" s="1">
        <f t="array" ref="O8:O20">demand.total.2030 * 1000</f>
        <v>4328000</v>
      </c>
      <c r="P8" s="1">
        <f t="array" ref="P8:P20">demand.total.2030 * 1000</f>
        <v>4328000</v>
      </c>
      <c r="Q8" s="1">
        <f t="array" ref="Q8:Q20">demand.total.2030 * 1000</f>
        <v>4328000</v>
      </c>
      <c r="R8" s="1">
        <f t="array" ref="R8:R20">demand.total.2030 * 1000</f>
        <v>4328000</v>
      </c>
      <c r="S8" s="1">
        <f t="array" ref="S8:S20">demand.total.2030 * 1000</f>
        <v>4328000</v>
      </c>
      <c r="T8" s="1">
        <f t="array" ref="T8:T20">demand.total.2030 * 1000</f>
        <v>4328000</v>
      </c>
      <c r="U8" s="1">
        <f t="array" ref="U8:U20">demand.total.2030 * 1000</f>
        <v>4328000</v>
      </c>
      <c r="V8" s="1">
        <f t="array" ref="V8:V20">demand.total.2030 * 1000</f>
        <v>4328000</v>
      </c>
      <c r="W8" s="1">
        <f t="array" ref="W8:W20">demand.total.2030 * 1000</f>
        <v>4328000</v>
      </c>
      <c r="X8" s="1">
        <f t="array" ref="X8:X20">demand.total.2030 * 1000</f>
        <v>4328000</v>
      </c>
      <c r="Y8" s="1">
        <f t="array" ref="Y8:Y20">demand.total.2030 * 1000</f>
        <v>4328000</v>
      </c>
      <c r="Z8" s="1">
        <f t="array" ref="Z8:Z20">demand.total.2030 * 1000</f>
        <v>4328000</v>
      </c>
      <c r="AA8" s="1">
        <f t="array" ref="AA8:AA20">demand.total.2030 * 1000</f>
        <v>4328000</v>
      </c>
      <c r="AB8" s="1">
        <f t="array" ref="AB8:AB20">demand.total.2030 * 1000</f>
        <v>4328000</v>
      </c>
      <c r="AC8" s="1">
        <f t="array" ref="AC8:AC20">demand.total.2030 * 1000</f>
        <v>4328000</v>
      </c>
      <c r="AD8" s="1">
        <f t="array" ref="AD8:AD20">demand.total.2030 * 1000</f>
        <v>4328000</v>
      </c>
      <c r="AE8" s="1">
        <f t="array" ref="AE8:AE20">demand.total.2030 * 1000</f>
        <v>4328000</v>
      </c>
      <c r="AF8" s="1">
        <f t="array" ref="AF8:AF20">demand.total.2030 * 1000</f>
        <v>4328000</v>
      </c>
      <c r="AG8" s="1">
        <f t="array" ref="AG8:AG20">demand.total.2030 * 1000</f>
        <v>4328000</v>
      </c>
      <c r="AH8" s="1">
        <f t="array" ref="AH8:AH20">demand.total.2030 * 1000</f>
        <v>4328000</v>
      </c>
      <c r="AI8" s="1">
        <f t="array" ref="AI8:AI20">demand.total.2030 * 1000</f>
        <v>4328000</v>
      </c>
      <c r="AJ8" s="1">
        <f t="array" ref="AJ8:AJ20">demand.total.2030 * 1000</f>
        <v>4328000</v>
      </c>
      <c r="AK8" s="1">
        <f t="array" ref="AK8:AK20">demand.total.2030 * 1000</f>
        <v>4328000</v>
      </c>
      <c r="AL8" s="1">
        <f t="array" ref="AL8:AL20">demand.total.2030 * 1000</f>
        <v>4328000</v>
      </c>
      <c r="AM8" s="1">
        <f t="array" ref="AM8:AM20">demand.total.2030 * 1000</f>
        <v>4328000</v>
      </c>
      <c r="AN8" s="1">
        <f t="array" ref="AN8:AN20">demand.total.2030 * 1000</f>
        <v>4328000</v>
      </c>
      <c r="AO8" s="1">
        <f t="array" ref="AO8:AO20">demand.total.2030 * 1000</f>
        <v>4328000</v>
      </c>
      <c r="AP8" s="1">
        <f t="array" ref="AP8:AP20">demand.total.2030 * 1000</f>
        <v>4328000</v>
      </c>
      <c r="AQ8" s="1">
        <f t="array" ref="AQ8:AQ20">demand.total.2030 * 1000</f>
        <v>4328000</v>
      </c>
      <c r="AR8" s="1">
        <f t="array" ref="AR8:AR20">demand.total.2030 * 1000</f>
        <v>4328000</v>
      </c>
      <c r="AS8" s="1">
        <f t="array" ref="AS8:AS20">demand.total.2030 * 1000</f>
        <v>4328000</v>
      </c>
      <c r="AT8" s="1">
        <f t="array" ref="AT8:AT20">demand.total.2030 * 1000</f>
        <v>4328000</v>
      </c>
      <c r="AU8" s="1">
        <f t="array" ref="AU8:AU20">demand.total.2030 * 1000</f>
        <v>4328000</v>
      </c>
      <c r="AV8" s="1">
        <f t="array" ref="AV8:AV20">demand.total.2030 * 1000</f>
        <v>4328000</v>
      </c>
      <c r="AW8" s="1">
        <f t="array" ref="AW8:AW20">demand.total.2030 * 1000</f>
        <v>4328000</v>
      </c>
      <c r="AX8" s="1">
        <f t="array" ref="AX8:AX20">demand.total.2030 * 1000</f>
        <v>4328000</v>
      </c>
      <c r="AY8" s="1">
        <f t="array" ref="AY8:AY20">demand.total.2030 * 1000</f>
        <v>4328000</v>
      </c>
      <c r="AZ8" s="1">
        <f t="array" ref="AZ8:AZ20">demand.total.2030 * 1000</f>
        <v>4328000</v>
      </c>
      <c r="BA8" s="1">
        <f t="array" ref="BA8:BA20">demand.total.2030 * 1000</f>
        <v>4328000</v>
      </c>
      <c r="BB8" s="1">
        <f t="array" ref="BB8:BB20">demand.total.2030 * 1000</f>
        <v>4328000</v>
      </c>
      <c r="BC8" s="1">
        <f t="array" ref="BC8:BC20">demand.total.2030 * 1000</f>
        <v>4328000</v>
      </c>
      <c r="BD8" s="1">
        <f t="array" ref="BD8:BD20">demand.total.2030 * 1000</f>
        <v>4328000</v>
      </c>
      <c r="BE8" s="1">
        <f t="array" ref="BE8:BE20">demand.total.2030 * 1000</f>
        <v>4328000</v>
      </c>
      <c r="BF8" s="1">
        <f t="array" ref="BF8:BF20">demand.total.2030 * 1000</f>
        <v>4328000</v>
      </c>
      <c r="BG8" s="1">
        <f t="array" ref="BG8:BG20">demand.total.2030 * 1000</f>
        <v>4328000</v>
      </c>
      <c r="BH8" s="1">
        <f t="array" ref="BH8:BH20">demand.total.2030 * 1000</f>
        <v>4328000</v>
      </c>
      <c r="BI8" s="1">
        <f t="array" ref="BI8:BI20">demand.total.2030 * 1000</f>
        <v>4328000</v>
      </c>
      <c r="BJ8" s="1">
        <f t="array" ref="BJ8:BJ20">demand.total.2030 * 1000</f>
        <v>4328000</v>
      </c>
      <c r="BK8" s="1">
        <f t="array" ref="BK8:BK20">demand.total.2030 * 1000</f>
        <v>4328000</v>
      </c>
      <c r="BL8" s="1">
        <f t="array" ref="BL8:BL20">demand.total.2030 * 1000</f>
        <v>4328000</v>
      </c>
      <c r="BM8" s="1">
        <f t="array" ref="BM8:BM20">demand.total.2030 * 1000</f>
        <v>4328000</v>
      </c>
      <c r="BN8" s="1">
        <f t="array" ref="BN8:BN20">demand.total.2030 * 1000</f>
        <v>4328000</v>
      </c>
      <c r="BO8" s="1">
        <f t="array" ref="BO8:BO20">demand.total.2030 * 1000</f>
        <v>4328000</v>
      </c>
      <c r="BP8" s="1">
        <f t="array" ref="BP8:BP20">demand.total.2030 * 1000</f>
        <v>4328000</v>
      </c>
      <c r="BQ8" s="1">
        <f t="array" ref="BQ8:BQ20">demand.total.2030 * 1000</f>
        <v>4328000</v>
      </c>
      <c r="BR8" s="1">
        <f t="array" ref="BR8:BR20">demand.total.2030 * 1000</f>
        <v>4328000</v>
      </c>
      <c r="BS8" s="1">
        <f t="array" ref="BS8:BS20">demand.total.2030 * 1000</f>
        <v>4328000</v>
      </c>
      <c r="BT8" s="1">
        <f t="array" ref="BT8:BT20">demand.total.2030 * 1000</f>
        <v>4328000</v>
      </c>
      <c r="BU8" s="1">
        <f t="array" ref="BU8:BU20">demand.total.2030 * 1000</f>
        <v>4328000</v>
      </c>
      <c r="BV8" s="1">
        <f t="array" ref="BV8:BV20">demand.total.2030 * 1000</f>
        <v>4328000</v>
      </c>
      <c r="BW8" s="1">
        <f t="array" ref="BW8:BW20">demand.total.2030 * 1000</f>
        <v>4328000</v>
      </c>
      <c r="BX8" s="1">
        <f t="array" ref="BX8:BX20">demand.total.2030 * 1000</f>
        <v>4328000</v>
      </c>
      <c r="BY8" s="1">
        <f t="array" ref="BY8:BY20">demand.total.2030 * 1000</f>
        <v>4328000</v>
      </c>
      <c r="BZ8" s="1">
        <f t="array" ref="BZ8:BZ20">demand.total.2030 * 1000</f>
        <v>4328000</v>
      </c>
      <c r="CA8" s="1">
        <f t="array" ref="CA8:CA20">demand.total.2030 * 1000</f>
        <v>4328000</v>
      </c>
      <c r="CB8" s="1">
        <f t="array" ref="CB8:CB20">demand.total.2030 * 1000</f>
        <v>4328000</v>
      </c>
      <c r="CC8" s="1">
        <f t="array" ref="CC8:CC20">demand.total.2030 * 1000</f>
        <v>4328000</v>
      </c>
      <c r="CD8" s="1">
        <f t="array" ref="CD8:CD20">demand.total.2030 * 1000</f>
        <v>4328000</v>
      </c>
      <c r="CE8" s="1">
        <f t="array" ref="CE8:CE20">demand.total.2030 * 1000</f>
        <v>4328000</v>
      </c>
      <c r="CF8" s="1">
        <f t="array" ref="CF8:CF20">demand.total.2030 * 1000</f>
        <v>4328000</v>
      </c>
      <c r="CG8" s="1">
        <f t="array" ref="CG8:CG20">demand.total.2030 * 1000</f>
        <v>4328000</v>
      </c>
      <c r="CH8" s="1">
        <f t="array" ref="CH8:CH20">demand.total.2030 * 1000</f>
        <v>4328000</v>
      </c>
      <c r="CI8" s="1">
        <f t="array" ref="CI8:CI20">demand.total.2030 * 1000</f>
        <v>4328000</v>
      </c>
      <c r="CJ8" s="1">
        <f t="array" ref="CJ8:CJ20">demand.total.2030 * 1000</f>
        <v>4328000</v>
      </c>
      <c r="CK8" s="1">
        <f t="array" ref="CK8:CK20">demand.total.2030 * 1000</f>
        <v>4328000</v>
      </c>
      <c r="CL8" s="1">
        <f t="array" ref="CL8:CL20">demand.total.2030 * 1000</f>
        <v>4328000</v>
      </c>
      <c r="CM8" s="1">
        <f t="array" ref="CM8:CM20">demand.total.2030 * 1000</f>
        <v>4328000</v>
      </c>
      <c r="CN8" s="1">
        <f t="array" ref="CN8:CN20">demand.total.2030 * 1000</f>
        <v>4328000</v>
      </c>
      <c r="CO8" s="1">
        <f t="array" ref="CO8:CO20">demand.total.2030 * 1000</f>
        <v>4328000</v>
      </c>
      <c r="CP8" s="1">
        <f t="array" ref="CP8:CP20">demand.total.2030 * 1000</f>
        <v>4328000</v>
      </c>
      <c r="CQ8" s="1">
        <f t="array" ref="CQ8:CQ20">demand.total.2030 * 1000</f>
        <v>4328000</v>
      </c>
      <c r="CR8" s="1">
        <f t="array" ref="CR8:CR20">demand.total.2030 * 1000</f>
        <v>4328000</v>
      </c>
      <c r="CS8" s="1">
        <f t="array" ref="CS8:CS20">demand.total.2030 * 1000</f>
        <v>4328000</v>
      </c>
      <c r="CT8" s="1">
        <f t="array" ref="CT8:CT20">demand.total.2030 * 1000</f>
        <v>4328000</v>
      </c>
      <c r="CU8" s="1">
        <f t="array" ref="CU8:CU20">demand.total.2030 * 1000</f>
        <v>4328000</v>
      </c>
      <c r="CV8" s="1">
        <f t="array" ref="CV8:CV20">demand.total.2030 * 1000</f>
        <v>4328000</v>
      </c>
      <c r="CW8" s="1">
        <f t="array" ref="CW8:CW20">demand.total.2030 * 1000</f>
        <v>4328000</v>
      </c>
      <c r="CX8" s="1">
        <f t="array" ref="CX8:CX20">demand.total.2030 * 1000</f>
        <v>4328000</v>
      </c>
      <c r="CY8" s="1">
        <f t="array" ref="CY8:CY20">demand.total.2030 * 1000</f>
        <v>4328000</v>
      </c>
      <c r="CZ8" s="1">
        <f t="array" ref="CZ8:CZ20">demand.total.2030 * 1000</f>
        <v>4328000</v>
      </c>
      <c r="DA8" s="1">
        <f t="array" ref="DA8:DA20">demand.total.2030 * 1000</f>
        <v>4328000</v>
      </c>
    </row>
    <row r="9" spans="4:105" x14ac:dyDescent="0.25">
      <c r="D9" t="s">
        <v>49</v>
      </c>
      <c r="E9" s="1">
        <v>4304750</v>
      </c>
      <c r="F9" s="1">
        <v>4304750</v>
      </c>
      <c r="G9" s="1">
        <v>4304750</v>
      </c>
      <c r="H9" s="1">
        <v>4304750</v>
      </c>
      <c r="I9" s="1">
        <v>4304750</v>
      </c>
      <c r="J9" s="1">
        <v>4304750</v>
      </c>
      <c r="K9" s="1">
        <v>4304750</v>
      </c>
      <c r="L9" s="1">
        <v>4304750</v>
      </c>
      <c r="M9" s="1">
        <v>4304750</v>
      </c>
      <c r="N9" s="1">
        <v>4304750</v>
      </c>
      <c r="O9" s="1">
        <v>4304750</v>
      </c>
      <c r="P9" s="1">
        <v>4304750</v>
      </c>
      <c r="Q9" s="1">
        <v>4304750</v>
      </c>
      <c r="R9" s="1">
        <v>4304750</v>
      </c>
      <c r="S9" s="1">
        <v>4304750</v>
      </c>
      <c r="T9" s="1">
        <v>4304750</v>
      </c>
      <c r="U9" s="1">
        <v>4304750</v>
      </c>
      <c r="V9" s="1">
        <v>4304750</v>
      </c>
      <c r="W9" s="1">
        <v>4304750</v>
      </c>
      <c r="X9" s="1">
        <v>4304750</v>
      </c>
      <c r="Y9" s="1">
        <v>4304750</v>
      </c>
      <c r="Z9" s="1">
        <v>4304750</v>
      </c>
      <c r="AA9" s="1">
        <v>4304750</v>
      </c>
      <c r="AB9" s="1">
        <v>4304750</v>
      </c>
      <c r="AC9" s="1">
        <v>4304750</v>
      </c>
      <c r="AD9" s="1">
        <v>4304750</v>
      </c>
      <c r="AE9" s="1">
        <v>4304750</v>
      </c>
      <c r="AF9" s="1">
        <v>4304750</v>
      </c>
      <c r="AG9" s="1">
        <v>4304750</v>
      </c>
      <c r="AH9" s="1">
        <v>4304750</v>
      </c>
      <c r="AI9" s="1">
        <v>4304750</v>
      </c>
      <c r="AJ9" s="1">
        <v>4304750</v>
      </c>
      <c r="AK9" s="1">
        <v>4304750</v>
      </c>
      <c r="AL9" s="1">
        <v>4304750</v>
      </c>
      <c r="AM9" s="1">
        <v>4304750</v>
      </c>
      <c r="AN9" s="1">
        <v>4304750</v>
      </c>
      <c r="AO9" s="1">
        <v>4304750</v>
      </c>
      <c r="AP9" s="1">
        <v>4304750</v>
      </c>
      <c r="AQ9" s="1">
        <v>4304750</v>
      </c>
      <c r="AR9" s="1">
        <v>4304750</v>
      </c>
      <c r="AS9" s="1">
        <v>4304750</v>
      </c>
      <c r="AT9" s="1">
        <v>4304750</v>
      </c>
      <c r="AU9" s="1">
        <v>4304750</v>
      </c>
      <c r="AV9" s="1">
        <v>4304750</v>
      </c>
      <c r="AW9" s="1">
        <v>4304750</v>
      </c>
      <c r="AX9" s="1">
        <v>4304750</v>
      </c>
      <c r="AY9" s="1">
        <v>4304750</v>
      </c>
      <c r="AZ9" s="1">
        <v>4304750</v>
      </c>
      <c r="BA9" s="1">
        <v>4304750</v>
      </c>
      <c r="BB9" s="1">
        <v>4304750</v>
      </c>
      <c r="BC9" s="1">
        <v>4304750</v>
      </c>
      <c r="BD9" s="1">
        <v>4304750</v>
      </c>
      <c r="BE9" s="1">
        <v>4304750</v>
      </c>
      <c r="BF9" s="1">
        <v>4304750</v>
      </c>
      <c r="BG9" s="1">
        <v>4304750</v>
      </c>
      <c r="BH9" s="1">
        <v>4304750</v>
      </c>
      <c r="BI9" s="1">
        <v>4304750</v>
      </c>
      <c r="BJ9" s="1">
        <v>4304750</v>
      </c>
      <c r="BK9" s="1">
        <v>4304750</v>
      </c>
      <c r="BL9" s="1">
        <v>4304750</v>
      </c>
      <c r="BM9" s="1">
        <v>4304750</v>
      </c>
      <c r="BN9" s="1">
        <v>4304750</v>
      </c>
      <c r="BO9" s="1">
        <v>4304750</v>
      </c>
      <c r="BP9" s="1">
        <v>4304750</v>
      </c>
      <c r="BQ9" s="1">
        <v>4304750</v>
      </c>
      <c r="BR9" s="1">
        <v>4304750</v>
      </c>
      <c r="BS9" s="1">
        <v>4304750</v>
      </c>
      <c r="BT9" s="1">
        <v>4304750</v>
      </c>
      <c r="BU9" s="1">
        <v>4304750</v>
      </c>
      <c r="BV9" s="1">
        <v>4304750</v>
      </c>
      <c r="BW9" s="1">
        <v>4304750</v>
      </c>
      <c r="BX9" s="1">
        <v>4304750</v>
      </c>
      <c r="BY9" s="1">
        <v>4304750</v>
      </c>
      <c r="BZ9" s="1">
        <v>4304750</v>
      </c>
      <c r="CA9" s="1">
        <v>4304750</v>
      </c>
      <c r="CB9" s="1">
        <v>4304750</v>
      </c>
      <c r="CC9" s="1">
        <v>4304750</v>
      </c>
      <c r="CD9" s="1">
        <v>4304750</v>
      </c>
      <c r="CE9" s="1">
        <v>4304750</v>
      </c>
      <c r="CF9" s="1">
        <v>4304750</v>
      </c>
      <c r="CG9" s="1">
        <v>4304750</v>
      </c>
      <c r="CH9" s="1">
        <v>4304750</v>
      </c>
      <c r="CI9" s="1">
        <v>4304750</v>
      </c>
      <c r="CJ9" s="1">
        <v>4304750</v>
      </c>
      <c r="CK9" s="1">
        <v>4304750</v>
      </c>
      <c r="CL9" s="1">
        <v>4304750</v>
      </c>
      <c r="CM9" s="1">
        <v>4304750</v>
      </c>
      <c r="CN9" s="1">
        <v>4304750</v>
      </c>
      <c r="CO9" s="1">
        <v>4304750</v>
      </c>
      <c r="CP9" s="1">
        <v>4304750</v>
      </c>
      <c r="CQ9" s="1">
        <v>4304750</v>
      </c>
      <c r="CR9" s="1">
        <v>4304750</v>
      </c>
      <c r="CS9" s="1">
        <v>4304750</v>
      </c>
      <c r="CT9" s="1">
        <v>4304750</v>
      </c>
      <c r="CU9" s="1">
        <v>4304750</v>
      </c>
      <c r="CV9" s="1">
        <v>4304750</v>
      </c>
      <c r="CW9" s="1">
        <v>4304750</v>
      </c>
      <c r="CX9" s="1">
        <v>4304750</v>
      </c>
      <c r="CY9" s="1">
        <v>4304750</v>
      </c>
      <c r="CZ9" s="1">
        <v>4304750</v>
      </c>
      <c r="DA9" s="1">
        <v>4304750</v>
      </c>
    </row>
    <row r="10" spans="4:105" x14ac:dyDescent="0.25">
      <c r="D10" t="s">
        <v>50</v>
      </c>
      <c r="E10" s="1">
        <v>4246750</v>
      </c>
      <c r="F10" s="1">
        <v>4246750</v>
      </c>
      <c r="G10" s="1">
        <v>4246750</v>
      </c>
      <c r="H10" s="1">
        <v>4246750</v>
      </c>
      <c r="I10" s="1">
        <v>4246750</v>
      </c>
      <c r="J10" s="1">
        <v>4246750</v>
      </c>
      <c r="K10" s="1">
        <v>4246750</v>
      </c>
      <c r="L10" s="1">
        <v>4246750</v>
      </c>
      <c r="M10" s="1">
        <v>4246750</v>
      </c>
      <c r="N10" s="1">
        <v>4246750</v>
      </c>
      <c r="O10" s="1">
        <v>4246750</v>
      </c>
      <c r="P10" s="1">
        <v>4246750</v>
      </c>
      <c r="Q10" s="1">
        <v>4246750</v>
      </c>
      <c r="R10" s="1">
        <v>4246750</v>
      </c>
      <c r="S10" s="1">
        <v>4246750</v>
      </c>
      <c r="T10" s="1">
        <v>4246750</v>
      </c>
      <c r="U10" s="1">
        <v>4246750</v>
      </c>
      <c r="V10" s="1">
        <v>4246750</v>
      </c>
      <c r="W10" s="1">
        <v>4246750</v>
      </c>
      <c r="X10" s="1">
        <v>4246750</v>
      </c>
      <c r="Y10" s="1">
        <v>4246750</v>
      </c>
      <c r="Z10" s="1">
        <v>4246750</v>
      </c>
      <c r="AA10" s="1">
        <v>4246750</v>
      </c>
      <c r="AB10" s="1">
        <v>4246750</v>
      </c>
      <c r="AC10" s="1">
        <v>4246750</v>
      </c>
      <c r="AD10" s="1">
        <v>4246750</v>
      </c>
      <c r="AE10" s="1">
        <v>4246750</v>
      </c>
      <c r="AF10" s="1">
        <v>4246750</v>
      </c>
      <c r="AG10" s="1">
        <v>4246750</v>
      </c>
      <c r="AH10" s="1">
        <v>4246750</v>
      </c>
      <c r="AI10" s="1">
        <v>4246750</v>
      </c>
      <c r="AJ10" s="1">
        <v>4246750</v>
      </c>
      <c r="AK10" s="1">
        <v>4246750</v>
      </c>
      <c r="AL10" s="1">
        <v>4246750</v>
      </c>
      <c r="AM10" s="1">
        <v>4246750</v>
      </c>
      <c r="AN10" s="1">
        <v>4246750</v>
      </c>
      <c r="AO10" s="1">
        <v>4246750</v>
      </c>
      <c r="AP10" s="1">
        <v>4246750</v>
      </c>
      <c r="AQ10" s="1">
        <v>4246750</v>
      </c>
      <c r="AR10" s="1">
        <v>4246750</v>
      </c>
      <c r="AS10" s="1">
        <v>4246750</v>
      </c>
      <c r="AT10" s="1">
        <v>4246750</v>
      </c>
      <c r="AU10" s="1">
        <v>4246750</v>
      </c>
      <c r="AV10" s="1">
        <v>4246750</v>
      </c>
      <c r="AW10" s="1">
        <v>4246750</v>
      </c>
      <c r="AX10" s="1">
        <v>4246750</v>
      </c>
      <c r="AY10" s="1">
        <v>4246750</v>
      </c>
      <c r="AZ10" s="1">
        <v>4246750</v>
      </c>
      <c r="BA10" s="1">
        <v>4246750</v>
      </c>
      <c r="BB10" s="1">
        <v>4246750</v>
      </c>
      <c r="BC10" s="1">
        <v>4246750</v>
      </c>
      <c r="BD10" s="1">
        <v>4246750</v>
      </c>
      <c r="BE10" s="1">
        <v>4246750</v>
      </c>
      <c r="BF10" s="1">
        <v>4246750</v>
      </c>
      <c r="BG10" s="1">
        <v>4246750</v>
      </c>
      <c r="BH10" s="1">
        <v>4246750</v>
      </c>
      <c r="BI10" s="1">
        <v>4246750</v>
      </c>
      <c r="BJ10" s="1">
        <v>4246750</v>
      </c>
      <c r="BK10" s="1">
        <v>4246750</v>
      </c>
      <c r="BL10" s="1">
        <v>4246750</v>
      </c>
      <c r="BM10" s="1">
        <v>4246750</v>
      </c>
      <c r="BN10" s="1">
        <v>4246750</v>
      </c>
      <c r="BO10" s="1">
        <v>4246750</v>
      </c>
      <c r="BP10" s="1">
        <v>4246750</v>
      </c>
      <c r="BQ10" s="1">
        <v>4246750</v>
      </c>
      <c r="BR10" s="1">
        <v>4246750</v>
      </c>
      <c r="BS10" s="1">
        <v>4246750</v>
      </c>
      <c r="BT10" s="1">
        <v>4246750</v>
      </c>
      <c r="BU10" s="1">
        <v>4246750</v>
      </c>
      <c r="BV10" s="1">
        <v>4246750</v>
      </c>
      <c r="BW10" s="1">
        <v>4246750</v>
      </c>
      <c r="BX10" s="1">
        <v>4246750</v>
      </c>
      <c r="BY10" s="1">
        <v>4246750</v>
      </c>
      <c r="BZ10" s="1">
        <v>4246750</v>
      </c>
      <c r="CA10" s="1">
        <v>4246750</v>
      </c>
      <c r="CB10" s="1">
        <v>4246750</v>
      </c>
      <c r="CC10" s="1">
        <v>4246750</v>
      </c>
      <c r="CD10" s="1">
        <v>4246750</v>
      </c>
      <c r="CE10" s="1">
        <v>4246750</v>
      </c>
      <c r="CF10" s="1">
        <v>4246750</v>
      </c>
      <c r="CG10" s="1">
        <v>4246750</v>
      </c>
      <c r="CH10" s="1">
        <v>4246750</v>
      </c>
      <c r="CI10" s="1">
        <v>4246750</v>
      </c>
      <c r="CJ10" s="1">
        <v>4246750</v>
      </c>
      <c r="CK10" s="1">
        <v>4246750</v>
      </c>
      <c r="CL10" s="1">
        <v>4246750</v>
      </c>
      <c r="CM10" s="1">
        <v>4246750</v>
      </c>
      <c r="CN10" s="1">
        <v>4246750</v>
      </c>
      <c r="CO10" s="1">
        <v>4246750</v>
      </c>
      <c r="CP10" s="1">
        <v>4246750</v>
      </c>
      <c r="CQ10" s="1">
        <v>4246750</v>
      </c>
      <c r="CR10" s="1">
        <v>4246750</v>
      </c>
      <c r="CS10" s="1">
        <v>4246750</v>
      </c>
      <c r="CT10" s="1">
        <v>4246750</v>
      </c>
      <c r="CU10" s="1">
        <v>4246750</v>
      </c>
      <c r="CV10" s="1">
        <v>4246750</v>
      </c>
      <c r="CW10" s="1">
        <v>4246750</v>
      </c>
      <c r="CX10" s="1">
        <v>4246750</v>
      </c>
      <c r="CY10" s="1">
        <v>4246750</v>
      </c>
      <c r="CZ10" s="1">
        <v>4246750</v>
      </c>
      <c r="DA10" s="1">
        <v>4246750</v>
      </c>
    </row>
    <row r="11" spans="4:105" x14ac:dyDescent="0.25">
      <c r="D11" t="s">
        <v>51</v>
      </c>
      <c r="E11" s="1">
        <v>3881000</v>
      </c>
      <c r="F11" s="1">
        <v>3881000</v>
      </c>
      <c r="G11" s="1">
        <v>3881000</v>
      </c>
      <c r="H11" s="1">
        <v>3881000</v>
      </c>
      <c r="I11" s="1">
        <v>3881000</v>
      </c>
      <c r="J11" s="1">
        <v>3881000</v>
      </c>
      <c r="K11" s="1">
        <v>3881000</v>
      </c>
      <c r="L11" s="1">
        <v>3881000</v>
      </c>
      <c r="M11" s="1">
        <v>3881000</v>
      </c>
      <c r="N11" s="1">
        <v>3881000</v>
      </c>
      <c r="O11" s="1">
        <v>3881000</v>
      </c>
      <c r="P11" s="1">
        <v>3881000</v>
      </c>
      <c r="Q11" s="1">
        <v>3881000</v>
      </c>
      <c r="R11" s="1">
        <v>3881000</v>
      </c>
      <c r="S11" s="1">
        <v>3881000</v>
      </c>
      <c r="T11" s="1">
        <v>3881000</v>
      </c>
      <c r="U11" s="1">
        <v>3881000</v>
      </c>
      <c r="V11" s="1">
        <v>3881000</v>
      </c>
      <c r="W11" s="1">
        <v>3881000</v>
      </c>
      <c r="X11" s="1">
        <v>3881000</v>
      </c>
      <c r="Y11" s="1">
        <v>3881000</v>
      </c>
      <c r="Z11" s="1">
        <v>3881000</v>
      </c>
      <c r="AA11" s="1">
        <v>3881000</v>
      </c>
      <c r="AB11" s="1">
        <v>3881000</v>
      </c>
      <c r="AC11" s="1">
        <v>3881000</v>
      </c>
      <c r="AD11" s="1">
        <v>3881000</v>
      </c>
      <c r="AE11" s="1">
        <v>3881000</v>
      </c>
      <c r="AF11" s="1">
        <v>3881000</v>
      </c>
      <c r="AG11" s="1">
        <v>3881000</v>
      </c>
      <c r="AH11" s="1">
        <v>3881000</v>
      </c>
      <c r="AI11" s="1">
        <v>3881000</v>
      </c>
      <c r="AJ11" s="1">
        <v>3881000</v>
      </c>
      <c r="AK11" s="1">
        <v>3881000</v>
      </c>
      <c r="AL11" s="1">
        <v>3881000</v>
      </c>
      <c r="AM11" s="1">
        <v>3881000</v>
      </c>
      <c r="AN11" s="1">
        <v>3881000</v>
      </c>
      <c r="AO11" s="1">
        <v>3881000</v>
      </c>
      <c r="AP11" s="1">
        <v>3881000</v>
      </c>
      <c r="AQ11" s="1">
        <v>3881000</v>
      </c>
      <c r="AR11" s="1">
        <v>3881000</v>
      </c>
      <c r="AS11" s="1">
        <v>3881000</v>
      </c>
      <c r="AT11" s="1">
        <v>3881000</v>
      </c>
      <c r="AU11" s="1">
        <v>3881000</v>
      </c>
      <c r="AV11" s="1">
        <v>3881000</v>
      </c>
      <c r="AW11" s="1">
        <v>3881000</v>
      </c>
      <c r="AX11" s="1">
        <v>3881000</v>
      </c>
      <c r="AY11" s="1">
        <v>3881000</v>
      </c>
      <c r="AZ11" s="1">
        <v>3881000</v>
      </c>
      <c r="BA11" s="1">
        <v>3881000</v>
      </c>
      <c r="BB11" s="1">
        <v>3881000</v>
      </c>
      <c r="BC11" s="1">
        <v>3881000</v>
      </c>
      <c r="BD11" s="1">
        <v>3881000</v>
      </c>
      <c r="BE11" s="1">
        <v>3881000</v>
      </c>
      <c r="BF11" s="1">
        <v>3881000</v>
      </c>
      <c r="BG11" s="1">
        <v>3881000</v>
      </c>
      <c r="BH11" s="1">
        <v>3881000</v>
      </c>
      <c r="BI11" s="1">
        <v>3881000</v>
      </c>
      <c r="BJ11" s="1">
        <v>3881000</v>
      </c>
      <c r="BK11" s="1">
        <v>3881000</v>
      </c>
      <c r="BL11" s="1">
        <v>3881000</v>
      </c>
      <c r="BM11" s="1">
        <v>3881000</v>
      </c>
      <c r="BN11" s="1">
        <v>3881000</v>
      </c>
      <c r="BO11" s="1">
        <v>3881000</v>
      </c>
      <c r="BP11" s="1">
        <v>3881000</v>
      </c>
      <c r="BQ11" s="1">
        <v>3881000</v>
      </c>
      <c r="BR11" s="1">
        <v>3881000</v>
      </c>
      <c r="BS11" s="1">
        <v>3881000</v>
      </c>
      <c r="BT11" s="1">
        <v>3881000</v>
      </c>
      <c r="BU11" s="1">
        <v>3881000</v>
      </c>
      <c r="BV11" s="1">
        <v>3881000</v>
      </c>
      <c r="BW11" s="1">
        <v>3881000</v>
      </c>
      <c r="BX11" s="1">
        <v>3881000</v>
      </c>
      <c r="BY11" s="1">
        <v>3881000</v>
      </c>
      <c r="BZ11" s="1">
        <v>3881000</v>
      </c>
      <c r="CA11" s="1">
        <v>3881000</v>
      </c>
      <c r="CB11" s="1">
        <v>3881000</v>
      </c>
      <c r="CC11" s="1">
        <v>3881000</v>
      </c>
      <c r="CD11" s="1">
        <v>3881000</v>
      </c>
      <c r="CE11" s="1">
        <v>3881000</v>
      </c>
      <c r="CF11" s="1">
        <v>3881000</v>
      </c>
      <c r="CG11" s="1">
        <v>3881000</v>
      </c>
      <c r="CH11" s="1">
        <v>3881000</v>
      </c>
      <c r="CI11" s="1">
        <v>3881000</v>
      </c>
      <c r="CJ11" s="1">
        <v>3881000</v>
      </c>
      <c r="CK11" s="1">
        <v>3881000</v>
      </c>
      <c r="CL11" s="1">
        <v>3881000</v>
      </c>
      <c r="CM11" s="1">
        <v>3881000</v>
      </c>
      <c r="CN11" s="1">
        <v>3881000</v>
      </c>
      <c r="CO11" s="1">
        <v>3881000</v>
      </c>
      <c r="CP11" s="1">
        <v>3881000</v>
      </c>
      <c r="CQ11" s="1">
        <v>3881000</v>
      </c>
      <c r="CR11" s="1">
        <v>3881000</v>
      </c>
      <c r="CS11" s="1">
        <v>3881000</v>
      </c>
      <c r="CT11" s="1">
        <v>3881000</v>
      </c>
      <c r="CU11" s="1">
        <v>3881000</v>
      </c>
      <c r="CV11" s="1">
        <v>3881000</v>
      </c>
      <c r="CW11" s="1">
        <v>3881000</v>
      </c>
      <c r="CX11" s="1">
        <v>3881000</v>
      </c>
      <c r="CY11" s="1">
        <v>3881000</v>
      </c>
      <c r="CZ11" s="1">
        <v>3881000</v>
      </c>
      <c r="DA11" s="1">
        <v>3881000</v>
      </c>
    </row>
    <row r="12" spans="4:105" x14ac:dyDescent="0.25">
      <c r="D12" t="s">
        <v>52</v>
      </c>
      <c r="E12" s="1">
        <v>3226250</v>
      </c>
      <c r="F12" s="1">
        <v>3226250</v>
      </c>
      <c r="G12" s="1">
        <v>3226250</v>
      </c>
      <c r="H12" s="1">
        <v>3226250</v>
      </c>
      <c r="I12" s="1">
        <v>3226250</v>
      </c>
      <c r="J12" s="1">
        <v>3226250</v>
      </c>
      <c r="K12" s="1">
        <v>3226250</v>
      </c>
      <c r="L12" s="1">
        <v>3226250</v>
      </c>
      <c r="M12" s="1">
        <v>3226250</v>
      </c>
      <c r="N12" s="1">
        <v>3226250</v>
      </c>
      <c r="O12" s="1">
        <v>3226250</v>
      </c>
      <c r="P12" s="1">
        <v>3226250</v>
      </c>
      <c r="Q12" s="1">
        <v>3226250</v>
      </c>
      <c r="R12" s="1">
        <v>3226250</v>
      </c>
      <c r="S12" s="1">
        <v>3226250</v>
      </c>
      <c r="T12" s="1">
        <v>3226250</v>
      </c>
      <c r="U12" s="1">
        <v>3226250</v>
      </c>
      <c r="V12" s="1">
        <v>3226250</v>
      </c>
      <c r="W12" s="1">
        <v>3226250</v>
      </c>
      <c r="X12" s="1">
        <v>3226250</v>
      </c>
      <c r="Y12" s="1">
        <v>3226250</v>
      </c>
      <c r="Z12" s="1">
        <v>3226250</v>
      </c>
      <c r="AA12" s="1">
        <v>3226250</v>
      </c>
      <c r="AB12" s="1">
        <v>3226250</v>
      </c>
      <c r="AC12" s="1">
        <v>3226250</v>
      </c>
      <c r="AD12" s="1">
        <v>3226250</v>
      </c>
      <c r="AE12" s="1">
        <v>3226250</v>
      </c>
      <c r="AF12" s="1">
        <v>3226250</v>
      </c>
      <c r="AG12" s="1">
        <v>3226250</v>
      </c>
      <c r="AH12" s="1">
        <v>3226250</v>
      </c>
      <c r="AI12" s="1">
        <v>3226250</v>
      </c>
      <c r="AJ12" s="1">
        <v>3226250</v>
      </c>
      <c r="AK12" s="1">
        <v>3226250</v>
      </c>
      <c r="AL12" s="1">
        <v>3226250</v>
      </c>
      <c r="AM12" s="1">
        <v>3226250</v>
      </c>
      <c r="AN12" s="1">
        <v>3226250</v>
      </c>
      <c r="AO12" s="1">
        <v>3226250</v>
      </c>
      <c r="AP12" s="1">
        <v>3226250</v>
      </c>
      <c r="AQ12" s="1">
        <v>3226250</v>
      </c>
      <c r="AR12" s="1">
        <v>3226250</v>
      </c>
      <c r="AS12" s="1">
        <v>3226250</v>
      </c>
      <c r="AT12" s="1">
        <v>3226250</v>
      </c>
      <c r="AU12" s="1">
        <v>3226250</v>
      </c>
      <c r="AV12" s="1">
        <v>3226250</v>
      </c>
      <c r="AW12" s="1">
        <v>3226250</v>
      </c>
      <c r="AX12" s="1">
        <v>3226250</v>
      </c>
      <c r="AY12" s="1">
        <v>3226250</v>
      </c>
      <c r="AZ12" s="1">
        <v>3226250</v>
      </c>
      <c r="BA12" s="1">
        <v>3226250</v>
      </c>
      <c r="BB12" s="1">
        <v>3226250</v>
      </c>
      <c r="BC12" s="1">
        <v>3226250</v>
      </c>
      <c r="BD12" s="1">
        <v>3226250</v>
      </c>
      <c r="BE12" s="1">
        <v>3226250</v>
      </c>
      <c r="BF12" s="1">
        <v>3226250</v>
      </c>
      <c r="BG12" s="1">
        <v>3226250</v>
      </c>
      <c r="BH12" s="1">
        <v>3226250</v>
      </c>
      <c r="BI12" s="1">
        <v>3226250</v>
      </c>
      <c r="BJ12" s="1">
        <v>3226250</v>
      </c>
      <c r="BK12" s="1">
        <v>3226250</v>
      </c>
      <c r="BL12" s="1">
        <v>3226250</v>
      </c>
      <c r="BM12" s="1">
        <v>3226250</v>
      </c>
      <c r="BN12" s="1">
        <v>3226250</v>
      </c>
      <c r="BO12" s="1">
        <v>3226250</v>
      </c>
      <c r="BP12" s="1">
        <v>3226250</v>
      </c>
      <c r="BQ12" s="1">
        <v>3226250</v>
      </c>
      <c r="BR12" s="1">
        <v>3226250</v>
      </c>
      <c r="BS12" s="1">
        <v>3226250</v>
      </c>
      <c r="BT12" s="1">
        <v>3226250</v>
      </c>
      <c r="BU12" s="1">
        <v>3226250</v>
      </c>
      <c r="BV12" s="1">
        <v>3226250</v>
      </c>
      <c r="BW12" s="1">
        <v>3226250</v>
      </c>
      <c r="BX12" s="1">
        <v>3226250</v>
      </c>
      <c r="BY12" s="1">
        <v>3226250</v>
      </c>
      <c r="BZ12" s="1">
        <v>3226250</v>
      </c>
      <c r="CA12" s="1">
        <v>3226250</v>
      </c>
      <c r="CB12" s="1">
        <v>3226250</v>
      </c>
      <c r="CC12" s="1">
        <v>3226250</v>
      </c>
      <c r="CD12" s="1">
        <v>3226250</v>
      </c>
      <c r="CE12" s="1">
        <v>3226250</v>
      </c>
      <c r="CF12" s="1">
        <v>3226250</v>
      </c>
      <c r="CG12" s="1">
        <v>3226250</v>
      </c>
      <c r="CH12" s="1">
        <v>3226250</v>
      </c>
      <c r="CI12" s="1">
        <v>3226250</v>
      </c>
      <c r="CJ12" s="1">
        <v>3226250</v>
      </c>
      <c r="CK12" s="1">
        <v>3226250</v>
      </c>
      <c r="CL12" s="1">
        <v>3226250</v>
      </c>
      <c r="CM12" s="1">
        <v>3226250</v>
      </c>
      <c r="CN12" s="1">
        <v>3226250</v>
      </c>
      <c r="CO12" s="1">
        <v>3226250</v>
      </c>
      <c r="CP12" s="1">
        <v>3226250</v>
      </c>
      <c r="CQ12" s="1">
        <v>3226250</v>
      </c>
      <c r="CR12" s="1">
        <v>3226250</v>
      </c>
      <c r="CS12" s="1">
        <v>3226250</v>
      </c>
      <c r="CT12" s="1">
        <v>3226250</v>
      </c>
      <c r="CU12" s="1">
        <v>3226250</v>
      </c>
      <c r="CV12" s="1">
        <v>3226250</v>
      </c>
      <c r="CW12" s="1">
        <v>3226250</v>
      </c>
      <c r="CX12" s="1">
        <v>3226250</v>
      </c>
      <c r="CY12" s="1">
        <v>3226250</v>
      </c>
      <c r="CZ12" s="1">
        <v>3226250</v>
      </c>
      <c r="DA12" s="1">
        <v>3226250</v>
      </c>
    </row>
    <row r="13" spans="4:105" x14ac:dyDescent="0.25">
      <c r="D13" t="s">
        <v>53</v>
      </c>
      <c r="E13" s="1">
        <v>2822750</v>
      </c>
      <c r="F13" s="1">
        <v>2822750</v>
      </c>
      <c r="G13" s="1">
        <v>2822750</v>
      </c>
      <c r="H13" s="1">
        <v>2822750</v>
      </c>
      <c r="I13" s="1">
        <v>2822750</v>
      </c>
      <c r="J13" s="1">
        <v>2822750</v>
      </c>
      <c r="K13" s="1">
        <v>2822750</v>
      </c>
      <c r="L13" s="1">
        <v>2822750</v>
      </c>
      <c r="M13" s="1">
        <v>2822750</v>
      </c>
      <c r="N13" s="1">
        <v>2822750</v>
      </c>
      <c r="O13" s="1">
        <v>2822750</v>
      </c>
      <c r="P13" s="1">
        <v>2822750</v>
      </c>
      <c r="Q13" s="1">
        <v>2822750</v>
      </c>
      <c r="R13" s="1">
        <v>2822750</v>
      </c>
      <c r="S13" s="1">
        <v>2822750</v>
      </c>
      <c r="T13" s="1">
        <v>2822750</v>
      </c>
      <c r="U13" s="1">
        <v>2822750</v>
      </c>
      <c r="V13" s="1">
        <v>2822750</v>
      </c>
      <c r="W13" s="1">
        <v>2822750</v>
      </c>
      <c r="X13" s="1">
        <v>2822750</v>
      </c>
      <c r="Y13" s="1">
        <v>2822750</v>
      </c>
      <c r="Z13" s="1">
        <v>2822750</v>
      </c>
      <c r="AA13" s="1">
        <v>2822750</v>
      </c>
      <c r="AB13" s="1">
        <v>2822750</v>
      </c>
      <c r="AC13" s="1">
        <v>2822750</v>
      </c>
      <c r="AD13" s="1">
        <v>2822750</v>
      </c>
      <c r="AE13" s="1">
        <v>2822750</v>
      </c>
      <c r="AF13" s="1">
        <v>2822750</v>
      </c>
      <c r="AG13" s="1">
        <v>2822750</v>
      </c>
      <c r="AH13" s="1">
        <v>2822750</v>
      </c>
      <c r="AI13" s="1">
        <v>2822750</v>
      </c>
      <c r="AJ13" s="1">
        <v>2822750</v>
      </c>
      <c r="AK13" s="1">
        <v>2822750</v>
      </c>
      <c r="AL13" s="1">
        <v>2822750</v>
      </c>
      <c r="AM13" s="1">
        <v>2822750</v>
      </c>
      <c r="AN13" s="1">
        <v>2822750</v>
      </c>
      <c r="AO13" s="1">
        <v>2822750</v>
      </c>
      <c r="AP13" s="1">
        <v>2822750</v>
      </c>
      <c r="AQ13" s="1">
        <v>2822750</v>
      </c>
      <c r="AR13" s="1">
        <v>2822750</v>
      </c>
      <c r="AS13" s="1">
        <v>2822750</v>
      </c>
      <c r="AT13" s="1">
        <v>2822750</v>
      </c>
      <c r="AU13" s="1">
        <v>2822750</v>
      </c>
      <c r="AV13" s="1">
        <v>2822750</v>
      </c>
      <c r="AW13" s="1">
        <v>2822750</v>
      </c>
      <c r="AX13" s="1">
        <v>2822750</v>
      </c>
      <c r="AY13" s="1">
        <v>2822750</v>
      </c>
      <c r="AZ13" s="1">
        <v>2822750</v>
      </c>
      <c r="BA13" s="1">
        <v>2822750</v>
      </c>
      <c r="BB13" s="1">
        <v>2822750</v>
      </c>
      <c r="BC13" s="1">
        <v>2822750</v>
      </c>
      <c r="BD13" s="1">
        <v>2822750</v>
      </c>
      <c r="BE13" s="1">
        <v>2822750</v>
      </c>
      <c r="BF13" s="1">
        <v>2822750</v>
      </c>
      <c r="BG13" s="1">
        <v>2822750</v>
      </c>
      <c r="BH13" s="1">
        <v>2822750</v>
      </c>
      <c r="BI13" s="1">
        <v>2822750</v>
      </c>
      <c r="BJ13" s="1">
        <v>2822750</v>
      </c>
      <c r="BK13" s="1">
        <v>2822750</v>
      </c>
      <c r="BL13" s="1">
        <v>2822750</v>
      </c>
      <c r="BM13" s="1">
        <v>2822750</v>
      </c>
      <c r="BN13" s="1">
        <v>2822750</v>
      </c>
      <c r="BO13" s="1">
        <v>2822750</v>
      </c>
      <c r="BP13" s="1">
        <v>2822750</v>
      </c>
      <c r="BQ13" s="1">
        <v>2822750</v>
      </c>
      <c r="BR13" s="1">
        <v>2822750</v>
      </c>
      <c r="BS13" s="1">
        <v>2822750</v>
      </c>
      <c r="BT13" s="1">
        <v>2822750</v>
      </c>
      <c r="BU13" s="1">
        <v>2822750</v>
      </c>
      <c r="BV13" s="1">
        <v>2822750</v>
      </c>
      <c r="BW13" s="1">
        <v>2822750</v>
      </c>
      <c r="BX13" s="1">
        <v>2822750</v>
      </c>
      <c r="BY13" s="1">
        <v>2822750</v>
      </c>
      <c r="BZ13" s="1">
        <v>2822750</v>
      </c>
      <c r="CA13" s="1">
        <v>2822750</v>
      </c>
      <c r="CB13" s="1">
        <v>2822750</v>
      </c>
      <c r="CC13" s="1">
        <v>2822750</v>
      </c>
      <c r="CD13" s="1">
        <v>2822750</v>
      </c>
      <c r="CE13" s="1">
        <v>2822750</v>
      </c>
      <c r="CF13" s="1">
        <v>2822750</v>
      </c>
      <c r="CG13" s="1">
        <v>2822750</v>
      </c>
      <c r="CH13" s="1">
        <v>2822750</v>
      </c>
      <c r="CI13" s="1">
        <v>2822750</v>
      </c>
      <c r="CJ13" s="1">
        <v>2822750</v>
      </c>
      <c r="CK13" s="1">
        <v>2822750</v>
      </c>
      <c r="CL13" s="1">
        <v>2822750</v>
      </c>
      <c r="CM13" s="1">
        <v>2822750</v>
      </c>
      <c r="CN13" s="1">
        <v>2822750</v>
      </c>
      <c r="CO13" s="1">
        <v>2822750</v>
      </c>
      <c r="CP13" s="1">
        <v>2822750</v>
      </c>
      <c r="CQ13" s="1">
        <v>2822750</v>
      </c>
      <c r="CR13" s="1">
        <v>2822750</v>
      </c>
      <c r="CS13" s="1">
        <v>2822750</v>
      </c>
      <c r="CT13" s="1">
        <v>2822750</v>
      </c>
      <c r="CU13" s="1">
        <v>2822750</v>
      </c>
      <c r="CV13" s="1">
        <v>2822750</v>
      </c>
      <c r="CW13" s="1">
        <v>2822750</v>
      </c>
      <c r="CX13" s="1">
        <v>2822750</v>
      </c>
      <c r="CY13" s="1">
        <v>2822750</v>
      </c>
      <c r="CZ13" s="1">
        <v>2822750</v>
      </c>
      <c r="DA13" s="1">
        <v>2822750</v>
      </c>
    </row>
    <row r="14" spans="4:105" x14ac:dyDescent="0.25">
      <c r="D14" t="s">
        <v>54</v>
      </c>
      <c r="E14" s="1">
        <v>2661500</v>
      </c>
      <c r="F14" s="1">
        <v>2661500</v>
      </c>
      <c r="G14" s="1">
        <v>2661500</v>
      </c>
      <c r="H14" s="1">
        <v>2661500</v>
      </c>
      <c r="I14" s="1">
        <v>2661500</v>
      </c>
      <c r="J14" s="1">
        <v>2661500</v>
      </c>
      <c r="K14" s="1">
        <v>2661500</v>
      </c>
      <c r="L14" s="1">
        <v>2661500</v>
      </c>
      <c r="M14" s="1">
        <v>2661500</v>
      </c>
      <c r="N14" s="1">
        <v>2661500</v>
      </c>
      <c r="O14" s="1">
        <v>2661500</v>
      </c>
      <c r="P14" s="1">
        <v>2661500</v>
      </c>
      <c r="Q14" s="1">
        <v>2661500</v>
      </c>
      <c r="R14" s="1">
        <v>2661500</v>
      </c>
      <c r="S14" s="1">
        <v>2661500</v>
      </c>
      <c r="T14" s="1">
        <v>2661500</v>
      </c>
      <c r="U14" s="1">
        <v>2661500</v>
      </c>
      <c r="V14" s="1">
        <v>2661500</v>
      </c>
      <c r="W14" s="1">
        <v>2661500</v>
      </c>
      <c r="X14" s="1">
        <v>2661500</v>
      </c>
      <c r="Y14" s="1">
        <v>2661500</v>
      </c>
      <c r="Z14" s="1">
        <v>2661500</v>
      </c>
      <c r="AA14" s="1">
        <v>2661500</v>
      </c>
      <c r="AB14" s="1">
        <v>2661500</v>
      </c>
      <c r="AC14" s="1">
        <v>2661500</v>
      </c>
      <c r="AD14" s="1">
        <v>2661500</v>
      </c>
      <c r="AE14" s="1">
        <v>2661500</v>
      </c>
      <c r="AF14" s="1">
        <v>2661500</v>
      </c>
      <c r="AG14" s="1">
        <v>2661500</v>
      </c>
      <c r="AH14" s="1">
        <v>2661500</v>
      </c>
      <c r="AI14" s="1">
        <v>2661500</v>
      </c>
      <c r="AJ14" s="1">
        <v>2661500</v>
      </c>
      <c r="AK14" s="1">
        <v>2661500</v>
      </c>
      <c r="AL14" s="1">
        <v>2661500</v>
      </c>
      <c r="AM14" s="1">
        <v>2661500</v>
      </c>
      <c r="AN14" s="1">
        <v>2661500</v>
      </c>
      <c r="AO14" s="1">
        <v>2661500</v>
      </c>
      <c r="AP14" s="1">
        <v>2661500</v>
      </c>
      <c r="AQ14" s="1">
        <v>2661500</v>
      </c>
      <c r="AR14" s="1">
        <v>2661500</v>
      </c>
      <c r="AS14" s="1">
        <v>2661500</v>
      </c>
      <c r="AT14" s="1">
        <v>2661500</v>
      </c>
      <c r="AU14" s="1">
        <v>2661500</v>
      </c>
      <c r="AV14" s="1">
        <v>2661500</v>
      </c>
      <c r="AW14" s="1">
        <v>2661500</v>
      </c>
      <c r="AX14" s="1">
        <v>2661500</v>
      </c>
      <c r="AY14" s="1">
        <v>2661500</v>
      </c>
      <c r="AZ14" s="1">
        <v>2661500</v>
      </c>
      <c r="BA14" s="1">
        <v>2661500</v>
      </c>
      <c r="BB14" s="1">
        <v>2661500</v>
      </c>
      <c r="BC14" s="1">
        <v>2661500</v>
      </c>
      <c r="BD14" s="1">
        <v>2661500</v>
      </c>
      <c r="BE14" s="1">
        <v>2661500</v>
      </c>
      <c r="BF14" s="1">
        <v>2661500</v>
      </c>
      <c r="BG14" s="1">
        <v>2661500</v>
      </c>
      <c r="BH14" s="1">
        <v>2661500</v>
      </c>
      <c r="BI14" s="1">
        <v>2661500</v>
      </c>
      <c r="BJ14" s="1">
        <v>2661500</v>
      </c>
      <c r="BK14" s="1">
        <v>2661500</v>
      </c>
      <c r="BL14" s="1">
        <v>2661500</v>
      </c>
      <c r="BM14" s="1">
        <v>2661500</v>
      </c>
      <c r="BN14" s="1">
        <v>2661500</v>
      </c>
      <c r="BO14" s="1">
        <v>2661500</v>
      </c>
      <c r="BP14" s="1">
        <v>2661500</v>
      </c>
      <c r="BQ14" s="1">
        <v>2661500</v>
      </c>
      <c r="BR14" s="1">
        <v>2661500</v>
      </c>
      <c r="BS14" s="1">
        <v>2661500</v>
      </c>
      <c r="BT14" s="1">
        <v>2661500</v>
      </c>
      <c r="BU14" s="1">
        <v>2661500</v>
      </c>
      <c r="BV14" s="1">
        <v>2661500</v>
      </c>
      <c r="BW14" s="1">
        <v>2661500</v>
      </c>
      <c r="BX14" s="1">
        <v>2661500</v>
      </c>
      <c r="BY14" s="1">
        <v>2661500</v>
      </c>
      <c r="BZ14" s="1">
        <v>2661500</v>
      </c>
      <c r="CA14" s="1">
        <v>2661500</v>
      </c>
      <c r="CB14" s="1">
        <v>2661500</v>
      </c>
      <c r="CC14" s="1">
        <v>2661500</v>
      </c>
      <c r="CD14" s="1">
        <v>2661500</v>
      </c>
      <c r="CE14" s="1">
        <v>2661500</v>
      </c>
      <c r="CF14" s="1">
        <v>2661500</v>
      </c>
      <c r="CG14" s="1">
        <v>2661500</v>
      </c>
      <c r="CH14" s="1">
        <v>2661500</v>
      </c>
      <c r="CI14" s="1">
        <v>2661500</v>
      </c>
      <c r="CJ14" s="1">
        <v>2661500</v>
      </c>
      <c r="CK14" s="1">
        <v>2661500</v>
      </c>
      <c r="CL14" s="1">
        <v>2661500</v>
      </c>
      <c r="CM14" s="1">
        <v>2661500</v>
      </c>
      <c r="CN14" s="1">
        <v>2661500</v>
      </c>
      <c r="CO14" s="1">
        <v>2661500</v>
      </c>
      <c r="CP14" s="1">
        <v>2661500</v>
      </c>
      <c r="CQ14" s="1">
        <v>2661500</v>
      </c>
      <c r="CR14" s="1">
        <v>2661500</v>
      </c>
      <c r="CS14" s="1">
        <v>2661500</v>
      </c>
      <c r="CT14" s="1">
        <v>2661500</v>
      </c>
      <c r="CU14" s="1">
        <v>2661500</v>
      </c>
      <c r="CV14" s="1">
        <v>2661500</v>
      </c>
      <c r="CW14" s="1">
        <v>2661500</v>
      </c>
      <c r="CX14" s="1">
        <v>2661500</v>
      </c>
      <c r="CY14" s="1">
        <v>2661500</v>
      </c>
      <c r="CZ14" s="1">
        <v>2661500</v>
      </c>
      <c r="DA14" s="1">
        <v>2661500</v>
      </c>
    </row>
    <row r="15" spans="4:105" x14ac:dyDescent="0.25">
      <c r="D15" t="s">
        <v>55</v>
      </c>
      <c r="E15" s="1">
        <v>2585250</v>
      </c>
      <c r="F15" s="1">
        <v>2585250</v>
      </c>
      <c r="G15" s="1">
        <v>2585250</v>
      </c>
      <c r="H15" s="1">
        <v>2585250</v>
      </c>
      <c r="I15" s="1">
        <v>2585250</v>
      </c>
      <c r="J15" s="1">
        <v>2585250</v>
      </c>
      <c r="K15" s="1">
        <v>2585250</v>
      </c>
      <c r="L15" s="1">
        <v>2585250</v>
      </c>
      <c r="M15" s="1">
        <v>2585250</v>
      </c>
      <c r="N15" s="1">
        <v>2585250</v>
      </c>
      <c r="O15" s="1">
        <v>2585250</v>
      </c>
      <c r="P15" s="1">
        <v>2585250</v>
      </c>
      <c r="Q15" s="1">
        <v>2585250</v>
      </c>
      <c r="R15" s="1">
        <v>2585250</v>
      </c>
      <c r="S15" s="1">
        <v>2585250</v>
      </c>
      <c r="T15" s="1">
        <v>2585250</v>
      </c>
      <c r="U15" s="1">
        <v>2585250</v>
      </c>
      <c r="V15" s="1">
        <v>2585250</v>
      </c>
      <c r="W15" s="1">
        <v>2585250</v>
      </c>
      <c r="X15" s="1">
        <v>2585250</v>
      </c>
      <c r="Y15" s="1">
        <v>2585250</v>
      </c>
      <c r="Z15" s="1">
        <v>2585250</v>
      </c>
      <c r="AA15" s="1">
        <v>2585250</v>
      </c>
      <c r="AB15" s="1">
        <v>2585250</v>
      </c>
      <c r="AC15" s="1">
        <v>2585250</v>
      </c>
      <c r="AD15" s="1">
        <v>2585250</v>
      </c>
      <c r="AE15" s="1">
        <v>2585250</v>
      </c>
      <c r="AF15" s="1">
        <v>2585250</v>
      </c>
      <c r="AG15" s="1">
        <v>2585250</v>
      </c>
      <c r="AH15" s="1">
        <v>2585250</v>
      </c>
      <c r="AI15" s="1">
        <v>2585250</v>
      </c>
      <c r="AJ15" s="1">
        <v>2585250</v>
      </c>
      <c r="AK15" s="1">
        <v>2585250</v>
      </c>
      <c r="AL15" s="1">
        <v>2585250</v>
      </c>
      <c r="AM15" s="1">
        <v>2585250</v>
      </c>
      <c r="AN15" s="1">
        <v>2585250</v>
      </c>
      <c r="AO15" s="1">
        <v>2585250</v>
      </c>
      <c r="AP15" s="1">
        <v>2585250</v>
      </c>
      <c r="AQ15" s="1">
        <v>2585250</v>
      </c>
      <c r="AR15" s="1">
        <v>2585250</v>
      </c>
      <c r="AS15" s="1">
        <v>2585250</v>
      </c>
      <c r="AT15" s="1">
        <v>2585250</v>
      </c>
      <c r="AU15" s="1">
        <v>2585250</v>
      </c>
      <c r="AV15" s="1">
        <v>2585250</v>
      </c>
      <c r="AW15" s="1">
        <v>2585250</v>
      </c>
      <c r="AX15" s="1">
        <v>2585250</v>
      </c>
      <c r="AY15" s="1">
        <v>2585250</v>
      </c>
      <c r="AZ15" s="1">
        <v>2585250</v>
      </c>
      <c r="BA15" s="1">
        <v>2585250</v>
      </c>
      <c r="BB15" s="1">
        <v>2585250</v>
      </c>
      <c r="BC15" s="1">
        <v>2585250</v>
      </c>
      <c r="BD15" s="1">
        <v>2585250</v>
      </c>
      <c r="BE15" s="1">
        <v>2585250</v>
      </c>
      <c r="BF15" s="1">
        <v>2585250</v>
      </c>
      <c r="BG15" s="1">
        <v>2585250</v>
      </c>
      <c r="BH15" s="1">
        <v>2585250</v>
      </c>
      <c r="BI15" s="1">
        <v>2585250</v>
      </c>
      <c r="BJ15" s="1">
        <v>2585250</v>
      </c>
      <c r="BK15" s="1">
        <v>2585250</v>
      </c>
      <c r="BL15" s="1">
        <v>2585250</v>
      </c>
      <c r="BM15" s="1">
        <v>2585250</v>
      </c>
      <c r="BN15" s="1">
        <v>2585250</v>
      </c>
      <c r="BO15" s="1">
        <v>2585250</v>
      </c>
      <c r="BP15" s="1">
        <v>2585250</v>
      </c>
      <c r="BQ15" s="1">
        <v>2585250</v>
      </c>
      <c r="BR15" s="1">
        <v>2585250</v>
      </c>
      <c r="BS15" s="1">
        <v>2585250</v>
      </c>
      <c r="BT15" s="1">
        <v>2585250</v>
      </c>
      <c r="BU15" s="1">
        <v>2585250</v>
      </c>
      <c r="BV15" s="1">
        <v>2585250</v>
      </c>
      <c r="BW15" s="1">
        <v>2585250</v>
      </c>
      <c r="BX15" s="1">
        <v>2585250</v>
      </c>
      <c r="BY15" s="1">
        <v>2585250</v>
      </c>
      <c r="BZ15" s="1">
        <v>2585250</v>
      </c>
      <c r="CA15" s="1">
        <v>2585250</v>
      </c>
      <c r="CB15" s="1">
        <v>2585250</v>
      </c>
      <c r="CC15" s="1">
        <v>2585250</v>
      </c>
      <c r="CD15" s="1">
        <v>2585250</v>
      </c>
      <c r="CE15" s="1">
        <v>2585250</v>
      </c>
      <c r="CF15" s="1">
        <v>2585250</v>
      </c>
      <c r="CG15" s="1">
        <v>2585250</v>
      </c>
      <c r="CH15" s="1">
        <v>2585250</v>
      </c>
      <c r="CI15" s="1">
        <v>2585250</v>
      </c>
      <c r="CJ15" s="1">
        <v>2585250</v>
      </c>
      <c r="CK15" s="1">
        <v>2585250</v>
      </c>
      <c r="CL15" s="1">
        <v>2585250</v>
      </c>
      <c r="CM15" s="1">
        <v>2585250</v>
      </c>
      <c r="CN15" s="1">
        <v>2585250</v>
      </c>
      <c r="CO15" s="1">
        <v>2585250</v>
      </c>
      <c r="CP15" s="1">
        <v>2585250</v>
      </c>
      <c r="CQ15" s="1">
        <v>2585250</v>
      </c>
      <c r="CR15" s="1">
        <v>2585250</v>
      </c>
      <c r="CS15" s="1">
        <v>2585250</v>
      </c>
      <c r="CT15" s="1">
        <v>2585250</v>
      </c>
      <c r="CU15" s="1">
        <v>2585250</v>
      </c>
      <c r="CV15" s="1">
        <v>2585250</v>
      </c>
      <c r="CW15" s="1">
        <v>2585250</v>
      </c>
      <c r="CX15" s="1">
        <v>2585250</v>
      </c>
      <c r="CY15" s="1">
        <v>2585250</v>
      </c>
      <c r="CZ15" s="1">
        <v>2585250</v>
      </c>
      <c r="DA15" s="1">
        <v>2585250</v>
      </c>
    </row>
    <row r="16" spans="4:105" x14ac:dyDescent="0.25">
      <c r="D16" t="s">
        <v>56</v>
      </c>
      <c r="E16" s="1">
        <v>2904500</v>
      </c>
      <c r="F16" s="1">
        <v>2904500</v>
      </c>
      <c r="G16" s="1">
        <v>2904500</v>
      </c>
      <c r="H16" s="1">
        <v>2904500</v>
      </c>
      <c r="I16" s="1">
        <v>2904500</v>
      </c>
      <c r="J16" s="1">
        <v>2904500</v>
      </c>
      <c r="K16" s="1">
        <v>2904500</v>
      </c>
      <c r="L16" s="1">
        <v>2904500</v>
      </c>
      <c r="M16" s="1">
        <v>2904500</v>
      </c>
      <c r="N16" s="1">
        <v>2904500</v>
      </c>
      <c r="O16" s="1">
        <v>2904500</v>
      </c>
      <c r="P16" s="1">
        <v>2904500</v>
      </c>
      <c r="Q16" s="1">
        <v>2904500</v>
      </c>
      <c r="R16" s="1">
        <v>2904500</v>
      </c>
      <c r="S16" s="1">
        <v>2904500</v>
      </c>
      <c r="T16" s="1">
        <v>2904500</v>
      </c>
      <c r="U16" s="1">
        <v>2904500</v>
      </c>
      <c r="V16" s="1">
        <v>2904500</v>
      </c>
      <c r="W16" s="1">
        <v>2904500</v>
      </c>
      <c r="X16" s="1">
        <v>2904500</v>
      </c>
      <c r="Y16" s="1">
        <v>2904500</v>
      </c>
      <c r="Z16" s="1">
        <v>2904500</v>
      </c>
      <c r="AA16" s="1">
        <v>2904500</v>
      </c>
      <c r="AB16" s="1">
        <v>2904500</v>
      </c>
      <c r="AC16" s="1">
        <v>2904500</v>
      </c>
      <c r="AD16" s="1">
        <v>2904500</v>
      </c>
      <c r="AE16" s="1">
        <v>2904500</v>
      </c>
      <c r="AF16" s="1">
        <v>2904500</v>
      </c>
      <c r="AG16" s="1">
        <v>2904500</v>
      </c>
      <c r="AH16" s="1">
        <v>2904500</v>
      </c>
      <c r="AI16" s="1">
        <v>2904500</v>
      </c>
      <c r="AJ16" s="1">
        <v>2904500</v>
      </c>
      <c r="AK16" s="1">
        <v>2904500</v>
      </c>
      <c r="AL16" s="1">
        <v>2904500</v>
      </c>
      <c r="AM16" s="1">
        <v>2904500</v>
      </c>
      <c r="AN16" s="1">
        <v>2904500</v>
      </c>
      <c r="AO16" s="1">
        <v>2904500</v>
      </c>
      <c r="AP16" s="1">
        <v>2904500</v>
      </c>
      <c r="AQ16" s="1">
        <v>2904500</v>
      </c>
      <c r="AR16" s="1">
        <v>2904500</v>
      </c>
      <c r="AS16" s="1">
        <v>2904500</v>
      </c>
      <c r="AT16" s="1">
        <v>2904500</v>
      </c>
      <c r="AU16" s="1">
        <v>2904500</v>
      </c>
      <c r="AV16" s="1">
        <v>2904500</v>
      </c>
      <c r="AW16" s="1">
        <v>2904500</v>
      </c>
      <c r="AX16" s="1">
        <v>2904500</v>
      </c>
      <c r="AY16" s="1">
        <v>2904500</v>
      </c>
      <c r="AZ16" s="1">
        <v>2904500</v>
      </c>
      <c r="BA16" s="1">
        <v>2904500</v>
      </c>
      <c r="BB16" s="1">
        <v>2904500</v>
      </c>
      <c r="BC16" s="1">
        <v>2904500</v>
      </c>
      <c r="BD16" s="1">
        <v>2904500</v>
      </c>
      <c r="BE16" s="1">
        <v>2904500</v>
      </c>
      <c r="BF16" s="1">
        <v>2904500</v>
      </c>
      <c r="BG16" s="1">
        <v>2904500</v>
      </c>
      <c r="BH16" s="1">
        <v>2904500</v>
      </c>
      <c r="BI16" s="1">
        <v>2904500</v>
      </c>
      <c r="BJ16" s="1">
        <v>2904500</v>
      </c>
      <c r="BK16" s="1">
        <v>2904500</v>
      </c>
      <c r="BL16" s="1">
        <v>2904500</v>
      </c>
      <c r="BM16" s="1">
        <v>2904500</v>
      </c>
      <c r="BN16" s="1">
        <v>2904500</v>
      </c>
      <c r="BO16" s="1">
        <v>2904500</v>
      </c>
      <c r="BP16" s="1">
        <v>2904500</v>
      </c>
      <c r="BQ16" s="1">
        <v>2904500</v>
      </c>
      <c r="BR16" s="1">
        <v>2904500</v>
      </c>
      <c r="BS16" s="1">
        <v>2904500</v>
      </c>
      <c r="BT16" s="1">
        <v>2904500</v>
      </c>
      <c r="BU16" s="1">
        <v>2904500</v>
      </c>
      <c r="BV16" s="1">
        <v>2904500</v>
      </c>
      <c r="BW16" s="1">
        <v>2904500</v>
      </c>
      <c r="BX16" s="1">
        <v>2904500</v>
      </c>
      <c r="BY16" s="1">
        <v>2904500</v>
      </c>
      <c r="BZ16" s="1">
        <v>2904500</v>
      </c>
      <c r="CA16" s="1">
        <v>2904500</v>
      </c>
      <c r="CB16" s="1">
        <v>2904500</v>
      </c>
      <c r="CC16" s="1">
        <v>2904500</v>
      </c>
      <c r="CD16" s="1">
        <v>2904500</v>
      </c>
      <c r="CE16" s="1">
        <v>2904500</v>
      </c>
      <c r="CF16" s="1">
        <v>2904500</v>
      </c>
      <c r="CG16" s="1">
        <v>2904500</v>
      </c>
      <c r="CH16" s="1">
        <v>2904500</v>
      </c>
      <c r="CI16" s="1">
        <v>2904500</v>
      </c>
      <c r="CJ16" s="1">
        <v>2904500</v>
      </c>
      <c r="CK16" s="1">
        <v>2904500</v>
      </c>
      <c r="CL16" s="1">
        <v>2904500</v>
      </c>
      <c r="CM16" s="1">
        <v>2904500</v>
      </c>
      <c r="CN16" s="1">
        <v>2904500</v>
      </c>
      <c r="CO16" s="1">
        <v>2904500</v>
      </c>
      <c r="CP16" s="1">
        <v>2904500</v>
      </c>
      <c r="CQ16" s="1">
        <v>2904500</v>
      </c>
      <c r="CR16" s="1">
        <v>2904500</v>
      </c>
      <c r="CS16" s="1">
        <v>2904500</v>
      </c>
      <c r="CT16" s="1">
        <v>2904500</v>
      </c>
      <c r="CU16" s="1">
        <v>2904500</v>
      </c>
      <c r="CV16" s="1">
        <v>2904500</v>
      </c>
      <c r="CW16" s="1">
        <v>2904500</v>
      </c>
      <c r="CX16" s="1">
        <v>2904500</v>
      </c>
      <c r="CY16" s="1">
        <v>2904500</v>
      </c>
      <c r="CZ16" s="1">
        <v>2904500</v>
      </c>
      <c r="DA16" s="1">
        <v>2904500</v>
      </c>
    </row>
    <row r="17" spans="4:105" x14ac:dyDescent="0.25">
      <c r="D17" t="s">
        <v>57</v>
      </c>
      <c r="E17" s="1">
        <v>3255750</v>
      </c>
      <c r="F17" s="1">
        <v>3255750</v>
      </c>
      <c r="G17" s="1">
        <v>3255750</v>
      </c>
      <c r="H17" s="1">
        <v>3255750</v>
      </c>
      <c r="I17" s="1">
        <v>3255750</v>
      </c>
      <c r="J17" s="1">
        <v>3255750</v>
      </c>
      <c r="K17" s="1">
        <v>3255750</v>
      </c>
      <c r="L17" s="1">
        <v>3255750</v>
      </c>
      <c r="M17" s="1">
        <v>3255750</v>
      </c>
      <c r="N17" s="1">
        <v>3255750</v>
      </c>
      <c r="O17" s="1">
        <v>3255750</v>
      </c>
      <c r="P17" s="1">
        <v>3255750</v>
      </c>
      <c r="Q17" s="1">
        <v>3255750</v>
      </c>
      <c r="R17" s="1">
        <v>3255750</v>
      </c>
      <c r="S17" s="1">
        <v>3255750</v>
      </c>
      <c r="T17" s="1">
        <v>3255750</v>
      </c>
      <c r="U17" s="1">
        <v>3255750</v>
      </c>
      <c r="V17" s="1">
        <v>3255750</v>
      </c>
      <c r="W17" s="1">
        <v>3255750</v>
      </c>
      <c r="X17" s="1">
        <v>3255750</v>
      </c>
      <c r="Y17" s="1">
        <v>3255750</v>
      </c>
      <c r="Z17" s="1">
        <v>3255750</v>
      </c>
      <c r="AA17" s="1">
        <v>3255750</v>
      </c>
      <c r="AB17" s="1">
        <v>3255750</v>
      </c>
      <c r="AC17" s="1">
        <v>3255750</v>
      </c>
      <c r="AD17" s="1">
        <v>3255750</v>
      </c>
      <c r="AE17" s="1">
        <v>3255750</v>
      </c>
      <c r="AF17" s="1">
        <v>3255750</v>
      </c>
      <c r="AG17" s="1">
        <v>3255750</v>
      </c>
      <c r="AH17" s="1">
        <v>3255750</v>
      </c>
      <c r="AI17" s="1">
        <v>3255750</v>
      </c>
      <c r="AJ17" s="1">
        <v>3255750</v>
      </c>
      <c r="AK17" s="1">
        <v>3255750</v>
      </c>
      <c r="AL17" s="1">
        <v>3255750</v>
      </c>
      <c r="AM17" s="1">
        <v>3255750</v>
      </c>
      <c r="AN17" s="1">
        <v>3255750</v>
      </c>
      <c r="AO17" s="1">
        <v>3255750</v>
      </c>
      <c r="AP17" s="1">
        <v>3255750</v>
      </c>
      <c r="AQ17" s="1">
        <v>3255750</v>
      </c>
      <c r="AR17" s="1">
        <v>3255750</v>
      </c>
      <c r="AS17" s="1">
        <v>3255750</v>
      </c>
      <c r="AT17" s="1">
        <v>3255750</v>
      </c>
      <c r="AU17" s="1">
        <v>3255750</v>
      </c>
      <c r="AV17" s="1">
        <v>3255750</v>
      </c>
      <c r="AW17" s="1">
        <v>3255750</v>
      </c>
      <c r="AX17" s="1">
        <v>3255750</v>
      </c>
      <c r="AY17" s="1">
        <v>3255750</v>
      </c>
      <c r="AZ17" s="1">
        <v>3255750</v>
      </c>
      <c r="BA17" s="1">
        <v>3255750</v>
      </c>
      <c r="BB17" s="1">
        <v>3255750</v>
      </c>
      <c r="BC17" s="1">
        <v>3255750</v>
      </c>
      <c r="BD17" s="1">
        <v>3255750</v>
      </c>
      <c r="BE17" s="1">
        <v>3255750</v>
      </c>
      <c r="BF17" s="1">
        <v>3255750</v>
      </c>
      <c r="BG17" s="1">
        <v>3255750</v>
      </c>
      <c r="BH17" s="1">
        <v>3255750</v>
      </c>
      <c r="BI17" s="1">
        <v>3255750</v>
      </c>
      <c r="BJ17" s="1">
        <v>3255750</v>
      </c>
      <c r="BK17" s="1">
        <v>3255750</v>
      </c>
      <c r="BL17" s="1">
        <v>3255750</v>
      </c>
      <c r="BM17" s="1">
        <v>3255750</v>
      </c>
      <c r="BN17" s="1">
        <v>3255750</v>
      </c>
      <c r="BO17" s="1">
        <v>3255750</v>
      </c>
      <c r="BP17" s="1">
        <v>3255750</v>
      </c>
      <c r="BQ17" s="1">
        <v>3255750</v>
      </c>
      <c r="BR17" s="1">
        <v>3255750</v>
      </c>
      <c r="BS17" s="1">
        <v>3255750</v>
      </c>
      <c r="BT17" s="1">
        <v>3255750</v>
      </c>
      <c r="BU17" s="1">
        <v>3255750</v>
      </c>
      <c r="BV17" s="1">
        <v>3255750</v>
      </c>
      <c r="BW17" s="1">
        <v>3255750</v>
      </c>
      <c r="BX17" s="1">
        <v>3255750</v>
      </c>
      <c r="BY17" s="1">
        <v>3255750</v>
      </c>
      <c r="BZ17" s="1">
        <v>3255750</v>
      </c>
      <c r="CA17" s="1">
        <v>3255750</v>
      </c>
      <c r="CB17" s="1">
        <v>3255750</v>
      </c>
      <c r="CC17" s="1">
        <v>3255750</v>
      </c>
      <c r="CD17" s="1">
        <v>3255750</v>
      </c>
      <c r="CE17" s="1">
        <v>3255750</v>
      </c>
      <c r="CF17" s="1">
        <v>3255750</v>
      </c>
      <c r="CG17" s="1">
        <v>3255750</v>
      </c>
      <c r="CH17" s="1">
        <v>3255750</v>
      </c>
      <c r="CI17" s="1">
        <v>3255750</v>
      </c>
      <c r="CJ17" s="1">
        <v>3255750</v>
      </c>
      <c r="CK17" s="1">
        <v>3255750</v>
      </c>
      <c r="CL17" s="1">
        <v>3255750</v>
      </c>
      <c r="CM17" s="1">
        <v>3255750</v>
      </c>
      <c r="CN17" s="1">
        <v>3255750</v>
      </c>
      <c r="CO17" s="1">
        <v>3255750</v>
      </c>
      <c r="CP17" s="1">
        <v>3255750</v>
      </c>
      <c r="CQ17" s="1">
        <v>3255750</v>
      </c>
      <c r="CR17" s="1">
        <v>3255750</v>
      </c>
      <c r="CS17" s="1">
        <v>3255750</v>
      </c>
      <c r="CT17" s="1">
        <v>3255750</v>
      </c>
      <c r="CU17" s="1">
        <v>3255750</v>
      </c>
      <c r="CV17" s="1">
        <v>3255750</v>
      </c>
      <c r="CW17" s="1">
        <v>3255750</v>
      </c>
      <c r="CX17" s="1">
        <v>3255750</v>
      </c>
      <c r="CY17" s="1">
        <v>3255750</v>
      </c>
      <c r="CZ17" s="1">
        <v>3255750</v>
      </c>
      <c r="DA17" s="1">
        <v>3255750</v>
      </c>
    </row>
    <row r="18" spans="4:105" x14ac:dyDescent="0.25">
      <c r="D18" t="s">
        <v>58</v>
      </c>
      <c r="E18" s="1">
        <v>3757249.9999999995</v>
      </c>
      <c r="F18" s="1">
        <v>3757249.9999999995</v>
      </c>
      <c r="G18" s="1">
        <v>3757249.9999999995</v>
      </c>
      <c r="H18" s="1">
        <v>3757249.9999999995</v>
      </c>
      <c r="I18" s="1">
        <v>3757249.9999999995</v>
      </c>
      <c r="J18" s="1">
        <v>3757249.9999999995</v>
      </c>
      <c r="K18" s="1">
        <v>3757249.9999999995</v>
      </c>
      <c r="L18" s="1">
        <v>3757249.9999999995</v>
      </c>
      <c r="M18" s="1">
        <v>3757249.9999999995</v>
      </c>
      <c r="N18" s="1">
        <v>3757249.9999999995</v>
      </c>
      <c r="O18" s="1">
        <v>3757249.9999999995</v>
      </c>
      <c r="P18" s="1">
        <v>3757249.9999999995</v>
      </c>
      <c r="Q18" s="1">
        <v>3757249.9999999995</v>
      </c>
      <c r="R18" s="1">
        <v>3757249.9999999995</v>
      </c>
      <c r="S18" s="1">
        <v>3757249.9999999995</v>
      </c>
      <c r="T18" s="1">
        <v>3757249.9999999995</v>
      </c>
      <c r="U18" s="1">
        <v>3757249.9999999995</v>
      </c>
      <c r="V18" s="1">
        <v>3757249.9999999995</v>
      </c>
      <c r="W18" s="1">
        <v>3757249.9999999995</v>
      </c>
      <c r="X18" s="1">
        <v>3757249.9999999995</v>
      </c>
      <c r="Y18" s="1">
        <v>3757249.9999999995</v>
      </c>
      <c r="Z18" s="1">
        <v>3757249.9999999995</v>
      </c>
      <c r="AA18" s="1">
        <v>3757249.9999999995</v>
      </c>
      <c r="AB18" s="1">
        <v>3757249.9999999995</v>
      </c>
      <c r="AC18" s="1">
        <v>3757249.9999999995</v>
      </c>
      <c r="AD18" s="1">
        <v>3757249.9999999995</v>
      </c>
      <c r="AE18" s="1">
        <v>3757249.9999999995</v>
      </c>
      <c r="AF18" s="1">
        <v>3757249.9999999995</v>
      </c>
      <c r="AG18" s="1">
        <v>3757249.9999999995</v>
      </c>
      <c r="AH18" s="1">
        <v>3757249.9999999995</v>
      </c>
      <c r="AI18" s="1">
        <v>3757249.9999999995</v>
      </c>
      <c r="AJ18" s="1">
        <v>3757249.9999999995</v>
      </c>
      <c r="AK18" s="1">
        <v>3757249.9999999995</v>
      </c>
      <c r="AL18" s="1">
        <v>3757249.9999999995</v>
      </c>
      <c r="AM18" s="1">
        <v>3757249.9999999995</v>
      </c>
      <c r="AN18" s="1">
        <v>3757249.9999999995</v>
      </c>
      <c r="AO18" s="1">
        <v>3757249.9999999995</v>
      </c>
      <c r="AP18" s="1">
        <v>3757249.9999999995</v>
      </c>
      <c r="AQ18" s="1">
        <v>3757249.9999999995</v>
      </c>
      <c r="AR18" s="1">
        <v>3757249.9999999995</v>
      </c>
      <c r="AS18" s="1">
        <v>3757249.9999999995</v>
      </c>
      <c r="AT18" s="1">
        <v>3757249.9999999995</v>
      </c>
      <c r="AU18" s="1">
        <v>3757249.9999999995</v>
      </c>
      <c r="AV18" s="1">
        <v>3757249.9999999995</v>
      </c>
      <c r="AW18" s="1">
        <v>3757249.9999999995</v>
      </c>
      <c r="AX18" s="1">
        <v>3757249.9999999995</v>
      </c>
      <c r="AY18" s="1">
        <v>3757249.9999999995</v>
      </c>
      <c r="AZ18" s="1">
        <v>3757249.9999999995</v>
      </c>
      <c r="BA18" s="1">
        <v>3757249.9999999995</v>
      </c>
      <c r="BB18" s="1">
        <v>3757249.9999999995</v>
      </c>
      <c r="BC18" s="1">
        <v>3757249.9999999995</v>
      </c>
      <c r="BD18" s="1">
        <v>3757249.9999999995</v>
      </c>
      <c r="BE18" s="1">
        <v>3757249.9999999995</v>
      </c>
      <c r="BF18" s="1">
        <v>3757249.9999999995</v>
      </c>
      <c r="BG18" s="1">
        <v>3757249.9999999995</v>
      </c>
      <c r="BH18" s="1">
        <v>3757249.9999999995</v>
      </c>
      <c r="BI18" s="1">
        <v>3757249.9999999995</v>
      </c>
      <c r="BJ18" s="1">
        <v>3757249.9999999995</v>
      </c>
      <c r="BK18" s="1">
        <v>3757249.9999999995</v>
      </c>
      <c r="BL18" s="1">
        <v>3757249.9999999995</v>
      </c>
      <c r="BM18" s="1">
        <v>3757249.9999999995</v>
      </c>
      <c r="BN18" s="1">
        <v>3757249.9999999995</v>
      </c>
      <c r="BO18" s="1">
        <v>3757249.9999999995</v>
      </c>
      <c r="BP18" s="1">
        <v>3757249.9999999995</v>
      </c>
      <c r="BQ18" s="1">
        <v>3757249.9999999995</v>
      </c>
      <c r="BR18" s="1">
        <v>3757249.9999999995</v>
      </c>
      <c r="BS18" s="1">
        <v>3757249.9999999995</v>
      </c>
      <c r="BT18" s="1">
        <v>3757249.9999999995</v>
      </c>
      <c r="BU18" s="1">
        <v>3757249.9999999995</v>
      </c>
      <c r="BV18" s="1">
        <v>3757249.9999999995</v>
      </c>
      <c r="BW18" s="1">
        <v>3757249.9999999995</v>
      </c>
      <c r="BX18" s="1">
        <v>3757249.9999999995</v>
      </c>
      <c r="BY18" s="1">
        <v>3757249.9999999995</v>
      </c>
      <c r="BZ18" s="1">
        <v>3757249.9999999995</v>
      </c>
      <c r="CA18" s="1">
        <v>3757249.9999999995</v>
      </c>
      <c r="CB18" s="1">
        <v>3757249.9999999995</v>
      </c>
      <c r="CC18" s="1">
        <v>3757249.9999999995</v>
      </c>
      <c r="CD18" s="1">
        <v>3757249.9999999995</v>
      </c>
      <c r="CE18" s="1">
        <v>3757249.9999999995</v>
      </c>
      <c r="CF18" s="1">
        <v>3757249.9999999995</v>
      </c>
      <c r="CG18" s="1">
        <v>3757249.9999999995</v>
      </c>
      <c r="CH18" s="1">
        <v>3757249.9999999995</v>
      </c>
      <c r="CI18" s="1">
        <v>3757249.9999999995</v>
      </c>
      <c r="CJ18" s="1">
        <v>3757249.9999999995</v>
      </c>
      <c r="CK18" s="1">
        <v>3757249.9999999995</v>
      </c>
      <c r="CL18" s="1">
        <v>3757249.9999999995</v>
      </c>
      <c r="CM18" s="1">
        <v>3757249.9999999995</v>
      </c>
      <c r="CN18" s="1">
        <v>3757249.9999999995</v>
      </c>
      <c r="CO18" s="1">
        <v>3757249.9999999995</v>
      </c>
      <c r="CP18" s="1">
        <v>3757249.9999999995</v>
      </c>
      <c r="CQ18" s="1">
        <v>3757249.9999999995</v>
      </c>
      <c r="CR18" s="1">
        <v>3757249.9999999995</v>
      </c>
      <c r="CS18" s="1">
        <v>3757249.9999999995</v>
      </c>
      <c r="CT18" s="1">
        <v>3757249.9999999995</v>
      </c>
      <c r="CU18" s="1">
        <v>3757249.9999999995</v>
      </c>
      <c r="CV18" s="1">
        <v>3757249.9999999995</v>
      </c>
      <c r="CW18" s="1">
        <v>3757249.9999999995</v>
      </c>
      <c r="CX18" s="1">
        <v>3757249.9999999995</v>
      </c>
      <c r="CY18" s="1">
        <v>3757249.9999999995</v>
      </c>
      <c r="CZ18" s="1">
        <v>3757249.9999999995</v>
      </c>
      <c r="DA18" s="1">
        <v>3757249.9999999995</v>
      </c>
    </row>
    <row r="19" spans="4:105" x14ac:dyDescent="0.25">
      <c r="D19" t="s">
        <v>59</v>
      </c>
      <c r="E19" s="1">
        <v>4120000</v>
      </c>
      <c r="F19" s="1">
        <v>4120000</v>
      </c>
      <c r="G19" s="1">
        <v>4120000</v>
      </c>
      <c r="H19" s="1">
        <v>4120000</v>
      </c>
      <c r="I19" s="1">
        <v>4120000</v>
      </c>
      <c r="J19" s="1">
        <v>4120000</v>
      </c>
      <c r="K19" s="1">
        <v>4120000</v>
      </c>
      <c r="L19" s="1">
        <v>4120000</v>
      </c>
      <c r="M19" s="1">
        <v>4120000</v>
      </c>
      <c r="N19" s="1">
        <v>4120000</v>
      </c>
      <c r="O19" s="1">
        <v>4120000</v>
      </c>
      <c r="P19" s="1">
        <v>4120000</v>
      </c>
      <c r="Q19" s="1">
        <v>4120000</v>
      </c>
      <c r="R19" s="1">
        <v>4120000</v>
      </c>
      <c r="S19" s="1">
        <v>4120000</v>
      </c>
      <c r="T19" s="1">
        <v>4120000</v>
      </c>
      <c r="U19" s="1">
        <v>4120000</v>
      </c>
      <c r="V19" s="1">
        <v>4120000</v>
      </c>
      <c r="W19" s="1">
        <v>4120000</v>
      </c>
      <c r="X19" s="1">
        <v>4120000</v>
      </c>
      <c r="Y19" s="1">
        <v>4120000</v>
      </c>
      <c r="Z19" s="1">
        <v>4120000</v>
      </c>
      <c r="AA19" s="1">
        <v>4120000</v>
      </c>
      <c r="AB19" s="1">
        <v>4120000</v>
      </c>
      <c r="AC19" s="1">
        <v>4120000</v>
      </c>
      <c r="AD19" s="1">
        <v>4120000</v>
      </c>
      <c r="AE19" s="1">
        <v>4120000</v>
      </c>
      <c r="AF19" s="1">
        <v>4120000</v>
      </c>
      <c r="AG19" s="1">
        <v>4120000</v>
      </c>
      <c r="AH19" s="1">
        <v>4120000</v>
      </c>
      <c r="AI19" s="1">
        <v>4120000</v>
      </c>
      <c r="AJ19" s="1">
        <v>4120000</v>
      </c>
      <c r="AK19" s="1">
        <v>4120000</v>
      </c>
      <c r="AL19" s="1">
        <v>4120000</v>
      </c>
      <c r="AM19" s="1">
        <v>4120000</v>
      </c>
      <c r="AN19" s="1">
        <v>4120000</v>
      </c>
      <c r="AO19" s="1">
        <v>4120000</v>
      </c>
      <c r="AP19" s="1">
        <v>4120000</v>
      </c>
      <c r="AQ19" s="1">
        <v>4120000</v>
      </c>
      <c r="AR19" s="1">
        <v>4120000</v>
      </c>
      <c r="AS19" s="1">
        <v>4120000</v>
      </c>
      <c r="AT19" s="1">
        <v>4120000</v>
      </c>
      <c r="AU19" s="1">
        <v>4120000</v>
      </c>
      <c r="AV19" s="1">
        <v>4120000</v>
      </c>
      <c r="AW19" s="1">
        <v>4120000</v>
      </c>
      <c r="AX19" s="1">
        <v>4120000</v>
      </c>
      <c r="AY19" s="1">
        <v>4120000</v>
      </c>
      <c r="AZ19" s="1">
        <v>4120000</v>
      </c>
      <c r="BA19" s="1">
        <v>4120000</v>
      </c>
      <c r="BB19" s="1">
        <v>4120000</v>
      </c>
      <c r="BC19" s="1">
        <v>4120000</v>
      </c>
      <c r="BD19" s="1">
        <v>4120000</v>
      </c>
      <c r="BE19" s="1">
        <v>4120000</v>
      </c>
      <c r="BF19" s="1">
        <v>4120000</v>
      </c>
      <c r="BG19" s="1">
        <v>4120000</v>
      </c>
      <c r="BH19" s="1">
        <v>4120000</v>
      </c>
      <c r="BI19" s="1">
        <v>4120000</v>
      </c>
      <c r="BJ19" s="1">
        <v>4120000</v>
      </c>
      <c r="BK19" s="1">
        <v>4120000</v>
      </c>
      <c r="BL19" s="1">
        <v>4120000</v>
      </c>
      <c r="BM19" s="1">
        <v>4120000</v>
      </c>
      <c r="BN19" s="1">
        <v>4120000</v>
      </c>
      <c r="BO19" s="1">
        <v>4120000</v>
      </c>
      <c r="BP19" s="1">
        <v>4120000</v>
      </c>
      <c r="BQ19" s="1">
        <v>4120000</v>
      </c>
      <c r="BR19" s="1">
        <v>4120000</v>
      </c>
      <c r="BS19" s="1">
        <v>4120000</v>
      </c>
      <c r="BT19" s="1">
        <v>4120000</v>
      </c>
      <c r="BU19" s="1">
        <v>4120000</v>
      </c>
      <c r="BV19" s="1">
        <v>4120000</v>
      </c>
      <c r="BW19" s="1">
        <v>4120000</v>
      </c>
      <c r="BX19" s="1">
        <v>4120000</v>
      </c>
      <c r="BY19" s="1">
        <v>4120000</v>
      </c>
      <c r="BZ19" s="1">
        <v>4120000</v>
      </c>
      <c r="CA19" s="1">
        <v>4120000</v>
      </c>
      <c r="CB19" s="1">
        <v>4120000</v>
      </c>
      <c r="CC19" s="1">
        <v>4120000</v>
      </c>
      <c r="CD19" s="1">
        <v>4120000</v>
      </c>
      <c r="CE19" s="1">
        <v>4120000</v>
      </c>
      <c r="CF19" s="1">
        <v>4120000</v>
      </c>
      <c r="CG19" s="1">
        <v>4120000</v>
      </c>
      <c r="CH19" s="1">
        <v>4120000</v>
      </c>
      <c r="CI19" s="1">
        <v>4120000</v>
      </c>
      <c r="CJ19" s="1">
        <v>4120000</v>
      </c>
      <c r="CK19" s="1">
        <v>4120000</v>
      </c>
      <c r="CL19" s="1">
        <v>4120000</v>
      </c>
      <c r="CM19" s="1">
        <v>4120000</v>
      </c>
      <c r="CN19" s="1">
        <v>4120000</v>
      </c>
      <c r="CO19" s="1">
        <v>4120000</v>
      </c>
      <c r="CP19" s="1">
        <v>4120000</v>
      </c>
      <c r="CQ19" s="1">
        <v>4120000</v>
      </c>
      <c r="CR19" s="1">
        <v>4120000</v>
      </c>
      <c r="CS19" s="1">
        <v>4120000</v>
      </c>
      <c r="CT19" s="1">
        <v>4120000</v>
      </c>
      <c r="CU19" s="1">
        <v>4120000</v>
      </c>
      <c r="CV19" s="1">
        <v>4120000</v>
      </c>
      <c r="CW19" s="1">
        <v>4120000</v>
      </c>
      <c r="CX19" s="1">
        <v>4120000</v>
      </c>
      <c r="CY19" s="1">
        <v>4120000</v>
      </c>
      <c r="CZ19" s="1">
        <v>4120000</v>
      </c>
      <c r="DA19" s="1">
        <v>4120000</v>
      </c>
    </row>
    <row r="20" spans="4:105" x14ac:dyDescent="0.25">
      <c r="D20" t="s">
        <v>60</v>
      </c>
      <c r="E20" s="1">
        <v>4220750</v>
      </c>
      <c r="F20" s="1">
        <v>4220750</v>
      </c>
      <c r="G20" s="1">
        <v>4220750</v>
      </c>
      <c r="H20" s="1">
        <v>4220750</v>
      </c>
      <c r="I20" s="1">
        <v>4220750</v>
      </c>
      <c r="J20" s="1">
        <v>4220750</v>
      </c>
      <c r="K20" s="1">
        <v>4220750</v>
      </c>
      <c r="L20" s="1">
        <v>4220750</v>
      </c>
      <c r="M20" s="1">
        <v>4220750</v>
      </c>
      <c r="N20" s="1">
        <v>4220750</v>
      </c>
      <c r="O20" s="1">
        <v>4220750</v>
      </c>
      <c r="P20" s="1">
        <v>4220750</v>
      </c>
      <c r="Q20" s="1">
        <v>4220750</v>
      </c>
      <c r="R20" s="1">
        <v>4220750</v>
      </c>
      <c r="S20" s="1">
        <v>4220750</v>
      </c>
      <c r="T20" s="1">
        <v>4220750</v>
      </c>
      <c r="U20" s="1">
        <v>4220750</v>
      </c>
      <c r="V20" s="1">
        <v>4220750</v>
      </c>
      <c r="W20" s="1">
        <v>4220750</v>
      </c>
      <c r="X20" s="1">
        <v>4220750</v>
      </c>
      <c r="Y20" s="1">
        <v>4220750</v>
      </c>
      <c r="Z20" s="1">
        <v>4220750</v>
      </c>
      <c r="AA20" s="1">
        <v>4220750</v>
      </c>
      <c r="AB20" s="1">
        <v>4220750</v>
      </c>
      <c r="AC20" s="1">
        <v>4220750</v>
      </c>
      <c r="AD20" s="1">
        <v>4220750</v>
      </c>
      <c r="AE20" s="1">
        <v>4220750</v>
      </c>
      <c r="AF20" s="1">
        <v>4220750</v>
      </c>
      <c r="AG20" s="1">
        <v>4220750</v>
      </c>
      <c r="AH20" s="1">
        <v>4220750</v>
      </c>
      <c r="AI20" s="1">
        <v>4220750</v>
      </c>
      <c r="AJ20" s="1">
        <v>4220750</v>
      </c>
      <c r="AK20" s="1">
        <v>4220750</v>
      </c>
      <c r="AL20" s="1">
        <v>4220750</v>
      </c>
      <c r="AM20" s="1">
        <v>4220750</v>
      </c>
      <c r="AN20" s="1">
        <v>4220750</v>
      </c>
      <c r="AO20" s="1">
        <v>4220750</v>
      </c>
      <c r="AP20" s="1">
        <v>4220750</v>
      </c>
      <c r="AQ20" s="1">
        <v>4220750</v>
      </c>
      <c r="AR20" s="1">
        <v>4220750</v>
      </c>
      <c r="AS20" s="1">
        <v>4220750</v>
      </c>
      <c r="AT20" s="1">
        <v>4220750</v>
      </c>
      <c r="AU20" s="1">
        <v>4220750</v>
      </c>
      <c r="AV20" s="1">
        <v>4220750</v>
      </c>
      <c r="AW20" s="1">
        <v>4220750</v>
      </c>
      <c r="AX20" s="1">
        <v>4220750</v>
      </c>
      <c r="AY20" s="1">
        <v>4220750</v>
      </c>
      <c r="AZ20" s="1">
        <v>4220750</v>
      </c>
      <c r="BA20" s="1">
        <v>4220750</v>
      </c>
      <c r="BB20" s="1">
        <v>4220750</v>
      </c>
      <c r="BC20" s="1">
        <v>4220750</v>
      </c>
      <c r="BD20" s="1">
        <v>4220750</v>
      </c>
      <c r="BE20" s="1">
        <v>4220750</v>
      </c>
      <c r="BF20" s="1">
        <v>4220750</v>
      </c>
      <c r="BG20" s="1">
        <v>4220750</v>
      </c>
      <c r="BH20" s="1">
        <v>4220750</v>
      </c>
      <c r="BI20" s="1">
        <v>4220750</v>
      </c>
      <c r="BJ20" s="1">
        <v>4220750</v>
      </c>
      <c r="BK20" s="1">
        <v>4220750</v>
      </c>
      <c r="BL20" s="1">
        <v>4220750</v>
      </c>
      <c r="BM20" s="1">
        <v>4220750</v>
      </c>
      <c r="BN20" s="1">
        <v>4220750</v>
      </c>
      <c r="BO20" s="1">
        <v>4220750</v>
      </c>
      <c r="BP20" s="1">
        <v>4220750</v>
      </c>
      <c r="BQ20" s="1">
        <v>4220750</v>
      </c>
      <c r="BR20" s="1">
        <v>4220750</v>
      </c>
      <c r="BS20" s="1">
        <v>4220750</v>
      </c>
      <c r="BT20" s="1">
        <v>4220750</v>
      </c>
      <c r="BU20" s="1">
        <v>4220750</v>
      </c>
      <c r="BV20" s="1">
        <v>4220750</v>
      </c>
      <c r="BW20" s="1">
        <v>4220750</v>
      </c>
      <c r="BX20" s="1">
        <v>4220750</v>
      </c>
      <c r="BY20" s="1">
        <v>4220750</v>
      </c>
      <c r="BZ20" s="1">
        <v>4220750</v>
      </c>
      <c r="CA20" s="1">
        <v>4220750</v>
      </c>
      <c r="CB20" s="1">
        <v>4220750</v>
      </c>
      <c r="CC20" s="1">
        <v>4220750</v>
      </c>
      <c r="CD20" s="1">
        <v>4220750</v>
      </c>
      <c r="CE20" s="1">
        <v>4220750</v>
      </c>
      <c r="CF20" s="1">
        <v>4220750</v>
      </c>
      <c r="CG20" s="1">
        <v>4220750</v>
      </c>
      <c r="CH20" s="1">
        <v>4220750</v>
      </c>
      <c r="CI20" s="1">
        <v>4220750</v>
      </c>
      <c r="CJ20" s="1">
        <v>4220750</v>
      </c>
      <c r="CK20" s="1">
        <v>4220750</v>
      </c>
      <c r="CL20" s="1">
        <v>4220750</v>
      </c>
      <c r="CM20" s="1">
        <v>4220750</v>
      </c>
      <c r="CN20" s="1">
        <v>4220750</v>
      </c>
      <c r="CO20" s="1">
        <v>4220750</v>
      </c>
      <c r="CP20" s="1">
        <v>4220750</v>
      </c>
      <c r="CQ20" s="1">
        <v>4220750</v>
      </c>
      <c r="CR20" s="1">
        <v>4220750</v>
      </c>
      <c r="CS20" s="1">
        <v>4220750</v>
      </c>
      <c r="CT20" s="1">
        <v>4220750</v>
      </c>
      <c r="CU20" s="1">
        <v>4220750</v>
      </c>
      <c r="CV20" s="1">
        <v>4220750</v>
      </c>
      <c r="CW20" s="1">
        <v>4220750</v>
      </c>
      <c r="CX20" s="1">
        <v>4220750</v>
      </c>
      <c r="CY20" s="1">
        <v>4220750</v>
      </c>
      <c r="CZ20" s="1">
        <v>4220750</v>
      </c>
      <c r="DA20" s="1">
        <v>4220750</v>
      </c>
    </row>
    <row r="22" spans="4:105" x14ac:dyDescent="0.25">
      <c r="D22" s="4" t="s">
        <v>26</v>
      </c>
    </row>
    <row r="23" spans="4:105" x14ac:dyDescent="0.25">
      <c r="D23" t="s">
        <v>48</v>
      </c>
      <c r="E23" s="1">
        <f t="array" ref="E23:E35">demand.sd.2030 * 1000</f>
        <v>448471.90225000004</v>
      </c>
      <c r="F23" s="1">
        <f t="array" ref="F23:F35">demand.sd.2030 * 1000</f>
        <v>448471.90225000004</v>
      </c>
      <c r="G23" s="1">
        <f t="array" ref="G23:G35">demand.sd.2030 * 1000</f>
        <v>448471.90225000004</v>
      </c>
      <c r="H23" s="1">
        <f t="array" ref="H23:H35">demand.sd.2030 * 1000</f>
        <v>448471.90225000004</v>
      </c>
      <c r="I23" s="1">
        <f t="array" ref="I23:I35">demand.sd.2030 * 1000</f>
        <v>448471.90225000004</v>
      </c>
      <c r="J23" s="1">
        <f t="array" ref="J23:J35">demand.sd.2030 * 1000</f>
        <v>448471.90225000004</v>
      </c>
      <c r="K23" s="1">
        <f t="array" ref="K23:K35">demand.sd.2030 * 1000</f>
        <v>448471.90225000004</v>
      </c>
      <c r="L23" s="1">
        <f t="array" ref="L23:L35">demand.sd.2030 * 1000</f>
        <v>448471.90225000004</v>
      </c>
      <c r="M23" s="1">
        <f t="array" ref="M23:M35">demand.sd.2030 * 1000</f>
        <v>448471.90225000004</v>
      </c>
      <c r="N23" s="1">
        <f t="array" ref="N23:N35">demand.sd.2030 * 1000</f>
        <v>448471.90225000004</v>
      </c>
      <c r="O23" s="1">
        <f t="array" ref="O23:O35">demand.sd.2030 * 1000</f>
        <v>448471.90225000004</v>
      </c>
      <c r="P23" s="1">
        <f t="array" ref="P23:P35">demand.sd.2030 * 1000</f>
        <v>448471.90225000004</v>
      </c>
      <c r="Q23" s="1">
        <f t="array" ref="Q23:Q35">demand.sd.2030 * 1000</f>
        <v>448471.90225000004</v>
      </c>
      <c r="R23" s="1">
        <f t="array" ref="R23:R35">demand.sd.2030 * 1000</f>
        <v>448471.90225000004</v>
      </c>
      <c r="S23" s="1">
        <f t="array" ref="S23:S35">demand.sd.2030 * 1000</f>
        <v>448471.90225000004</v>
      </c>
      <c r="T23" s="1">
        <f t="array" ref="T23:T35">demand.sd.2030 * 1000</f>
        <v>448471.90225000004</v>
      </c>
      <c r="U23" s="1">
        <f t="array" ref="U23:U35">demand.sd.2030 * 1000</f>
        <v>448471.90225000004</v>
      </c>
      <c r="V23" s="1">
        <f t="array" ref="V23:V35">demand.sd.2030 * 1000</f>
        <v>448471.90225000004</v>
      </c>
      <c r="W23" s="1">
        <f t="array" ref="W23:W35">demand.sd.2030 * 1000</f>
        <v>448471.90225000004</v>
      </c>
      <c r="X23" s="1">
        <f t="array" ref="X23:X35">demand.sd.2030 * 1000</f>
        <v>448471.90225000004</v>
      </c>
      <c r="Y23" s="1">
        <f t="array" ref="Y23:Y35">demand.sd.2030 * 1000</f>
        <v>448471.90225000004</v>
      </c>
      <c r="Z23" s="1">
        <f t="array" ref="Z23:Z35">demand.sd.2030 * 1000</f>
        <v>448471.90225000004</v>
      </c>
      <c r="AA23" s="1">
        <f t="array" ref="AA23:AA35">demand.sd.2030 * 1000</f>
        <v>448471.90225000004</v>
      </c>
      <c r="AB23" s="1">
        <f t="array" ref="AB23:AB35">demand.sd.2030 * 1000</f>
        <v>448471.90225000004</v>
      </c>
      <c r="AC23" s="1">
        <f t="array" ref="AC23:AC35">demand.sd.2030 * 1000</f>
        <v>448471.90225000004</v>
      </c>
      <c r="AD23" s="1">
        <f t="array" ref="AD23:AD35">demand.sd.2030 * 1000</f>
        <v>448471.90225000004</v>
      </c>
      <c r="AE23" s="1">
        <f t="array" ref="AE23:AE35">demand.sd.2030 * 1000</f>
        <v>448471.90225000004</v>
      </c>
      <c r="AF23" s="1">
        <f t="array" ref="AF23:AF35">demand.sd.2030 * 1000</f>
        <v>448471.90225000004</v>
      </c>
      <c r="AG23" s="1">
        <f t="array" ref="AG23:AG35">demand.sd.2030 * 1000</f>
        <v>448471.90225000004</v>
      </c>
      <c r="AH23" s="1">
        <f t="array" ref="AH23:AH35">demand.sd.2030 * 1000</f>
        <v>448471.90225000004</v>
      </c>
      <c r="AI23" s="1">
        <f t="array" ref="AI23:AI35">demand.sd.2030 * 1000</f>
        <v>448471.90225000004</v>
      </c>
      <c r="AJ23" s="1">
        <f t="array" ref="AJ23:AJ35">demand.sd.2030 * 1000</f>
        <v>448471.90225000004</v>
      </c>
      <c r="AK23" s="1">
        <f t="array" ref="AK23:AK35">demand.sd.2030 * 1000</f>
        <v>448471.90225000004</v>
      </c>
      <c r="AL23" s="1">
        <f t="array" ref="AL23:AL35">demand.sd.2030 * 1000</f>
        <v>448471.90225000004</v>
      </c>
      <c r="AM23" s="1">
        <f t="array" ref="AM23:AM35">demand.sd.2030 * 1000</f>
        <v>448471.90225000004</v>
      </c>
      <c r="AN23" s="1">
        <f t="array" ref="AN23:AN35">demand.sd.2030 * 1000</f>
        <v>448471.90225000004</v>
      </c>
      <c r="AO23" s="1">
        <f t="array" ref="AO23:AO35">demand.sd.2030 * 1000</f>
        <v>448471.90225000004</v>
      </c>
      <c r="AP23" s="1">
        <f t="array" ref="AP23:AP35">demand.sd.2030 * 1000</f>
        <v>448471.90225000004</v>
      </c>
      <c r="AQ23" s="1">
        <f t="array" ref="AQ23:AQ35">demand.sd.2030 * 1000</f>
        <v>448471.90225000004</v>
      </c>
      <c r="AR23" s="1">
        <f t="array" ref="AR23:AR35">demand.sd.2030 * 1000</f>
        <v>448471.90225000004</v>
      </c>
      <c r="AS23" s="1">
        <f t="array" ref="AS23:AS35">demand.sd.2030 * 1000</f>
        <v>448471.90225000004</v>
      </c>
      <c r="AT23" s="1">
        <f t="array" ref="AT23:AT35">demand.sd.2030 * 1000</f>
        <v>448471.90225000004</v>
      </c>
      <c r="AU23" s="1">
        <f t="array" ref="AU23:AU35">demand.sd.2030 * 1000</f>
        <v>448471.90225000004</v>
      </c>
      <c r="AV23" s="1">
        <f t="array" ref="AV23:AV35">demand.sd.2030 * 1000</f>
        <v>448471.90225000004</v>
      </c>
      <c r="AW23" s="1">
        <f t="array" ref="AW23:AW35">demand.sd.2030 * 1000</f>
        <v>448471.90225000004</v>
      </c>
      <c r="AX23" s="1">
        <f t="array" ref="AX23:AX35">demand.sd.2030 * 1000</f>
        <v>448471.90225000004</v>
      </c>
      <c r="AY23" s="1">
        <f t="array" ref="AY23:AY35">demand.sd.2030 * 1000</f>
        <v>448471.90225000004</v>
      </c>
      <c r="AZ23" s="1">
        <f t="array" ref="AZ23:AZ35">demand.sd.2030 * 1000</f>
        <v>448471.90225000004</v>
      </c>
      <c r="BA23" s="1">
        <f t="array" ref="BA23:BA35">demand.sd.2030 * 1000</f>
        <v>448471.90225000004</v>
      </c>
      <c r="BB23" s="1">
        <f t="array" ref="BB23:BB35">demand.sd.2030 * 1000</f>
        <v>448471.90225000004</v>
      </c>
      <c r="BC23" s="1">
        <f t="array" ref="BC23:BC35">demand.sd.2030 * 1000</f>
        <v>448471.90225000004</v>
      </c>
      <c r="BD23" s="1">
        <f t="array" ref="BD23:BD35">demand.sd.2030 * 1000</f>
        <v>448471.90225000004</v>
      </c>
      <c r="BE23" s="1">
        <f t="array" ref="BE23:BE35">demand.sd.2030 * 1000</f>
        <v>448471.90225000004</v>
      </c>
      <c r="BF23" s="1">
        <f t="array" ref="BF23:BF35">demand.sd.2030 * 1000</f>
        <v>448471.90225000004</v>
      </c>
      <c r="BG23" s="1">
        <f t="array" ref="BG23:BG35">demand.sd.2030 * 1000</f>
        <v>448471.90225000004</v>
      </c>
      <c r="BH23" s="1">
        <f t="array" ref="BH23:BH35">demand.sd.2030 * 1000</f>
        <v>448471.90225000004</v>
      </c>
      <c r="BI23" s="1">
        <f t="array" ref="BI23:BI35">demand.sd.2030 * 1000</f>
        <v>448471.90225000004</v>
      </c>
      <c r="BJ23" s="1">
        <f t="array" ref="BJ23:BJ35">demand.sd.2030 * 1000</f>
        <v>448471.90225000004</v>
      </c>
      <c r="BK23" s="1">
        <f t="array" ref="BK23:BK35">demand.sd.2030 * 1000</f>
        <v>448471.90225000004</v>
      </c>
      <c r="BL23" s="1">
        <f t="array" ref="BL23:BL35">demand.sd.2030 * 1000</f>
        <v>448471.90225000004</v>
      </c>
      <c r="BM23" s="1">
        <f t="array" ref="BM23:BM35">demand.sd.2030 * 1000</f>
        <v>448471.90225000004</v>
      </c>
      <c r="BN23" s="1">
        <f t="array" ref="BN23:BN35">demand.sd.2030 * 1000</f>
        <v>448471.90225000004</v>
      </c>
      <c r="BO23" s="1">
        <f t="array" ref="BO23:BO35">demand.sd.2030 * 1000</f>
        <v>448471.90225000004</v>
      </c>
      <c r="BP23" s="1">
        <f t="array" ref="BP23:BP35">demand.sd.2030 * 1000</f>
        <v>448471.90225000004</v>
      </c>
      <c r="BQ23" s="1">
        <f t="array" ref="BQ23:BQ35">demand.sd.2030 * 1000</f>
        <v>448471.90225000004</v>
      </c>
      <c r="BR23" s="1">
        <f t="array" ref="BR23:BR35">demand.sd.2030 * 1000</f>
        <v>448471.90225000004</v>
      </c>
      <c r="BS23" s="1">
        <f t="array" ref="BS23:BS35">demand.sd.2030 * 1000</f>
        <v>448471.90225000004</v>
      </c>
      <c r="BT23" s="1">
        <f t="array" ref="BT23:BT35">demand.sd.2030 * 1000</f>
        <v>448471.90225000004</v>
      </c>
      <c r="BU23" s="1">
        <f t="array" ref="BU23:BU35">demand.sd.2030 * 1000</f>
        <v>448471.90225000004</v>
      </c>
      <c r="BV23" s="1">
        <f t="array" ref="BV23:BV35">demand.sd.2030 * 1000</f>
        <v>448471.90225000004</v>
      </c>
      <c r="BW23" s="1">
        <f t="array" ref="BW23:BW35">demand.sd.2030 * 1000</f>
        <v>448471.90225000004</v>
      </c>
      <c r="BX23" s="1">
        <f t="array" ref="BX23:BX35">demand.sd.2030 * 1000</f>
        <v>448471.90225000004</v>
      </c>
      <c r="BY23" s="1">
        <f t="array" ref="BY23:BY35">demand.sd.2030 * 1000</f>
        <v>448471.90225000004</v>
      </c>
      <c r="BZ23" s="1">
        <f t="array" ref="BZ23:BZ35">demand.sd.2030 * 1000</f>
        <v>448471.90225000004</v>
      </c>
      <c r="CA23" s="1">
        <f t="array" ref="CA23:CA35">demand.sd.2030 * 1000</f>
        <v>448471.90225000004</v>
      </c>
      <c r="CB23" s="1">
        <f t="array" ref="CB23:CB35">demand.sd.2030 * 1000</f>
        <v>448471.90225000004</v>
      </c>
      <c r="CC23" s="1">
        <f t="array" ref="CC23:CC35">demand.sd.2030 * 1000</f>
        <v>448471.90225000004</v>
      </c>
      <c r="CD23" s="1">
        <f t="array" ref="CD23:CD35">demand.sd.2030 * 1000</f>
        <v>448471.90225000004</v>
      </c>
      <c r="CE23" s="1">
        <f t="array" ref="CE23:CE35">demand.sd.2030 * 1000</f>
        <v>448471.90225000004</v>
      </c>
      <c r="CF23" s="1">
        <f t="array" ref="CF23:CF35">demand.sd.2030 * 1000</f>
        <v>448471.90225000004</v>
      </c>
      <c r="CG23" s="1">
        <f t="array" ref="CG23:CG35">demand.sd.2030 * 1000</f>
        <v>448471.90225000004</v>
      </c>
      <c r="CH23" s="1">
        <f t="array" ref="CH23:CH35">demand.sd.2030 * 1000</f>
        <v>448471.90225000004</v>
      </c>
      <c r="CI23" s="1">
        <f t="array" ref="CI23:CI35">demand.sd.2030 * 1000</f>
        <v>448471.90225000004</v>
      </c>
      <c r="CJ23" s="1">
        <f t="array" ref="CJ23:CJ35">demand.sd.2030 * 1000</f>
        <v>448471.90225000004</v>
      </c>
      <c r="CK23" s="1">
        <f t="array" ref="CK23:CK35">demand.sd.2030 * 1000</f>
        <v>448471.90225000004</v>
      </c>
      <c r="CL23" s="1">
        <f t="array" ref="CL23:CL35">demand.sd.2030 * 1000</f>
        <v>448471.90225000004</v>
      </c>
      <c r="CM23" s="1">
        <f t="array" ref="CM23:CM35">demand.sd.2030 * 1000</f>
        <v>448471.90225000004</v>
      </c>
      <c r="CN23" s="1">
        <f t="array" ref="CN23:CN35">demand.sd.2030 * 1000</f>
        <v>448471.90225000004</v>
      </c>
      <c r="CO23" s="1">
        <f t="array" ref="CO23:CO35">demand.sd.2030 * 1000</f>
        <v>448471.90225000004</v>
      </c>
      <c r="CP23" s="1">
        <f t="array" ref="CP23:CP35">demand.sd.2030 * 1000</f>
        <v>448471.90225000004</v>
      </c>
      <c r="CQ23" s="1">
        <f t="array" ref="CQ23:CQ35">demand.sd.2030 * 1000</f>
        <v>448471.90225000004</v>
      </c>
      <c r="CR23" s="1">
        <f t="array" ref="CR23:CR35">demand.sd.2030 * 1000</f>
        <v>448471.90225000004</v>
      </c>
      <c r="CS23" s="1">
        <f t="array" ref="CS23:CS35">demand.sd.2030 * 1000</f>
        <v>448471.90225000004</v>
      </c>
      <c r="CT23" s="1">
        <f t="array" ref="CT23:CT35">demand.sd.2030 * 1000</f>
        <v>448471.90225000004</v>
      </c>
      <c r="CU23" s="1">
        <f t="array" ref="CU23:CU35">demand.sd.2030 * 1000</f>
        <v>448471.90225000004</v>
      </c>
      <c r="CV23" s="1">
        <f t="array" ref="CV23:CV35">demand.sd.2030 * 1000</f>
        <v>448471.90225000004</v>
      </c>
      <c r="CW23" s="1">
        <f t="array" ref="CW23:CW35">demand.sd.2030 * 1000</f>
        <v>448471.90225000004</v>
      </c>
      <c r="CX23" s="1">
        <f t="array" ref="CX23:CX35">demand.sd.2030 * 1000</f>
        <v>448471.90225000004</v>
      </c>
      <c r="CY23" s="1">
        <f t="array" ref="CY23:CY35">demand.sd.2030 * 1000</f>
        <v>448471.90225000004</v>
      </c>
      <c r="CZ23" s="1">
        <f t="array" ref="CZ23:CZ35">demand.sd.2030 * 1000</f>
        <v>448471.90225000004</v>
      </c>
      <c r="DA23" s="1">
        <f t="array" ref="DA23:DA35">demand.sd.2030 * 1000</f>
        <v>448471.90225000004</v>
      </c>
    </row>
    <row r="24" spans="4:105" x14ac:dyDescent="0.25">
      <c r="D24" t="s">
        <v>49</v>
      </c>
      <c r="E24" s="1">
        <v>372222.83724999998</v>
      </c>
      <c r="F24" s="1">
        <v>372222.83724999998</v>
      </c>
      <c r="G24" s="1">
        <v>372222.83724999998</v>
      </c>
      <c r="H24" s="1">
        <v>372222.83724999998</v>
      </c>
      <c r="I24" s="1">
        <v>372222.83724999998</v>
      </c>
      <c r="J24" s="1">
        <v>372222.83724999998</v>
      </c>
      <c r="K24" s="1">
        <v>372222.83724999998</v>
      </c>
      <c r="L24" s="1">
        <v>372222.83724999998</v>
      </c>
      <c r="M24" s="1">
        <v>372222.83724999998</v>
      </c>
      <c r="N24" s="1">
        <v>372222.83724999998</v>
      </c>
      <c r="O24" s="1">
        <v>372222.83724999998</v>
      </c>
      <c r="P24" s="1">
        <v>372222.83724999998</v>
      </c>
      <c r="Q24" s="1">
        <v>372222.83724999998</v>
      </c>
      <c r="R24" s="1">
        <v>372222.83724999998</v>
      </c>
      <c r="S24" s="1">
        <v>372222.83724999998</v>
      </c>
      <c r="T24" s="1">
        <v>372222.83724999998</v>
      </c>
      <c r="U24" s="1">
        <v>372222.83724999998</v>
      </c>
      <c r="V24" s="1">
        <v>372222.83724999998</v>
      </c>
      <c r="W24" s="1">
        <v>372222.83724999998</v>
      </c>
      <c r="X24" s="1">
        <v>372222.83724999998</v>
      </c>
      <c r="Y24" s="1">
        <v>372222.83724999998</v>
      </c>
      <c r="Z24" s="1">
        <v>372222.83724999998</v>
      </c>
      <c r="AA24" s="1">
        <v>372222.83724999998</v>
      </c>
      <c r="AB24" s="1">
        <v>372222.83724999998</v>
      </c>
      <c r="AC24" s="1">
        <v>372222.83724999998</v>
      </c>
      <c r="AD24" s="1">
        <v>372222.83724999998</v>
      </c>
      <c r="AE24" s="1">
        <v>372222.83724999998</v>
      </c>
      <c r="AF24" s="1">
        <v>372222.83724999998</v>
      </c>
      <c r="AG24" s="1">
        <v>372222.83724999998</v>
      </c>
      <c r="AH24" s="1">
        <v>372222.83724999998</v>
      </c>
      <c r="AI24" s="1">
        <v>372222.83724999998</v>
      </c>
      <c r="AJ24" s="1">
        <v>372222.83724999998</v>
      </c>
      <c r="AK24" s="1">
        <v>372222.83724999998</v>
      </c>
      <c r="AL24" s="1">
        <v>372222.83724999998</v>
      </c>
      <c r="AM24" s="1">
        <v>372222.83724999998</v>
      </c>
      <c r="AN24" s="1">
        <v>372222.83724999998</v>
      </c>
      <c r="AO24" s="1">
        <v>372222.83724999998</v>
      </c>
      <c r="AP24" s="1">
        <v>372222.83724999998</v>
      </c>
      <c r="AQ24" s="1">
        <v>372222.83724999998</v>
      </c>
      <c r="AR24" s="1">
        <v>372222.83724999998</v>
      </c>
      <c r="AS24" s="1">
        <v>372222.83724999998</v>
      </c>
      <c r="AT24" s="1">
        <v>372222.83724999998</v>
      </c>
      <c r="AU24" s="1">
        <v>372222.83724999998</v>
      </c>
      <c r="AV24" s="1">
        <v>372222.83724999998</v>
      </c>
      <c r="AW24" s="1">
        <v>372222.83724999998</v>
      </c>
      <c r="AX24" s="1">
        <v>372222.83724999998</v>
      </c>
      <c r="AY24" s="1">
        <v>372222.83724999998</v>
      </c>
      <c r="AZ24" s="1">
        <v>372222.83724999998</v>
      </c>
      <c r="BA24" s="1">
        <v>372222.83724999998</v>
      </c>
      <c r="BB24" s="1">
        <v>372222.83724999998</v>
      </c>
      <c r="BC24" s="1">
        <v>372222.83724999998</v>
      </c>
      <c r="BD24" s="1">
        <v>372222.83724999998</v>
      </c>
      <c r="BE24" s="1">
        <v>372222.83724999998</v>
      </c>
      <c r="BF24" s="1">
        <v>372222.83724999998</v>
      </c>
      <c r="BG24" s="1">
        <v>372222.83724999998</v>
      </c>
      <c r="BH24" s="1">
        <v>372222.83724999998</v>
      </c>
      <c r="BI24" s="1">
        <v>372222.83724999998</v>
      </c>
      <c r="BJ24" s="1">
        <v>372222.83724999998</v>
      </c>
      <c r="BK24" s="1">
        <v>372222.83724999998</v>
      </c>
      <c r="BL24" s="1">
        <v>372222.83724999998</v>
      </c>
      <c r="BM24" s="1">
        <v>372222.83724999998</v>
      </c>
      <c r="BN24" s="1">
        <v>372222.83724999998</v>
      </c>
      <c r="BO24" s="1">
        <v>372222.83724999998</v>
      </c>
      <c r="BP24" s="1">
        <v>372222.83724999998</v>
      </c>
      <c r="BQ24" s="1">
        <v>372222.83724999998</v>
      </c>
      <c r="BR24" s="1">
        <v>372222.83724999998</v>
      </c>
      <c r="BS24" s="1">
        <v>372222.83724999998</v>
      </c>
      <c r="BT24" s="1">
        <v>372222.83724999998</v>
      </c>
      <c r="BU24" s="1">
        <v>372222.83724999998</v>
      </c>
      <c r="BV24" s="1">
        <v>372222.83724999998</v>
      </c>
      <c r="BW24" s="1">
        <v>372222.83724999998</v>
      </c>
      <c r="BX24" s="1">
        <v>372222.83724999998</v>
      </c>
      <c r="BY24" s="1">
        <v>372222.83724999998</v>
      </c>
      <c r="BZ24" s="1">
        <v>372222.83724999998</v>
      </c>
      <c r="CA24" s="1">
        <v>372222.83724999998</v>
      </c>
      <c r="CB24" s="1">
        <v>372222.83724999998</v>
      </c>
      <c r="CC24" s="1">
        <v>372222.83724999998</v>
      </c>
      <c r="CD24" s="1">
        <v>372222.83724999998</v>
      </c>
      <c r="CE24" s="1">
        <v>372222.83724999998</v>
      </c>
      <c r="CF24" s="1">
        <v>372222.83724999998</v>
      </c>
      <c r="CG24" s="1">
        <v>372222.83724999998</v>
      </c>
      <c r="CH24" s="1">
        <v>372222.83724999998</v>
      </c>
      <c r="CI24" s="1">
        <v>372222.83724999998</v>
      </c>
      <c r="CJ24" s="1">
        <v>372222.83724999998</v>
      </c>
      <c r="CK24" s="1">
        <v>372222.83724999998</v>
      </c>
      <c r="CL24" s="1">
        <v>372222.83724999998</v>
      </c>
      <c r="CM24" s="1">
        <v>372222.83724999998</v>
      </c>
      <c r="CN24" s="1">
        <v>372222.83724999998</v>
      </c>
      <c r="CO24" s="1">
        <v>372222.83724999998</v>
      </c>
      <c r="CP24" s="1">
        <v>372222.83724999998</v>
      </c>
      <c r="CQ24" s="1">
        <v>372222.83724999998</v>
      </c>
      <c r="CR24" s="1">
        <v>372222.83724999998</v>
      </c>
      <c r="CS24" s="1">
        <v>372222.83724999998</v>
      </c>
      <c r="CT24" s="1">
        <v>372222.83724999998</v>
      </c>
      <c r="CU24" s="1">
        <v>372222.83724999998</v>
      </c>
      <c r="CV24" s="1">
        <v>372222.83724999998</v>
      </c>
      <c r="CW24" s="1">
        <v>372222.83724999998</v>
      </c>
      <c r="CX24" s="1">
        <v>372222.83724999998</v>
      </c>
      <c r="CY24" s="1">
        <v>372222.83724999998</v>
      </c>
      <c r="CZ24" s="1">
        <v>372222.83724999998</v>
      </c>
      <c r="DA24" s="1">
        <v>372222.83724999998</v>
      </c>
    </row>
    <row r="25" spans="4:105" x14ac:dyDescent="0.25">
      <c r="D25" t="s">
        <v>50</v>
      </c>
      <c r="E25" s="1">
        <v>431200.65775000001</v>
      </c>
      <c r="F25" s="1">
        <v>431200.65775000001</v>
      </c>
      <c r="G25" s="1">
        <v>431200.65775000001</v>
      </c>
      <c r="H25" s="1">
        <v>431200.65775000001</v>
      </c>
      <c r="I25" s="1">
        <v>431200.65775000001</v>
      </c>
      <c r="J25" s="1">
        <v>431200.65775000001</v>
      </c>
      <c r="K25" s="1">
        <v>431200.65775000001</v>
      </c>
      <c r="L25" s="1">
        <v>431200.65775000001</v>
      </c>
      <c r="M25" s="1">
        <v>431200.65775000001</v>
      </c>
      <c r="N25" s="1">
        <v>431200.65775000001</v>
      </c>
      <c r="O25" s="1">
        <v>431200.65775000001</v>
      </c>
      <c r="P25" s="1">
        <v>431200.65775000001</v>
      </c>
      <c r="Q25" s="1">
        <v>431200.65775000001</v>
      </c>
      <c r="R25" s="1">
        <v>431200.65775000001</v>
      </c>
      <c r="S25" s="1">
        <v>431200.65775000001</v>
      </c>
      <c r="T25" s="1">
        <v>431200.65775000001</v>
      </c>
      <c r="U25" s="1">
        <v>431200.65775000001</v>
      </c>
      <c r="V25" s="1">
        <v>431200.65775000001</v>
      </c>
      <c r="W25" s="1">
        <v>431200.65775000001</v>
      </c>
      <c r="X25" s="1">
        <v>431200.65775000001</v>
      </c>
      <c r="Y25" s="1">
        <v>431200.65775000001</v>
      </c>
      <c r="Z25" s="1">
        <v>431200.65775000001</v>
      </c>
      <c r="AA25" s="1">
        <v>431200.65775000001</v>
      </c>
      <c r="AB25" s="1">
        <v>431200.65775000001</v>
      </c>
      <c r="AC25" s="1">
        <v>431200.65775000001</v>
      </c>
      <c r="AD25" s="1">
        <v>431200.65775000001</v>
      </c>
      <c r="AE25" s="1">
        <v>431200.65775000001</v>
      </c>
      <c r="AF25" s="1">
        <v>431200.65775000001</v>
      </c>
      <c r="AG25" s="1">
        <v>431200.65775000001</v>
      </c>
      <c r="AH25" s="1">
        <v>431200.65775000001</v>
      </c>
      <c r="AI25" s="1">
        <v>431200.65775000001</v>
      </c>
      <c r="AJ25" s="1">
        <v>431200.65775000001</v>
      </c>
      <c r="AK25" s="1">
        <v>431200.65775000001</v>
      </c>
      <c r="AL25" s="1">
        <v>431200.65775000001</v>
      </c>
      <c r="AM25" s="1">
        <v>431200.65775000001</v>
      </c>
      <c r="AN25" s="1">
        <v>431200.65775000001</v>
      </c>
      <c r="AO25" s="1">
        <v>431200.65775000001</v>
      </c>
      <c r="AP25" s="1">
        <v>431200.65775000001</v>
      </c>
      <c r="AQ25" s="1">
        <v>431200.65775000001</v>
      </c>
      <c r="AR25" s="1">
        <v>431200.65775000001</v>
      </c>
      <c r="AS25" s="1">
        <v>431200.65775000001</v>
      </c>
      <c r="AT25" s="1">
        <v>431200.65775000001</v>
      </c>
      <c r="AU25" s="1">
        <v>431200.65775000001</v>
      </c>
      <c r="AV25" s="1">
        <v>431200.65775000001</v>
      </c>
      <c r="AW25" s="1">
        <v>431200.65775000001</v>
      </c>
      <c r="AX25" s="1">
        <v>431200.65775000001</v>
      </c>
      <c r="AY25" s="1">
        <v>431200.65775000001</v>
      </c>
      <c r="AZ25" s="1">
        <v>431200.65775000001</v>
      </c>
      <c r="BA25" s="1">
        <v>431200.65775000001</v>
      </c>
      <c r="BB25" s="1">
        <v>431200.65775000001</v>
      </c>
      <c r="BC25" s="1">
        <v>431200.65775000001</v>
      </c>
      <c r="BD25" s="1">
        <v>431200.65775000001</v>
      </c>
      <c r="BE25" s="1">
        <v>431200.65775000001</v>
      </c>
      <c r="BF25" s="1">
        <v>431200.65775000001</v>
      </c>
      <c r="BG25" s="1">
        <v>431200.65775000001</v>
      </c>
      <c r="BH25" s="1">
        <v>431200.65775000001</v>
      </c>
      <c r="BI25" s="1">
        <v>431200.65775000001</v>
      </c>
      <c r="BJ25" s="1">
        <v>431200.65775000001</v>
      </c>
      <c r="BK25" s="1">
        <v>431200.65775000001</v>
      </c>
      <c r="BL25" s="1">
        <v>431200.65775000001</v>
      </c>
      <c r="BM25" s="1">
        <v>431200.65775000001</v>
      </c>
      <c r="BN25" s="1">
        <v>431200.65775000001</v>
      </c>
      <c r="BO25" s="1">
        <v>431200.65775000001</v>
      </c>
      <c r="BP25" s="1">
        <v>431200.65775000001</v>
      </c>
      <c r="BQ25" s="1">
        <v>431200.65775000001</v>
      </c>
      <c r="BR25" s="1">
        <v>431200.65775000001</v>
      </c>
      <c r="BS25" s="1">
        <v>431200.65775000001</v>
      </c>
      <c r="BT25" s="1">
        <v>431200.65775000001</v>
      </c>
      <c r="BU25" s="1">
        <v>431200.65775000001</v>
      </c>
      <c r="BV25" s="1">
        <v>431200.65775000001</v>
      </c>
      <c r="BW25" s="1">
        <v>431200.65775000001</v>
      </c>
      <c r="BX25" s="1">
        <v>431200.65775000001</v>
      </c>
      <c r="BY25" s="1">
        <v>431200.65775000001</v>
      </c>
      <c r="BZ25" s="1">
        <v>431200.65775000001</v>
      </c>
      <c r="CA25" s="1">
        <v>431200.65775000001</v>
      </c>
      <c r="CB25" s="1">
        <v>431200.65775000001</v>
      </c>
      <c r="CC25" s="1">
        <v>431200.65775000001</v>
      </c>
      <c r="CD25" s="1">
        <v>431200.65775000001</v>
      </c>
      <c r="CE25" s="1">
        <v>431200.65775000001</v>
      </c>
      <c r="CF25" s="1">
        <v>431200.65775000001</v>
      </c>
      <c r="CG25" s="1">
        <v>431200.65775000001</v>
      </c>
      <c r="CH25" s="1">
        <v>431200.65775000001</v>
      </c>
      <c r="CI25" s="1">
        <v>431200.65775000001</v>
      </c>
      <c r="CJ25" s="1">
        <v>431200.65775000001</v>
      </c>
      <c r="CK25" s="1">
        <v>431200.65775000001</v>
      </c>
      <c r="CL25" s="1">
        <v>431200.65775000001</v>
      </c>
      <c r="CM25" s="1">
        <v>431200.65775000001</v>
      </c>
      <c r="CN25" s="1">
        <v>431200.65775000001</v>
      </c>
      <c r="CO25" s="1">
        <v>431200.65775000001</v>
      </c>
      <c r="CP25" s="1">
        <v>431200.65775000001</v>
      </c>
      <c r="CQ25" s="1">
        <v>431200.65775000001</v>
      </c>
      <c r="CR25" s="1">
        <v>431200.65775000001</v>
      </c>
      <c r="CS25" s="1">
        <v>431200.65775000001</v>
      </c>
      <c r="CT25" s="1">
        <v>431200.65775000001</v>
      </c>
      <c r="CU25" s="1">
        <v>431200.65775000001</v>
      </c>
      <c r="CV25" s="1">
        <v>431200.65775000001</v>
      </c>
      <c r="CW25" s="1">
        <v>431200.65775000001</v>
      </c>
      <c r="CX25" s="1">
        <v>431200.65775000001</v>
      </c>
      <c r="CY25" s="1">
        <v>431200.65775000001</v>
      </c>
      <c r="CZ25" s="1">
        <v>431200.65775000001</v>
      </c>
      <c r="DA25" s="1">
        <v>431200.65775000001</v>
      </c>
    </row>
    <row r="26" spans="4:105" x14ac:dyDescent="0.25">
      <c r="D26" t="s">
        <v>51</v>
      </c>
      <c r="E26" s="1">
        <v>530007.66450000007</v>
      </c>
      <c r="F26" s="1">
        <v>530007.66450000007</v>
      </c>
      <c r="G26" s="1">
        <v>530007.66450000007</v>
      </c>
      <c r="H26" s="1">
        <v>530007.66450000007</v>
      </c>
      <c r="I26" s="1">
        <v>530007.66450000007</v>
      </c>
      <c r="J26" s="1">
        <v>530007.66450000007</v>
      </c>
      <c r="K26" s="1">
        <v>530007.66450000007</v>
      </c>
      <c r="L26" s="1">
        <v>530007.66450000007</v>
      </c>
      <c r="M26" s="1">
        <v>530007.66450000007</v>
      </c>
      <c r="N26" s="1">
        <v>530007.66450000007</v>
      </c>
      <c r="O26" s="1">
        <v>530007.66450000007</v>
      </c>
      <c r="P26" s="1">
        <v>530007.66450000007</v>
      </c>
      <c r="Q26" s="1">
        <v>530007.66450000007</v>
      </c>
      <c r="R26" s="1">
        <v>530007.66450000007</v>
      </c>
      <c r="S26" s="1">
        <v>530007.66450000007</v>
      </c>
      <c r="T26" s="1">
        <v>530007.66450000007</v>
      </c>
      <c r="U26" s="1">
        <v>530007.66450000007</v>
      </c>
      <c r="V26" s="1">
        <v>530007.66450000007</v>
      </c>
      <c r="W26" s="1">
        <v>530007.66450000007</v>
      </c>
      <c r="X26" s="1">
        <v>530007.66450000007</v>
      </c>
      <c r="Y26" s="1">
        <v>530007.66450000007</v>
      </c>
      <c r="Z26" s="1">
        <v>530007.66450000007</v>
      </c>
      <c r="AA26" s="1">
        <v>530007.66450000007</v>
      </c>
      <c r="AB26" s="1">
        <v>530007.66450000007</v>
      </c>
      <c r="AC26" s="1">
        <v>530007.66450000007</v>
      </c>
      <c r="AD26" s="1">
        <v>530007.66450000007</v>
      </c>
      <c r="AE26" s="1">
        <v>530007.66450000007</v>
      </c>
      <c r="AF26" s="1">
        <v>530007.66450000007</v>
      </c>
      <c r="AG26" s="1">
        <v>530007.66450000007</v>
      </c>
      <c r="AH26" s="1">
        <v>530007.66450000007</v>
      </c>
      <c r="AI26" s="1">
        <v>530007.66450000007</v>
      </c>
      <c r="AJ26" s="1">
        <v>530007.66450000007</v>
      </c>
      <c r="AK26" s="1">
        <v>530007.66450000007</v>
      </c>
      <c r="AL26" s="1">
        <v>530007.66450000007</v>
      </c>
      <c r="AM26" s="1">
        <v>530007.66450000007</v>
      </c>
      <c r="AN26" s="1">
        <v>530007.66450000007</v>
      </c>
      <c r="AO26" s="1">
        <v>530007.66450000007</v>
      </c>
      <c r="AP26" s="1">
        <v>530007.66450000007</v>
      </c>
      <c r="AQ26" s="1">
        <v>530007.66450000007</v>
      </c>
      <c r="AR26" s="1">
        <v>530007.66450000007</v>
      </c>
      <c r="AS26" s="1">
        <v>530007.66450000007</v>
      </c>
      <c r="AT26" s="1">
        <v>530007.66450000007</v>
      </c>
      <c r="AU26" s="1">
        <v>530007.66450000007</v>
      </c>
      <c r="AV26" s="1">
        <v>530007.66450000007</v>
      </c>
      <c r="AW26" s="1">
        <v>530007.66450000007</v>
      </c>
      <c r="AX26" s="1">
        <v>530007.66450000007</v>
      </c>
      <c r="AY26" s="1">
        <v>530007.66450000007</v>
      </c>
      <c r="AZ26" s="1">
        <v>530007.66450000007</v>
      </c>
      <c r="BA26" s="1">
        <v>530007.66450000007</v>
      </c>
      <c r="BB26" s="1">
        <v>530007.66450000007</v>
      </c>
      <c r="BC26" s="1">
        <v>530007.66450000007</v>
      </c>
      <c r="BD26" s="1">
        <v>530007.66450000007</v>
      </c>
      <c r="BE26" s="1">
        <v>530007.66450000007</v>
      </c>
      <c r="BF26" s="1">
        <v>530007.66450000007</v>
      </c>
      <c r="BG26" s="1">
        <v>530007.66450000007</v>
      </c>
      <c r="BH26" s="1">
        <v>530007.66450000007</v>
      </c>
      <c r="BI26" s="1">
        <v>530007.66450000007</v>
      </c>
      <c r="BJ26" s="1">
        <v>530007.66450000007</v>
      </c>
      <c r="BK26" s="1">
        <v>530007.66450000007</v>
      </c>
      <c r="BL26" s="1">
        <v>530007.66450000007</v>
      </c>
      <c r="BM26" s="1">
        <v>530007.66450000007</v>
      </c>
      <c r="BN26" s="1">
        <v>530007.66450000007</v>
      </c>
      <c r="BO26" s="1">
        <v>530007.66450000007</v>
      </c>
      <c r="BP26" s="1">
        <v>530007.66450000007</v>
      </c>
      <c r="BQ26" s="1">
        <v>530007.66450000007</v>
      </c>
      <c r="BR26" s="1">
        <v>530007.66450000007</v>
      </c>
      <c r="BS26" s="1">
        <v>530007.66450000007</v>
      </c>
      <c r="BT26" s="1">
        <v>530007.66450000007</v>
      </c>
      <c r="BU26" s="1">
        <v>530007.66450000007</v>
      </c>
      <c r="BV26" s="1">
        <v>530007.66450000007</v>
      </c>
      <c r="BW26" s="1">
        <v>530007.66450000007</v>
      </c>
      <c r="BX26" s="1">
        <v>530007.66450000007</v>
      </c>
      <c r="BY26" s="1">
        <v>530007.66450000007</v>
      </c>
      <c r="BZ26" s="1">
        <v>530007.66450000007</v>
      </c>
      <c r="CA26" s="1">
        <v>530007.66450000007</v>
      </c>
      <c r="CB26" s="1">
        <v>530007.66450000007</v>
      </c>
      <c r="CC26" s="1">
        <v>530007.66450000007</v>
      </c>
      <c r="CD26" s="1">
        <v>530007.66450000007</v>
      </c>
      <c r="CE26" s="1">
        <v>530007.66450000007</v>
      </c>
      <c r="CF26" s="1">
        <v>530007.66450000007</v>
      </c>
      <c r="CG26" s="1">
        <v>530007.66450000007</v>
      </c>
      <c r="CH26" s="1">
        <v>530007.66450000007</v>
      </c>
      <c r="CI26" s="1">
        <v>530007.66450000007</v>
      </c>
      <c r="CJ26" s="1">
        <v>530007.66450000007</v>
      </c>
      <c r="CK26" s="1">
        <v>530007.66450000007</v>
      </c>
      <c r="CL26" s="1">
        <v>530007.66450000007</v>
      </c>
      <c r="CM26" s="1">
        <v>530007.66450000007</v>
      </c>
      <c r="CN26" s="1">
        <v>530007.66450000007</v>
      </c>
      <c r="CO26" s="1">
        <v>530007.66450000007</v>
      </c>
      <c r="CP26" s="1">
        <v>530007.66450000007</v>
      </c>
      <c r="CQ26" s="1">
        <v>530007.66450000007</v>
      </c>
      <c r="CR26" s="1">
        <v>530007.66450000007</v>
      </c>
      <c r="CS26" s="1">
        <v>530007.66450000007</v>
      </c>
      <c r="CT26" s="1">
        <v>530007.66450000007</v>
      </c>
      <c r="CU26" s="1">
        <v>530007.66450000007</v>
      </c>
      <c r="CV26" s="1">
        <v>530007.66450000007</v>
      </c>
      <c r="CW26" s="1">
        <v>530007.66450000007</v>
      </c>
      <c r="CX26" s="1">
        <v>530007.66450000007</v>
      </c>
      <c r="CY26" s="1">
        <v>530007.66450000007</v>
      </c>
      <c r="CZ26" s="1">
        <v>530007.66450000007</v>
      </c>
      <c r="DA26" s="1">
        <v>530007.66450000007</v>
      </c>
    </row>
    <row r="27" spans="4:105" x14ac:dyDescent="0.25">
      <c r="D27" t="s">
        <v>52</v>
      </c>
      <c r="E27" s="1">
        <v>539874.61750000005</v>
      </c>
      <c r="F27" s="1">
        <v>539874.61750000005</v>
      </c>
      <c r="G27" s="1">
        <v>539874.61750000005</v>
      </c>
      <c r="H27" s="1">
        <v>539874.61750000005</v>
      </c>
      <c r="I27" s="1">
        <v>539874.61750000005</v>
      </c>
      <c r="J27" s="1">
        <v>539874.61750000005</v>
      </c>
      <c r="K27" s="1">
        <v>539874.61750000005</v>
      </c>
      <c r="L27" s="1">
        <v>539874.61750000005</v>
      </c>
      <c r="M27" s="1">
        <v>539874.61750000005</v>
      </c>
      <c r="N27" s="1">
        <v>539874.61750000005</v>
      </c>
      <c r="O27" s="1">
        <v>539874.61750000005</v>
      </c>
      <c r="P27" s="1">
        <v>539874.61750000005</v>
      </c>
      <c r="Q27" s="1">
        <v>539874.61750000005</v>
      </c>
      <c r="R27" s="1">
        <v>539874.61750000005</v>
      </c>
      <c r="S27" s="1">
        <v>539874.61750000005</v>
      </c>
      <c r="T27" s="1">
        <v>539874.61750000005</v>
      </c>
      <c r="U27" s="1">
        <v>539874.61750000005</v>
      </c>
      <c r="V27" s="1">
        <v>539874.61750000005</v>
      </c>
      <c r="W27" s="1">
        <v>539874.61750000005</v>
      </c>
      <c r="X27" s="1">
        <v>539874.61750000005</v>
      </c>
      <c r="Y27" s="1">
        <v>539874.61750000005</v>
      </c>
      <c r="Z27" s="1">
        <v>539874.61750000005</v>
      </c>
      <c r="AA27" s="1">
        <v>539874.61750000005</v>
      </c>
      <c r="AB27" s="1">
        <v>539874.61750000005</v>
      </c>
      <c r="AC27" s="1">
        <v>539874.61750000005</v>
      </c>
      <c r="AD27" s="1">
        <v>539874.61750000005</v>
      </c>
      <c r="AE27" s="1">
        <v>539874.61750000005</v>
      </c>
      <c r="AF27" s="1">
        <v>539874.61750000005</v>
      </c>
      <c r="AG27" s="1">
        <v>539874.61750000005</v>
      </c>
      <c r="AH27" s="1">
        <v>539874.61750000005</v>
      </c>
      <c r="AI27" s="1">
        <v>539874.61750000005</v>
      </c>
      <c r="AJ27" s="1">
        <v>539874.61750000005</v>
      </c>
      <c r="AK27" s="1">
        <v>539874.61750000005</v>
      </c>
      <c r="AL27" s="1">
        <v>539874.61750000005</v>
      </c>
      <c r="AM27" s="1">
        <v>539874.61750000005</v>
      </c>
      <c r="AN27" s="1">
        <v>539874.61750000005</v>
      </c>
      <c r="AO27" s="1">
        <v>539874.61750000005</v>
      </c>
      <c r="AP27" s="1">
        <v>539874.61750000005</v>
      </c>
      <c r="AQ27" s="1">
        <v>539874.61750000005</v>
      </c>
      <c r="AR27" s="1">
        <v>539874.61750000005</v>
      </c>
      <c r="AS27" s="1">
        <v>539874.61750000005</v>
      </c>
      <c r="AT27" s="1">
        <v>539874.61750000005</v>
      </c>
      <c r="AU27" s="1">
        <v>539874.61750000005</v>
      </c>
      <c r="AV27" s="1">
        <v>539874.61750000005</v>
      </c>
      <c r="AW27" s="1">
        <v>539874.61750000005</v>
      </c>
      <c r="AX27" s="1">
        <v>539874.61750000005</v>
      </c>
      <c r="AY27" s="1">
        <v>539874.61750000005</v>
      </c>
      <c r="AZ27" s="1">
        <v>539874.61750000005</v>
      </c>
      <c r="BA27" s="1">
        <v>539874.61750000005</v>
      </c>
      <c r="BB27" s="1">
        <v>539874.61750000005</v>
      </c>
      <c r="BC27" s="1">
        <v>539874.61750000005</v>
      </c>
      <c r="BD27" s="1">
        <v>539874.61750000005</v>
      </c>
      <c r="BE27" s="1">
        <v>539874.61750000005</v>
      </c>
      <c r="BF27" s="1">
        <v>539874.61750000005</v>
      </c>
      <c r="BG27" s="1">
        <v>539874.61750000005</v>
      </c>
      <c r="BH27" s="1">
        <v>539874.61750000005</v>
      </c>
      <c r="BI27" s="1">
        <v>539874.61750000005</v>
      </c>
      <c r="BJ27" s="1">
        <v>539874.61750000005</v>
      </c>
      <c r="BK27" s="1">
        <v>539874.61750000005</v>
      </c>
      <c r="BL27" s="1">
        <v>539874.61750000005</v>
      </c>
      <c r="BM27" s="1">
        <v>539874.61750000005</v>
      </c>
      <c r="BN27" s="1">
        <v>539874.61750000005</v>
      </c>
      <c r="BO27" s="1">
        <v>539874.61750000005</v>
      </c>
      <c r="BP27" s="1">
        <v>539874.61750000005</v>
      </c>
      <c r="BQ27" s="1">
        <v>539874.61750000005</v>
      </c>
      <c r="BR27" s="1">
        <v>539874.61750000005</v>
      </c>
      <c r="BS27" s="1">
        <v>539874.61750000005</v>
      </c>
      <c r="BT27" s="1">
        <v>539874.61750000005</v>
      </c>
      <c r="BU27" s="1">
        <v>539874.61750000005</v>
      </c>
      <c r="BV27" s="1">
        <v>539874.61750000005</v>
      </c>
      <c r="BW27" s="1">
        <v>539874.61750000005</v>
      </c>
      <c r="BX27" s="1">
        <v>539874.61750000005</v>
      </c>
      <c r="BY27" s="1">
        <v>539874.61750000005</v>
      </c>
      <c r="BZ27" s="1">
        <v>539874.61750000005</v>
      </c>
      <c r="CA27" s="1">
        <v>539874.61750000005</v>
      </c>
      <c r="CB27" s="1">
        <v>539874.61750000005</v>
      </c>
      <c r="CC27" s="1">
        <v>539874.61750000005</v>
      </c>
      <c r="CD27" s="1">
        <v>539874.61750000005</v>
      </c>
      <c r="CE27" s="1">
        <v>539874.61750000005</v>
      </c>
      <c r="CF27" s="1">
        <v>539874.61750000005</v>
      </c>
      <c r="CG27" s="1">
        <v>539874.61750000005</v>
      </c>
      <c r="CH27" s="1">
        <v>539874.61750000005</v>
      </c>
      <c r="CI27" s="1">
        <v>539874.61750000005</v>
      </c>
      <c r="CJ27" s="1">
        <v>539874.61750000005</v>
      </c>
      <c r="CK27" s="1">
        <v>539874.61750000005</v>
      </c>
      <c r="CL27" s="1">
        <v>539874.61750000005</v>
      </c>
      <c r="CM27" s="1">
        <v>539874.61750000005</v>
      </c>
      <c r="CN27" s="1">
        <v>539874.61750000005</v>
      </c>
      <c r="CO27" s="1">
        <v>539874.61750000005</v>
      </c>
      <c r="CP27" s="1">
        <v>539874.61750000005</v>
      </c>
      <c r="CQ27" s="1">
        <v>539874.61750000005</v>
      </c>
      <c r="CR27" s="1">
        <v>539874.61750000005</v>
      </c>
      <c r="CS27" s="1">
        <v>539874.61750000005</v>
      </c>
      <c r="CT27" s="1">
        <v>539874.61750000005</v>
      </c>
      <c r="CU27" s="1">
        <v>539874.61750000005</v>
      </c>
      <c r="CV27" s="1">
        <v>539874.61750000005</v>
      </c>
      <c r="CW27" s="1">
        <v>539874.61750000005</v>
      </c>
      <c r="CX27" s="1">
        <v>539874.61750000005</v>
      </c>
      <c r="CY27" s="1">
        <v>539874.61750000005</v>
      </c>
      <c r="CZ27" s="1">
        <v>539874.61750000005</v>
      </c>
      <c r="DA27" s="1">
        <v>539874.61750000005</v>
      </c>
    </row>
    <row r="28" spans="4:105" x14ac:dyDescent="0.25">
      <c r="D28" t="s">
        <v>53</v>
      </c>
      <c r="E28" s="1">
        <v>514974.32200000004</v>
      </c>
      <c r="F28" s="1">
        <v>514974.32200000004</v>
      </c>
      <c r="G28" s="1">
        <v>514974.32200000004</v>
      </c>
      <c r="H28" s="1">
        <v>514974.32200000004</v>
      </c>
      <c r="I28" s="1">
        <v>514974.32200000004</v>
      </c>
      <c r="J28" s="1">
        <v>514974.32200000004</v>
      </c>
      <c r="K28" s="1">
        <v>514974.32200000004</v>
      </c>
      <c r="L28" s="1">
        <v>514974.32200000004</v>
      </c>
      <c r="M28" s="1">
        <v>514974.32200000004</v>
      </c>
      <c r="N28" s="1">
        <v>514974.32200000004</v>
      </c>
      <c r="O28" s="1">
        <v>514974.32200000004</v>
      </c>
      <c r="P28" s="1">
        <v>514974.32200000004</v>
      </c>
      <c r="Q28" s="1">
        <v>514974.32200000004</v>
      </c>
      <c r="R28" s="1">
        <v>514974.32200000004</v>
      </c>
      <c r="S28" s="1">
        <v>514974.32200000004</v>
      </c>
      <c r="T28" s="1">
        <v>514974.32200000004</v>
      </c>
      <c r="U28" s="1">
        <v>514974.32200000004</v>
      </c>
      <c r="V28" s="1">
        <v>514974.32200000004</v>
      </c>
      <c r="W28" s="1">
        <v>514974.32200000004</v>
      </c>
      <c r="X28" s="1">
        <v>514974.32200000004</v>
      </c>
      <c r="Y28" s="1">
        <v>514974.32200000004</v>
      </c>
      <c r="Z28" s="1">
        <v>514974.32200000004</v>
      </c>
      <c r="AA28" s="1">
        <v>514974.32200000004</v>
      </c>
      <c r="AB28" s="1">
        <v>514974.32200000004</v>
      </c>
      <c r="AC28" s="1">
        <v>514974.32200000004</v>
      </c>
      <c r="AD28" s="1">
        <v>514974.32200000004</v>
      </c>
      <c r="AE28" s="1">
        <v>514974.32200000004</v>
      </c>
      <c r="AF28" s="1">
        <v>514974.32200000004</v>
      </c>
      <c r="AG28" s="1">
        <v>514974.32200000004</v>
      </c>
      <c r="AH28" s="1">
        <v>514974.32200000004</v>
      </c>
      <c r="AI28" s="1">
        <v>514974.32200000004</v>
      </c>
      <c r="AJ28" s="1">
        <v>514974.32200000004</v>
      </c>
      <c r="AK28" s="1">
        <v>514974.32200000004</v>
      </c>
      <c r="AL28" s="1">
        <v>514974.32200000004</v>
      </c>
      <c r="AM28" s="1">
        <v>514974.32200000004</v>
      </c>
      <c r="AN28" s="1">
        <v>514974.32200000004</v>
      </c>
      <c r="AO28" s="1">
        <v>514974.32200000004</v>
      </c>
      <c r="AP28" s="1">
        <v>514974.32200000004</v>
      </c>
      <c r="AQ28" s="1">
        <v>514974.32200000004</v>
      </c>
      <c r="AR28" s="1">
        <v>514974.32200000004</v>
      </c>
      <c r="AS28" s="1">
        <v>514974.32200000004</v>
      </c>
      <c r="AT28" s="1">
        <v>514974.32200000004</v>
      </c>
      <c r="AU28" s="1">
        <v>514974.32200000004</v>
      </c>
      <c r="AV28" s="1">
        <v>514974.32200000004</v>
      </c>
      <c r="AW28" s="1">
        <v>514974.32200000004</v>
      </c>
      <c r="AX28" s="1">
        <v>514974.32200000004</v>
      </c>
      <c r="AY28" s="1">
        <v>514974.32200000004</v>
      </c>
      <c r="AZ28" s="1">
        <v>514974.32200000004</v>
      </c>
      <c r="BA28" s="1">
        <v>514974.32200000004</v>
      </c>
      <c r="BB28" s="1">
        <v>514974.32200000004</v>
      </c>
      <c r="BC28" s="1">
        <v>514974.32200000004</v>
      </c>
      <c r="BD28" s="1">
        <v>514974.32200000004</v>
      </c>
      <c r="BE28" s="1">
        <v>514974.32200000004</v>
      </c>
      <c r="BF28" s="1">
        <v>514974.32200000004</v>
      </c>
      <c r="BG28" s="1">
        <v>514974.32200000004</v>
      </c>
      <c r="BH28" s="1">
        <v>514974.32200000004</v>
      </c>
      <c r="BI28" s="1">
        <v>514974.32200000004</v>
      </c>
      <c r="BJ28" s="1">
        <v>514974.32200000004</v>
      </c>
      <c r="BK28" s="1">
        <v>514974.32200000004</v>
      </c>
      <c r="BL28" s="1">
        <v>514974.32200000004</v>
      </c>
      <c r="BM28" s="1">
        <v>514974.32200000004</v>
      </c>
      <c r="BN28" s="1">
        <v>514974.32200000004</v>
      </c>
      <c r="BO28" s="1">
        <v>514974.32200000004</v>
      </c>
      <c r="BP28" s="1">
        <v>514974.32200000004</v>
      </c>
      <c r="BQ28" s="1">
        <v>514974.32200000004</v>
      </c>
      <c r="BR28" s="1">
        <v>514974.32200000004</v>
      </c>
      <c r="BS28" s="1">
        <v>514974.32200000004</v>
      </c>
      <c r="BT28" s="1">
        <v>514974.32200000004</v>
      </c>
      <c r="BU28" s="1">
        <v>514974.32200000004</v>
      </c>
      <c r="BV28" s="1">
        <v>514974.32200000004</v>
      </c>
      <c r="BW28" s="1">
        <v>514974.32200000004</v>
      </c>
      <c r="BX28" s="1">
        <v>514974.32200000004</v>
      </c>
      <c r="BY28" s="1">
        <v>514974.32200000004</v>
      </c>
      <c r="BZ28" s="1">
        <v>514974.32200000004</v>
      </c>
      <c r="CA28" s="1">
        <v>514974.32200000004</v>
      </c>
      <c r="CB28" s="1">
        <v>514974.32200000004</v>
      </c>
      <c r="CC28" s="1">
        <v>514974.32200000004</v>
      </c>
      <c r="CD28" s="1">
        <v>514974.32200000004</v>
      </c>
      <c r="CE28" s="1">
        <v>514974.32200000004</v>
      </c>
      <c r="CF28" s="1">
        <v>514974.32200000004</v>
      </c>
      <c r="CG28" s="1">
        <v>514974.32200000004</v>
      </c>
      <c r="CH28" s="1">
        <v>514974.32200000004</v>
      </c>
      <c r="CI28" s="1">
        <v>514974.32200000004</v>
      </c>
      <c r="CJ28" s="1">
        <v>514974.32200000004</v>
      </c>
      <c r="CK28" s="1">
        <v>514974.32200000004</v>
      </c>
      <c r="CL28" s="1">
        <v>514974.32200000004</v>
      </c>
      <c r="CM28" s="1">
        <v>514974.32200000004</v>
      </c>
      <c r="CN28" s="1">
        <v>514974.32200000004</v>
      </c>
      <c r="CO28" s="1">
        <v>514974.32200000004</v>
      </c>
      <c r="CP28" s="1">
        <v>514974.32200000004</v>
      </c>
      <c r="CQ28" s="1">
        <v>514974.32200000004</v>
      </c>
      <c r="CR28" s="1">
        <v>514974.32200000004</v>
      </c>
      <c r="CS28" s="1">
        <v>514974.32200000004</v>
      </c>
      <c r="CT28" s="1">
        <v>514974.32200000004</v>
      </c>
      <c r="CU28" s="1">
        <v>514974.32200000004</v>
      </c>
      <c r="CV28" s="1">
        <v>514974.32200000004</v>
      </c>
      <c r="CW28" s="1">
        <v>514974.32200000004</v>
      </c>
      <c r="CX28" s="1">
        <v>514974.32200000004</v>
      </c>
      <c r="CY28" s="1">
        <v>514974.32200000004</v>
      </c>
      <c r="CZ28" s="1">
        <v>514974.32200000004</v>
      </c>
      <c r="DA28" s="1">
        <v>514974.32200000004</v>
      </c>
    </row>
    <row r="29" spans="4:105" x14ac:dyDescent="0.25">
      <c r="D29" t="s">
        <v>54</v>
      </c>
      <c r="E29" s="1">
        <v>515219.12525000004</v>
      </c>
      <c r="F29" s="1">
        <v>515219.12525000004</v>
      </c>
      <c r="G29" s="1">
        <v>515219.12525000004</v>
      </c>
      <c r="H29" s="1">
        <v>515219.12525000004</v>
      </c>
      <c r="I29" s="1">
        <v>515219.12525000004</v>
      </c>
      <c r="J29" s="1">
        <v>515219.12525000004</v>
      </c>
      <c r="K29" s="1">
        <v>515219.12525000004</v>
      </c>
      <c r="L29" s="1">
        <v>515219.12525000004</v>
      </c>
      <c r="M29" s="1">
        <v>515219.12525000004</v>
      </c>
      <c r="N29" s="1">
        <v>515219.12525000004</v>
      </c>
      <c r="O29" s="1">
        <v>515219.12525000004</v>
      </c>
      <c r="P29" s="1">
        <v>515219.12525000004</v>
      </c>
      <c r="Q29" s="1">
        <v>515219.12525000004</v>
      </c>
      <c r="R29" s="1">
        <v>515219.12525000004</v>
      </c>
      <c r="S29" s="1">
        <v>515219.12525000004</v>
      </c>
      <c r="T29" s="1">
        <v>515219.12525000004</v>
      </c>
      <c r="U29" s="1">
        <v>515219.12525000004</v>
      </c>
      <c r="V29" s="1">
        <v>515219.12525000004</v>
      </c>
      <c r="W29" s="1">
        <v>515219.12525000004</v>
      </c>
      <c r="X29" s="1">
        <v>515219.12525000004</v>
      </c>
      <c r="Y29" s="1">
        <v>515219.12525000004</v>
      </c>
      <c r="Z29" s="1">
        <v>515219.12525000004</v>
      </c>
      <c r="AA29" s="1">
        <v>515219.12525000004</v>
      </c>
      <c r="AB29" s="1">
        <v>515219.12525000004</v>
      </c>
      <c r="AC29" s="1">
        <v>515219.12525000004</v>
      </c>
      <c r="AD29" s="1">
        <v>515219.12525000004</v>
      </c>
      <c r="AE29" s="1">
        <v>515219.12525000004</v>
      </c>
      <c r="AF29" s="1">
        <v>515219.12525000004</v>
      </c>
      <c r="AG29" s="1">
        <v>515219.12525000004</v>
      </c>
      <c r="AH29" s="1">
        <v>515219.12525000004</v>
      </c>
      <c r="AI29" s="1">
        <v>515219.12525000004</v>
      </c>
      <c r="AJ29" s="1">
        <v>515219.12525000004</v>
      </c>
      <c r="AK29" s="1">
        <v>515219.12525000004</v>
      </c>
      <c r="AL29" s="1">
        <v>515219.12525000004</v>
      </c>
      <c r="AM29" s="1">
        <v>515219.12525000004</v>
      </c>
      <c r="AN29" s="1">
        <v>515219.12525000004</v>
      </c>
      <c r="AO29" s="1">
        <v>515219.12525000004</v>
      </c>
      <c r="AP29" s="1">
        <v>515219.12525000004</v>
      </c>
      <c r="AQ29" s="1">
        <v>515219.12525000004</v>
      </c>
      <c r="AR29" s="1">
        <v>515219.12525000004</v>
      </c>
      <c r="AS29" s="1">
        <v>515219.12525000004</v>
      </c>
      <c r="AT29" s="1">
        <v>515219.12525000004</v>
      </c>
      <c r="AU29" s="1">
        <v>515219.12525000004</v>
      </c>
      <c r="AV29" s="1">
        <v>515219.12525000004</v>
      </c>
      <c r="AW29" s="1">
        <v>515219.12525000004</v>
      </c>
      <c r="AX29" s="1">
        <v>515219.12525000004</v>
      </c>
      <c r="AY29" s="1">
        <v>515219.12525000004</v>
      </c>
      <c r="AZ29" s="1">
        <v>515219.12525000004</v>
      </c>
      <c r="BA29" s="1">
        <v>515219.12525000004</v>
      </c>
      <c r="BB29" s="1">
        <v>515219.12525000004</v>
      </c>
      <c r="BC29" s="1">
        <v>515219.12525000004</v>
      </c>
      <c r="BD29" s="1">
        <v>515219.12525000004</v>
      </c>
      <c r="BE29" s="1">
        <v>515219.12525000004</v>
      </c>
      <c r="BF29" s="1">
        <v>515219.12525000004</v>
      </c>
      <c r="BG29" s="1">
        <v>515219.12525000004</v>
      </c>
      <c r="BH29" s="1">
        <v>515219.12525000004</v>
      </c>
      <c r="BI29" s="1">
        <v>515219.12525000004</v>
      </c>
      <c r="BJ29" s="1">
        <v>515219.12525000004</v>
      </c>
      <c r="BK29" s="1">
        <v>515219.12525000004</v>
      </c>
      <c r="BL29" s="1">
        <v>515219.12525000004</v>
      </c>
      <c r="BM29" s="1">
        <v>515219.12525000004</v>
      </c>
      <c r="BN29" s="1">
        <v>515219.12525000004</v>
      </c>
      <c r="BO29" s="1">
        <v>515219.12525000004</v>
      </c>
      <c r="BP29" s="1">
        <v>515219.12525000004</v>
      </c>
      <c r="BQ29" s="1">
        <v>515219.12525000004</v>
      </c>
      <c r="BR29" s="1">
        <v>515219.12525000004</v>
      </c>
      <c r="BS29" s="1">
        <v>515219.12525000004</v>
      </c>
      <c r="BT29" s="1">
        <v>515219.12525000004</v>
      </c>
      <c r="BU29" s="1">
        <v>515219.12525000004</v>
      </c>
      <c r="BV29" s="1">
        <v>515219.12525000004</v>
      </c>
      <c r="BW29" s="1">
        <v>515219.12525000004</v>
      </c>
      <c r="BX29" s="1">
        <v>515219.12525000004</v>
      </c>
      <c r="BY29" s="1">
        <v>515219.12525000004</v>
      </c>
      <c r="BZ29" s="1">
        <v>515219.12525000004</v>
      </c>
      <c r="CA29" s="1">
        <v>515219.12525000004</v>
      </c>
      <c r="CB29" s="1">
        <v>515219.12525000004</v>
      </c>
      <c r="CC29" s="1">
        <v>515219.12525000004</v>
      </c>
      <c r="CD29" s="1">
        <v>515219.12525000004</v>
      </c>
      <c r="CE29" s="1">
        <v>515219.12525000004</v>
      </c>
      <c r="CF29" s="1">
        <v>515219.12525000004</v>
      </c>
      <c r="CG29" s="1">
        <v>515219.12525000004</v>
      </c>
      <c r="CH29" s="1">
        <v>515219.12525000004</v>
      </c>
      <c r="CI29" s="1">
        <v>515219.12525000004</v>
      </c>
      <c r="CJ29" s="1">
        <v>515219.12525000004</v>
      </c>
      <c r="CK29" s="1">
        <v>515219.12525000004</v>
      </c>
      <c r="CL29" s="1">
        <v>515219.12525000004</v>
      </c>
      <c r="CM29" s="1">
        <v>515219.12525000004</v>
      </c>
      <c r="CN29" s="1">
        <v>515219.12525000004</v>
      </c>
      <c r="CO29" s="1">
        <v>515219.12525000004</v>
      </c>
      <c r="CP29" s="1">
        <v>515219.12525000004</v>
      </c>
      <c r="CQ29" s="1">
        <v>515219.12525000004</v>
      </c>
      <c r="CR29" s="1">
        <v>515219.12525000004</v>
      </c>
      <c r="CS29" s="1">
        <v>515219.12525000004</v>
      </c>
      <c r="CT29" s="1">
        <v>515219.12525000004</v>
      </c>
      <c r="CU29" s="1">
        <v>515219.12525000004</v>
      </c>
      <c r="CV29" s="1">
        <v>515219.12525000004</v>
      </c>
      <c r="CW29" s="1">
        <v>515219.12525000004</v>
      </c>
      <c r="CX29" s="1">
        <v>515219.12525000004</v>
      </c>
      <c r="CY29" s="1">
        <v>515219.12525000004</v>
      </c>
      <c r="CZ29" s="1">
        <v>515219.12525000004</v>
      </c>
      <c r="DA29" s="1">
        <v>515219.12525000004</v>
      </c>
    </row>
    <row r="30" spans="4:105" x14ac:dyDescent="0.25">
      <c r="D30" t="s">
        <v>55</v>
      </c>
      <c r="E30" s="1">
        <v>543795.49474999995</v>
      </c>
      <c r="F30" s="1">
        <v>543795.49474999995</v>
      </c>
      <c r="G30" s="1">
        <v>543795.49474999995</v>
      </c>
      <c r="H30" s="1">
        <v>543795.49474999995</v>
      </c>
      <c r="I30" s="1">
        <v>543795.49474999995</v>
      </c>
      <c r="J30" s="1">
        <v>543795.49474999995</v>
      </c>
      <c r="K30" s="1">
        <v>543795.49474999995</v>
      </c>
      <c r="L30" s="1">
        <v>543795.49474999995</v>
      </c>
      <c r="M30" s="1">
        <v>543795.49474999995</v>
      </c>
      <c r="N30" s="1">
        <v>543795.49474999995</v>
      </c>
      <c r="O30" s="1">
        <v>543795.49474999995</v>
      </c>
      <c r="P30" s="1">
        <v>543795.49474999995</v>
      </c>
      <c r="Q30" s="1">
        <v>543795.49474999995</v>
      </c>
      <c r="R30" s="1">
        <v>543795.49474999995</v>
      </c>
      <c r="S30" s="1">
        <v>543795.49474999995</v>
      </c>
      <c r="T30" s="1">
        <v>543795.49474999995</v>
      </c>
      <c r="U30" s="1">
        <v>543795.49474999995</v>
      </c>
      <c r="V30" s="1">
        <v>543795.49474999995</v>
      </c>
      <c r="W30" s="1">
        <v>543795.49474999995</v>
      </c>
      <c r="X30" s="1">
        <v>543795.49474999995</v>
      </c>
      <c r="Y30" s="1">
        <v>543795.49474999995</v>
      </c>
      <c r="Z30" s="1">
        <v>543795.49474999995</v>
      </c>
      <c r="AA30" s="1">
        <v>543795.49474999995</v>
      </c>
      <c r="AB30" s="1">
        <v>543795.49474999995</v>
      </c>
      <c r="AC30" s="1">
        <v>543795.49474999995</v>
      </c>
      <c r="AD30" s="1">
        <v>543795.49474999995</v>
      </c>
      <c r="AE30" s="1">
        <v>543795.49474999995</v>
      </c>
      <c r="AF30" s="1">
        <v>543795.49474999995</v>
      </c>
      <c r="AG30" s="1">
        <v>543795.49474999995</v>
      </c>
      <c r="AH30" s="1">
        <v>543795.49474999995</v>
      </c>
      <c r="AI30" s="1">
        <v>543795.49474999995</v>
      </c>
      <c r="AJ30" s="1">
        <v>543795.49474999995</v>
      </c>
      <c r="AK30" s="1">
        <v>543795.49474999995</v>
      </c>
      <c r="AL30" s="1">
        <v>543795.49474999995</v>
      </c>
      <c r="AM30" s="1">
        <v>543795.49474999995</v>
      </c>
      <c r="AN30" s="1">
        <v>543795.49474999995</v>
      </c>
      <c r="AO30" s="1">
        <v>543795.49474999995</v>
      </c>
      <c r="AP30" s="1">
        <v>543795.49474999995</v>
      </c>
      <c r="AQ30" s="1">
        <v>543795.49474999995</v>
      </c>
      <c r="AR30" s="1">
        <v>543795.49474999995</v>
      </c>
      <c r="AS30" s="1">
        <v>543795.49474999995</v>
      </c>
      <c r="AT30" s="1">
        <v>543795.49474999995</v>
      </c>
      <c r="AU30" s="1">
        <v>543795.49474999995</v>
      </c>
      <c r="AV30" s="1">
        <v>543795.49474999995</v>
      </c>
      <c r="AW30" s="1">
        <v>543795.49474999995</v>
      </c>
      <c r="AX30" s="1">
        <v>543795.49474999995</v>
      </c>
      <c r="AY30" s="1">
        <v>543795.49474999995</v>
      </c>
      <c r="AZ30" s="1">
        <v>543795.49474999995</v>
      </c>
      <c r="BA30" s="1">
        <v>543795.49474999995</v>
      </c>
      <c r="BB30" s="1">
        <v>543795.49474999995</v>
      </c>
      <c r="BC30" s="1">
        <v>543795.49474999995</v>
      </c>
      <c r="BD30" s="1">
        <v>543795.49474999995</v>
      </c>
      <c r="BE30" s="1">
        <v>543795.49474999995</v>
      </c>
      <c r="BF30" s="1">
        <v>543795.49474999995</v>
      </c>
      <c r="BG30" s="1">
        <v>543795.49474999995</v>
      </c>
      <c r="BH30" s="1">
        <v>543795.49474999995</v>
      </c>
      <c r="BI30" s="1">
        <v>543795.49474999995</v>
      </c>
      <c r="BJ30" s="1">
        <v>543795.49474999995</v>
      </c>
      <c r="BK30" s="1">
        <v>543795.49474999995</v>
      </c>
      <c r="BL30" s="1">
        <v>543795.49474999995</v>
      </c>
      <c r="BM30" s="1">
        <v>543795.49474999995</v>
      </c>
      <c r="BN30" s="1">
        <v>543795.49474999995</v>
      </c>
      <c r="BO30" s="1">
        <v>543795.49474999995</v>
      </c>
      <c r="BP30" s="1">
        <v>543795.49474999995</v>
      </c>
      <c r="BQ30" s="1">
        <v>543795.49474999995</v>
      </c>
      <c r="BR30" s="1">
        <v>543795.49474999995</v>
      </c>
      <c r="BS30" s="1">
        <v>543795.49474999995</v>
      </c>
      <c r="BT30" s="1">
        <v>543795.49474999995</v>
      </c>
      <c r="BU30" s="1">
        <v>543795.49474999995</v>
      </c>
      <c r="BV30" s="1">
        <v>543795.49474999995</v>
      </c>
      <c r="BW30" s="1">
        <v>543795.49474999995</v>
      </c>
      <c r="BX30" s="1">
        <v>543795.49474999995</v>
      </c>
      <c r="BY30" s="1">
        <v>543795.49474999995</v>
      </c>
      <c r="BZ30" s="1">
        <v>543795.49474999995</v>
      </c>
      <c r="CA30" s="1">
        <v>543795.49474999995</v>
      </c>
      <c r="CB30" s="1">
        <v>543795.49474999995</v>
      </c>
      <c r="CC30" s="1">
        <v>543795.49474999995</v>
      </c>
      <c r="CD30" s="1">
        <v>543795.49474999995</v>
      </c>
      <c r="CE30" s="1">
        <v>543795.49474999995</v>
      </c>
      <c r="CF30" s="1">
        <v>543795.49474999995</v>
      </c>
      <c r="CG30" s="1">
        <v>543795.49474999995</v>
      </c>
      <c r="CH30" s="1">
        <v>543795.49474999995</v>
      </c>
      <c r="CI30" s="1">
        <v>543795.49474999995</v>
      </c>
      <c r="CJ30" s="1">
        <v>543795.49474999995</v>
      </c>
      <c r="CK30" s="1">
        <v>543795.49474999995</v>
      </c>
      <c r="CL30" s="1">
        <v>543795.49474999995</v>
      </c>
      <c r="CM30" s="1">
        <v>543795.49474999995</v>
      </c>
      <c r="CN30" s="1">
        <v>543795.49474999995</v>
      </c>
      <c r="CO30" s="1">
        <v>543795.49474999995</v>
      </c>
      <c r="CP30" s="1">
        <v>543795.49474999995</v>
      </c>
      <c r="CQ30" s="1">
        <v>543795.49474999995</v>
      </c>
      <c r="CR30" s="1">
        <v>543795.49474999995</v>
      </c>
      <c r="CS30" s="1">
        <v>543795.49474999995</v>
      </c>
      <c r="CT30" s="1">
        <v>543795.49474999995</v>
      </c>
      <c r="CU30" s="1">
        <v>543795.49474999995</v>
      </c>
      <c r="CV30" s="1">
        <v>543795.49474999995</v>
      </c>
      <c r="CW30" s="1">
        <v>543795.49474999995</v>
      </c>
      <c r="CX30" s="1">
        <v>543795.49474999995</v>
      </c>
      <c r="CY30" s="1">
        <v>543795.49474999995</v>
      </c>
      <c r="CZ30" s="1">
        <v>543795.49474999995</v>
      </c>
      <c r="DA30" s="1">
        <v>543795.49474999995</v>
      </c>
    </row>
    <row r="31" spans="4:105" x14ac:dyDescent="0.25">
      <c r="D31" t="s">
        <v>56</v>
      </c>
      <c r="E31" s="1">
        <v>446860.6225</v>
      </c>
      <c r="F31" s="1">
        <v>446860.6225</v>
      </c>
      <c r="G31" s="1">
        <v>446860.6225</v>
      </c>
      <c r="H31" s="1">
        <v>446860.6225</v>
      </c>
      <c r="I31" s="1">
        <v>446860.6225</v>
      </c>
      <c r="J31" s="1">
        <v>446860.6225</v>
      </c>
      <c r="K31" s="1">
        <v>446860.6225</v>
      </c>
      <c r="L31" s="1">
        <v>446860.6225</v>
      </c>
      <c r="M31" s="1">
        <v>446860.6225</v>
      </c>
      <c r="N31" s="1">
        <v>446860.6225</v>
      </c>
      <c r="O31" s="1">
        <v>446860.6225</v>
      </c>
      <c r="P31" s="1">
        <v>446860.6225</v>
      </c>
      <c r="Q31" s="1">
        <v>446860.6225</v>
      </c>
      <c r="R31" s="1">
        <v>446860.6225</v>
      </c>
      <c r="S31" s="1">
        <v>446860.6225</v>
      </c>
      <c r="T31" s="1">
        <v>446860.6225</v>
      </c>
      <c r="U31" s="1">
        <v>446860.6225</v>
      </c>
      <c r="V31" s="1">
        <v>446860.6225</v>
      </c>
      <c r="W31" s="1">
        <v>446860.6225</v>
      </c>
      <c r="X31" s="1">
        <v>446860.6225</v>
      </c>
      <c r="Y31" s="1">
        <v>446860.6225</v>
      </c>
      <c r="Z31" s="1">
        <v>446860.6225</v>
      </c>
      <c r="AA31" s="1">
        <v>446860.6225</v>
      </c>
      <c r="AB31" s="1">
        <v>446860.6225</v>
      </c>
      <c r="AC31" s="1">
        <v>446860.6225</v>
      </c>
      <c r="AD31" s="1">
        <v>446860.6225</v>
      </c>
      <c r="AE31" s="1">
        <v>446860.6225</v>
      </c>
      <c r="AF31" s="1">
        <v>446860.6225</v>
      </c>
      <c r="AG31" s="1">
        <v>446860.6225</v>
      </c>
      <c r="AH31" s="1">
        <v>446860.6225</v>
      </c>
      <c r="AI31" s="1">
        <v>446860.6225</v>
      </c>
      <c r="AJ31" s="1">
        <v>446860.6225</v>
      </c>
      <c r="AK31" s="1">
        <v>446860.6225</v>
      </c>
      <c r="AL31" s="1">
        <v>446860.6225</v>
      </c>
      <c r="AM31" s="1">
        <v>446860.6225</v>
      </c>
      <c r="AN31" s="1">
        <v>446860.6225</v>
      </c>
      <c r="AO31" s="1">
        <v>446860.6225</v>
      </c>
      <c r="AP31" s="1">
        <v>446860.6225</v>
      </c>
      <c r="AQ31" s="1">
        <v>446860.6225</v>
      </c>
      <c r="AR31" s="1">
        <v>446860.6225</v>
      </c>
      <c r="AS31" s="1">
        <v>446860.6225</v>
      </c>
      <c r="AT31" s="1">
        <v>446860.6225</v>
      </c>
      <c r="AU31" s="1">
        <v>446860.6225</v>
      </c>
      <c r="AV31" s="1">
        <v>446860.6225</v>
      </c>
      <c r="AW31" s="1">
        <v>446860.6225</v>
      </c>
      <c r="AX31" s="1">
        <v>446860.6225</v>
      </c>
      <c r="AY31" s="1">
        <v>446860.6225</v>
      </c>
      <c r="AZ31" s="1">
        <v>446860.6225</v>
      </c>
      <c r="BA31" s="1">
        <v>446860.6225</v>
      </c>
      <c r="BB31" s="1">
        <v>446860.6225</v>
      </c>
      <c r="BC31" s="1">
        <v>446860.6225</v>
      </c>
      <c r="BD31" s="1">
        <v>446860.6225</v>
      </c>
      <c r="BE31" s="1">
        <v>446860.6225</v>
      </c>
      <c r="BF31" s="1">
        <v>446860.6225</v>
      </c>
      <c r="BG31" s="1">
        <v>446860.6225</v>
      </c>
      <c r="BH31" s="1">
        <v>446860.6225</v>
      </c>
      <c r="BI31" s="1">
        <v>446860.6225</v>
      </c>
      <c r="BJ31" s="1">
        <v>446860.6225</v>
      </c>
      <c r="BK31" s="1">
        <v>446860.6225</v>
      </c>
      <c r="BL31" s="1">
        <v>446860.6225</v>
      </c>
      <c r="BM31" s="1">
        <v>446860.6225</v>
      </c>
      <c r="BN31" s="1">
        <v>446860.6225</v>
      </c>
      <c r="BO31" s="1">
        <v>446860.6225</v>
      </c>
      <c r="BP31" s="1">
        <v>446860.6225</v>
      </c>
      <c r="BQ31" s="1">
        <v>446860.6225</v>
      </c>
      <c r="BR31" s="1">
        <v>446860.6225</v>
      </c>
      <c r="BS31" s="1">
        <v>446860.6225</v>
      </c>
      <c r="BT31" s="1">
        <v>446860.6225</v>
      </c>
      <c r="BU31" s="1">
        <v>446860.6225</v>
      </c>
      <c r="BV31" s="1">
        <v>446860.6225</v>
      </c>
      <c r="BW31" s="1">
        <v>446860.6225</v>
      </c>
      <c r="BX31" s="1">
        <v>446860.6225</v>
      </c>
      <c r="BY31" s="1">
        <v>446860.6225</v>
      </c>
      <c r="BZ31" s="1">
        <v>446860.6225</v>
      </c>
      <c r="CA31" s="1">
        <v>446860.6225</v>
      </c>
      <c r="CB31" s="1">
        <v>446860.6225</v>
      </c>
      <c r="CC31" s="1">
        <v>446860.6225</v>
      </c>
      <c r="CD31" s="1">
        <v>446860.6225</v>
      </c>
      <c r="CE31" s="1">
        <v>446860.6225</v>
      </c>
      <c r="CF31" s="1">
        <v>446860.6225</v>
      </c>
      <c r="CG31" s="1">
        <v>446860.6225</v>
      </c>
      <c r="CH31" s="1">
        <v>446860.6225</v>
      </c>
      <c r="CI31" s="1">
        <v>446860.6225</v>
      </c>
      <c r="CJ31" s="1">
        <v>446860.6225</v>
      </c>
      <c r="CK31" s="1">
        <v>446860.6225</v>
      </c>
      <c r="CL31" s="1">
        <v>446860.6225</v>
      </c>
      <c r="CM31" s="1">
        <v>446860.6225</v>
      </c>
      <c r="CN31" s="1">
        <v>446860.6225</v>
      </c>
      <c r="CO31" s="1">
        <v>446860.6225</v>
      </c>
      <c r="CP31" s="1">
        <v>446860.6225</v>
      </c>
      <c r="CQ31" s="1">
        <v>446860.6225</v>
      </c>
      <c r="CR31" s="1">
        <v>446860.6225</v>
      </c>
      <c r="CS31" s="1">
        <v>446860.6225</v>
      </c>
      <c r="CT31" s="1">
        <v>446860.6225</v>
      </c>
      <c r="CU31" s="1">
        <v>446860.6225</v>
      </c>
      <c r="CV31" s="1">
        <v>446860.6225</v>
      </c>
      <c r="CW31" s="1">
        <v>446860.6225</v>
      </c>
      <c r="CX31" s="1">
        <v>446860.6225</v>
      </c>
      <c r="CY31" s="1">
        <v>446860.6225</v>
      </c>
      <c r="CZ31" s="1">
        <v>446860.6225</v>
      </c>
      <c r="DA31" s="1">
        <v>446860.6225</v>
      </c>
    </row>
    <row r="32" spans="4:105" x14ac:dyDescent="0.25">
      <c r="D32" t="s">
        <v>57</v>
      </c>
      <c r="E32" s="1">
        <v>316494.73225</v>
      </c>
      <c r="F32" s="1">
        <v>316494.73225</v>
      </c>
      <c r="G32" s="1">
        <v>316494.73225</v>
      </c>
      <c r="H32" s="1">
        <v>316494.73225</v>
      </c>
      <c r="I32" s="1">
        <v>316494.73225</v>
      </c>
      <c r="J32" s="1">
        <v>316494.73225</v>
      </c>
      <c r="K32" s="1">
        <v>316494.73225</v>
      </c>
      <c r="L32" s="1">
        <v>316494.73225</v>
      </c>
      <c r="M32" s="1">
        <v>316494.73225</v>
      </c>
      <c r="N32" s="1">
        <v>316494.73225</v>
      </c>
      <c r="O32" s="1">
        <v>316494.73225</v>
      </c>
      <c r="P32" s="1">
        <v>316494.73225</v>
      </c>
      <c r="Q32" s="1">
        <v>316494.73225</v>
      </c>
      <c r="R32" s="1">
        <v>316494.73225</v>
      </c>
      <c r="S32" s="1">
        <v>316494.73225</v>
      </c>
      <c r="T32" s="1">
        <v>316494.73225</v>
      </c>
      <c r="U32" s="1">
        <v>316494.73225</v>
      </c>
      <c r="V32" s="1">
        <v>316494.73225</v>
      </c>
      <c r="W32" s="1">
        <v>316494.73225</v>
      </c>
      <c r="X32" s="1">
        <v>316494.73225</v>
      </c>
      <c r="Y32" s="1">
        <v>316494.73225</v>
      </c>
      <c r="Z32" s="1">
        <v>316494.73225</v>
      </c>
      <c r="AA32" s="1">
        <v>316494.73225</v>
      </c>
      <c r="AB32" s="1">
        <v>316494.73225</v>
      </c>
      <c r="AC32" s="1">
        <v>316494.73225</v>
      </c>
      <c r="AD32" s="1">
        <v>316494.73225</v>
      </c>
      <c r="AE32" s="1">
        <v>316494.73225</v>
      </c>
      <c r="AF32" s="1">
        <v>316494.73225</v>
      </c>
      <c r="AG32" s="1">
        <v>316494.73225</v>
      </c>
      <c r="AH32" s="1">
        <v>316494.73225</v>
      </c>
      <c r="AI32" s="1">
        <v>316494.73225</v>
      </c>
      <c r="AJ32" s="1">
        <v>316494.73225</v>
      </c>
      <c r="AK32" s="1">
        <v>316494.73225</v>
      </c>
      <c r="AL32" s="1">
        <v>316494.73225</v>
      </c>
      <c r="AM32" s="1">
        <v>316494.73225</v>
      </c>
      <c r="AN32" s="1">
        <v>316494.73225</v>
      </c>
      <c r="AO32" s="1">
        <v>316494.73225</v>
      </c>
      <c r="AP32" s="1">
        <v>316494.73225</v>
      </c>
      <c r="AQ32" s="1">
        <v>316494.73225</v>
      </c>
      <c r="AR32" s="1">
        <v>316494.73225</v>
      </c>
      <c r="AS32" s="1">
        <v>316494.73225</v>
      </c>
      <c r="AT32" s="1">
        <v>316494.73225</v>
      </c>
      <c r="AU32" s="1">
        <v>316494.73225</v>
      </c>
      <c r="AV32" s="1">
        <v>316494.73225</v>
      </c>
      <c r="AW32" s="1">
        <v>316494.73225</v>
      </c>
      <c r="AX32" s="1">
        <v>316494.73225</v>
      </c>
      <c r="AY32" s="1">
        <v>316494.73225</v>
      </c>
      <c r="AZ32" s="1">
        <v>316494.73225</v>
      </c>
      <c r="BA32" s="1">
        <v>316494.73225</v>
      </c>
      <c r="BB32" s="1">
        <v>316494.73225</v>
      </c>
      <c r="BC32" s="1">
        <v>316494.73225</v>
      </c>
      <c r="BD32" s="1">
        <v>316494.73225</v>
      </c>
      <c r="BE32" s="1">
        <v>316494.73225</v>
      </c>
      <c r="BF32" s="1">
        <v>316494.73225</v>
      </c>
      <c r="BG32" s="1">
        <v>316494.73225</v>
      </c>
      <c r="BH32" s="1">
        <v>316494.73225</v>
      </c>
      <c r="BI32" s="1">
        <v>316494.73225</v>
      </c>
      <c r="BJ32" s="1">
        <v>316494.73225</v>
      </c>
      <c r="BK32" s="1">
        <v>316494.73225</v>
      </c>
      <c r="BL32" s="1">
        <v>316494.73225</v>
      </c>
      <c r="BM32" s="1">
        <v>316494.73225</v>
      </c>
      <c r="BN32" s="1">
        <v>316494.73225</v>
      </c>
      <c r="BO32" s="1">
        <v>316494.73225</v>
      </c>
      <c r="BP32" s="1">
        <v>316494.73225</v>
      </c>
      <c r="BQ32" s="1">
        <v>316494.73225</v>
      </c>
      <c r="BR32" s="1">
        <v>316494.73225</v>
      </c>
      <c r="BS32" s="1">
        <v>316494.73225</v>
      </c>
      <c r="BT32" s="1">
        <v>316494.73225</v>
      </c>
      <c r="BU32" s="1">
        <v>316494.73225</v>
      </c>
      <c r="BV32" s="1">
        <v>316494.73225</v>
      </c>
      <c r="BW32" s="1">
        <v>316494.73225</v>
      </c>
      <c r="BX32" s="1">
        <v>316494.73225</v>
      </c>
      <c r="BY32" s="1">
        <v>316494.73225</v>
      </c>
      <c r="BZ32" s="1">
        <v>316494.73225</v>
      </c>
      <c r="CA32" s="1">
        <v>316494.73225</v>
      </c>
      <c r="CB32" s="1">
        <v>316494.73225</v>
      </c>
      <c r="CC32" s="1">
        <v>316494.73225</v>
      </c>
      <c r="CD32" s="1">
        <v>316494.73225</v>
      </c>
      <c r="CE32" s="1">
        <v>316494.73225</v>
      </c>
      <c r="CF32" s="1">
        <v>316494.73225</v>
      </c>
      <c r="CG32" s="1">
        <v>316494.73225</v>
      </c>
      <c r="CH32" s="1">
        <v>316494.73225</v>
      </c>
      <c r="CI32" s="1">
        <v>316494.73225</v>
      </c>
      <c r="CJ32" s="1">
        <v>316494.73225</v>
      </c>
      <c r="CK32" s="1">
        <v>316494.73225</v>
      </c>
      <c r="CL32" s="1">
        <v>316494.73225</v>
      </c>
      <c r="CM32" s="1">
        <v>316494.73225</v>
      </c>
      <c r="CN32" s="1">
        <v>316494.73225</v>
      </c>
      <c r="CO32" s="1">
        <v>316494.73225</v>
      </c>
      <c r="CP32" s="1">
        <v>316494.73225</v>
      </c>
      <c r="CQ32" s="1">
        <v>316494.73225</v>
      </c>
      <c r="CR32" s="1">
        <v>316494.73225</v>
      </c>
      <c r="CS32" s="1">
        <v>316494.73225</v>
      </c>
      <c r="CT32" s="1">
        <v>316494.73225</v>
      </c>
      <c r="CU32" s="1">
        <v>316494.73225</v>
      </c>
      <c r="CV32" s="1">
        <v>316494.73225</v>
      </c>
      <c r="CW32" s="1">
        <v>316494.73225</v>
      </c>
      <c r="CX32" s="1">
        <v>316494.73225</v>
      </c>
      <c r="CY32" s="1">
        <v>316494.73225</v>
      </c>
      <c r="CZ32" s="1">
        <v>316494.73225</v>
      </c>
      <c r="DA32" s="1">
        <v>316494.73225</v>
      </c>
    </row>
    <row r="33" spans="3:105" x14ac:dyDescent="0.25">
      <c r="D33" t="s">
        <v>58</v>
      </c>
      <c r="E33" s="1">
        <v>420111.49050000001</v>
      </c>
      <c r="F33" s="1">
        <v>420111.49050000001</v>
      </c>
      <c r="G33" s="1">
        <v>420111.49050000001</v>
      </c>
      <c r="H33" s="1">
        <v>420111.49050000001</v>
      </c>
      <c r="I33" s="1">
        <v>420111.49050000001</v>
      </c>
      <c r="J33" s="1">
        <v>420111.49050000001</v>
      </c>
      <c r="K33" s="1">
        <v>420111.49050000001</v>
      </c>
      <c r="L33" s="1">
        <v>420111.49050000001</v>
      </c>
      <c r="M33" s="1">
        <v>420111.49050000001</v>
      </c>
      <c r="N33" s="1">
        <v>420111.49050000001</v>
      </c>
      <c r="O33" s="1">
        <v>420111.49050000001</v>
      </c>
      <c r="P33" s="1">
        <v>420111.49050000001</v>
      </c>
      <c r="Q33" s="1">
        <v>420111.49050000001</v>
      </c>
      <c r="R33" s="1">
        <v>420111.49050000001</v>
      </c>
      <c r="S33" s="1">
        <v>420111.49050000001</v>
      </c>
      <c r="T33" s="1">
        <v>420111.49050000001</v>
      </c>
      <c r="U33" s="1">
        <v>420111.49050000001</v>
      </c>
      <c r="V33" s="1">
        <v>420111.49050000001</v>
      </c>
      <c r="W33" s="1">
        <v>420111.49050000001</v>
      </c>
      <c r="X33" s="1">
        <v>420111.49050000001</v>
      </c>
      <c r="Y33" s="1">
        <v>420111.49050000001</v>
      </c>
      <c r="Z33" s="1">
        <v>420111.49050000001</v>
      </c>
      <c r="AA33" s="1">
        <v>420111.49050000001</v>
      </c>
      <c r="AB33" s="1">
        <v>420111.49050000001</v>
      </c>
      <c r="AC33" s="1">
        <v>420111.49050000001</v>
      </c>
      <c r="AD33" s="1">
        <v>420111.49050000001</v>
      </c>
      <c r="AE33" s="1">
        <v>420111.49050000001</v>
      </c>
      <c r="AF33" s="1">
        <v>420111.49050000001</v>
      </c>
      <c r="AG33" s="1">
        <v>420111.49050000001</v>
      </c>
      <c r="AH33" s="1">
        <v>420111.49050000001</v>
      </c>
      <c r="AI33" s="1">
        <v>420111.49050000001</v>
      </c>
      <c r="AJ33" s="1">
        <v>420111.49050000001</v>
      </c>
      <c r="AK33" s="1">
        <v>420111.49050000001</v>
      </c>
      <c r="AL33" s="1">
        <v>420111.49050000001</v>
      </c>
      <c r="AM33" s="1">
        <v>420111.49050000001</v>
      </c>
      <c r="AN33" s="1">
        <v>420111.49050000001</v>
      </c>
      <c r="AO33" s="1">
        <v>420111.49050000001</v>
      </c>
      <c r="AP33" s="1">
        <v>420111.49050000001</v>
      </c>
      <c r="AQ33" s="1">
        <v>420111.49050000001</v>
      </c>
      <c r="AR33" s="1">
        <v>420111.49050000001</v>
      </c>
      <c r="AS33" s="1">
        <v>420111.49050000001</v>
      </c>
      <c r="AT33" s="1">
        <v>420111.49050000001</v>
      </c>
      <c r="AU33" s="1">
        <v>420111.49050000001</v>
      </c>
      <c r="AV33" s="1">
        <v>420111.49050000001</v>
      </c>
      <c r="AW33" s="1">
        <v>420111.49050000001</v>
      </c>
      <c r="AX33" s="1">
        <v>420111.49050000001</v>
      </c>
      <c r="AY33" s="1">
        <v>420111.49050000001</v>
      </c>
      <c r="AZ33" s="1">
        <v>420111.49050000001</v>
      </c>
      <c r="BA33" s="1">
        <v>420111.49050000001</v>
      </c>
      <c r="BB33" s="1">
        <v>420111.49050000001</v>
      </c>
      <c r="BC33" s="1">
        <v>420111.49050000001</v>
      </c>
      <c r="BD33" s="1">
        <v>420111.49050000001</v>
      </c>
      <c r="BE33" s="1">
        <v>420111.49050000001</v>
      </c>
      <c r="BF33" s="1">
        <v>420111.49050000001</v>
      </c>
      <c r="BG33" s="1">
        <v>420111.49050000001</v>
      </c>
      <c r="BH33" s="1">
        <v>420111.49050000001</v>
      </c>
      <c r="BI33" s="1">
        <v>420111.49050000001</v>
      </c>
      <c r="BJ33" s="1">
        <v>420111.49050000001</v>
      </c>
      <c r="BK33" s="1">
        <v>420111.49050000001</v>
      </c>
      <c r="BL33" s="1">
        <v>420111.49050000001</v>
      </c>
      <c r="BM33" s="1">
        <v>420111.49050000001</v>
      </c>
      <c r="BN33" s="1">
        <v>420111.49050000001</v>
      </c>
      <c r="BO33" s="1">
        <v>420111.49050000001</v>
      </c>
      <c r="BP33" s="1">
        <v>420111.49050000001</v>
      </c>
      <c r="BQ33" s="1">
        <v>420111.49050000001</v>
      </c>
      <c r="BR33" s="1">
        <v>420111.49050000001</v>
      </c>
      <c r="BS33" s="1">
        <v>420111.49050000001</v>
      </c>
      <c r="BT33" s="1">
        <v>420111.49050000001</v>
      </c>
      <c r="BU33" s="1">
        <v>420111.49050000001</v>
      </c>
      <c r="BV33" s="1">
        <v>420111.49050000001</v>
      </c>
      <c r="BW33" s="1">
        <v>420111.49050000001</v>
      </c>
      <c r="BX33" s="1">
        <v>420111.49050000001</v>
      </c>
      <c r="BY33" s="1">
        <v>420111.49050000001</v>
      </c>
      <c r="BZ33" s="1">
        <v>420111.49050000001</v>
      </c>
      <c r="CA33" s="1">
        <v>420111.49050000001</v>
      </c>
      <c r="CB33" s="1">
        <v>420111.49050000001</v>
      </c>
      <c r="CC33" s="1">
        <v>420111.49050000001</v>
      </c>
      <c r="CD33" s="1">
        <v>420111.49050000001</v>
      </c>
      <c r="CE33" s="1">
        <v>420111.49050000001</v>
      </c>
      <c r="CF33" s="1">
        <v>420111.49050000001</v>
      </c>
      <c r="CG33" s="1">
        <v>420111.49050000001</v>
      </c>
      <c r="CH33" s="1">
        <v>420111.49050000001</v>
      </c>
      <c r="CI33" s="1">
        <v>420111.49050000001</v>
      </c>
      <c r="CJ33" s="1">
        <v>420111.49050000001</v>
      </c>
      <c r="CK33" s="1">
        <v>420111.49050000001</v>
      </c>
      <c r="CL33" s="1">
        <v>420111.49050000001</v>
      </c>
      <c r="CM33" s="1">
        <v>420111.49050000001</v>
      </c>
      <c r="CN33" s="1">
        <v>420111.49050000001</v>
      </c>
      <c r="CO33" s="1">
        <v>420111.49050000001</v>
      </c>
      <c r="CP33" s="1">
        <v>420111.49050000001</v>
      </c>
      <c r="CQ33" s="1">
        <v>420111.49050000001</v>
      </c>
      <c r="CR33" s="1">
        <v>420111.49050000001</v>
      </c>
      <c r="CS33" s="1">
        <v>420111.49050000001</v>
      </c>
      <c r="CT33" s="1">
        <v>420111.49050000001</v>
      </c>
      <c r="CU33" s="1">
        <v>420111.49050000001</v>
      </c>
      <c r="CV33" s="1">
        <v>420111.49050000001</v>
      </c>
      <c r="CW33" s="1">
        <v>420111.49050000001</v>
      </c>
      <c r="CX33" s="1">
        <v>420111.49050000001</v>
      </c>
      <c r="CY33" s="1">
        <v>420111.49050000001</v>
      </c>
      <c r="CZ33" s="1">
        <v>420111.49050000001</v>
      </c>
      <c r="DA33" s="1">
        <v>420111.49050000001</v>
      </c>
    </row>
    <row r="34" spans="3:105" x14ac:dyDescent="0.25">
      <c r="D34" t="s">
        <v>59</v>
      </c>
      <c r="E34" s="1">
        <v>487450.071</v>
      </c>
      <c r="F34" s="1">
        <v>487450.071</v>
      </c>
      <c r="G34" s="1">
        <v>487450.071</v>
      </c>
      <c r="H34" s="1">
        <v>487450.071</v>
      </c>
      <c r="I34" s="1">
        <v>487450.071</v>
      </c>
      <c r="J34" s="1">
        <v>487450.071</v>
      </c>
      <c r="K34" s="1">
        <v>487450.071</v>
      </c>
      <c r="L34" s="1">
        <v>487450.071</v>
      </c>
      <c r="M34" s="1">
        <v>487450.071</v>
      </c>
      <c r="N34" s="1">
        <v>487450.071</v>
      </c>
      <c r="O34" s="1">
        <v>487450.071</v>
      </c>
      <c r="P34" s="1">
        <v>487450.071</v>
      </c>
      <c r="Q34" s="1">
        <v>487450.071</v>
      </c>
      <c r="R34" s="1">
        <v>487450.071</v>
      </c>
      <c r="S34" s="1">
        <v>487450.071</v>
      </c>
      <c r="T34" s="1">
        <v>487450.071</v>
      </c>
      <c r="U34" s="1">
        <v>487450.071</v>
      </c>
      <c r="V34" s="1">
        <v>487450.071</v>
      </c>
      <c r="W34" s="1">
        <v>487450.071</v>
      </c>
      <c r="X34" s="1">
        <v>487450.071</v>
      </c>
      <c r="Y34" s="1">
        <v>487450.071</v>
      </c>
      <c r="Z34" s="1">
        <v>487450.071</v>
      </c>
      <c r="AA34" s="1">
        <v>487450.071</v>
      </c>
      <c r="AB34" s="1">
        <v>487450.071</v>
      </c>
      <c r="AC34" s="1">
        <v>487450.071</v>
      </c>
      <c r="AD34" s="1">
        <v>487450.071</v>
      </c>
      <c r="AE34" s="1">
        <v>487450.071</v>
      </c>
      <c r="AF34" s="1">
        <v>487450.071</v>
      </c>
      <c r="AG34" s="1">
        <v>487450.071</v>
      </c>
      <c r="AH34" s="1">
        <v>487450.071</v>
      </c>
      <c r="AI34" s="1">
        <v>487450.071</v>
      </c>
      <c r="AJ34" s="1">
        <v>487450.071</v>
      </c>
      <c r="AK34" s="1">
        <v>487450.071</v>
      </c>
      <c r="AL34" s="1">
        <v>487450.071</v>
      </c>
      <c r="AM34" s="1">
        <v>487450.071</v>
      </c>
      <c r="AN34" s="1">
        <v>487450.071</v>
      </c>
      <c r="AO34" s="1">
        <v>487450.071</v>
      </c>
      <c r="AP34" s="1">
        <v>487450.071</v>
      </c>
      <c r="AQ34" s="1">
        <v>487450.071</v>
      </c>
      <c r="AR34" s="1">
        <v>487450.071</v>
      </c>
      <c r="AS34" s="1">
        <v>487450.071</v>
      </c>
      <c r="AT34" s="1">
        <v>487450.071</v>
      </c>
      <c r="AU34" s="1">
        <v>487450.071</v>
      </c>
      <c r="AV34" s="1">
        <v>487450.071</v>
      </c>
      <c r="AW34" s="1">
        <v>487450.071</v>
      </c>
      <c r="AX34" s="1">
        <v>487450.071</v>
      </c>
      <c r="AY34" s="1">
        <v>487450.071</v>
      </c>
      <c r="AZ34" s="1">
        <v>487450.071</v>
      </c>
      <c r="BA34" s="1">
        <v>487450.071</v>
      </c>
      <c r="BB34" s="1">
        <v>487450.071</v>
      </c>
      <c r="BC34" s="1">
        <v>487450.071</v>
      </c>
      <c r="BD34" s="1">
        <v>487450.071</v>
      </c>
      <c r="BE34" s="1">
        <v>487450.071</v>
      </c>
      <c r="BF34" s="1">
        <v>487450.071</v>
      </c>
      <c r="BG34" s="1">
        <v>487450.071</v>
      </c>
      <c r="BH34" s="1">
        <v>487450.071</v>
      </c>
      <c r="BI34" s="1">
        <v>487450.071</v>
      </c>
      <c r="BJ34" s="1">
        <v>487450.071</v>
      </c>
      <c r="BK34" s="1">
        <v>487450.071</v>
      </c>
      <c r="BL34" s="1">
        <v>487450.071</v>
      </c>
      <c r="BM34" s="1">
        <v>487450.071</v>
      </c>
      <c r="BN34" s="1">
        <v>487450.071</v>
      </c>
      <c r="BO34" s="1">
        <v>487450.071</v>
      </c>
      <c r="BP34" s="1">
        <v>487450.071</v>
      </c>
      <c r="BQ34" s="1">
        <v>487450.071</v>
      </c>
      <c r="BR34" s="1">
        <v>487450.071</v>
      </c>
      <c r="BS34" s="1">
        <v>487450.071</v>
      </c>
      <c r="BT34" s="1">
        <v>487450.071</v>
      </c>
      <c r="BU34" s="1">
        <v>487450.071</v>
      </c>
      <c r="BV34" s="1">
        <v>487450.071</v>
      </c>
      <c r="BW34" s="1">
        <v>487450.071</v>
      </c>
      <c r="BX34" s="1">
        <v>487450.071</v>
      </c>
      <c r="BY34" s="1">
        <v>487450.071</v>
      </c>
      <c r="BZ34" s="1">
        <v>487450.071</v>
      </c>
      <c r="CA34" s="1">
        <v>487450.071</v>
      </c>
      <c r="CB34" s="1">
        <v>487450.071</v>
      </c>
      <c r="CC34" s="1">
        <v>487450.071</v>
      </c>
      <c r="CD34" s="1">
        <v>487450.071</v>
      </c>
      <c r="CE34" s="1">
        <v>487450.071</v>
      </c>
      <c r="CF34" s="1">
        <v>487450.071</v>
      </c>
      <c r="CG34" s="1">
        <v>487450.071</v>
      </c>
      <c r="CH34" s="1">
        <v>487450.071</v>
      </c>
      <c r="CI34" s="1">
        <v>487450.071</v>
      </c>
      <c r="CJ34" s="1">
        <v>487450.071</v>
      </c>
      <c r="CK34" s="1">
        <v>487450.071</v>
      </c>
      <c r="CL34" s="1">
        <v>487450.071</v>
      </c>
      <c r="CM34" s="1">
        <v>487450.071</v>
      </c>
      <c r="CN34" s="1">
        <v>487450.071</v>
      </c>
      <c r="CO34" s="1">
        <v>487450.071</v>
      </c>
      <c r="CP34" s="1">
        <v>487450.071</v>
      </c>
      <c r="CQ34" s="1">
        <v>487450.071</v>
      </c>
      <c r="CR34" s="1">
        <v>487450.071</v>
      </c>
      <c r="CS34" s="1">
        <v>487450.071</v>
      </c>
      <c r="CT34" s="1">
        <v>487450.071</v>
      </c>
      <c r="CU34" s="1">
        <v>487450.071</v>
      </c>
      <c r="CV34" s="1">
        <v>487450.071</v>
      </c>
      <c r="CW34" s="1">
        <v>487450.071</v>
      </c>
      <c r="CX34" s="1">
        <v>487450.071</v>
      </c>
      <c r="CY34" s="1">
        <v>487450.071</v>
      </c>
      <c r="CZ34" s="1">
        <v>487450.071</v>
      </c>
      <c r="DA34" s="1">
        <v>487450.071</v>
      </c>
    </row>
    <row r="35" spans="3:105" x14ac:dyDescent="0.25">
      <c r="D35" t="s">
        <v>60</v>
      </c>
      <c r="E35" s="1">
        <v>490019.91800000001</v>
      </c>
      <c r="F35" s="1">
        <v>490019.91800000001</v>
      </c>
      <c r="G35" s="1">
        <v>490019.91800000001</v>
      </c>
      <c r="H35" s="1">
        <v>490019.91800000001</v>
      </c>
      <c r="I35" s="1">
        <v>490019.91800000001</v>
      </c>
      <c r="J35" s="1">
        <v>490019.91800000001</v>
      </c>
      <c r="K35" s="1">
        <v>490019.91800000001</v>
      </c>
      <c r="L35" s="1">
        <v>490019.91800000001</v>
      </c>
      <c r="M35" s="1">
        <v>490019.91800000001</v>
      </c>
      <c r="N35" s="1">
        <v>490019.91800000001</v>
      </c>
      <c r="O35" s="1">
        <v>490019.91800000001</v>
      </c>
      <c r="P35" s="1">
        <v>490019.91800000001</v>
      </c>
      <c r="Q35" s="1">
        <v>490019.91800000001</v>
      </c>
      <c r="R35" s="1">
        <v>490019.91800000001</v>
      </c>
      <c r="S35" s="1">
        <v>490019.91800000001</v>
      </c>
      <c r="T35" s="1">
        <v>490019.91800000001</v>
      </c>
      <c r="U35" s="1">
        <v>490019.91800000001</v>
      </c>
      <c r="V35" s="1">
        <v>490019.91800000001</v>
      </c>
      <c r="W35" s="1">
        <v>490019.91800000001</v>
      </c>
      <c r="X35" s="1">
        <v>490019.91800000001</v>
      </c>
      <c r="Y35" s="1">
        <v>490019.91800000001</v>
      </c>
      <c r="Z35" s="1">
        <v>490019.91800000001</v>
      </c>
      <c r="AA35" s="1">
        <v>490019.91800000001</v>
      </c>
      <c r="AB35" s="1">
        <v>490019.91800000001</v>
      </c>
      <c r="AC35" s="1">
        <v>490019.91800000001</v>
      </c>
      <c r="AD35" s="1">
        <v>490019.91800000001</v>
      </c>
      <c r="AE35" s="1">
        <v>490019.91800000001</v>
      </c>
      <c r="AF35" s="1">
        <v>490019.91800000001</v>
      </c>
      <c r="AG35" s="1">
        <v>490019.91800000001</v>
      </c>
      <c r="AH35" s="1">
        <v>490019.91800000001</v>
      </c>
      <c r="AI35" s="1">
        <v>490019.91800000001</v>
      </c>
      <c r="AJ35" s="1">
        <v>490019.91800000001</v>
      </c>
      <c r="AK35" s="1">
        <v>490019.91800000001</v>
      </c>
      <c r="AL35" s="1">
        <v>490019.91800000001</v>
      </c>
      <c r="AM35" s="1">
        <v>490019.91800000001</v>
      </c>
      <c r="AN35" s="1">
        <v>490019.91800000001</v>
      </c>
      <c r="AO35" s="1">
        <v>490019.91800000001</v>
      </c>
      <c r="AP35" s="1">
        <v>490019.91800000001</v>
      </c>
      <c r="AQ35" s="1">
        <v>490019.91800000001</v>
      </c>
      <c r="AR35" s="1">
        <v>490019.91800000001</v>
      </c>
      <c r="AS35" s="1">
        <v>490019.91800000001</v>
      </c>
      <c r="AT35" s="1">
        <v>490019.91800000001</v>
      </c>
      <c r="AU35" s="1">
        <v>490019.91800000001</v>
      </c>
      <c r="AV35" s="1">
        <v>490019.91800000001</v>
      </c>
      <c r="AW35" s="1">
        <v>490019.91800000001</v>
      </c>
      <c r="AX35" s="1">
        <v>490019.91800000001</v>
      </c>
      <c r="AY35" s="1">
        <v>490019.91800000001</v>
      </c>
      <c r="AZ35" s="1">
        <v>490019.91800000001</v>
      </c>
      <c r="BA35" s="1">
        <v>490019.91800000001</v>
      </c>
      <c r="BB35" s="1">
        <v>490019.91800000001</v>
      </c>
      <c r="BC35" s="1">
        <v>490019.91800000001</v>
      </c>
      <c r="BD35" s="1">
        <v>490019.91800000001</v>
      </c>
      <c r="BE35" s="1">
        <v>490019.91800000001</v>
      </c>
      <c r="BF35" s="1">
        <v>490019.91800000001</v>
      </c>
      <c r="BG35" s="1">
        <v>490019.91800000001</v>
      </c>
      <c r="BH35" s="1">
        <v>490019.91800000001</v>
      </c>
      <c r="BI35" s="1">
        <v>490019.91800000001</v>
      </c>
      <c r="BJ35" s="1">
        <v>490019.91800000001</v>
      </c>
      <c r="BK35" s="1">
        <v>490019.91800000001</v>
      </c>
      <c r="BL35" s="1">
        <v>490019.91800000001</v>
      </c>
      <c r="BM35" s="1">
        <v>490019.91800000001</v>
      </c>
      <c r="BN35" s="1">
        <v>490019.91800000001</v>
      </c>
      <c r="BO35" s="1">
        <v>490019.91800000001</v>
      </c>
      <c r="BP35" s="1">
        <v>490019.91800000001</v>
      </c>
      <c r="BQ35" s="1">
        <v>490019.91800000001</v>
      </c>
      <c r="BR35" s="1">
        <v>490019.91800000001</v>
      </c>
      <c r="BS35" s="1">
        <v>490019.91800000001</v>
      </c>
      <c r="BT35" s="1">
        <v>490019.91800000001</v>
      </c>
      <c r="BU35" s="1">
        <v>490019.91800000001</v>
      </c>
      <c r="BV35" s="1">
        <v>490019.91800000001</v>
      </c>
      <c r="BW35" s="1">
        <v>490019.91800000001</v>
      </c>
      <c r="BX35" s="1">
        <v>490019.91800000001</v>
      </c>
      <c r="BY35" s="1">
        <v>490019.91800000001</v>
      </c>
      <c r="BZ35" s="1">
        <v>490019.91800000001</v>
      </c>
      <c r="CA35" s="1">
        <v>490019.91800000001</v>
      </c>
      <c r="CB35" s="1">
        <v>490019.91800000001</v>
      </c>
      <c r="CC35" s="1">
        <v>490019.91800000001</v>
      </c>
      <c r="CD35" s="1">
        <v>490019.91800000001</v>
      </c>
      <c r="CE35" s="1">
        <v>490019.91800000001</v>
      </c>
      <c r="CF35" s="1">
        <v>490019.91800000001</v>
      </c>
      <c r="CG35" s="1">
        <v>490019.91800000001</v>
      </c>
      <c r="CH35" s="1">
        <v>490019.91800000001</v>
      </c>
      <c r="CI35" s="1">
        <v>490019.91800000001</v>
      </c>
      <c r="CJ35" s="1">
        <v>490019.91800000001</v>
      </c>
      <c r="CK35" s="1">
        <v>490019.91800000001</v>
      </c>
      <c r="CL35" s="1">
        <v>490019.91800000001</v>
      </c>
      <c r="CM35" s="1">
        <v>490019.91800000001</v>
      </c>
      <c r="CN35" s="1">
        <v>490019.91800000001</v>
      </c>
      <c r="CO35" s="1">
        <v>490019.91800000001</v>
      </c>
      <c r="CP35" s="1">
        <v>490019.91800000001</v>
      </c>
      <c r="CQ35" s="1">
        <v>490019.91800000001</v>
      </c>
      <c r="CR35" s="1">
        <v>490019.91800000001</v>
      </c>
      <c r="CS35" s="1">
        <v>490019.91800000001</v>
      </c>
      <c r="CT35" s="1">
        <v>490019.91800000001</v>
      </c>
      <c r="CU35" s="1">
        <v>490019.91800000001</v>
      </c>
      <c r="CV35" s="1">
        <v>490019.91800000001</v>
      </c>
      <c r="CW35" s="1">
        <v>490019.91800000001</v>
      </c>
      <c r="CX35" s="1">
        <v>490019.91800000001</v>
      </c>
      <c r="CY35" s="1">
        <v>490019.91800000001</v>
      </c>
      <c r="CZ35" s="1">
        <v>490019.91800000001</v>
      </c>
      <c r="DA35" s="1">
        <v>490019.91800000001</v>
      </c>
    </row>
    <row r="37" spans="3:105" x14ac:dyDescent="0.25">
      <c r="D37" s="4" t="s">
        <v>28</v>
      </c>
    </row>
    <row r="38" spans="3:105" x14ac:dyDescent="0.25">
      <c r="D38" t="s">
        <v>48</v>
      </c>
      <c r="E38" s="1">
        <f t="shared" ref="E38:BP41" si="0">MAX(E8+E$3*E23,0)</f>
        <v>2085640.4887499996</v>
      </c>
      <c r="F38" s="1">
        <f t="shared" si="0"/>
        <v>2130487.6789749996</v>
      </c>
      <c r="G38" s="1">
        <f t="shared" si="0"/>
        <v>2175334.8691999996</v>
      </c>
      <c r="H38" s="1">
        <f t="shared" si="0"/>
        <v>2220182.0594249992</v>
      </c>
      <c r="I38" s="1">
        <f t="shared" si="0"/>
        <v>2265029.2496499992</v>
      </c>
      <c r="J38" s="1">
        <f t="shared" si="0"/>
        <v>2309876.4398749992</v>
      </c>
      <c r="K38" s="1">
        <f t="shared" si="0"/>
        <v>2354723.6300999988</v>
      </c>
      <c r="L38" s="1">
        <f t="shared" si="0"/>
        <v>2399570.8203249988</v>
      </c>
      <c r="M38" s="1">
        <f t="shared" si="0"/>
        <v>2444418.0105499988</v>
      </c>
      <c r="N38" s="1">
        <f t="shared" si="0"/>
        <v>2489265.2007749984</v>
      </c>
      <c r="O38" s="1">
        <f t="shared" si="0"/>
        <v>2534112.390999998</v>
      </c>
      <c r="P38" s="1">
        <f t="shared" si="0"/>
        <v>2578959.5812249985</v>
      </c>
      <c r="Q38" s="1">
        <f t="shared" si="0"/>
        <v>2623806.771449998</v>
      </c>
      <c r="R38" s="1">
        <f t="shared" si="0"/>
        <v>2668653.9616749985</v>
      </c>
      <c r="S38" s="1">
        <f t="shared" si="0"/>
        <v>2713501.1518999981</v>
      </c>
      <c r="T38" s="1">
        <f t="shared" si="0"/>
        <v>2758348.3421249986</v>
      </c>
      <c r="U38" s="1">
        <f t="shared" si="0"/>
        <v>2803195.5323499986</v>
      </c>
      <c r="V38" s="1">
        <f t="shared" si="0"/>
        <v>2848042.7225749986</v>
      </c>
      <c r="W38" s="1">
        <f t="shared" si="0"/>
        <v>2892889.9127999987</v>
      </c>
      <c r="X38" s="1">
        <f t="shared" si="0"/>
        <v>2937737.1030249987</v>
      </c>
      <c r="Y38" s="1">
        <f t="shared" si="0"/>
        <v>2982584.2932499987</v>
      </c>
      <c r="Z38" s="1">
        <f t="shared" si="0"/>
        <v>3027431.4834749987</v>
      </c>
      <c r="AA38" s="1">
        <f t="shared" si="0"/>
        <v>3072278.6736999988</v>
      </c>
      <c r="AB38" s="1">
        <f t="shared" si="0"/>
        <v>3117125.8639249988</v>
      </c>
      <c r="AC38" s="1">
        <f t="shared" si="0"/>
        <v>3161973.0541499988</v>
      </c>
      <c r="AD38" s="1">
        <f t="shared" si="0"/>
        <v>3206820.2443749988</v>
      </c>
      <c r="AE38" s="1">
        <f t="shared" si="0"/>
        <v>3251667.4345999989</v>
      </c>
      <c r="AF38" s="1">
        <f t="shared" si="0"/>
        <v>3296514.6248249989</v>
      </c>
      <c r="AG38" s="1">
        <f t="shared" si="0"/>
        <v>3341361.8150499989</v>
      </c>
      <c r="AH38" s="1">
        <f t="shared" si="0"/>
        <v>3386209.005274999</v>
      </c>
      <c r="AI38" s="1">
        <f t="shared" si="0"/>
        <v>3431056.195499999</v>
      </c>
      <c r="AJ38" s="1">
        <f t="shared" si="0"/>
        <v>3475903.385724999</v>
      </c>
      <c r="AK38" s="1">
        <f t="shared" si="0"/>
        <v>3520750.575949999</v>
      </c>
      <c r="AL38" s="1">
        <f t="shared" si="0"/>
        <v>3565597.7661749991</v>
      </c>
      <c r="AM38" s="1">
        <f t="shared" si="0"/>
        <v>3610444.9563999996</v>
      </c>
      <c r="AN38" s="1">
        <f t="shared" si="0"/>
        <v>3655292.1466249991</v>
      </c>
      <c r="AO38" s="1">
        <f t="shared" si="0"/>
        <v>3700139.3368499996</v>
      </c>
      <c r="AP38" s="1">
        <f t="shared" si="0"/>
        <v>3744986.5270749992</v>
      </c>
      <c r="AQ38" s="1">
        <f t="shared" si="0"/>
        <v>3789833.7172999997</v>
      </c>
      <c r="AR38" s="1">
        <f t="shared" si="0"/>
        <v>3834680.9075249997</v>
      </c>
      <c r="AS38" s="1">
        <f t="shared" si="0"/>
        <v>3879528.0977499997</v>
      </c>
      <c r="AT38" s="1">
        <f t="shared" si="0"/>
        <v>3924375.2879749998</v>
      </c>
      <c r="AU38" s="1">
        <f t="shared" si="0"/>
        <v>3969222.4781999998</v>
      </c>
      <c r="AV38" s="1">
        <f t="shared" si="0"/>
        <v>4014069.6684249993</v>
      </c>
      <c r="AW38" s="1">
        <f t="shared" si="0"/>
        <v>4058916.8586499994</v>
      </c>
      <c r="AX38" s="1">
        <f t="shared" si="0"/>
        <v>4103764.0488749994</v>
      </c>
      <c r="AY38" s="1">
        <f t="shared" si="0"/>
        <v>4148611.2390999994</v>
      </c>
      <c r="AZ38" s="1">
        <f t="shared" si="0"/>
        <v>4193458.4293249995</v>
      </c>
      <c r="BA38" s="1">
        <f t="shared" si="0"/>
        <v>4238305.6195499999</v>
      </c>
      <c r="BB38" s="1">
        <f t="shared" si="0"/>
        <v>4283152.8097749995</v>
      </c>
      <c r="BC38" s="1">
        <f t="shared" si="0"/>
        <v>4328000</v>
      </c>
      <c r="BD38" s="1">
        <f t="shared" si="0"/>
        <v>4372847.1902249996</v>
      </c>
      <c r="BE38" s="1">
        <f t="shared" si="0"/>
        <v>4417694.3804499991</v>
      </c>
      <c r="BF38" s="1">
        <f t="shared" si="0"/>
        <v>4462541.5706749996</v>
      </c>
      <c r="BG38" s="1">
        <f t="shared" si="0"/>
        <v>4507388.7608999992</v>
      </c>
      <c r="BH38" s="1">
        <f t="shared" si="0"/>
        <v>4552235.9511249997</v>
      </c>
      <c r="BI38" s="1">
        <f t="shared" si="0"/>
        <v>4597083.1413499992</v>
      </c>
      <c r="BJ38" s="1">
        <f t="shared" si="0"/>
        <v>4641930.3315749997</v>
      </c>
      <c r="BK38" s="1">
        <f t="shared" si="0"/>
        <v>4686777.5217999993</v>
      </c>
      <c r="BL38" s="1">
        <f t="shared" si="0"/>
        <v>4731624.7120249998</v>
      </c>
      <c r="BM38" s="1">
        <f t="shared" si="0"/>
        <v>4776471.9022499993</v>
      </c>
      <c r="BN38" s="1">
        <f t="shared" si="0"/>
        <v>4821319.0924749998</v>
      </c>
      <c r="BO38" s="1">
        <f t="shared" si="0"/>
        <v>4866166.2826999994</v>
      </c>
      <c r="BP38" s="1">
        <f t="shared" si="0"/>
        <v>4911013.4729249999</v>
      </c>
      <c r="BQ38" s="1">
        <f t="shared" ref="BQ38:DA40" si="1">MAX(BQ8+BQ$3*BQ23,0)</f>
        <v>4955860.6631499995</v>
      </c>
      <c r="BR38" s="1">
        <f t="shared" si="1"/>
        <v>5000707.8533749999</v>
      </c>
      <c r="BS38" s="1">
        <f t="shared" si="1"/>
        <v>5045555.0435999995</v>
      </c>
      <c r="BT38" s="1">
        <f t="shared" si="1"/>
        <v>5090402.233825</v>
      </c>
      <c r="BU38" s="1">
        <f t="shared" si="1"/>
        <v>5135249.4240499996</v>
      </c>
      <c r="BV38" s="1">
        <f t="shared" si="1"/>
        <v>5180096.6142750001</v>
      </c>
      <c r="BW38" s="1">
        <f t="shared" si="1"/>
        <v>5224943.8044999996</v>
      </c>
      <c r="BX38" s="1">
        <f t="shared" si="1"/>
        <v>5269790.9947250001</v>
      </c>
      <c r="BY38" s="1">
        <f t="shared" si="1"/>
        <v>5314638.1849499997</v>
      </c>
      <c r="BZ38" s="1">
        <f t="shared" si="1"/>
        <v>5359485.3751750002</v>
      </c>
      <c r="CA38" s="1">
        <f t="shared" si="1"/>
        <v>5404332.5653999997</v>
      </c>
      <c r="CB38" s="1">
        <f t="shared" si="1"/>
        <v>5449179.7556250002</v>
      </c>
      <c r="CC38" s="1">
        <f t="shared" si="1"/>
        <v>5494026.9458499998</v>
      </c>
      <c r="CD38" s="1">
        <f t="shared" si="1"/>
        <v>5538874.1360750003</v>
      </c>
      <c r="CE38" s="1">
        <f t="shared" si="1"/>
        <v>5583721.3263000008</v>
      </c>
      <c r="CF38" s="1">
        <f t="shared" si="1"/>
        <v>5628568.5165250003</v>
      </c>
      <c r="CG38" s="1">
        <f t="shared" si="1"/>
        <v>5673415.7067499999</v>
      </c>
      <c r="CH38" s="1">
        <f t="shared" si="1"/>
        <v>5718262.8969750004</v>
      </c>
      <c r="CI38" s="1">
        <f t="shared" si="1"/>
        <v>5763110.0872000009</v>
      </c>
      <c r="CJ38" s="1">
        <f t="shared" si="1"/>
        <v>5807957.2774250004</v>
      </c>
      <c r="CK38" s="1">
        <f t="shared" si="1"/>
        <v>5852804.46765</v>
      </c>
      <c r="CL38" s="1">
        <f t="shared" si="1"/>
        <v>5897651.6578750005</v>
      </c>
      <c r="CM38" s="1">
        <f t="shared" si="1"/>
        <v>5942498.848100001</v>
      </c>
      <c r="CN38" s="1">
        <f t="shared" si="1"/>
        <v>5987346.0383250006</v>
      </c>
      <c r="CO38" s="1">
        <f t="shared" si="1"/>
        <v>6032193.2285500001</v>
      </c>
      <c r="CP38" s="1">
        <f t="shared" si="1"/>
        <v>6077040.4187750006</v>
      </c>
      <c r="CQ38" s="1">
        <f t="shared" si="1"/>
        <v>6121887.6090000011</v>
      </c>
      <c r="CR38" s="1">
        <f t="shared" si="1"/>
        <v>6166734.7992250007</v>
      </c>
      <c r="CS38" s="1">
        <f t="shared" si="1"/>
        <v>6211581.9894500002</v>
      </c>
      <c r="CT38" s="1">
        <f t="shared" si="1"/>
        <v>6256429.1796749998</v>
      </c>
      <c r="CU38" s="1">
        <f t="shared" si="1"/>
        <v>6301276.3699000003</v>
      </c>
      <c r="CV38" s="1">
        <f t="shared" si="1"/>
        <v>6346123.5601249998</v>
      </c>
      <c r="CW38" s="1">
        <f t="shared" si="1"/>
        <v>6390970.7503499994</v>
      </c>
      <c r="CX38" s="1">
        <f t="shared" si="1"/>
        <v>6435817.9405749999</v>
      </c>
      <c r="CY38" s="1">
        <f t="shared" si="1"/>
        <v>6480665.1307999995</v>
      </c>
      <c r="CZ38" s="1">
        <f t="shared" si="1"/>
        <v>6525512.321024999</v>
      </c>
      <c r="DA38" s="1">
        <f t="shared" si="1"/>
        <v>6570359.5112499986</v>
      </c>
    </row>
    <row r="39" spans="3:105" x14ac:dyDescent="0.25">
      <c r="D39" t="s">
        <v>49</v>
      </c>
      <c r="E39" s="1">
        <f t="shared" si="0"/>
        <v>2443635.8137500002</v>
      </c>
      <c r="F39" s="1">
        <f t="shared" si="0"/>
        <v>2480858.0974749997</v>
      </c>
      <c r="G39" s="1">
        <f t="shared" si="0"/>
        <v>2518080.3811999997</v>
      </c>
      <c r="H39" s="1">
        <f t="shared" si="0"/>
        <v>2555302.6649249997</v>
      </c>
      <c r="I39" s="1">
        <f t="shared" si="0"/>
        <v>2592524.9486499997</v>
      </c>
      <c r="J39" s="1">
        <f t="shared" si="0"/>
        <v>2629747.2323749997</v>
      </c>
      <c r="K39" s="1">
        <f t="shared" si="0"/>
        <v>2666969.5160999992</v>
      </c>
      <c r="L39" s="1">
        <f t="shared" si="0"/>
        <v>2704191.7998249992</v>
      </c>
      <c r="M39" s="1">
        <f t="shared" si="0"/>
        <v>2741414.0835499987</v>
      </c>
      <c r="N39" s="1">
        <f t="shared" si="0"/>
        <v>2778636.3672749987</v>
      </c>
      <c r="O39" s="1">
        <f t="shared" si="0"/>
        <v>2815858.6509999987</v>
      </c>
      <c r="P39" s="1">
        <f t="shared" si="0"/>
        <v>2853080.9347249987</v>
      </c>
      <c r="Q39" s="1">
        <f t="shared" si="0"/>
        <v>2890303.2184499986</v>
      </c>
      <c r="R39" s="1">
        <f t="shared" si="0"/>
        <v>2927525.5021749986</v>
      </c>
      <c r="S39" s="1">
        <f t="shared" si="0"/>
        <v>2964747.7858999986</v>
      </c>
      <c r="T39" s="1">
        <f t="shared" si="0"/>
        <v>3001970.0696249986</v>
      </c>
      <c r="U39" s="1">
        <f t="shared" si="0"/>
        <v>3039192.3533499986</v>
      </c>
      <c r="V39" s="1">
        <f t="shared" si="0"/>
        <v>3076414.637074999</v>
      </c>
      <c r="W39" s="1">
        <f t="shared" si="0"/>
        <v>3113636.920799999</v>
      </c>
      <c r="X39" s="1">
        <f t="shared" si="0"/>
        <v>3150859.204524999</v>
      </c>
      <c r="Y39" s="1">
        <f t="shared" si="0"/>
        <v>3188081.488249999</v>
      </c>
      <c r="Z39" s="1">
        <f t="shared" si="0"/>
        <v>3225303.771974999</v>
      </c>
      <c r="AA39" s="1">
        <f t="shared" si="0"/>
        <v>3262526.055699999</v>
      </c>
      <c r="AB39" s="1">
        <f t="shared" si="0"/>
        <v>3299748.3394249994</v>
      </c>
      <c r="AC39" s="1">
        <f t="shared" si="0"/>
        <v>3336970.6231499994</v>
      </c>
      <c r="AD39" s="1">
        <f t="shared" si="0"/>
        <v>3374192.9068749994</v>
      </c>
      <c r="AE39" s="1">
        <f t="shared" si="0"/>
        <v>3411415.1905999994</v>
      </c>
      <c r="AF39" s="1">
        <f t="shared" si="0"/>
        <v>3448637.4743249994</v>
      </c>
      <c r="AG39" s="1">
        <f t="shared" si="0"/>
        <v>3485859.7580499994</v>
      </c>
      <c r="AH39" s="1">
        <f t="shared" si="0"/>
        <v>3523082.0417749994</v>
      </c>
      <c r="AI39" s="1">
        <f t="shared" si="0"/>
        <v>3560304.3254999993</v>
      </c>
      <c r="AJ39" s="1">
        <f t="shared" si="0"/>
        <v>3597526.6092249993</v>
      </c>
      <c r="AK39" s="1">
        <f t="shared" si="0"/>
        <v>3634748.8929499993</v>
      </c>
      <c r="AL39" s="1">
        <f t="shared" si="0"/>
        <v>3671971.1766749993</v>
      </c>
      <c r="AM39" s="1">
        <f t="shared" si="0"/>
        <v>3709193.4603999993</v>
      </c>
      <c r="AN39" s="1">
        <f t="shared" si="0"/>
        <v>3746415.7441249993</v>
      </c>
      <c r="AO39" s="1">
        <f t="shared" si="0"/>
        <v>3783638.0278499997</v>
      </c>
      <c r="AP39" s="1">
        <f t="shared" si="0"/>
        <v>3820860.3115749997</v>
      </c>
      <c r="AQ39" s="1">
        <f t="shared" si="0"/>
        <v>3858082.5952999997</v>
      </c>
      <c r="AR39" s="1">
        <f t="shared" si="0"/>
        <v>3895304.8790249997</v>
      </c>
      <c r="AS39" s="1">
        <f t="shared" si="0"/>
        <v>3932527.1627499997</v>
      </c>
      <c r="AT39" s="1">
        <f t="shared" si="0"/>
        <v>3969749.4464749997</v>
      </c>
      <c r="AU39" s="1">
        <f t="shared" si="0"/>
        <v>4006971.7301999996</v>
      </c>
      <c r="AV39" s="1">
        <f t="shared" si="0"/>
        <v>4044194.0139249996</v>
      </c>
      <c r="AW39" s="1">
        <f t="shared" si="0"/>
        <v>4081416.2976499996</v>
      </c>
      <c r="AX39" s="1">
        <f t="shared" si="0"/>
        <v>4118638.5813749996</v>
      </c>
      <c r="AY39" s="1">
        <f t="shared" si="0"/>
        <v>4155860.8650999996</v>
      </c>
      <c r="AZ39" s="1">
        <f t="shared" si="0"/>
        <v>4193083.1488249996</v>
      </c>
      <c r="BA39" s="1">
        <f t="shared" si="0"/>
        <v>4230305.43255</v>
      </c>
      <c r="BB39" s="1">
        <f t="shared" si="0"/>
        <v>4267527.716275</v>
      </c>
      <c r="BC39" s="1">
        <f t="shared" si="0"/>
        <v>4304750</v>
      </c>
      <c r="BD39" s="1">
        <f t="shared" si="0"/>
        <v>4341972.283725</v>
      </c>
      <c r="BE39" s="1">
        <f t="shared" si="0"/>
        <v>4379194.56745</v>
      </c>
      <c r="BF39" s="1">
        <f t="shared" si="0"/>
        <v>4416416.851175</v>
      </c>
      <c r="BG39" s="1">
        <f t="shared" si="0"/>
        <v>4453639.1348999999</v>
      </c>
      <c r="BH39" s="1">
        <f t="shared" si="0"/>
        <v>4490861.4186249999</v>
      </c>
      <c r="BI39" s="1">
        <f t="shared" si="0"/>
        <v>4528083.7023499999</v>
      </c>
      <c r="BJ39" s="1">
        <f t="shared" si="0"/>
        <v>4565305.9860749999</v>
      </c>
      <c r="BK39" s="1">
        <f t="shared" si="0"/>
        <v>4602528.2697999999</v>
      </c>
      <c r="BL39" s="1">
        <f t="shared" si="0"/>
        <v>4639750.5535249999</v>
      </c>
      <c r="BM39" s="1">
        <f t="shared" si="0"/>
        <v>4676972.8372499999</v>
      </c>
      <c r="BN39" s="1">
        <f t="shared" si="0"/>
        <v>4714195.1209749999</v>
      </c>
      <c r="BO39" s="1">
        <f t="shared" si="0"/>
        <v>4751417.4046999998</v>
      </c>
      <c r="BP39" s="1">
        <f t="shared" si="0"/>
        <v>4788639.6884249998</v>
      </c>
      <c r="BQ39" s="1">
        <f t="shared" si="1"/>
        <v>4825861.9721499998</v>
      </c>
      <c r="BR39" s="1">
        <f t="shared" si="1"/>
        <v>4863084.2558749998</v>
      </c>
      <c r="BS39" s="1">
        <f t="shared" si="1"/>
        <v>4900306.5395999998</v>
      </c>
      <c r="BT39" s="1">
        <f t="shared" si="1"/>
        <v>4937528.8233249998</v>
      </c>
      <c r="BU39" s="1">
        <f t="shared" si="1"/>
        <v>4974751.1070499998</v>
      </c>
      <c r="BV39" s="1">
        <f t="shared" si="1"/>
        <v>5011973.3907749997</v>
      </c>
      <c r="BW39" s="1">
        <f t="shared" si="1"/>
        <v>5049195.6744999997</v>
      </c>
      <c r="BX39" s="1">
        <f t="shared" si="1"/>
        <v>5086417.9582249997</v>
      </c>
      <c r="BY39" s="1">
        <f t="shared" si="1"/>
        <v>5123640.2419499997</v>
      </c>
      <c r="BZ39" s="1">
        <f t="shared" si="1"/>
        <v>5160862.5256749997</v>
      </c>
      <c r="CA39" s="1">
        <f t="shared" si="1"/>
        <v>5198084.8093999997</v>
      </c>
      <c r="CB39" s="1">
        <f t="shared" si="1"/>
        <v>5235307.0931249997</v>
      </c>
      <c r="CC39" s="1">
        <f t="shared" si="1"/>
        <v>5272529.3768499997</v>
      </c>
      <c r="CD39" s="1">
        <f t="shared" si="1"/>
        <v>5309751.6605749996</v>
      </c>
      <c r="CE39" s="1">
        <f t="shared" si="1"/>
        <v>5346973.9442999996</v>
      </c>
      <c r="CF39" s="1">
        <f t="shared" si="1"/>
        <v>5384196.2280250005</v>
      </c>
      <c r="CG39" s="1">
        <f t="shared" si="1"/>
        <v>5421418.5117499996</v>
      </c>
      <c r="CH39" s="1">
        <f t="shared" si="1"/>
        <v>5458640.7954750005</v>
      </c>
      <c r="CI39" s="1">
        <f t="shared" si="1"/>
        <v>5495863.0792000005</v>
      </c>
      <c r="CJ39" s="1">
        <f t="shared" si="1"/>
        <v>5533085.3629250005</v>
      </c>
      <c r="CK39" s="1">
        <f t="shared" si="1"/>
        <v>5570307.6466500005</v>
      </c>
      <c r="CL39" s="1">
        <f t="shared" si="1"/>
        <v>5607529.9303750005</v>
      </c>
      <c r="CM39" s="1">
        <f t="shared" si="1"/>
        <v>5644752.2141000004</v>
      </c>
      <c r="CN39" s="1">
        <f t="shared" si="1"/>
        <v>5681974.4978250004</v>
      </c>
      <c r="CO39" s="1">
        <f t="shared" si="1"/>
        <v>5719196.7815500004</v>
      </c>
      <c r="CP39" s="1">
        <f t="shared" si="1"/>
        <v>5756419.0652750004</v>
      </c>
      <c r="CQ39" s="1">
        <f t="shared" si="1"/>
        <v>5793641.3490000004</v>
      </c>
      <c r="CR39" s="1">
        <f t="shared" si="1"/>
        <v>5830863.6327250004</v>
      </c>
      <c r="CS39" s="1">
        <f t="shared" si="1"/>
        <v>5868085.9164499994</v>
      </c>
      <c r="CT39" s="1">
        <f t="shared" si="1"/>
        <v>5905308.2001750004</v>
      </c>
      <c r="CU39" s="1">
        <f t="shared" si="1"/>
        <v>5942530.4838999994</v>
      </c>
      <c r="CV39" s="1">
        <f t="shared" si="1"/>
        <v>5979752.7676249994</v>
      </c>
      <c r="CW39" s="1">
        <f t="shared" si="1"/>
        <v>6016975.0513499994</v>
      </c>
      <c r="CX39" s="1">
        <f t="shared" si="1"/>
        <v>6054197.3350749994</v>
      </c>
      <c r="CY39" s="1">
        <f t="shared" si="1"/>
        <v>6091419.6187999994</v>
      </c>
      <c r="CZ39" s="1">
        <f t="shared" si="1"/>
        <v>6128641.9025249993</v>
      </c>
      <c r="DA39" s="1">
        <f t="shared" si="1"/>
        <v>6165864.1862499993</v>
      </c>
    </row>
    <row r="40" spans="3:105" x14ac:dyDescent="0.25">
      <c r="D40" t="s">
        <v>50</v>
      </c>
      <c r="E40" s="1">
        <f t="shared" si="0"/>
        <v>2090746.7112499997</v>
      </c>
      <c r="F40" s="1">
        <f t="shared" si="0"/>
        <v>2133866.7770249997</v>
      </c>
      <c r="G40" s="1">
        <f t="shared" si="0"/>
        <v>2176986.8427999998</v>
      </c>
      <c r="H40" s="1">
        <f t="shared" si="0"/>
        <v>2220106.9085749993</v>
      </c>
      <c r="I40" s="1">
        <f t="shared" si="0"/>
        <v>2263226.9743499993</v>
      </c>
      <c r="J40" s="1">
        <f t="shared" si="0"/>
        <v>2306347.0401249994</v>
      </c>
      <c r="K40" s="1">
        <f t="shared" si="0"/>
        <v>2349467.1058999989</v>
      </c>
      <c r="L40" s="1">
        <f t="shared" si="0"/>
        <v>2392587.1716749989</v>
      </c>
      <c r="M40" s="1">
        <f t="shared" si="0"/>
        <v>2435707.237449999</v>
      </c>
      <c r="N40" s="1">
        <f t="shared" si="0"/>
        <v>2478827.3032249985</v>
      </c>
      <c r="O40" s="1">
        <f t="shared" si="0"/>
        <v>2521947.3689999981</v>
      </c>
      <c r="P40" s="1">
        <f t="shared" si="0"/>
        <v>2565067.4347749986</v>
      </c>
      <c r="Q40" s="1">
        <f t="shared" si="0"/>
        <v>2608187.5005499986</v>
      </c>
      <c r="R40" s="1">
        <f t="shared" si="0"/>
        <v>2651307.5663249986</v>
      </c>
      <c r="S40" s="1">
        <f t="shared" si="0"/>
        <v>2694427.6320999986</v>
      </c>
      <c r="T40" s="1">
        <f t="shared" si="0"/>
        <v>2737547.6978749987</v>
      </c>
      <c r="U40" s="1">
        <f t="shared" si="0"/>
        <v>2780667.7636499987</v>
      </c>
      <c r="V40" s="1">
        <f t="shared" si="0"/>
        <v>2823787.8294249987</v>
      </c>
      <c r="W40" s="1">
        <f t="shared" si="0"/>
        <v>2866907.8951999987</v>
      </c>
      <c r="X40" s="1">
        <f t="shared" si="0"/>
        <v>2910027.9609749988</v>
      </c>
      <c r="Y40" s="1">
        <f t="shared" si="0"/>
        <v>2953148.0267499988</v>
      </c>
      <c r="Z40" s="1">
        <f t="shared" si="0"/>
        <v>2996268.0925249988</v>
      </c>
      <c r="AA40" s="1">
        <f t="shared" si="0"/>
        <v>3039388.1582999988</v>
      </c>
      <c r="AB40" s="1">
        <f t="shared" si="0"/>
        <v>3082508.2240749989</v>
      </c>
      <c r="AC40" s="1">
        <f t="shared" si="0"/>
        <v>3125628.2898499989</v>
      </c>
      <c r="AD40" s="1">
        <f t="shared" si="0"/>
        <v>3168748.3556249989</v>
      </c>
      <c r="AE40" s="1">
        <f t="shared" si="0"/>
        <v>3211868.4213999989</v>
      </c>
      <c r="AF40" s="1">
        <f t="shared" si="0"/>
        <v>3254988.487174999</v>
      </c>
      <c r="AG40" s="1">
        <f t="shared" si="0"/>
        <v>3298108.552949999</v>
      </c>
      <c r="AH40" s="1">
        <f t="shared" si="0"/>
        <v>3341228.618724999</v>
      </c>
      <c r="AI40" s="1">
        <f t="shared" si="0"/>
        <v>3384348.684499999</v>
      </c>
      <c r="AJ40" s="1">
        <f t="shared" si="0"/>
        <v>3427468.7502749991</v>
      </c>
      <c r="AK40" s="1">
        <f t="shared" si="0"/>
        <v>3470588.8160499996</v>
      </c>
      <c r="AL40" s="1">
        <f t="shared" si="0"/>
        <v>3513708.8818249991</v>
      </c>
      <c r="AM40" s="1">
        <f t="shared" si="0"/>
        <v>3556828.9475999996</v>
      </c>
      <c r="AN40" s="1">
        <f t="shared" si="0"/>
        <v>3599949.0133749992</v>
      </c>
      <c r="AO40" s="1">
        <f t="shared" si="0"/>
        <v>3643069.0791499997</v>
      </c>
      <c r="AP40" s="1">
        <f t="shared" si="0"/>
        <v>3686189.1449249992</v>
      </c>
      <c r="AQ40" s="1">
        <f t="shared" si="0"/>
        <v>3729309.2106999997</v>
      </c>
      <c r="AR40" s="1">
        <f t="shared" si="0"/>
        <v>3772429.2764749997</v>
      </c>
      <c r="AS40" s="1">
        <f t="shared" si="0"/>
        <v>3815549.3422499998</v>
      </c>
      <c r="AT40" s="1">
        <f t="shared" si="0"/>
        <v>3858669.4080249998</v>
      </c>
      <c r="AU40" s="1">
        <f t="shared" si="0"/>
        <v>3901789.4737999998</v>
      </c>
      <c r="AV40" s="1">
        <f t="shared" si="0"/>
        <v>3944909.5395749994</v>
      </c>
      <c r="AW40" s="1">
        <f t="shared" si="0"/>
        <v>3988029.6053499994</v>
      </c>
      <c r="AX40" s="1">
        <f t="shared" si="0"/>
        <v>4031149.6711249994</v>
      </c>
      <c r="AY40" s="1">
        <f t="shared" si="0"/>
        <v>4074269.7368999994</v>
      </c>
      <c r="AZ40" s="1">
        <f t="shared" si="0"/>
        <v>4117389.8026749995</v>
      </c>
      <c r="BA40" s="1">
        <f t="shared" si="0"/>
        <v>4160509.8684499995</v>
      </c>
      <c r="BB40" s="1">
        <f t="shared" si="0"/>
        <v>4203629.9342249995</v>
      </c>
      <c r="BC40" s="1">
        <f t="shared" si="0"/>
        <v>4246750</v>
      </c>
      <c r="BD40" s="1">
        <f t="shared" si="0"/>
        <v>4289870.0657749996</v>
      </c>
      <c r="BE40" s="1">
        <f t="shared" si="0"/>
        <v>4332990.1315499991</v>
      </c>
      <c r="BF40" s="1">
        <f t="shared" si="0"/>
        <v>4376110.1973249996</v>
      </c>
      <c r="BG40" s="1">
        <f t="shared" si="0"/>
        <v>4419230.2630999992</v>
      </c>
      <c r="BH40" s="1">
        <f t="shared" si="0"/>
        <v>4462350.3288749997</v>
      </c>
      <c r="BI40" s="1">
        <f t="shared" si="0"/>
        <v>4505470.3946499992</v>
      </c>
      <c r="BJ40" s="1">
        <f t="shared" si="0"/>
        <v>4548590.4604249997</v>
      </c>
      <c r="BK40" s="1">
        <f t="shared" si="0"/>
        <v>4591710.5261999993</v>
      </c>
      <c r="BL40" s="1">
        <f t="shared" si="0"/>
        <v>4634830.5919749998</v>
      </c>
      <c r="BM40" s="1">
        <f t="shared" si="0"/>
        <v>4677950.6577499993</v>
      </c>
      <c r="BN40" s="1">
        <f t="shared" si="0"/>
        <v>4721070.7235249998</v>
      </c>
      <c r="BO40" s="1">
        <f t="shared" si="0"/>
        <v>4764190.7892999994</v>
      </c>
      <c r="BP40" s="1">
        <f t="shared" si="0"/>
        <v>4807310.8550749999</v>
      </c>
      <c r="BQ40" s="1">
        <f t="shared" si="1"/>
        <v>4850430.9208499994</v>
      </c>
      <c r="BR40" s="1">
        <f t="shared" si="1"/>
        <v>4893550.9866249999</v>
      </c>
      <c r="BS40" s="1">
        <f t="shared" si="1"/>
        <v>4936671.0523999995</v>
      </c>
      <c r="BT40" s="1">
        <f t="shared" si="1"/>
        <v>4979791.118175</v>
      </c>
      <c r="BU40" s="1">
        <f t="shared" si="1"/>
        <v>5022911.1839499995</v>
      </c>
      <c r="BV40" s="1">
        <f t="shared" si="1"/>
        <v>5066031.249725</v>
      </c>
      <c r="BW40" s="1">
        <f t="shared" si="1"/>
        <v>5109151.3154999996</v>
      </c>
      <c r="BX40" s="1">
        <f t="shared" si="1"/>
        <v>5152271.3812750001</v>
      </c>
      <c r="BY40" s="1">
        <f t="shared" si="1"/>
        <v>5195391.4470499996</v>
      </c>
      <c r="BZ40" s="1">
        <f t="shared" si="1"/>
        <v>5238511.5128250001</v>
      </c>
      <c r="CA40" s="1">
        <f t="shared" si="1"/>
        <v>5281631.5785999997</v>
      </c>
      <c r="CB40" s="1">
        <f t="shared" si="1"/>
        <v>5324751.6443750001</v>
      </c>
      <c r="CC40" s="1">
        <f t="shared" si="1"/>
        <v>5367871.7101499997</v>
      </c>
      <c r="CD40" s="1">
        <f t="shared" si="1"/>
        <v>5410991.7759250002</v>
      </c>
      <c r="CE40" s="1">
        <f t="shared" si="1"/>
        <v>5454111.8417000007</v>
      </c>
      <c r="CF40" s="1">
        <f t="shared" si="1"/>
        <v>5497231.9074750002</v>
      </c>
      <c r="CG40" s="1">
        <f t="shared" si="1"/>
        <v>5540351.9732499998</v>
      </c>
      <c r="CH40" s="1">
        <f t="shared" si="1"/>
        <v>5583472.0390250003</v>
      </c>
      <c r="CI40" s="1">
        <f t="shared" si="1"/>
        <v>5626592.1048000008</v>
      </c>
      <c r="CJ40" s="1">
        <f t="shared" si="1"/>
        <v>5669712.1705750003</v>
      </c>
      <c r="CK40" s="1">
        <f t="shared" si="1"/>
        <v>5712832.2363499999</v>
      </c>
      <c r="CL40" s="1">
        <f t="shared" si="1"/>
        <v>5755952.3021250004</v>
      </c>
      <c r="CM40" s="1">
        <f t="shared" si="1"/>
        <v>5799072.3679000009</v>
      </c>
      <c r="CN40" s="1">
        <f t="shared" si="1"/>
        <v>5842192.4336750004</v>
      </c>
      <c r="CO40" s="1">
        <f t="shared" si="1"/>
        <v>5885312.49945</v>
      </c>
      <c r="CP40" s="1">
        <f t="shared" si="1"/>
        <v>5928432.5652250005</v>
      </c>
      <c r="CQ40" s="1">
        <f t="shared" si="1"/>
        <v>5971552.631000001</v>
      </c>
      <c r="CR40" s="1">
        <f t="shared" si="1"/>
        <v>6014672.6967750005</v>
      </c>
      <c r="CS40" s="1">
        <f t="shared" si="1"/>
        <v>6057792.7625500001</v>
      </c>
      <c r="CT40" s="1">
        <f t="shared" si="1"/>
        <v>6100912.8283249997</v>
      </c>
      <c r="CU40" s="1">
        <f t="shared" si="1"/>
        <v>6144032.8941000002</v>
      </c>
      <c r="CV40" s="1">
        <f t="shared" si="1"/>
        <v>6187152.9598749997</v>
      </c>
      <c r="CW40" s="1">
        <f t="shared" si="1"/>
        <v>6230273.0256499993</v>
      </c>
      <c r="CX40" s="1">
        <f t="shared" si="1"/>
        <v>6273393.0914249998</v>
      </c>
      <c r="CY40" s="1">
        <f t="shared" si="1"/>
        <v>6316513.1571999993</v>
      </c>
      <c r="CZ40" s="1">
        <f t="shared" si="1"/>
        <v>6359633.2229749989</v>
      </c>
      <c r="DA40" s="1">
        <f t="shared" si="1"/>
        <v>6402753.2887499984</v>
      </c>
    </row>
    <row r="41" spans="3:105" x14ac:dyDescent="0.25">
      <c r="D41" t="s">
        <v>51</v>
      </c>
      <c r="E41" s="1">
        <f t="shared" si="0"/>
        <v>1230961.6774999998</v>
      </c>
      <c r="F41" s="1">
        <f t="shared" si="0"/>
        <v>1283962.4439499993</v>
      </c>
      <c r="G41" s="1">
        <f t="shared" si="0"/>
        <v>1336963.2103999993</v>
      </c>
      <c r="H41" s="1">
        <f t="shared" si="0"/>
        <v>1389963.9768499993</v>
      </c>
      <c r="I41" s="1">
        <f t="shared" si="0"/>
        <v>1442964.7432999988</v>
      </c>
      <c r="J41" s="1">
        <f t="shared" si="0"/>
        <v>1495965.5097499988</v>
      </c>
      <c r="K41" s="1">
        <f t="shared" si="0"/>
        <v>1548966.2761999983</v>
      </c>
      <c r="L41" s="1">
        <f t="shared" si="0"/>
        <v>1601967.0426499983</v>
      </c>
      <c r="M41" s="1">
        <f t="shared" si="0"/>
        <v>1654967.8090999983</v>
      </c>
      <c r="N41" s="1">
        <f t="shared" si="0"/>
        <v>1707968.5755499979</v>
      </c>
      <c r="O41" s="1">
        <f t="shared" si="0"/>
        <v>1760969.3419999979</v>
      </c>
      <c r="P41" s="1">
        <f t="shared" si="0"/>
        <v>1813970.1084499978</v>
      </c>
      <c r="Q41" s="1">
        <f t="shared" si="0"/>
        <v>1866970.8748999978</v>
      </c>
      <c r="R41" s="1">
        <f t="shared" si="0"/>
        <v>1919971.6413499981</v>
      </c>
      <c r="S41" s="1">
        <f t="shared" si="0"/>
        <v>1972972.4077999981</v>
      </c>
      <c r="T41" s="1">
        <f t="shared" si="0"/>
        <v>2025973.1742499981</v>
      </c>
      <c r="U41" s="1">
        <f t="shared" si="0"/>
        <v>2078973.9406999981</v>
      </c>
      <c r="V41" s="1">
        <f t="shared" si="0"/>
        <v>2131974.7071499983</v>
      </c>
      <c r="W41" s="1">
        <f t="shared" si="0"/>
        <v>2184975.4735999983</v>
      </c>
      <c r="X41" s="1">
        <f t="shared" si="0"/>
        <v>2237976.2400499983</v>
      </c>
      <c r="Y41" s="1">
        <f t="shared" si="0"/>
        <v>2290977.0064999983</v>
      </c>
      <c r="Z41" s="1">
        <f t="shared" si="0"/>
        <v>2343977.7729499983</v>
      </c>
      <c r="AA41" s="1">
        <f t="shared" si="0"/>
        <v>2396978.5393999983</v>
      </c>
      <c r="AB41" s="1">
        <f t="shared" si="0"/>
        <v>2449979.3058499983</v>
      </c>
      <c r="AC41" s="1">
        <f t="shared" si="0"/>
        <v>2502980.0722999983</v>
      </c>
      <c r="AD41" s="1">
        <f t="shared" si="0"/>
        <v>2555980.8387499987</v>
      </c>
      <c r="AE41" s="1">
        <f t="shared" si="0"/>
        <v>2608981.6051999987</v>
      </c>
      <c r="AF41" s="1">
        <f t="shared" si="0"/>
        <v>2661982.3716499987</v>
      </c>
      <c r="AG41" s="1">
        <f t="shared" si="0"/>
        <v>2714983.1380999987</v>
      </c>
      <c r="AH41" s="1">
        <f t="shared" si="0"/>
        <v>2767983.9045499992</v>
      </c>
      <c r="AI41" s="1">
        <f t="shared" si="0"/>
        <v>2820984.6709999992</v>
      </c>
      <c r="AJ41" s="1">
        <f t="shared" si="0"/>
        <v>2873985.4374499992</v>
      </c>
      <c r="AK41" s="1">
        <f t="shared" si="0"/>
        <v>2926986.2038999991</v>
      </c>
      <c r="AL41" s="1">
        <f t="shared" si="0"/>
        <v>2979986.9703499991</v>
      </c>
      <c r="AM41" s="1">
        <f t="shared" si="0"/>
        <v>3032987.7367999991</v>
      </c>
      <c r="AN41" s="1">
        <f t="shared" si="0"/>
        <v>3085988.5032499991</v>
      </c>
      <c r="AO41" s="1">
        <f t="shared" si="0"/>
        <v>3138989.2696999991</v>
      </c>
      <c r="AP41" s="1">
        <f t="shared" si="0"/>
        <v>3191990.0361499991</v>
      </c>
      <c r="AQ41" s="1">
        <f t="shared" si="0"/>
        <v>3244990.8025999991</v>
      </c>
      <c r="AR41" s="1">
        <f t="shared" si="0"/>
        <v>3297991.5690499991</v>
      </c>
      <c r="AS41" s="1">
        <f t="shared" si="0"/>
        <v>3350992.3354999996</v>
      </c>
      <c r="AT41" s="1">
        <f t="shared" si="0"/>
        <v>3403993.1019499996</v>
      </c>
      <c r="AU41" s="1">
        <f t="shared" si="0"/>
        <v>3456993.8683999996</v>
      </c>
      <c r="AV41" s="1">
        <f t="shared" si="0"/>
        <v>3509994.6348499996</v>
      </c>
      <c r="AW41" s="1">
        <f t="shared" si="0"/>
        <v>3562995.4012999996</v>
      </c>
      <c r="AX41" s="1">
        <f t="shared" si="0"/>
        <v>3615996.1677499996</v>
      </c>
      <c r="AY41" s="1">
        <f t="shared" si="0"/>
        <v>3668996.9341999996</v>
      </c>
      <c r="AZ41" s="1">
        <f t="shared" si="0"/>
        <v>3721997.7006499995</v>
      </c>
      <c r="BA41" s="1">
        <f t="shared" si="0"/>
        <v>3774998.4670999995</v>
      </c>
      <c r="BB41" s="1">
        <f t="shared" si="0"/>
        <v>3827999.2335499995</v>
      </c>
      <c r="BC41" s="1">
        <f t="shared" si="0"/>
        <v>3880999.9999999995</v>
      </c>
      <c r="BD41" s="1">
        <f t="shared" si="0"/>
        <v>3934000.7664499995</v>
      </c>
      <c r="BE41" s="1">
        <f t="shared" si="0"/>
        <v>3987001.5328999995</v>
      </c>
      <c r="BF41" s="1">
        <f t="shared" si="0"/>
        <v>4040002.2993499995</v>
      </c>
      <c r="BG41" s="1">
        <f t="shared" si="0"/>
        <v>4093003.0657999995</v>
      </c>
      <c r="BH41" s="1">
        <f t="shared" si="0"/>
        <v>4146003.8322499995</v>
      </c>
      <c r="BI41" s="1">
        <f t="shared" si="0"/>
        <v>4199004.5987</v>
      </c>
      <c r="BJ41" s="1">
        <f t="shared" si="0"/>
        <v>4252005.365149999</v>
      </c>
      <c r="BK41" s="1">
        <f t="shared" si="0"/>
        <v>4305006.1316</v>
      </c>
      <c r="BL41" s="1">
        <f t="shared" si="0"/>
        <v>4358006.898049999</v>
      </c>
      <c r="BM41" s="1">
        <f t="shared" si="0"/>
        <v>4411007.6645</v>
      </c>
      <c r="BN41" s="1">
        <f t="shared" si="0"/>
        <v>4464008.430949999</v>
      </c>
      <c r="BO41" s="1">
        <f t="shared" si="0"/>
        <v>4517009.1973999999</v>
      </c>
      <c r="BP41" s="1">
        <f t="shared" ref="BP41:DA44" si="2">MAX(BP11+BP$3*BP26,0)</f>
        <v>4570009.9638499999</v>
      </c>
      <c r="BQ41" s="1">
        <f t="shared" si="2"/>
        <v>4623010.7302999999</v>
      </c>
      <c r="BR41" s="1">
        <f t="shared" si="2"/>
        <v>4676011.4967499999</v>
      </c>
      <c r="BS41" s="1">
        <f t="shared" si="2"/>
        <v>4729012.2631999999</v>
      </c>
      <c r="BT41" s="1">
        <f t="shared" si="2"/>
        <v>4782013.0296499999</v>
      </c>
      <c r="BU41" s="1">
        <f t="shared" si="2"/>
        <v>4835013.7960999999</v>
      </c>
      <c r="BV41" s="1">
        <f t="shared" si="2"/>
        <v>4888014.5625499999</v>
      </c>
      <c r="BW41" s="1">
        <f t="shared" si="2"/>
        <v>4941015.3289999999</v>
      </c>
      <c r="BX41" s="1">
        <f t="shared" si="2"/>
        <v>4994016.0954499999</v>
      </c>
      <c r="BY41" s="1">
        <f t="shared" si="2"/>
        <v>5047016.8618999999</v>
      </c>
      <c r="BZ41" s="1">
        <f t="shared" si="2"/>
        <v>5100017.6283499999</v>
      </c>
      <c r="CA41" s="1">
        <f t="shared" si="2"/>
        <v>5153018.3947999999</v>
      </c>
      <c r="CB41" s="1">
        <f t="shared" si="2"/>
        <v>5206019.1612499999</v>
      </c>
      <c r="CC41" s="1">
        <f t="shared" si="2"/>
        <v>5259019.9276999999</v>
      </c>
      <c r="CD41" s="1">
        <f t="shared" si="2"/>
        <v>5312020.6941500008</v>
      </c>
      <c r="CE41" s="1">
        <f t="shared" si="2"/>
        <v>5365021.4605999999</v>
      </c>
      <c r="CF41" s="1">
        <f t="shared" si="2"/>
        <v>5418022.2270500008</v>
      </c>
      <c r="CG41" s="1">
        <f t="shared" si="2"/>
        <v>5471022.9935000008</v>
      </c>
      <c r="CH41" s="1">
        <f t="shared" si="2"/>
        <v>5524023.7599500008</v>
      </c>
      <c r="CI41" s="1">
        <f t="shared" si="2"/>
        <v>5577024.5264000008</v>
      </c>
      <c r="CJ41" s="1">
        <f t="shared" si="2"/>
        <v>5630025.2928500008</v>
      </c>
      <c r="CK41" s="1">
        <f t="shared" si="2"/>
        <v>5683026.0593000008</v>
      </c>
      <c r="CL41" s="1">
        <f t="shared" si="2"/>
        <v>5736026.8257500008</v>
      </c>
      <c r="CM41" s="1">
        <f t="shared" si="2"/>
        <v>5789027.5922000008</v>
      </c>
      <c r="CN41" s="1">
        <f t="shared" si="2"/>
        <v>5842028.3586500008</v>
      </c>
      <c r="CO41" s="1">
        <f t="shared" si="2"/>
        <v>5895029.1251000008</v>
      </c>
      <c r="CP41" s="1">
        <f t="shared" si="2"/>
        <v>5948029.8915500008</v>
      </c>
      <c r="CQ41" s="1">
        <f t="shared" si="2"/>
        <v>6001030.6580000008</v>
      </c>
      <c r="CR41" s="1">
        <f t="shared" si="2"/>
        <v>6054031.4244500007</v>
      </c>
      <c r="CS41" s="1">
        <f t="shared" si="2"/>
        <v>6107032.1908999998</v>
      </c>
      <c r="CT41" s="1">
        <f t="shared" si="2"/>
        <v>6160032.9573500007</v>
      </c>
      <c r="CU41" s="1">
        <f t="shared" si="2"/>
        <v>6213033.7237999998</v>
      </c>
      <c r="CV41" s="1">
        <f t="shared" si="2"/>
        <v>6266034.4902499998</v>
      </c>
      <c r="CW41" s="1">
        <f t="shared" si="2"/>
        <v>6319035.2566999998</v>
      </c>
      <c r="CX41" s="1">
        <f t="shared" si="2"/>
        <v>6372036.0231499989</v>
      </c>
      <c r="CY41" s="1">
        <f t="shared" si="2"/>
        <v>6425036.7895999998</v>
      </c>
      <c r="CZ41" s="1">
        <f t="shared" si="2"/>
        <v>6478037.5560499988</v>
      </c>
      <c r="DA41" s="1">
        <f t="shared" si="2"/>
        <v>6531038.3224999988</v>
      </c>
    </row>
    <row r="42" spans="3:105" x14ac:dyDescent="0.25">
      <c r="C42" s="1"/>
      <c r="D42" t="s">
        <v>52</v>
      </c>
      <c r="E42" s="1">
        <f t="shared" ref="E42:BP45" si="3">MAX(E12+E$3*E27,0)</f>
        <v>526876.91249999963</v>
      </c>
      <c r="F42" s="1">
        <f t="shared" si="3"/>
        <v>580864.37424999941</v>
      </c>
      <c r="G42" s="1">
        <f t="shared" si="3"/>
        <v>634851.8359999992</v>
      </c>
      <c r="H42" s="1">
        <f t="shared" si="3"/>
        <v>688839.29774999898</v>
      </c>
      <c r="I42" s="1">
        <f t="shared" si="3"/>
        <v>742826.75949999923</v>
      </c>
      <c r="J42" s="1">
        <f t="shared" si="3"/>
        <v>796814.22124999901</v>
      </c>
      <c r="K42" s="1">
        <f t="shared" si="3"/>
        <v>850801.6829999988</v>
      </c>
      <c r="L42" s="1">
        <f t="shared" si="3"/>
        <v>904789.14474999858</v>
      </c>
      <c r="M42" s="1">
        <f t="shared" si="3"/>
        <v>958776.60649999836</v>
      </c>
      <c r="N42" s="1">
        <f t="shared" si="3"/>
        <v>1012764.0682499981</v>
      </c>
      <c r="O42" s="1">
        <f t="shared" si="3"/>
        <v>1066751.5299999979</v>
      </c>
      <c r="P42" s="1">
        <f t="shared" si="3"/>
        <v>1120738.9917499977</v>
      </c>
      <c r="Q42" s="1">
        <f t="shared" si="3"/>
        <v>1174726.453499998</v>
      </c>
      <c r="R42" s="1">
        <f t="shared" si="3"/>
        <v>1228713.915249998</v>
      </c>
      <c r="S42" s="1">
        <f t="shared" si="3"/>
        <v>1282701.376999998</v>
      </c>
      <c r="T42" s="1">
        <f t="shared" si="3"/>
        <v>1336688.8387499982</v>
      </c>
      <c r="U42" s="1">
        <f t="shared" si="3"/>
        <v>1390676.3004999983</v>
      </c>
      <c r="V42" s="1">
        <f t="shared" si="3"/>
        <v>1444663.7622499983</v>
      </c>
      <c r="W42" s="1">
        <f t="shared" si="3"/>
        <v>1498651.2239999983</v>
      </c>
      <c r="X42" s="1">
        <f t="shared" si="3"/>
        <v>1552638.6857499983</v>
      </c>
      <c r="Y42" s="1">
        <f t="shared" si="3"/>
        <v>1606626.1474999983</v>
      </c>
      <c r="Z42" s="1">
        <f t="shared" si="3"/>
        <v>1660613.6092499983</v>
      </c>
      <c r="AA42" s="1">
        <f t="shared" si="3"/>
        <v>1714601.0709999986</v>
      </c>
      <c r="AB42" s="1">
        <f t="shared" si="3"/>
        <v>1768588.5327499986</v>
      </c>
      <c r="AC42" s="1">
        <f t="shared" si="3"/>
        <v>1822575.9944999986</v>
      </c>
      <c r="AD42" s="1">
        <f t="shared" si="3"/>
        <v>1876563.4562499986</v>
      </c>
      <c r="AE42" s="1">
        <f t="shared" si="3"/>
        <v>1930550.9179999987</v>
      </c>
      <c r="AF42" s="1">
        <f t="shared" si="3"/>
        <v>1984538.3797499987</v>
      </c>
      <c r="AG42" s="1">
        <f t="shared" si="3"/>
        <v>2038525.8414999989</v>
      </c>
      <c r="AH42" s="1">
        <f t="shared" si="3"/>
        <v>2092513.3032499989</v>
      </c>
      <c r="AI42" s="1">
        <f t="shared" si="3"/>
        <v>2146500.7649999987</v>
      </c>
      <c r="AJ42" s="1">
        <f t="shared" si="3"/>
        <v>2200488.226749999</v>
      </c>
      <c r="AK42" s="1">
        <f t="shared" si="3"/>
        <v>2254475.6884999992</v>
      </c>
      <c r="AL42" s="1">
        <f t="shared" si="3"/>
        <v>2308463.150249999</v>
      </c>
      <c r="AM42" s="1">
        <f t="shared" si="3"/>
        <v>2362450.6119999993</v>
      </c>
      <c r="AN42" s="1">
        <f t="shared" si="3"/>
        <v>2416438.0737499991</v>
      </c>
      <c r="AO42" s="1">
        <f t="shared" si="3"/>
        <v>2470425.5354999993</v>
      </c>
      <c r="AP42" s="1">
        <f t="shared" si="3"/>
        <v>2524412.9972499991</v>
      </c>
      <c r="AQ42" s="1">
        <f t="shared" si="3"/>
        <v>2578400.4589999993</v>
      </c>
      <c r="AR42" s="1">
        <f t="shared" si="3"/>
        <v>2632387.9207499996</v>
      </c>
      <c r="AS42" s="1">
        <f t="shared" si="3"/>
        <v>2686375.3824999994</v>
      </c>
      <c r="AT42" s="1">
        <f t="shared" si="3"/>
        <v>2740362.8442499996</v>
      </c>
      <c r="AU42" s="1">
        <f t="shared" si="3"/>
        <v>2794350.3059999994</v>
      </c>
      <c r="AV42" s="1">
        <f t="shared" si="3"/>
        <v>2848337.7677499996</v>
      </c>
      <c r="AW42" s="1">
        <f t="shared" si="3"/>
        <v>2902325.2294999994</v>
      </c>
      <c r="AX42" s="1">
        <f t="shared" si="3"/>
        <v>2956312.6912499992</v>
      </c>
      <c r="AY42" s="1">
        <f t="shared" si="3"/>
        <v>3010300.1529999995</v>
      </c>
      <c r="AZ42" s="1">
        <f t="shared" si="3"/>
        <v>3064287.6147499993</v>
      </c>
      <c r="BA42" s="1">
        <f t="shared" si="3"/>
        <v>3118275.0764999995</v>
      </c>
      <c r="BB42" s="1">
        <f t="shared" si="3"/>
        <v>3172262.5382499993</v>
      </c>
      <c r="BC42" s="1">
        <f t="shared" si="3"/>
        <v>3226249.9999999995</v>
      </c>
      <c r="BD42" s="1">
        <f t="shared" si="3"/>
        <v>3280237.4617499993</v>
      </c>
      <c r="BE42" s="1">
        <f t="shared" si="3"/>
        <v>3334224.9234999996</v>
      </c>
      <c r="BF42" s="1">
        <f t="shared" si="3"/>
        <v>3388212.3852499994</v>
      </c>
      <c r="BG42" s="1">
        <f t="shared" si="3"/>
        <v>3442199.8469999996</v>
      </c>
      <c r="BH42" s="1">
        <f t="shared" si="3"/>
        <v>3496187.3087499994</v>
      </c>
      <c r="BI42" s="1">
        <f t="shared" si="3"/>
        <v>3550174.7704999996</v>
      </c>
      <c r="BJ42" s="1">
        <f t="shared" si="3"/>
        <v>3604162.2322499994</v>
      </c>
      <c r="BK42" s="1">
        <f t="shared" si="3"/>
        <v>3658149.6939999997</v>
      </c>
      <c r="BL42" s="1">
        <f t="shared" si="3"/>
        <v>3712137.1557499995</v>
      </c>
      <c r="BM42" s="1">
        <f t="shared" si="3"/>
        <v>3766124.6174999997</v>
      </c>
      <c r="BN42" s="1">
        <f t="shared" si="3"/>
        <v>3820112.0792499995</v>
      </c>
      <c r="BO42" s="1">
        <f t="shared" si="3"/>
        <v>3874099.5409999993</v>
      </c>
      <c r="BP42" s="1">
        <f t="shared" si="3"/>
        <v>3928087.0027499995</v>
      </c>
      <c r="BQ42" s="1">
        <f t="shared" si="2"/>
        <v>3982074.4644999998</v>
      </c>
      <c r="BR42" s="1">
        <f t="shared" si="2"/>
        <v>4036061.9262499996</v>
      </c>
      <c r="BS42" s="1">
        <f t="shared" si="2"/>
        <v>4090049.3879999998</v>
      </c>
      <c r="BT42" s="1">
        <f t="shared" si="2"/>
        <v>4144036.8497500001</v>
      </c>
      <c r="BU42" s="1">
        <f t="shared" si="2"/>
        <v>4198024.3114999998</v>
      </c>
      <c r="BV42" s="1">
        <f t="shared" si="2"/>
        <v>4252011.7732499996</v>
      </c>
      <c r="BW42" s="1">
        <f t="shared" si="2"/>
        <v>4305999.2349999994</v>
      </c>
      <c r="BX42" s="1">
        <f t="shared" si="2"/>
        <v>4359986.6967500001</v>
      </c>
      <c r="BY42" s="1">
        <f t="shared" si="2"/>
        <v>4413974.1584999999</v>
      </c>
      <c r="BZ42" s="1">
        <f t="shared" si="2"/>
        <v>4467961.6202499997</v>
      </c>
      <c r="CA42" s="1">
        <f t="shared" si="2"/>
        <v>4521949.0820000004</v>
      </c>
      <c r="CB42" s="1">
        <f t="shared" si="2"/>
        <v>4575936.5437500002</v>
      </c>
      <c r="CC42" s="1">
        <f t="shared" si="2"/>
        <v>4629924.0055</v>
      </c>
      <c r="CD42" s="1">
        <f t="shared" si="2"/>
        <v>4683911.4672500007</v>
      </c>
      <c r="CE42" s="1">
        <f t="shared" si="2"/>
        <v>4737898.9290000005</v>
      </c>
      <c r="CF42" s="1">
        <f t="shared" si="2"/>
        <v>4791886.3907500003</v>
      </c>
      <c r="CG42" s="1">
        <f t="shared" si="2"/>
        <v>4845873.852500001</v>
      </c>
      <c r="CH42" s="1">
        <f t="shared" si="2"/>
        <v>4899861.3142500008</v>
      </c>
      <c r="CI42" s="1">
        <f t="shared" si="2"/>
        <v>4953848.7760000005</v>
      </c>
      <c r="CJ42" s="1">
        <f t="shared" si="2"/>
        <v>5007836.2377500003</v>
      </c>
      <c r="CK42" s="1">
        <f t="shared" si="2"/>
        <v>5061823.6995000001</v>
      </c>
      <c r="CL42" s="1">
        <f t="shared" si="2"/>
        <v>5115811.1612500008</v>
      </c>
      <c r="CM42" s="1">
        <f t="shared" si="2"/>
        <v>5169798.6230000006</v>
      </c>
      <c r="CN42" s="1">
        <f t="shared" si="2"/>
        <v>5223786.0847500004</v>
      </c>
      <c r="CO42" s="1">
        <f t="shared" si="2"/>
        <v>5277773.5465000011</v>
      </c>
      <c r="CP42" s="1">
        <f t="shared" si="2"/>
        <v>5331761.0082500009</v>
      </c>
      <c r="CQ42" s="1">
        <f t="shared" si="2"/>
        <v>5385748.4700000007</v>
      </c>
      <c r="CR42" s="1">
        <f t="shared" si="2"/>
        <v>5439735.9317500005</v>
      </c>
      <c r="CS42" s="1">
        <f t="shared" si="2"/>
        <v>5493723.3935000002</v>
      </c>
      <c r="CT42" s="1">
        <f t="shared" si="2"/>
        <v>5547710.85525</v>
      </c>
      <c r="CU42" s="1">
        <f t="shared" si="2"/>
        <v>5601698.3169999998</v>
      </c>
      <c r="CV42" s="1">
        <f t="shared" si="2"/>
        <v>5655685.7787499996</v>
      </c>
      <c r="CW42" s="1">
        <f t="shared" si="2"/>
        <v>5709673.2404999994</v>
      </c>
      <c r="CX42" s="1">
        <f t="shared" si="2"/>
        <v>5763660.7022499992</v>
      </c>
      <c r="CY42" s="1">
        <f t="shared" si="2"/>
        <v>5817648.1639999989</v>
      </c>
      <c r="CZ42" s="1">
        <f t="shared" si="2"/>
        <v>5871635.6257499997</v>
      </c>
      <c r="DA42" s="1">
        <f t="shared" si="2"/>
        <v>5925623.0874999985</v>
      </c>
    </row>
    <row r="43" spans="3:105" x14ac:dyDescent="0.25">
      <c r="C43" s="1"/>
      <c r="D43" t="s">
        <v>53</v>
      </c>
      <c r="E43" s="1">
        <f t="shared" si="3"/>
        <v>247878.38999999966</v>
      </c>
      <c r="F43" s="1">
        <f t="shared" si="3"/>
        <v>299375.82219999982</v>
      </c>
      <c r="G43" s="1">
        <f t="shared" si="3"/>
        <v>350873.25439999951</v>
      </c>
      <c r="H43" s="1">
        <f t="shared" si="3"/>
        <v>402370.6865999992</v>
      </c>
      <c r="I43" s="1">
        <f t="shared" si="3"/>
        <v>453868.11879999889</v>
      </c>
      <c r="J43" s="1">
        <f t="shared" si="3"/>
        <v>505365.55099999905</v>
      </c>
      <c r="K43" s="1">
        <f t="shared" si="3"/>
        <v>556862.98319999874</v>
      </c>
      <c r="L43" s="1">
        <f t="shared" si="3"/>
        <v>608360.41539999843</v>
      </c>
      <c r="M43" s="1">
        <f t="shared" si="3"/>
        <v>659857.84759999858</v>
      </c>
      <c r="N43" s="1">
        <f t="shared" si="3"/>
        <v>711355.27979999827</v>
      </c>
      <c r="O43" s="1">
        <f t="shared" si="3"/>
        <v>762852.71199999796</v>
      </c>
      <c r="P43" s="1">
        <f t="shared" si="3"/>
        <v>814350.14419999812</v>
      </c>
      <c r="Q43" s="1">
        <f t="shared" si="3"/>
        <v>865847.57639999804</v>
      </c>
      <c r="R43" s="1">
        <f t="shared" si="3"/>
        <v>917345.0085999982</v>
      </c>
      <c r="S43" s="1">
        <f t="shared" si="3"/>
        <v>968842.44079999812</v>
      </c>
      <c r="T43" s="1">
        <f t="shared" si="3"/>
        <v>1020339.8729999983</v>
      </c>
      <c r="U43" s="1">
        <f t="shared" si="3"/>
        <v>1071837.3051999982</v>
      </c>
      <c r="V43" s="1">
        <f t="shared" si="3"/>
        <v>1123334.7373999984</v>
      </c>
      <c r="W43" s="1">
        <f t="shared" si="3"/>
        <v>1174832.1695999985</v>
      </c>
      <c r="X43" s="1">
        <f t="shared" si="3"/>
        <v>1226329.6017999984</v>
      </c>
      <c r="Y43" s="1">
        <f t="shared" si="3"/>
        <v>1277827.0339999986</v>
      </c>
      <c r="Z43" s="1">
        <f t="shared" si="3"/>
        <v>1329324.4661999985</v>
      </c>
      <c r="AA43" s="1">
        <f t="shared" si="3"/>
        <v>1380821.8983999987</v>
      </c>
      <c r="AB43" s="1">
        <f t="shared" si="3"/>
        <v>1432319.3305999986</v>
      </c>
      <c r="AC43" s="1">
        <f t="shared" si="3"/>
        <v>1483816.7627999987</v>
      </c>
      <c r="AD43" s="1">
        <f t="shared" si="3"/>
        <v>1535314.1949999987</v>
      </c>
      <c r="AE43" s="1">
        <f t="shared" si="3"/>
        <v>1586811.6271999988</v>
      </c>
      <c r="AF43" s="1">
        <f t="shared" si="3"/>
        <v>1638309.0593999987</v>
      </c>
      <c r="AG43" s="1">
        <f t="shared" si="3"/>
        <v>1689806.4915999989</v>
      </c>
      <c r="AH43" s="1">
        <f t="shared" si="3"/>
        <v>1741303.9237999991</v>
      </c>
      <c r="AI43" s="1">
        <f t="shared" si="3"/>
        <v>1792801.355999999</v>
      </c>
      <c r="AJ43" s="1">
        <f t="shared" si="3"/>
        <v>1844298.7881999989</v>
      </c>
      <c r="AK43" s="1">
        <f t="shared" si="3"/>
        <v>1895796.2203999991</v>
      </c>
      <c r="AL43" s="1">
        <f t="shared" si="3"/>
        <v>1947293.6525999992</v>
      </c>
      <c r="AM43" s="1">
        <f t="shared" si="3"/>
        <v>1998791.0847999994</v>
      </c>
      <c r="AN43" s="1">
        <f t="shared" si="3"/>
        <v>2050288.5169999993</v>
      </c>
      <c r="AO43" s="1">
        <f t="shared" si="3"/>
        <v>2101785.9491999992</v>
      </c>
      <c r="AP43" s="1">
        <f t="shared" si="3"/>
        <v>2153283.3813999994</v>
      </c>
      <c r="AQ43" s="1">
        <f t="shared" si="3"/>
        <v>2204780.8135999995</v>
      </c>
      <c r="AR43" s="1">
        <f t="shared" si="3"/>
        <v>2256278.2457999997</v>
      </c>
      <c r="AS43" s="1">
        <f t="shared" si="3"/>
        <v>2307775.6779999994</v>
      </c>
      <c r="AT43" s="1">
        <f t="shared" si="3"/>
        <v>2359273.1101999995</v>
      </c>
      <c r="AU43" s="1">
        <f t="shared" si="3"/>
        <v>2410770.5423999997</v>
      </c>
      <c r="AV43" s="1">
        <f t="shared" si="3"/>
        <v>2462267.9745999994</v>
      </c>
      <c r="AW43" s="1">
        <f t="shared" si="3"/>
        <v>2513765.4067999995</v>
      </c>
      <c r="AX43" s="1">
        <f t="shared" si="3"/>
        <v>2565262.8389999997</v>
      </c>
      <c r="AY43" s="1">
        <f t="shared" si="3"/>
        <v>2616760.2711999994</v>
      </c>
      <c r="AZ43" s="1">
        <f t="shared" si="3"/>
        <v>2668257.7033999995</v>
      </c>
      <c r="BA43" s="1">
        <f t="shared" si="3"/>
        <v>2719755.1355999997</v>
      </c>
      <c r="BB43" s="1">
        <f t="shared" si="3"/>
        <v>2771252.5677999994</v>
      </c>
      <c r="BC43" s="1">
        <f t="shared" si="3"/>
        <v>2822749.9999999995</v>
      </c>
      <c r="BD43" s="1">
        <f t="shared" si="3"/>
        <v>2874247.4321999997</v>
      </c>
      <c r="BE43" s="1">
        <f t="shared" si="3"/>
        <v>2925744.8643999994</v>
      </c>
      <c r="BF43" s="1">
        <f t="shared" si="3"/>
        <v>2977242.2965999995</v>
      </c>
      <c r="BG43" s="1">
        <f t="shared" si="3"/>
        <v>3028739.7287999997</v>
      </c>
      <c r="BH43" s="1">
        <f t="shared" si="3"/>
        <v>3080237.1609999994</v>
      </c>
      <c r="BI43" s="1">
        <f t="shared" si="3"/>
        <v>3131734.5931999995</v>
      </c>
      <c r="BJ43" s="1">
        <f t="shared" si="3"/>
        <v>3183232.0253999997</v>
      </c>
      <c r="BK43" s="1">
        <f t="shared" si="3"/>
        <v>3234729.4575999994</v>
      </c>
      <c r="BL43" s="1">
        <f t="shared" si="3"/>
        <v>3286226.8897999995</v>
      </c>
      <c r="BM43" s="1">
        <f t="shared" si="3"/>
        <v>3337724.3219999997</v>
      </c>
      <c r="BN43" s="1">
        <f t="shared" si="3"/>
        <v>3389221.7541999994</v>
      </c>
      <c r="BO43" s="1">
        <f t="shared" si="3"/>
        <v>3440719.1863999995</v>
      </c>
      <c r="BP43" s="1">
        <f t="shared" si="3"/>
        <v>3492216.6185999997</v>
      </c>
      <c r="BQ43" s="1">
        <f t="shared" si="2"/>
        <v>3543714.0507999994</v>
      </c>
      <c r="BR43" s="1">
        <f t="shared" si="2"/>
        <v>3595211.483</v>
      </c>
      <c r="BS43" s="1">
        <f t="shared" si="2"/>
        <v>3646708.9151999997</v>
      </c>
      <c r="BT43" s="1">
        <f t="shared" si="2"/>
        <v>3698206.3473999999</v>
      </c>
      <c r="BU43" s="1">
        <f t="shared" si="2"/>
        <v>3749703.7796</v>
      </c>
      <c r="BV43" s="1">
        <f t="shared" si="2"/>
        <v>3801201.2117999997</v>
      </c>
      <c r="BW43" s="1">
        <f t="shared" si="2"/>
        <v>3852698.6439999999</v>
      </c>
      <c r="BX43" s="1">
        <f t="shared" si="2"/>
        <v>3904196.0762</v>
      </c>
      <c r="BY43" s="1">
        <f t="shared" si="2"/>
        <v>3955693.5083999997</v>
      </c>
      <c r="BZ43" s="1">
        <f t="shared" si="2"/>
        <v>4007190.9406000003</v>
      </c>
      <c r="CA43" s="1">
        <f t="shared" si="2"/>
        <v>4058688.3728</v>
      </c>
      <c r="CB43" s="1">
        <f t="shared" si="2"/>
        <v>4110185.8050000002</v>
      </c>
      <c r="CC43" s="1">
        <f t="shared" si="2"/>
        <v>4161683.2372000003</v>
      </c>
      <c r="CD43" s="1">
        <f t="shared" si="2"/>
        <v>4213180.6694</v>
      </c>
      <c r="CE43" s="1">
        <f t="shared" si="2"/>
        <v>4264678.1016000006</v>
      </c>
      <c r="CF43" s="1">
        <f t="shared" si="2"/>
        <v>4316175.5338000003</v>
      </c>
      <c r="CG43" s="1">
        <f t="shared" si="2"/>
        <v>4367672.966</v>
      </c>
      <c r="CH43" s="1">
        <f t="shared" si="2"/>
        <v>4419170.3982000006</v>
      </c>
      <c r="CI43" s="1">
        <f t="shared" si="2"/>
        <v>4470667.8304000003</v>
      </c>
      <c r="CJ43" s="1">
        <f t="shared" si="2"/>
        <v>4522165.2626000009</v>
      </c>
      <c r="CK43" s="1">
        <f t="shared" si="2"/>
        <v>4573662.6948000006</v>
      </c>
      <c r="CL43" s="1">
        <f t="shared" si="2"/>
        <v>4625160.1270000003</v>
      </c>
      <c r="CM43" s="1">
        <f t="shared" si="2"/>
        <v>4676657.5592000009</v>
      </c>
      <c r="CN43" s="1">
        <f t="shared" si="2"/>
        <v>4728154.9914000006</v>
      </c>
      <c r="CO43" s="1">
        <f t="shared" si="2"/>
        <v>4779652.4236000013</v>
      </c>
      <c r="CP43" s="1">
        <f t="shared" si="2"/>
        <v>4831149.855800001</v>
      </c>
      <c r="CQ43" s="1">
        <f t="shared" si="2"/>
        <v>4882647.2880000006</v>
      </c>
      <c r="CR43" s="1">
        <f t="shared" si="2"/>
        <v>4934144.7202000003</v>
      </c>
      <c r="CS43" s="1">
        <f t="shared" si="2"/>
        <v>4985642.1524</v>
      </c>
      <c r="CT43" s="1">
        <f t="shared" si="2"/>
        <v>5037139.5845999997</v>
      </c>
      <c r="CU43" s="1">
        <f t="shared" si="2"/>
        <v>5088637.0167999994</v>
      </c>
      <c r="CV43" s="1">
        <f t="shared" si="2"/>
        <v>5140134.4489999991</v>
      </c>
      <c r="CW43" s="1">
        <f t="shared" si="2"/>
        <v>5191631.8811999997</v>
      </c>
      <c r="CX43" s="1">
        <f t="shared" si="2"/>
        <v>5243129.3133999994</v>
      </c>
      <c r="CY43" s="1">
        <f t="shared" si="2"/>
        <v>5294626.7455999991</v>
      </c>
      <c r="CZ43" s="1">
        <f t="shared" si="2"/>
        <v>5346124.1777999997</v>
      </c>
      <c r="DA43" s="1">
        <f t="shared" si="2"/>
        <v>5397621.6099999994</v>
      </c>
    </row>
    <row r="44" spans="3:105" x14ac:dyDescent="0.25">
      <c r="C44" s="1"/>
      <c r="D44" t="s">
        <v>54</v>
      </c>
      <c r="E44" s="1">
        <f t="shared" si="3"/>
        <v>85404.373749999795</v>
      </c>
      <c r="F44" s="1">
        <f t="shared" si="3"/>
        <v>136926.28627499985</v>
      </c>
      <c r="G44" s="1">
        <f t="shared" si="3"/>
        <v>188448.19879999943</v>
      </c>
      <c r="H44" s="1">
        <f t="shared" si="3"/>
        <v>239970.11132499948</v>
      </c>
      <c r="I44" s="1">
        <f t="shared" si="3"/>
        <v>291492.02384999907</v>
      </c>
      <c r="J44" s="1">
        <f t="shared" si="3"/>
        <v>343013.93637499912</v>
      </c>
      <c r="K44" s="1">
        <f t="shared" si="3"/>
        <v>394535.8488999987</v>
      </c>
      <c r="L44" s="1">
        <f t="shared" si="3"/>
        <v>446057.76142499875</v>
      </c>
      <c r="M44" s="1">
        <f t="shared" si="3"/>
        <v>497579.67394999834</v>
      </c>
      <c r="N44" s="1">
        <f t="shared" si="3"/>
        <v>549101.58647499839</v>
      </c>
      <c r="O44" s="1">
        <f t="shared" si="3"/>
        <v>600623.49899999797</v>
      </c>
      <c r="P44" s="1">
        <f t="shared" si="3"/>
        <v>652145.41152499802</v>
      </c>
      <c r="Q44" s="1">
        <f t="shared" si="3"/>
        <v>703667.32404999807</v>
      </c>
      <c r="R44" s="1">
        <f t="shared" si="3"/>
        <v>755189.23657499813</v>
      </c>
      <c r="S44" s="1">
        <f t="shared" si="3"/>
        <v>806711.14909999818</v>
      </c>
      <c r="T44" s="1">
        <f t="shared" si="3"/>
        <v>858233.06162499823</v>
      </c>
      <c r="U44" s="1">
        <f t="shared" si="3"/>
        <v>909754.97414999828</v>
      </c>
      <c r="V44" s="1">
        <f t="shared" si="3"/>
        <v>961276.88667499833</v>
      </c>
      <c r="W44" s="1">
        <f t="shared" si="3"/>
        <v>1012798.7991999984</v>
      </c>
      <c r="X44" s="1">
        <f t="shared" si="3"/>
        <v>1064320.7117249984</v>
      </c>
      <c r="Y44" s="1">
        <f t="shared" si="3"/>
        <v>1115842.6242499985</v>
      </c>
      <c r="Z44" s="1">
        <f t="shared" si="3"/>
        <v>1167364.5367749985</v>
      </c>
      <c r="AA44" s="1">
        <f t="shared" si="3"/>
        <v>1218886.4492999986</v>
      </c>
      <c r="AB44" s="1">
        <f t="shared" si="3"/>
        <v>1270408.3618249986</v>
      </c>
      <c r="AC44" s="1">
        <f t="shared" si="3"/>
        <v>1321930.2743499987</v>
      </c>
      <c r="AD44" s="1">
        <f t="shared" si="3"/>
        <v>1373452.1868749987</v>
      </c>
      <c r="AE44" s="1">
        <f t="shared" si="3"/>
        <v>1424974.0993999988</v>
      </c>
      <c r="AF44" s="1">
        <f t="shared" si="3"/>
        <v>1476496.0119249988</v>
      </c>
      <c r="AG44" s="1">
        <f t="shared" si="3"/>
        <v>1528017.9244499989</v>
      </c>
      <c r="AH44" s="1">
        <f t="shared" si="3"/>
        <v>1579539.8369749989</v>
      </c>
      <c r="AI44" s="1">
        <f t="shared" si="3"/>
        <v>1631061.749499999</v>
      </c>
      <c r="AJ44" s="1">
        <f t="shared" si="3"/>
        <v>1682583.662024999</v>
      </c>
      <c r="AK44" s="1">
        <f t="shared" si="3"/>
        <v>1734105.5745499991</v>
      </c>
      <c r="AL44" s="1">
        <f t="shared" si="3"/>
        <v>1785627.4870749991</v>
      </c>
      <c r="AM44" s="1">
        <f t="shared" si="3"/>
        <v>1837149.3995999992</v>
      </c>
      <c r="AN44" s="1">
        <f t="shared" si="3"/>
        <v>1888671.3121249992</v>
      </c>
      <c r="AO44" s="1">
        <f t="shared" si="3"/>
        <v>1940193.2246499993</v>
      </c>
      <c r="AP44" s="1">
        <f t="shared" si="3"/>
        <v>1991715.1371749993</v>
      </c>
      <c r="AQ44" s="1">
        <f t="shared" si="3"/>
        <v>2043237.0496999994</v>
      </c>
      <c r="AR44" s="1">
        <f t="shared" si="3"/>
        <v>2094758.9622249994</v>
      </c>
      <c r="AS44" s="1">
        <f t="shared" si="3"/>
        <v>2146280.8747499995</v>
      </c>
      <c r="AT44" s="1">
        <f t="shared" si="3"/>
        <v>2197802.7872749995</v>
      </c>
      <c r="AU44" s="1">
        <f t="shared" si="3"/>
        <v>2249324.6997999996</v>
      </c>
      <c r="AV44" s="1">
        <f t="shared" si="3"/>
        <v>2300846.6123249996</v>
      </c>
      <c r="AW44" s="1">
        <f t="shared" si="3"/>
        <v>2352368.5248499997</v>
      </c>
      <c r="AX44" s="1">
        <f t="shared" si="3"/>
        <v>2403890.4373749993</v>
      </c>
      <c r="AY44" s="1">
        <f t="shared" si="3"/>
        <v>2455412.3498999993</v>
      </c>
      <c r="AZ44" s="1">
        <f t="shared" si="3"/>
        <v>2506934.2624249994</v>
      </c>
      <c r="BA44" s="1">
        <f t="shared" si="3"/>
        <v>2558456.1749499994</v>
      </c>
      <c r="BB44" s="1">
        <f t="shared" si="3"/>
        <v>2609978.0874749995</v>
      </c>
      <c r="BC44" s="1">
        <f t="shared" si="3"/>
        <v>2661499.9999999995</v>
      </c>
      <c r="BD44" s="1">
        <f t="shared" si="3"/>
        <v>2713021.9125249996</v>
      </c>
      <c r="BE44" s="1">
        <f t="shared" si="3"/>
        <v>2764543.8250499996</v>
      </c>
      <c r="BF44" s="1">
        <f t="shared" si="3"/>
        <v>2816065.7375749997</v>
      </c>
      <c r="BG44" s="1">
        <f t="shared" si="3"/>
        <v>2867587.6500999993</v>
      </c>
      <c r="BH44" s="1">
        <f t="shared" si="3"/>
        <v>2919109.5626249993</v>
      </c>
      <c r="BI44" s="1">
        <f t="shared" si="3"/>
        <v>2970631.4751499994</v>
      </c>
      <c r="BJ44" s="1">
        <f t="shared" si="3"/>
        <v>3022153.3876749994</v>
      </c>
      <c r="BK44" s="1">
        <f t="shared" si="3"/>
        <v>3073675.3001999995</v>
      </c>
      <c r="BL44" s="1">
        <f t="shared" si="3"/>
        <v>3125197.2127249995</v>
      </c>
      <c r="BM44" s="1">
        <f t="shared" si="3"/>
        <v>3176719.1252499996</v>
      </c>
      <c r="BN44" s="1">
        <f t="shared" si="3"/>
        <v>3228241.0377749996</v>
      </c>
      <c r="BO44" s="1">
        <f t="shared" si="3"/>
        <v>3279762.9502999997</v>
      </c>
      <c r="BP44" s="1">
        <f t="shared" si="3"/>
        <v>3331284.8628249997</v>
      </c>
      <c r="BQ44" s="1">
        <f t="shared" si="2"/>
        <v>3382806.7753499998</v>
      </c>
      <c r="BR44" s="1">
        <f t="shared" si="2"/>
        <v>3434328.6878749998</v>
      </c>
      <c r="BS44" s="1">
        <f t="shared" si="2"/>
        <v>3485850.6003999999</v>
      </c>
      <c r="BT44" s="1">
        <f t="shared" si="2"/>
        <v>3537372.5129249999</v>
      </c>
      <c r="BU44" s="1">
        <f t="shared" si="2"/>
        <v>3588894.42545</v>
      </c>
      <c r="BV44" s="1">
        <f t="shared" si="2"/>
        <v>3640416.337975</v>
      </c>
      <c r="BW44" s="1">
        <f t="shared" si="2"/>
        <v>3691938.2505000001</v>
      </c>
      <c r="BX44" s="1">
        <f t="shared" si="2"/>
        <v>3743460.1630250001</v>
      </c>
      <c r="BY44" s="1">
        <f t="shared" si="2"/>
        <v>3794982.0755500002</v>
      </c>
      <c r="BZ44" s="1">
        <f t="shared" si="2"/>
        <v>3846503.9880750002</v>
      </c>
      <c r="CA44" s="1">
        <f t="shared" si="2"/>
        <v>3898025.9006000003</v>
      </c>
      <c r="CB44" s="1">
        <f t="shared" si="2"/>
        <v>3949547.8131250003</v>
      </c>
      <c r="CC44" s="1">
        <f t="shared" si="2"/>
        <v>4001069.7256500004</v>
      </c>
      <c r="CD44" s="1">
        <f t="shared" si="2"/>
        <v>4052591.6381750004</v>
      </c>
      <c r="CE44" s="1">
        <f t="shared" si="2"/>
        <v>4104113.5507000005</v>
      </c>
      <c r="CF44" s="1">
        <f t="shared" si="2"/>
        <v>4155635.4632250005</v>
      </c>
      <c r="CG44" s="1">
        <f t="shared" si="2"/>
        <v>4207157.3757500006</v>
      </c>
      <c r="CH44" s="1">
        <f t="shared" si="2"/>
        <v>4258679.2882750006</v>
      </c>
      <c r="CI44" s="1">
        <f t="shared" si="2"/>
        <v>4310201.2008000007</v>
      </c>
      <c r="CJ44" s="1">
        <f t="shared" si="2"/>
        <v>4361723.1133250007</v>
      </c>
      <c r="CK44" s="1">
        <f t="shared" si="2"/>
        <v>4413245.0258500008</v>
      </c>
      <c r="CL44" s="1">
        <f t="shared" si="2"/>
        <v>4464766.9383750008</v>
      </c>
      <c r="CM44" s="1">
        <f t="shared" si="2"/>
        <v>4516288.8509000009</v>
      </c>
      <c r="CN44" s="1">
        <f t="shared" si="2"/>
        <v>4567810.7634250009</v>
      </c>
      <c r="CO44" s="1">
        <f t="shared" si="2"/>
        <v>4619332.675950001</v>
      </c>
      <c r="CP44" s="1">
        <f t="shared" si="2"/>
        <v>4670854.588475001</v>
      </c>
      <c r="CQ44" s="1">
        <f t="shared" si="2"/>
        <v>4722376.5010000002</v>
      </c>
      <c r="CR44" s="1">
        <f t="shared" si="2"/>
        <v>4773898.4135250002</v>
      </c>
      <c r="CS44" s="1">
        <f t="shared" si="2"/>
        <v>4825420.3260500003</v>
      </c>
      <c r="CT44" s="1">
        <f t="shared" si="2"/>
        <v>4876942.2385750003</v>
      </c>
      <c r="CU44" s="1">
        <f t="shared" si="2"/>
        <v>4928464.1511000004</v>
      </c>
      <c r="CV44" s="1">
        <f t="shared" si="2"/>
        <v>4979986.0636250004</v>
      </c>
      <c r="CW44" s="1">
        <f t="shared" si="2"/>
        <v>5031507.9761499995</v>
      </c>
      <c r="CX44" s="1">
        <f t="shared" si="2"/>
        <v>5083029.8886749996</v>
      </c>
      <c r="CY44" s="1">
        <f t="shared" si="2"/>
        <v>5134551.8011999987</v>
      </c>
      <c r="CZ44" s="1">
        <f t="shared" si="2"/>
        <v>5186073.7137249988</v>
      </c>
      <c r="DA44" s="1">
        <f t="shared" si="2"/>
        <v>5237595.6262499988</v>
      </c>
    </row>
    <row r="45" spans="3:105" x14ac:dyDescent="0.25">
      <c r="C45" s="1"/>
      <c r="D45" t="s">
        <v>55</v>
      </c>
      <c r="E45" s="1">
        <f t="shared" si="3"/>
        <v>0</v>
      </c>
      <c r="F45" s="1">
        <f t="shared" si="3"/>
        <v>0</v>
      </c>
      <c r="G45" s="1">
        <f t="shared" si="3"/>
        <v>0</v>
      </c>
      <c r="H45" s="1">
        <f t="shared" si="3"/>
        <v>29411.174674999435</v>
      </c>
      <c r="I45" s="1">
        <f t="shared" si="3"/>
        <v>83790.724149999209</v>
      </c>
      <c r="J45" s="1">
        <f t="shared" si="3"/>
        <v>138170.27362499945</v>
      </c>
      <c r="K45" s="1">
        <f t="shared" si="3"/>
        <v>192549.82309999922</v>
      </c>
      <c r="L45" s="1">
        <f t="shared" si="3"/>
        <v>246929.372574999</v>
      </c>
      <c r="M45" s="1">
        <f t="shared" si="3"/>
        <v>301308.92204999877</v>
      </c>
      <c r="N45" s="1">
        <f t="shared" si="3"/>
        <v>355688.47152499855</v>
      </c>
      <c r="O45" s="1">
        <f t="shared" si="3"/>
        <v>410068.02099999832</v>
      </c>
      <c r="P45" s="1">
        <f t="shared" si="3"/>
        <v>464447.57047499809</v>
      </c>
      <c r="Q45" s="1">
        <f t="shared" si="3"/>
        <v>518827.11994999833</v>
      </c>
      <c r="R45" s="1">
        <f t="shared" si="3"/>
        <v>573206.66942499834</v>
      </c>
      <c r="S45" s="1">
        <f t="shared" si="3"/>
        <v>627586.21889999835</v>
      </c>
      <c r="T45" s="1">
        <f t="shared" si="3"/>
        <v>681965.76837499836</v>
      </c>
      <c r="U45" s="1">
        <f t="shared" si="3"/>
        <v>736345.3178499986</v>
      </c>
      <c r="V45" s="1">
        <f t="shared" si="3"/>
        <v>790724.8673249986</v>
      </c>
      <c r="W45" s="1">
        <f t="shared" si="3"/>
        <v>845104.41679999861</v>
      </c>
      <c r="X45" s="1">
        <f t="shared" si="3"/>
        <v>899483.96627499862</v>
      </c>
      <c r="Y45" s="1">
        <f t="shared" si="3"/>
        <v>953863.51574999862</v>
      </c>
      <c r="Z45" s="1">
        <f t="shared" si="3"/>
        <v>1008243.0652249986</v>
      </c>
      <c r="AA45" s="1">
        <f t="shared" si="3"/>
        <v>1062622.6146999989</v>
      </c>
      <c r="AB45" s="1">
        <f t="shared" si="3"/>
        <v>1117002.1641749989</v>
      </c>
      <c r="AC45" s="1">
        <f t="shared" si="3"/>
        <v>1171381.7136499989</v>
      </c>
      <c r="AD45" s="1">
        <f t="shared" si="3"/>
        <v>1225761.2631249989</v>
      </c>
      <c r="AE45" s="1">
        <f t="shared" si="3"/>
        <v>1280140.8125999989</v>
      </c>
      <c r="AF45" s="1">
        <f t="shared" si="3"/>
        <v>1334520.3620749989</v>
      </c>
      <c r="AG45" s="1">
        <f t="shared" si="3"/>
        <v>1388899.9115499991</v>
      </c>
      <c r="AH45" s="1">
        <f t="shared" si="3"/>
        <v>1443279.4610249992</v>
      </c>
      <c r="AI45" s="1">
        <f t="shared" si="3"/>
        <v>1497659.0104999992</v>
      </c>
      <c r="AJ45" s="1">
        <f t="shared" si="3"/>
        <v>1552038.5599749992</v>
      </c>
      <c r="AK45" s="1">
        <f t="shared" si="3"/>
        <v>1606418.1094499992</v>
      </c>
      <c r="AL45" s="1">
        <f t="shared" si="3"/>
        <v>1660797.6589249992</v>
      </c>
      <c r="AM45" s="1">
        <f t="shared" si="3"/>
        <v>1715177.2083999994</v>
      </c>
      <c r="AN45" s="1">
        <f t="shared" si="3"/>
        <v>1769556.7578749992</v>
      </c>
      <c r="AO45" s="1">
        <f t="shared" si="3"/>
        <v>1823936.3073499994</v>
      </c>
      <c r="AP45" s="1">
        <f t="shared" si="3"/>
        <v>1878315.8568249994</v>
      </c>
      <c r="AQ45" s="1">
        <f t="shared" si="3"/>
        <v>1932695.4062999994</v>
      </c>
      <c r="AR45" s="1">
        <f t="shared" si="3"/>
        <v>1987074.9557749997</v>
      </c>
      <c r="AS45" s="1">
        <f t="shared" si="3"/>
        <v>2041454.5052499995</v>
      </c>
      <c r="AT45" s="1">
        <f t="shared" si="3"/>
        <v>2095834.0547249995</v>
      </c>
      <c r="AU45" s="1">
        <f t="shared" si="3"/>
        <v>2150213.6041999995</v>
      </c>
      <c r="AV45" s="1">
        <f t="shared" si="3"/>
        <v>2204593.1536749993</v>
      </c>
      <c r="AW45" s="1">
        <f t="shared" si="3"/>
        <v>2258972.7031499995</v>
      </c>
      <c r="AX45" s="1">
        <f t="shared" si="3"/>
        <v>2313352.2526249997</v>
      </c>
      <c r="AY45" s="1">
        <f t="shared" si="3"/>
        <v>2367731.8020999995</v>
      </c>
      <c r="AZ45" s="1">
        <f t="shared" si="3"/>
        <v>2422111.3515749993</v>
      </c>
      <c r="BA45" s="1">
        <f t="shared" si="3"/>
        <v>2476490.9010499995</v>
      </c>
      <c r="BB45" s="1">
        <f t="shared" si="3"/>
        <v>2530870.4505249993</v>
      </c>
      <c r="BC45" s="1">
        <f t="shared" si="3"/>
        <v>2585249.9999999995</v>
      </c>
      <c r="BD45" s="1">
        <f t="shared" si="3"/>
        <v>2639629.5494749993</v>
      </c>
      <c r="BE45" s="1">
        <f t="shared" si="3"/>
        <v>2694009.0989499995</v>
      </c>
      <c r="BF45" s="1">
        <f t="shared" si="3"/>
        <v>2748388.6484249993</v>
      </c>
      <c r="BG45" s="1">
        <f t="shared" si="3"/>
        <v>2802768.1978999996</v>
      </c>
      <c r="BH45" s="1">
        <f t="shared" si="3"/>
        <v>2857147.7473749993</v>
      </c>
      <c r="BI45" s="1">
        <f t="shared" si="3"/>
        <v>2911527.2968499996</v>
      </c>
      <c r="BJ45" s="1">
        <f t="shared" si="3"/>
        <v>2965906.8463249994</v>
      </c>
      <c r="BK45" s="1">
        <f t="shared" si="3"/>
        <v>3020286.3957999991</v>
      </c>
      <c r="BL45" s="1">
        <f t="shared" si="3"/>
        <v>3074665.9452749994</v>
      </c>
      <c r="BM45" s="1">
        <f t="shared" si="3"/>
        <v>3129045.4947499996</v>
      </c>
      <c r="BN45" s="1">
        <f t="shared" si="3"/>
        <v>3183425.0442249994</v>
      </c>
      <c r="BO45" s="1">
        <f t="shared" si="3"/>
        <v>3237804.5936999992</v>
      </c>
      <c r="BP45" s="1">
        <f t="shared" ref="BP45:DA48" si="4">MAX(BP15+BP$3*BP30,0)</f>
        <v>3292184.1431749994</v>
      </c>
      <c r="BQ45" s="1">
        <f t="shared" si="4"/>
        <v>3346563.6926499996</v>
      </c>
      <c r="BR45" s="1">
        <f t="shared" si="4"/>
        <v>3400943.2421249994</v>
      </c>
      <c r="BS45" s="1">
        <f t="shared" si="4"/>
        <v>3455322.7915999996</v>
      </c>
      <c r="BT45" s="1">
        <f t="shared" si="4"/>
        <v>3509702.3410749994</v>
      </c>
      <c r="BU45" s="1">
        <f t="shared" si="4"/>
        <v>3564081.8905499997</v>
      </c>
      <c r="BV45" s="1">
        <f t="shared" si="4"/>
        <v>3618461.4400249999</v>
      </c>
      <c r="BW45" s="1">
        <f t="shared" si="4"/>
        <v>3672840.9894999997</v>
      </c>
      <c r="BX45" s="1">
        <f t="shared" si="4"/>
        <v>3727220.5389749995</v>
      </c>
      <c r="BY45" s="1">
        <f t="shared" si="4"/>
        <v>3781600.0884499997</v>
      </c>
      <c r="BZ45" s="1">
        <f t="shared" si="4"/>
        <v>3835979.6379249999</v>
      </c>
      <c r="CA45" s="1">
        <f t="shared" si="4"/>
        <v>3890359.1874000002</v>
      </c>
      <c r="CB45" s="1">
        <f t="shared" si="4"/>
        <v>3944738.7368749999</v>
      </c>
      <c r="CC45" s="1">
        <f t="shared" si="4"/>
        <v>3999118.2863499997</v>
      </c>
      <c r="CD45" s="1">
        <f t="shared" si="4"/>
        <v>4053497.835825</v>
      </c>
      <c r="CE45" s="1">
        <f t="shared" si="4"/>
        <v>4107877.3853000002</v>
      </c>
      <c r="CF45" s="1">
        <f t="shared" si="4"/>
        <v>4162256.934775</v>
      </c>
      <c r="CG45" s="1">
        <f t="shared" si="4"/>
        <v>4216636.4842499997</v>
      </c>
      <c r="CH45" s="1">
        <f t="shared" si="4"/>
        <v>4271016.033725</v>
      </c>
      <c r="CI45" s="1">
        <f t="shared" si="4"/>
        <v>4325395.5832000002</v>
      </c>
      <c r="CJ45" s="1">
        <f t="shared" si="4"/>
        <v>4379775.1326750005</v>
      </c>
      <c r="CK45" s="1">
        <f t="shared" si="4"/>
        <v>4434154.6821500007</v>
      </c>
      <c r="CL45" s="1">
        <f t="shared" si="4"/>
        <v>4488534.231625</v>
      </c>
      <c r="CM45" s="1">
        <f t="shared" si="4"/>
        <v>4542913.7811000003</v>
      </c>
      <c r="CN45" s="1">
        <f t="shared" si="4"/>
        <v>4597293.3305750005</v>
      </c>
      <c r="CO45" s="1">
        <f t="shared" si="4"/>
        <v>4651672.8800500007</v>
      </c>
      <c r="CP45" s="1">
        <f t="shared" si="4"/>
        <v>4706052.429525001</v>
      </c>
      <c r="CQ45" s="1">
        <f t="shared" si="4"/>
        <v>4760431.9790000003</v>
      </c>
      <c r="CR45" s="1">
        <f t="shared" si="4"/>
        <v>4814811.5284749996</v>
      </c>
      <c r="CS45" s="1">
        <f t="shared" si="4"/>
        <v>4869191.0779499998</v>
      </c>
      <c r="CT45" s="1">
        <f t="shared" si="4"/>
        <v>4923570.6274250001</v>
      </c>
      <c r="CU45" s="1">
        <f t="shared" si="4"/>
        <v>4977950.1768999994</v>
      </c>
      <c r="CV45" s="1">
        <f t="shared" si="4"/>
        <v>5032329.7263749987</v>
      </c>
      <c r="CW45" s="1">
        <f t="shared" si="4"/>
        <v>5086709.2758499989</v>
      </c>
      <c r="CX45" s="1">
        <f t="shared" si="4"/>
        <v>5141088.8253249992</v>
      </c>
      <c r="CY45" s="1">
        <f t="shared" si="4"/>
        <v>5195468.3747999985</v>
      </c>
      <c r="CZ45" s="1">
        <f t="shared" si="4"/>
        <v>5249847.9242749987</v>
      </c>
      <c r="DA45" s="1">
        <f t="shared" si="4"/>
        <v>5304227.473749999</v>
      </c>
    </row>
    <row r="46" spans="3:105" x14ac:dyDescent="0.25">
      <c r="C46" s="1"/>
      <c r="D46" t="s">
        <v>56</v>
      </c>
      <c r="E46" s="1">
        <f t="shared" ref="E46:BP49" si="5">MAX(E16+E$3*E31,0)</f>
        <v>670196.88750000019</v>
      </c>
      <c r="F46" s="1">
        <f t="shared" si="5"/>
        <v>714882.94974999968</v>
      </c>
      <c r="G46" s="1">
        <f t="shared" si="5"/>
        <v>759569.01199999964</v>
      </c>
      <c r="H46" s="1">
        <f t="shared" si="5"/>
        <v>804255.0742499996</v>
      </c>
      <c r="I46" s="1">
        <f t="shared" si="5"/>
        <v>848941.13649999932</v>
      </c>
      <c r="J46" s="1">
        <f t="shared" si="5"/>
        <v>893627.19874999928</v>
      </c>
      <c r="K46" s="1">
        <f t="shared" si="5"/>
        <v>938313.26099999901</v>
      </c>
      <c r="L46" s="1">
        <f t="shared" si="5"/>
        <v>982999.32324999897</v>
      </c>
      <c r="M46" s="1">
        <f t="shared" si="5"/>
        <v>1027685.3854999987</v>
      </c>
      <c r="N46" s="1">
        <f t="shared" si="5"/>
        <v>1072371.4477499987</v>
      </c>
      <c r="O46" s="1">
        <f t="shared" si="5"/>
        <v>1117057.5099999984</v>
      </c>
      <c r="P46" s="1">
        <f t="shared" si="5"/>
        <v>1161743.5722499986</v>
      </c>
      <c r="Q46" s="1">
        <f t="shared" si="5"/>
        <v>1206429.6344999985</v>
      </c>
      <c r="R46" s="1">
        <f t="shared" si="5"/>
        <v>1251115.6967499985</v>
      </c>
      <c r="S46" s="1">
        <f t="shared" si="5"/>
        <v>1295801.7589999987</v>
      </c>
      <c r="T46" s="1">
        <f t="shared" si="5"/>
        <v>1340487.8212499986</v>
      </c>
      <c r="U46" s="1">
        <f t="shared" si="5"/>
        <v>1385173.8834999986</v>
      </c>
      <c r="V46" s="1">
        <f t="shared" si="5"/>
        <v>1429859.9457499988</v>
      </c>
      <c r="W46" s="1">
        <f t="shared" si="5"/>
        <v>1474546.0079999988</v>
      </c>
      <c r="X46" s="1">
        <f t="shared" si="5"/>
        <v>1519232.0702499987</v>
      </c>
      <c r="Y46" s="1">
        <f t="shared" si="5"/>
        <v>1563918.1324999989</v>
      </c>
      <c r="Z46" s="1">
        <f t="shared" si="5"/>
        <v>1608604.1947499989</v>
      </c>
      <c r="AA46" s="1">
        <f t="shared" si="5"/>
        <v>1653290.2569999988</v>
      </c>
      <c r="AB46" s="1">
        <f t="shared" si="5"/>
        <v>1697976.319249999</v>
      </c>
      <c r="AC46" s="1">
        <f t="shared" si="5"/>
        <v>1742662.381499999</v>
      </c>
      <c r="AD46" s="1">
        <f t="shared" si="5"/>
        <v>1787348.4437499989</v>
      </c>
      <c r="AE46" s="1">
        <f t="shared" si="5"/>
        <v>1832034.5059999991</v>
      </c>
      <c r="AF46" s="1">
        <f t="shared" si="5"/>
        <v>1876720.5682499991</v>
      </c>
      <c r="AG46" s="1">
        <f t="shared" si="5"/>
        <v>1921406.630499999</v>
      </c>
      <c r="AH46" s="1">
        <f t="shared" si="5"/>
        <v>1966092.692749999</v>
      </c>
      <c r="AI46" s="1">
        <f t="shared" si="5"/>
        <v>2010778.7549999992</v>
      </c>
      <c r="AJ46" s="1">
        <f t="shared" si="5"/>
        <v>2055464.8172499994</v>
      </c>
      <c r="AK46" s="1">
        <f t="shared" si="5"/>
        <v>2100150.8794999993</v>
      </c>
      <c r="AL46" s="1">
        <f t="shared" si="5"/>
        <v>2144836.9417499993</v>
      </c>
      <c r="AM46" s="1">
        <f t="shared" si="5"/>
        <v>2189523.0039999993</v>
      </c>
      <c r="AN46" s="1">
        <f t="shared" si="5"/>
        <v>2234209.0662499992</v>
      </c>
      <c r="AO46" s="1">
        <f t="shared" si="5"/>
        <v>2278895.1284999996</v>
      </c>
      <c r="AP46" s="1">
        <f t="shared" si="5"/>
        <v>2323581.1907499996</v>
      </c>
      <c r="AQ46" s="1">
        <f t="shared" si="5"/>
        <v>2368267.2529999996</v>
      </c>
      <c r="AR46" s="1">
        <f t="shared" si="5"/>
        <v>2412953.3152499995</v>
      </c>
      <c r="AS46" s="1">
        <f t="shared" si="5"/>
        <v>2457639.3774999995</v>
      </c>
      <c r="AT46" s="1">
        <f t="shared" si="5"/>
        <v>2502325.4397499994</v>
      </c>
      <c r="AU46" s="1">
        <f t="shared" si="5"/>
        <v>2547011.5019999994</v>
      </c>
      <c r="AV46" s="1">
        <f t="shared" si="5"/>
        <v>2591697.5642499998</v>
      </c>
      <c r="AW46" s="1">
        <f t="shared" si="5"/>
        <v>2636383.6264999993</v>
      </c>
      <c r="AX46" s="1">
        <f t="shared" si="5"/>
        <v>2681069.6887499997</v>
      </c>
      <c r="AY46" s="1">
        <f t="shared" si="5"/>
        <v>2725755.7509999997</v>
      </c>
      <c r="AZ46" s="1">
        <f t="shared" si="5"/>
        <v>2770441.8132499997</v>
      </c>
      <c r="BA46" s="1">
        <f t="shared" si="5"/>
        <v>2815127.8754999996</v>
      </c>
      <c r="BB46" s="1">
        <f t="shared" si="5"/>
        <v>2859813.9377499996</v>
      </c>
      <c r="BC46" s="1">
        <f t="shared" si="5"/>
        <v>2904499.9999999995</v>
      </c>
      <c r="BD46" s="1">
        <f t="shared" si="5"/>
        <v>2949186.0622499995</v>
      </c>
      <c r="BE46" s="1">
        <f t="shared" si="5"/>
        <v>2993872.1244999995</v>
      </c>
      <c r="BF46" s="1">
        <f t="shared" si="5"/>
        <v>3038558.1867499994</v>
      </c>
      <c r="BG46" s="1">
        <f t="shared" si="5"/>
        <v>3083244.2489999994</v>
      </c>
      <c r="BH46" s="1">
        <f t="shared" si="5"/>
        <v>3127930.3112499993</v>
      </c>
      <c r="BI46" s="1">
        <f t="shared" si="5"/>
        <v>3172616.3734999998</v>
      </c>
      <c r="BJ46" s="1">
        <f t="shared" si="5"/>
        <v>3217302.4357499997</v>
      </c>
      <c r="BK46" s="1">
        <f t="shared" si="5"/>
        <v>3261988.4979999997</v>
      </c>
      <c r="BL46" s="1">
        <f t="shared" si="5"/>
        <v>3306674.5602499996</v>
      </c>
      <c r="BM46" s="1">
        <f t="shared" si="5"/>
        <v>3351360.6224999996</v>
      </c>
      <c r="BN46" s="1">
        <f t="shared" si="5"/>
        <v>3396046.6847499995</v>
      </c>
      <c r="BO46" s="1">
        <f t="shared" si="5"/>
        <v>3440732.7469999995</v>
      </c>
      <c r="BP46" s="1">
        <f t="shared" si="5"/>
        <v>3485418.8092499995</v>
      </c>
      <c r="BQ46" s="1">
        <f t="shared" si="4"/>
        <v>3530104.8714999994</v>
      </c>
      <c r="BR46" s="1">
        <f t="shared" si="4"/>
        <v>3574790.9337499999</v>
      </c>
      <c r="BS46" s="1">
        <f t="shared" si="4"/>
        <v>3619476.9959999998</v>
      </c>
      <c r="BT46" s="1">
        <f t="shared" si="4"/>
        <v>3664163.0582499998</v>
      </c>
      <c r="BU46" s="1">
        <f t="shared" si="4"/>
        <v>3708849.1204999997</v>
      </c>
      <c r="BV46" s="1">
        <f t="shared" si="4"/>
        <v>3753535.1827499997</v>
      </c>
      <c r="BW46" s="1">
        <f t="shared" si="4"/>
        <v>3798221.2450000001</v>
      </c>
      <c r="BX46" s="1">
        <f t="shared" si="4"/>
        <v>3842907.3072499996</v>
      </c>
      <c r="BY46" s="1">
        <f t="shared" si="4"/>
        <v>3887593.3695</v>
      </c>
      <c r="BZ46" s="1">
        <f t="shared" si="4"/>
        <v>3932279.43175</v>
      </c>
      <c r="CA46" s="1">
        <f t="shared" si="4"/>
        <v>3976965.4939999999</v>
      </c>
      <c r="CB46" s="1">
        <f t="shared" si="4"/>
        <v>4021651.5562499999</v>
      </c>
      <c r="CC46" s="1">
        <f t="shared" si="4"/>
        <v>4066337.6184999999</v>
      </c>
      <c r="CD46" s="1">
        <f t="shared" si="4"/>
        <v>4111023.6807500003</v>
      </c>
      <c r="CE46" s="1">
        <f t="shared" si="4"/>
        <v>4155709.7429999998</v>
      </c>
      <c r="CF46" s="1">
        <f t="shared" si="4"/>
        <v>4200395.8052500002</v>
      </c>
      <c r="CG46" s="1">
        <f t="shared" si="4"/>
        <v>4245081.8674999997</v>
      </c>
      <c r="CH46" s="1">
        <f t="shared" si="4"/>
        <v>4289767.9297500001</v>
      </c>
      <c r="CI46" s="1">
        <f t="shared" si="4"/>
        <v>4334453.9920000006</v>
      </c>
      <c r="CJ46" s="1">
        <f t="shared" si="4"/>
        <v>4379140.05425</v>
      </c>
      <c r="CK46" s="1">
        <f t="shared" si="4"/>
        <v>4423826.1165000005</v>
      </c>
      <c r="CL46" s="1">
        <f t="shared" si="4"/>
        <v>4468512.1787500009</v>
      </c>
      <c r="CM46" s="1">
        <f t="shared" si="4"/>
        <v>4513198.2410000004</v>
      </c>
      <c r="CN46" s="1">
        <f t="shared" si="4"/>
        <v>4557884.3032500008</v>
      </c>
      <c r="CO46" s="1">
        <f t="shared" si="4"/>
        <v>4602570.3655000003</v>
      </c>
      <c r="CP46" s="1">
        <f t="shared" si="4"/>
        <v>4647256.4277500007</v>
      </c>
      <c r="CQ46" s="1">
        <f t="shared" si="4"/>
        <v>4691942.49</v>
      </c>
      <c r="CR46" s="1">
        <f t="shared" si="4"/>
        <v>4736628.5522499997</v>
      </c>
      <c r="CS46" s="1">
        <f t="shared" si="4"/>
        <v>4781314.6145000001</v>
      </c>
      <c r="CT46" s="1">
        <f t="shared" si="4"/>
        <v>4826000.6767499996</v>
      </c>
      <c r="CU46" s="1">
        <f t="shared" si="4"/>
        <v>4870686.7390000001</v>
      </c>
      <c r="CV46" s="1">
        <f t="shared" si="4"/>
        <v>4915372.8012499996</v>
      </c>
      <c r="CW46" s="1">
        <f t="shared" si="4"/>
        <v>4960058.863499999</v>
      </c>
      <c r="CX46" s="1">
        <f t="shared" si="4"/>
        <v>5004744.9257499995</v>
      </c>
      <c r="CY46" s="1">
        <f t="shared" si="4"/>
        <v>5049430.987999999</v>
      </c>
      <c r="CZ46" s="1">
        <f t="shared" si="4"/>
        <v>5094117.0502499994</v>
      </c>
      <c r="DA46" s="1">
        <f t="shared" si="4"/>
        <v>5138803.1124999989</v>
      </c>
    </row>
    <row r="47" spans="3:105" x14ac:dyDescent="0.25">
      <c r="C47" s="1"/>
      <c r="D47" t="s">
        <v>57</v>
      </c>
      <c r="E47" s="1">
        <f t="shared" si="5"/>
        <v>1673276.3387500001</v>
      </c>
      <c r="F47" s="1">
        <f t="shared" si="5"/>
        <v>1704925.811975</v>
      </c>
      <c r="G47" s="1">
        <f t="shared" si="5"/>
        <v>1736575.2851999998</v>
      </c>
      <c r="H47" s="1">
        <f t="shared" si="5"/>
        <v>1768224.7584249997</v>
      </c>
      <c r="I47" s="1">
        <f t="shared" si="5"/>
        <v>1799874.2316499995</v>
      </c>
      <c r="J47" s="1">
        <f t="shared" si="5"/>
        <v>1831523.7048749994</v>
      </c>
      <c r="K47" s="1">
        <f t="shared" si="5"/>
        <v>1863173.1780999994</v>
      </c>
      <c r="L47" s="1">
        <f t="shared" si="5"/>
        <v>1894822.6513249993</v>
      </c>
      <c r="M47" s="1">
        <f t="shared" si="5"/>
        <v>1926472.1245499991</v>
      </c>
      <c r="N47" s="1">
        <f t="shared" si="5"/>
        <v>1958121.597774999</v>
      </c>
      <c r="O47" s="1">
        <f t="shared" si="5"/>
        <v>1989771.0709999988</v>
      </c>
      <c r="P47" s="1">
        <f t="shared" si="5"/>
        <v>2021420.5442249989</v>
      </c>
      <c r="Q47" s="1">
        <f t="shared" si="5"/>
        <v>2053070.017449999</v>
      </c>
      <c r="R47" s="1">
        <f t="shared" si="5"/>
        <v>2084719.4906749988</v>
      </c>
      <c r="S47" s="1">
        <f t="shared" si="5"/>
        <v>2116368.9638999989</v>
      </c>
      <c r="T47" s="1">
        <f t="shared" si="5"/>
        <v>2148018.4371249992</v>
      </c>
      <c r="U47" s="1">
        <f t="shared" si="5"/>
        <v>2179667.9103499991</v>
      </c>
      <c r="V47" s="1">
        <f t="shared" si="5"/>
        <v>2211317.3835749989</v>
      </c>
      <c r="W47" s="1">
        <f t="shared" si="5"/>
        <v>2242966.8567999993</v>
      </c>
      <c r="X47" s="1">
        <f t="shared" si="5"/>
        <v>2274616.3300249991</v>
      </c>
      <c r="Y47" s="1">
        <f t="shared" si="5"/>
        <v>2306265.8032499989</v>
      </c>
      <c r="Z47" s="1">
        <f t="shared" si="5"/>
        <v>2337915.2764749993</v>
      </c>
      <c r="AA47" s="1">
        <f t="shared" si="5"/>
        <v>2369564.7496999991</v>
      </c>
      <c r="AB47" s="1">
        <f t="shared" si="5"/>
        <v>2401214.222924999</v>
      </c>
      <c r="AC47" s="1">
        <f t="shared" si="5"/>
        <v>2432863.6961499993</v>
      </c>
      <c r="AD47" s="1">
        <f t="shared" si="5"/>
        <v>2464513.1693749991</v>
      </c>
      <c r="AE47" s="1">
        <f t="shared" si="5"/>
        <v>2496162.6425999994</v>
      </c>
      <c r="AF47" s="1">
        <f t="shared" si="5"/>
        <v>2527812.1158249993</v>
      </c>
      <c r="AG47" s="1">
        <f t="shared" si="5"/>
        <v>2559461.5890499996</v>
      </c>
      <c r="AH47" s="1">
        <f t="shared" si="5"/>
        <v>2591111.0622749995</v>
      </c>
      <c r="AI47" s="1">
        <f t="shared" si="5"/>
        <v>2622760.5354999993</v>
      </c>
      <c r="AJ47" s="1">
        <f t="shared" si="5"/>
        <v>2654410.0087249996</v>
      </c>
      <c r="AK47" s="1">
        <f t="shared" si="5"/>
        <v>2686059.4819499995</v>
      </c>
      <c r="AL47" s="1">
        <f t="shared" si="5"/>
        <v>2717708.9551749993</v>
      </c>
      <c r="AM47" s="1">
        <f t="shared" si="5"/>
        <v>2749358.4283999996</v>
      </c>
      <c r="AN47" s="1">
        <f t="shared" si="5"/>
        <v>2781007.9016249995</v>
      </c>
      <c r="AO47" s="1">
        <f t="shared" si="5"/>
        <v>2812657.3748499998</v>
      </c>
      <c r="AP47" s="1">
        <f t="shared" si="5"/>
        <v>2844306.8480749996</v>
      </c>
      <c r="AQ47" s="1">
        <f t="shared" si="5"/>
        <v>2875956.3212999995</v>
      </c>
      <c r="AR47" s="1">
        <f t="shared" si="5"/>
        <v>2907605.7945249998</v>
      </c>
      <c r="AS47" s="1">
        <f t="shared" si="5"/>
        <v>2939255.2677499996</v>
      </c>
      <c r="AT47" s="1">
        <f t="shared" si="5"/>
        <v>2970904.740975</v>
      </c>
      <c r="AU47" s="1">
        <f t="shared" si="5"/>
        <v>3002554.2141999998</v>
      </c>
      <c r="AV47" s="1">
        <f t="shared" si="5"/>
        <v>3034203.6874249997</v>
      </c>
      <c r="AW47" s="1">
        <f t="shared" si="5"/>
        <v>3065853.1606499995</v>
      </c>
      <c r="AX47" s="1">
        <f t="shared" si="5"/>
        <v>3097502.6338749998</v>
      </c>
      <c r="AY47" s="1">
        <f t="shared" si="5"/>
        <v>3129152.1070999997</v>
      </c>
      <c r="AZ47" s="1">
        <f t="shared" si="5"/>
        <v>3160801.5803249995</v>
      </c>
      <c r="BA47" s="1">
        <f t="shared" si="5"/>
        <v>3192451.0535499998</v>
      </c>
      <c r="BB47" s="1">
        <f t="shared" si="5"/>
        <v>3224100.5267749997</v>
      </c>
      <c r="BC47" s="1">
        <f t="shared" si="5"/>
        <v>3255749.9999999995</v>
      </c>
      <c r="BD47" s="1">
        <f t="shared" si="5"/>
        <v>3287399.4732249998</v>
      </c>
      <c r="BE47" s="1">
        <f t="shared" si="5"/>
        <v>3319048.9464499997</v>
      </c>
      <c r="BF47" s="1">
        <f t="shared" si="5"/>
        <v>3350698.4196749995</v>
      </c>
      <c r="BG47" s="1">
        <f t="shared" si="5"/>
        <v>3382347.8928999999</v>
      </c>
      <c r="BH47" s="1">
        <f t="shared" si="5"/>
        <v>3413997.3661249997</v>
      </c>
      <c r="BI47" s="1">
        <f t="shared" si="5"/>
        <v>3445646.8393499996</v>
      </c>
      <c r="BJ47" s="1">
        <f t="shared" si="5"/>
        <v>3477296.3125749999</v>
      </c>
      <c r="BK47" s="1">
        <f t="shared" si="5"/>
        <v>3508945.7857999997</v>
      </c>
      <c r="BL47" s="1">
        <f t="shared" si="5"/>
        <v>3540595.2590249996</v>
      </c>
      <c r="BM47" s="1">
        <f t="shared" si="5"/>
        <v>3572244.7322499994</v>
      </c>
      <c r="BN47" s="1">
        <f t="shared" si="5"/>
        <v>3603894.2054749997</v>
      </c>
      <c r="BO47" s="1">
        <f t="shared" si="5"/>
        <v>3635543.6786999996</v>
      </c>
      <c r="BP47" s="1">
        <f t="shared" si="5"/>
        <v>3667193.1519249999</v>
      </c>
      <c r="BQ47" s="1">
        <f t="shared" si="4"/>
        <v>3698842.6251499997</v>
      </c>
      <c r="BR47" s="1">
        <f t="shared" si="4"/>
        <v>3730492.0983749996</v>
      </c>
      <c r="BS47" s="1">
        <f t="shared" si="4"/>
        <v>3762141.5715999999</v>
      </c>
      <c r="BT47" s="1">
        <f t="shared" si="4"/>
        <v>3793791.0448249998</v>
      </c>
      <c r="BU47" s="1">
        <f t="shared" si="4"/>
        <v>3825440.5180500001</v>
      </c>
      <c r="BV47" s="1">
        <f t="shared" si="4"/>
        <v>3857089.9912749999</v>
      </c>
      <c r="BW47" s="1">
        <f t="shared" si="4"/>
        <v>3888739.4644999998</v>
      </c>
      <c r="BX47" s="1">
        <f t="shared" si="4"/>
        <v>3920388.9377250001</v>
      </c>
      <c r="BY47" s="1">
        <f t="shared" si="4"/>
        <v>3952038.4109499999</v>
      </c>
      <c r="BZ47" s="1">
        <f t="shared" si="4"/>
        <v>3983687.8841749998</v>
      </c>
      <c r="CA47" s="1">
        <f t="shared" si="4"/>
        <v>4015337.3574000001</v>
      </c>
      <c r="CB47" s="1">
        <f t="shared" si="4"/>
        <v>4046986.8306249999</v>
      </c>
      <c r="CC47" s="1">
        <f t="shared" si="4"/>
        <v>4078636.3038499998</v>
      </c>
      <c r="CD47" s="1">
        <f t="shared" si="4"/>
        <v>4110285.7770750001</v>
      </c>
      <c r="CE47" s="1">
        <f t="shared" si="4"/>
        <v>4141935.2503</v>
      </c>
      <c r="CF47" s="1">
        <f t="shared" si="4"/>
        <v>4173584.7235250003</v>
      </c>
      <c r="CG47" s="1">
        <f t="shared" si="4"/>
        <v>4205234.1967500001</v>
      </c>
      <c r="CH47" s="1">
        <f t="shared" si="4"/>
        <v>4236883.6699750004</v>
      </c>
      <c r="CI47" s="1">
        <f t="shared" si="4"/>
        <v>4268533.1431999998</v>
      </c>
      <c r="CJ47" s="1">
        <f t="shared" si="4"/>
        <v>4300182.6164250001</v>
      </c>
      <c r="CK47" s="1">
        <f t="shared" si="4"/>
        <v>4331832.0896500004</v>
      </c>
      <c r="CL47" s="1">
        <f t="shared" si="4"/>
        <v>4363481.5628750008</v>
      </c>
      <c r="CM47" s="1">
        <f t="shared" si="4"/>
        <v>4395131.0361000001</v>
      </c>
      <c r="CN47" s="1">
        <f t="shared" si="4"/>
        <v>4426780.5093250005</v>
      </c>
      <c r="CO47" s="1">
        <f t="shared" si="4"/>
        <v>4458429.9825500008</v>
      </c>
      <c r="CP47" s="1">
        <f t="shared" si="4"/>
        <v>4490079.4557750002</v>
      </c>
      <c r="CQ47" s="1">
        <f t="shared" si="4"/>
        <v>4521728.9290000005</v>
      </c>
      <c r="CR47" s="1">
        <f t="shared" si="4"/>
        <v>4553378.4022249999</v>
      </c>
      <c r="CS47" s="1">
        <f t="shared" si="4"/>
        <v>4585027.8754500002</v>
      </c>
      <c r="CT47" s="1">
        <f t="shared" si="4"/>
        <v>4616677.3486749995</v>
      </c>
      <c r="CU47" s="1">
        <f t="shared" si="4"/>
        <v>4648326.8218999999</v>
      </c>
      <c r="CV47" s="1">
        <f t="shared" si="4"/>
        <v>4679976.2951250002</v>
      </c>
      <c r="CW47" s="1">
        <f t="shared" si="4"/>
        <v>4711625.7683499996</v>
      </c>
      <c r="CX47" s="1">
        <f t="shared" si="4"/>
        <v>4743275.2415749989</v>
      </c>
      <c r="CY47" s="1">
        <f t="shared" si="4"/>
        <v>4774924.7147999993</v>
      </c>
      <c r="CZ47" s="1">
        <f t="shared" si="4"/>
        <v>4806574.1880249996</v>
      </c>
      <c r="DA47" s="1">
        <f t="shared" si="4"/>
        <v>4838223.661249999</v>
      </c>
    </row>
    <row r="48" spans="3:105" x14ac:dyDescent="0.25">
      <c r="C48" s="1"/>
      <c r="D48" t="s">
        <v>58</v>
      </c>
      <c r="E48" s="1">
        <f t="shared" si="5"/>
        <v>1656692.5474999994</v>
      </c>
      <c r="F48" s="1">
        <f t="shared" si="5"/>
        <v>1698703.6965499993</v>
      </c>
      <c r="G48" s="1">
        <f t="shared" si="5"/>
        <v>1740714.8455999992</v>
      </c>
      <c r="H48" s="1">
        <f t="shared" si="5"/>
        <v>1782725.9946499991</v>
      </c>
      <c r="I48" s="1">
        <f t="shared" si="5"/>
        <v>1824737.143699999</v>
      </c>
      <c r="J48" s="1">
        <f t="shared" si="5"/>
        <v>1866748.2927499986</v>
      </c>
      <c r="K48" s="1">
        <f t="shared" si="5"/>
        <v>1908759.4417999985</v>
      </c>
      <c r="L48" s="1">
        <f t="shared" si="5"/>
        <v>1950770.5908499984</v>
      </c>
      <c r="M48" s="1">
        <f t="shared" si="5"/>
        <v>1992781.7398999983</v>
      </c>
      <c r="N48" s="1">
        <f t="shared" si="5"/>
        <v>2034792.8889499982</v>
      </c>
      <c r="O48" s="1">
        <f t="shared" si="5"/>
        <v>2076804.0379999981</v>
      </c>
      <c r="P48" s="1">
        <f t="shared" si="5"/>
        <v>2118815.187049998</v>
      </c>
      <c r="Q48" s="1">
        <f t="shared" si="5"/>
        <v>2160826.3360999981</v>
      </c>
      <c r="R48" s="1">
        <f t="shared" si="5"/>
        <v>2202837.4851499982</v>
      </c>
      <c r="S48" s="1">
        <f t="shared" si="5"/>
        <v>2244848.6341999983</v>
      </c>
      <c r="T48" s="1">
        <f t="shared" si="5"/>
        <v>2286859.7832499985</v>
      </c>
      <c r="U48" s="1">
        <f t="shared" si="5"/>
        <v>2328870.9322999981</v>
      </c>
      <c r="V48" s="1">
        <f t="shared" si="5"/>
        <v>2370882.0813499982</v>
      </c>
      <c r="W48" s="1">
        <f t="shared" si="5"/>
        <v>2412893.2303999984</v>
      </c>
      <c r="X48" s="1">
        <f t="shared" si="5"/>
        <v>2454904.379449998</v>
      </c>
      <c r="Y48" s="1">
        <f t="shared" si="5"/>
        <v>2496915.5284999982</v>
      </c>
      <c r="Z48" s="1">
        <f t="shared" si="5"/>
        <v>2538926.6775499983</v>
      </c>
      <c r="AA48" s="1">
        <f t="shared" si="5"/>
        <v>2580937.8265999984</v>
      </c>
      <c r="AB48" s="1">
        <f t="shared" si="5"/>
        <v>2622948.9756499985</v>
      </c>
      <c r="AC48" s="1">
        <f t="shared" si="5"/>
        <v>2664960.1246999986</v>
      </c>
      <c r="AD48" s="1">
        <f t="shared" si="5"/>
        <v>2706971.2737499988</v>
      </c>
      <c r="AE48" s="1">
        <f t="shared" si="5"/>
        <v>2748982.4227999989</v>
      </c>
      <c r="AF48" s="1">
        <f t="shared" si="5"/>
        <v>2790993.5718499986</v>
      </c>
      <c r="AG48" s="1">
        <f t="shared" si="5"/>
        <v>2833004.7208999987</v>
      </c>
      <c r="AH48" s="1">
        <f t="shared" si="5"/>
        <v>2875015.8699499988</v>
      </c>
      <c r="AI48" s="1">
        <f t="shared" si="5"/>
        <v>2917027.0189999989</v>
      </c>
      <c r="AJ48" s="1">
        <f t="shared" si="5"/>
        <v>2959038.1680499986</v>
      </c>
      <c r="AK48" s="1">
        <f t="shared" si="5"/>
        <v>3001049.3170999987</v>
      </c>
      <c r="AL48" s="1">
        <f t="shared" si="5"/>
        <v>3043060.4661499988</v>
      </c>
      <c r="AM48" s="1">
        <f t="shared" si="5"/>
        <v>3085071.615199999</v>
      </c>
      <c r="AN48" s="1">
        <f t="shared" si="5"/>
        <v>3127082.7642499991</v>
      </c>
      <c r="AO48" s="1">
        <f t="shared" si="5"/>
        <v>3169093.9132999992</v>
      </c>
      <c r="AP48" s="1">
        <f t="shared" si="5"/>
        <v>3211105.0623499989</v>
      </c>
      <c r="AQ48" s="1">
        <f t="shared" si="5"/>
        <v>3253116.211399999</v>
      </c>
      <c r="AR48" s="1">
        <f t="shared" si="5"/>
        <v>3295127.3604499991</v>
      </c>
      <c r="AS48" s="1">
        <f t="shared" si="5"/>
        <v>3337138.5094999992</v>
      </c>
      <c r="AT48" s="1">
        <f t="shared" si="5"/>
        <v>3379149.6585499989</v>
      </c>
      <c r="AU48" s="1">
        <f t="shared" si="5"/>
        <v>3421160.807599999</v>
      </c>
      <c r="AV48" s="1">
        <f t="shared" si="5"/>
        <v>3463171.9566499991</v>
      </c>
      <c r="AW48" s="1">
        <f t="shared" si="5"/>
        <v>3505183.1056999993</v>
      </c>
      <c r="AX48" s="1">
        <f t="shared" si="5"/>
        <v>3547194.2547499989</v>
      </c>
      <c r="AY48" s="1">
        <f t="shared" si="5"/>
        <v>3589205.403799999</v>
      </c>
      <c r="AZ48" s="1">
        <f t="shared" si="5"/>
        <v>3631216.5528499992</v>
      </c>
      <c r="BA48" s="1">
        <f t="shared" si="5"/>
        <v>3673227.7018999993</v>
      </c>
      <c r="BB48" s="1">
        <f t="shared" si="5"/>
        <v>3715238.8509499989</v>
      </c>
      <c r="BC48" s="1">
        <f t="shared" si="5"/>
        <v>3757249.9999999991</v>
      </c>
      <c r="BD48" s="1">
        <f t="shared" si="5"/>
        <v>3799261.1490499992</v>
      </c>
      <c r="BE48" s="1">
        <f t="shared" si="5"/>
        <v>3841272.2980999993</v>
      </c>
      <c r="BF48" s="1">
        <f t="shared" si="5"/>
        <v>3883283.447149999</v>
      </c>
      <c r="BG48" s="1">
        <f t="shared" si="5"/>
        <v>3925294.5961999991</v>
      </c>
      <c r="BH48" s="1">
        <f t="shared" si="5"/>
        <v>3967305.7452499992</v>
      </c>
      <c r="BI48" s="1">
        <f t="shared" si="5"/>
        <v>4009316.8942999989</v>
      </c>
      <c r="BJ48" s="1">
        <f t="shared" si="5"/>
        <v>4051328.043349999</v>
      </c>
      <c r="BK48" s="1">
        <f t="shared" si="5"/>
        <v>4093339.1923999991</v>
      </c>
      <c r="BL48" s="1">
        <f t="shared" si="5"/>
        <v>4135350.3414499993</v>
      </c>
      <c r="BM48" s="1">
        <f t="shared" si="5"/>
        <v>4177361.4904999989</v>
      </c>
      <c r="BN48" s="1">
        <f t="shared" si="5"/>
        <v>4219372.6395499995</v>
      </c>
      <c r="BO48" s="1">
        <f t="shared" si="5"/>
        <v>4261383.7885999996</v>
      </c>
      <c r="BP48" s="1">
        <f t="shared" si="5"/>
        <v>4303394.9376499988</v>
      </c>
      <c r="BQ48" s="1">
        <f t="shared" si="4"/>
        <v>4345406.0866999989</v>
      </c>
      <c r="BR48" s="1">
        <f t="shared" si="4"/>
        <v>4387417.2357499991</v>
      </c>
      <c r="BS48" s="1">
        <f t="shared" si="4"/>
        <v>4429428.3847999992</v>
      </c>
      <c r="BT48" s="1">
        <f t="shared" si="4"/>
        <v>4471439.5338499993</v>
      </c>
      <c r="BU48" s="1">
        <f t="shared" si="4"/>
        <v>4513450.6828999994</v>
      </c>
      <c r="BV48" s="1">
        <f t="shared" si="4"/>
        <v>4555461.8319499996</v>
      </c>
      <c r="BW48" s="1">
        <f t="shared" si="4"/>
        <v>4597472.9809999997</v>
      </c>
      <c r="BX48" s="1">
        <f t="shared" si="4"/>
        <v>4639484.1300499998</v>
      </c>
      <c r="BY48" s="1">
        <f t="shared" si="4"/>
        <v>4681495.279099999</v>
      </c>
      <c r="BZ48" s="1">
        <f t="shared" si="4"/>
        <v>4723506.4281499991</v>
      </c>
      <c r="CA48" s="1">
        <f t="shared" si="4"/>
        <v>4765517.5771999992</v>
      </c>
      <c r="CB48" s="1">
        <f t="shared" si="4"/>
        <v>4807528.7262499994</v>
      </c>
      <c r="CC48" s="1">
        <f t="shared" si="4"/>
        <v>4849539.8752999995</v>
      </c>
      <c r="CD48" s="1">
        <f t="shared" si="4"/>
        <v>4891551.0243499996</v>
      </c>
      <c r="CE48" s="1">
        <f t="shared" si="4"/>
        <v>4933562.1733999997</v>
      </c>
      <c r="CF48" s="1">
        <f t="shared" si="4"/>
        <v>4975573.3224499999</v>
      </c>
      <c r="CG48" s="1">
        <f t="shared" si="4"/>
        <v>5017584.4715</v>
      </c>
      <c r="CH48" s="1">
        <f t="shared" si="4"/>
        <v>5059595.6205500001</v>
      </c>
      <c r="CI48" s="1">
        <f t="shared" si="4"/>
        <v>5101606.7696000002</v>
      </c>
      <c r="CJ48" s="1">
        <f t="shared" si="4"/>
        <v>5143617.9186499994</v>
      </c>
      <c r="CK48" s="1">
        <f t="shared" si="4"/>
        <v>5185629.0677000005</v>
      </c>
      <c r="CL48" s="1">
        <f t="shared" si="4"/>
        <v>5227640.2167499997</v>
      </c>
      <c r="CM48" s="1">
        <f t="shared" si="4"/>
        <v>5269651.3657999998</v>
      </c>
      <c r="CN48" s="1">
        <f t="shared" si="4"/>
        <v>5311662.5148499999</v>
      </c>
      <c r="CO48" s="1">
        <f t="shared" si="4"/>
        <v>5353673.6639</v>
      </c>
      <c r="CP48" s="1">
        <f t="shared" si="4"/>
        <v>5395684.8129500002</v>
      </c>
      <c r="CQ48" s="1">
        <f t="shared" si="4"/>
        <v>5437695.9620000003</v>
      </c>
      <c r="CR48" s="1">
        <f t="shared" si="4"/>
        <v>5479707.1110499995</v>
      </c>
      <c r="CS48" s="1">
        <f t="shared" si="4"/>
        <v>5521718.2600999996</v>
      </c>
      <c r="CT48" s="1">
        <f t="shared" si="4"/>
        <v>5563729.4091499997</v>
      </c>
      <c r="CU48" s="1">
        <f t="shared" si="4"/>
        <v>5605740.5581999999</v>
      </c>
      <c r="CV48" s="1">
        <f t="shared" si="4"/>
        <v>5647751.707249999</v>
      </c>
      <c r="CW48" s="1">
        <f t="shared" si="4"/>
        <v>5689762.8562999992</v>
      </c>
      <c r="CX48" s="1">
        <f t="shared" si="4"/>
        <v>5731774.0053499993</v>
      </c>
      <c r="CY48" s="1">
        <f t="shared" si="4"/>
        <v>5773785.1543999985</v>
      </c>
      <c r="CZ48" s="1">
        <f t="shared" si="4"/>
        <v>5815796.3034499986</v>
      </c>
      <c r="DA48" s="1">
        <f t="shared" si="4"/>
        <v>5857807.4524999987</v>
      </c>
    </row>
    <row r="49" spans="3:105" x14ac:dyDescent="0.25">
      <c r="C49" s="1"/>
      <c r="D49" t="s">
        <v>59</v>
      </c>
      <c r="E49" s="1">
        <f t="shared" si="5"/>
        <v>1682749.645</v>
      </c>
      <c r="F49" s="1">
        <f t="shared" si="5"/>
        <v>1731494.6521000001</v>
      </c>
      <c r="G49" s="1">
        <f t="shared" si="5"/>
        <v>1780239.6591999996</v>
      </c>
      <c r="H49" s="1">
        <f t="shared" si="5"/>
        <v>1828984.6662999997</v>
      </c>
      <c r="I49" s="1">
        <f t="shared" si="5"/>
        <v>1877729.6733999993</v>
      </c>
      <c r="J49" s="1">
        <f t="shared" si="5"/>
        <v>1926474.6804999993</v>
      </c>
      <c r="K49" s="1">
        <f t="shared" si="5"/>
        <v>1975219.6875999989</v>
      </c>
      <c r="L49" s="1">
        <f t="shared" si="5"/>
        <v>2023964.6946999987</v>
      </c>
      <c r="M49" s="1">
        <f t="shared" si="5"/>
        <v>2072709.7017999985</v>
      </c>
      <c r="N49" s="1">
        <f t="shared" si="5"/>
        <v>2121454.7088999986</v>
      </c>
      <c r="O49" s="1">
        <f t="shared" si="5"/>
        <v>2170199.7159999982</v>
      </c>
      <c r="P49" s="1">
        <f t="shared" si="5"/>
        <v>2218944.7230999982</v>
      </c>
      <c r="Q49" s="1">
        <f t="shared" si="5"/>
        <v>2267689.7301999982</v>
      </c>
      <c r="R49" s="1">
        <f t="shared" si="5"/>
        <v>2316434.7372999983</v>
      </c>
      <c r="S49" s="1">
        <f t="shared" si="5"/>
        <v>2365179.7443999983</v>
      </c>
      <c r="T49" s="1">
        <f t="shared" si="5"/>
        <v>2413924.7514999984</v>
      </c>
      <c r="U49" s="1">
        <f t="shared" si="5"/>
        <v>2462669.7585999984</v>
      </c>
      <c r="V49" s="1">
        <f t="shared" si="5"/>
        <v>2511414.7656999985</v>
      </c>
      <c r="W49" s="1">
        <f t="shared" si="5"/>
        <v>2560159.7727999985</v>
      </c>
      <c r="X49" s="1">
        <f t="shared" si="5"/>
        <v>2608904.7798999986</v>
      </c>
      <c r="Y49" s="1">
        <f t="shared" si="5"/>
        <v>2657649.7869999986</v>
      </c>
      <c r="Z49" s="1">
        <f t="shared" si="5"/>
        <v>2706394.7940999987</v>
      </c>
      <c r="AA49" s="1">
        <f t="shared" si="5"/>
        <v>2755139.8011999987</v>
      </c>
      <c r="AB49" s="1">
        <f t="shared" si="5"/>
        <v>2803884.8082999988</v>
      </c>
      <c r="AC49" s="1">
        <f t="shared" si="5"/>
        <v>2852629.8153999988</v>
      </c>
      <c r="AD49" s="1">
        <f t="shared" si="5"/>
        <v>2901374.8224999988</v>
      </c>
      <c r="AE49" s="1">
        <f t="shared" si="5"/>
        <v>2950119.8295999989</v>
      </c>
      <c r="AF49" s="1">
        <f t="shared" si="5"/>
        <v>2998864.8366999989</v>
      </c>
      <c r="AG49" s="1">
        <f t="shared" si="5"/>
        <v>3047609.843799999</v>
      </c>
      <c r="AH49" s="1">
        <f t="shared" si="5"/>
        <v>3096354.850899999</v>
      </c>
      <c r="AI49" s="1">
        <f t="shared" si="5"/>
        <v>3145099.8579999991</v>
      </c>
      <c r="AJ49" s="1">
        <f t="shared" si="5"/>
        <v>3193844.8650999991</v>
      </c>
      <c r="AK49" s="1">
        <f t="shared" si="5"/>
        <v>3242589.8721999992</v>
      </c>
      <c r="AL49" s="1">
        <f t="shared" si="5"/>
        <v>3291334.8792999992</v>
      </c>
      <c r="AM49" s="1">
        <f t="shared" si="5"/>
        <v>3340079.8863999993</v>
      </c>
      <c r="AN49" s="1">
        <f t="shared" si="5"/>
        <v>3388824.8934999993</v>
      </c>
      <c r="AO49" s="1">
        <f t="shared" si="5"/>
        <v>3437569.9005999994</v>
      </c>
      <c r="AP49" s="1">
        <f t="shared" si="5"/>
        <v>3486314.9076999994</v>
      </c>
      <c r="AQ49" s="1">
        <f t="shared" si="5"/>
        <v>3535059.9147999994</v>
      </c>
      <c r="AR49" s="1">
        <f t="shared" si="5"/>
        <v>3583804.9218999995</v>
      </c>
      <c r="AS49" s="1">
        <f t="shared" si="5"/>
        <v>3632549.9289999995</v>
      </c>
      <c r="AT49" s="1">
        <f t="shared" si="5"/>
        <v>3681294.9360999996</v>
      </c>
      <c r="AU49" s="1">
        <f t="shared" si="5"/>
        <v>3730039.9431999996</v>
      </c>
      <c r="AV49" s="1">
        <f t="shared" si="5"/>
        <v>3778784.9502999997</v>
      </c>
      <c r="AW49" s="1">
        <f t="shared" si="5"/>
        <v>3827529.9573999997</v>
      </c>
      <c r="AX49" s="1">
        <f t="shared" si="5"/>
        <v>3876274.9644999993</v>
      </c>
      <c r="AY49" s="1">
        <f t="shared" si="5"/>
        <v>3925019.9715999993</v>
      </c>
      <c r="AZ49" s="1">
        <f t="shared" si="5"/>
        <v>3973764.9786999994</v>
      </c>
      <c r="BA49" s="1">
        <f t="shared" si="5"/>
        <v>4022509.9857999994</v>
      </c>
      <c r="BB49" s="1">
        <f t="shared" si="5"/>
        <v>4071254.9928999995</v>
      </c>
      <c r="BC49" s="1">
        <f t="shared" si="5"/>
        <v>4119999.9999999995</v>
      </c>
      <c r="BD49" s="1">
        <f t="shared" si="5"/>
        <v>4168745.0070999996</v>
      </c>
      <c r="BE49" s="1">
        <f t="shared" si="5"/>
        <v>4217490.0141999992</v>
      </c>
      <c r="BF49" s="1">
        <f t="shared" si="5"/>
        <v>4266235.0212999992</v>
      </c>
      <c r="BG49" s="1">
        <f t="shared" si="5"/>
        <v>4314980.0283999993</v>
      </c>
      <c r="BH49" s="1">
        <f t="shared" si="5"/>
        <v>4363725.0354999993</v>
      </c>
      <c r="BI49" s="1">
        <f t="shared" si="5"/>
        <v>4412470.0425999993</v>
      </c>
      <c r="BJ49" s="1">
        <f t="shared" si="5"/>
        <v>4461215.0496999994</v>
      </c>
      <c r="BK49" s="1">
        <f t="shared" si="5"/>
        <v>4509960.0567999994</v>
      </c>
      <c r="BL49" s="1">
        <f t="shared" si="5"/>
        <v>4558705.0638999995</v>
      </c>
      <c r="BM49" s="1">
        <f t="shared" si="5"/>
        <v>4607450.0709999995</v>
      </c>
      <c r="BN49" s="1">
        <f t="shared" si="5"/>
        <v>4656195.0780999996</v>
      </c>
      <c r="BO49" s="1">
        <f t="shared" si="5"/>
        <v>4704940.0851999996</v>
      </c>
      <c r="BP49" s="1">
        <f t="shared" ref="BP49:DA50" si="6">MAX(BP19+BP$3*BP34,0)</f>
        <v>4753685.0922999997</v>
      </c>
      <c r="BQ49" s="1">
        <f t="shared" si="6"/>
        <v>4802430.0993999997</v>
      </c>
      <c r="BR49" s="1">
        <f t="shared" si="6"/>
        <v>4851175.1064999998</v>
      </c>
      <c r="BS49" s="1">
        <f t="shared" si="6"/>
        <v>4899920.1135999998</v>
      </c>
      <c r="BT49" s="1">
        <f t="shared" si="6"/>
        <v>4948665.1206999999</v>
      </c>
      <c r="BU49" s="1">
        <f t="shared" si="6"/>
        <v>4997410.1277999999</v>
      </c>
      <c r="BV49" s="1">
        <f t="shared" si="6"/>
        <v>5046155.1348999999</v>
      </c>
      <c r="BW49" s="1">
        <f t="shared" si="6"/>
        <v>5094900.142</v>
      </c>
      <c r="BX49" s="1">
        <f t="shared" si="6"/>
        <v>5143645.1491</v>
      </c>
      <c r="BY49" s="1">
        <f t="shared" si="6"/>
        <v>5192390.1562000001</v>
      </c>
      <c r="BZ49" s="1">
        <f t="shared" si="6"/>
        <v>5241135.1633000001</v>
      </c>
      <c r="CA49" s="1">
        <f t="shared" si="6"/>
        <v>5289880.1704000002</v>
      </c>
      <c r="CB49" s="1">
        <f t="shared" si="6"/>
        <v>5338625.1775000002</v>
      </c>
      <c r="CC49" s="1">
        <f t="shared" si="6"/>
        <v>5387370.1846000003</v>
      </c>
      <c r="CD49" s="1">
        <f t="shared" si="6"/>
        <v>5436115.1917000003</v>
      </c>
      <c r="CE49" s="1">
        <f t="shared" si="6"/>
        <v>5484860.1988000004</v>
      </c>
      <c r="CF49" s="1">
        <f t="shared" si="6"/>
        <v>5533605.2059000004</v>
      </c>
      <c r="CG49" s="1">
        <f t="shared" si="6"/>
        <v>5582350.2130000005</v>
      </c>
      <c r="CH49" s="1">
        <f t="shared" si="6"/>
        <v>5631095.2201000005</v>
      </c>
      <c r="CI49" s="1">
        <f t="shared" si="6"/>
        <v>5679840.2272000005</v>
      </c>
      <c r="CJ49" s="1">
        <f t="shared" si="6"/>
        <v>5728585.2343000006</v>
      </c>
      <c r="CK49" s="1">
        <f t="shared" si="6"/>
        <v>5777330.2414000006</v>
      </c>
      <c r="CL49" s="1">
        <f t="shared" si="6"/>
        <v>5826075.2485000007</v>
      </c>
      <c r="CM49" s="1">
        <f t="shared" si="6"/>
        <v>5874820.2556000007</v>
      </c>
      <c r="CN49" s="1">
        <f t="shared" si="6"/>
        <v>5923565.2627000008</v>
      </c>
      <c r="CO49" s="1">
        <f t="shared" si="6"/>
        <v>5972310.2698000008</v>
      </c>
      <c r="CP49" s="1">
        <f t="shared" si="6"/>
        <v>6021055.2769000009</v>
      </c>
      <c r="CQ49" s="1">
        <f t="shared" si="6"/>
        <v>6069800.284</v>
      </c>
      <c r="CR49" s="1">
        <f t="shared" si="6"/>
        <v>6118545.2911</v>
      </c>
      <c r="CS49" s="1">
        <f t="shared" si="6"/>
        <v>6167290.2982000001</v>
      </c>
      <c r="CT49" s="1">
        <f t="shared" si="6"/>
        <v>6216035.3053000001</v>
      </c>
      <c r="CU49" s="1">
        <f t="shared" si="6"/>
        <v>6264780.3124000002</v>
      </c>
      <c r="CV49" s="1">
        <f t="shared" si="6"/>
        <v>6313525.3194999993</v>
      </c>
      <c r="CW49" s="1">
        <f t="shared" si="6"/>
        <v>6362270.3265999993</v>
      </c>
      <c r="CX49" s="1">
        <f t="shared" si="6"/>
        <v>6411015.3336999994</v>
      </c>
      <c r="CY49" s="1">
        <f t="shared" si="6"/>
        <v>6459760.3407999985</v>
      </c>
      <c r="CZ49" s="1">
        <f t="shared" si="6"/>
        <v>6508505.3478999995</v>
      </c>
      <c r="DA49" s="1">
        <f t="shared" si="6"/>
        <v>6557250.3549999986</v>
      </c>
    </row>
    <row r="50" spans="3:105" x14ac:dyDescent="0.25">
      <c r="C50" s="1"/>
      <c r="D50" t="s">
        <v>60</v>
      </c>
      <c r="E50" s="1">
        <f t="shared" ref="E50:BP50" si="7">MAX(E20+E$3*E35,0)</f>
        <v>1770650.4100000001</v>
      </c>
      <c r="F50" s="1">
        <f t="shared" si="7"/>
        <v>1819652.4017999996</v>
      </c>
      <c r="G50" s="1">
        <f t="shared" si="7"/>
        <v>1868654.3935999996</v>
      </c>
      <c r="H50" s="1">
        <f t="shared" si="7"/>
        <v>1917656.3853999996</v>
      </c>
      <c r="I50" s="1">
        <f t="shared" si="7"/>
        <v>1966658.3771999991</v>
      </c>
      <c r="J50" s="1">
        <f t="shared" si="7"/>
        <v>2015660.368999999</v>
      </c>
      <c r="K50" s="1">
        <f t="shared" si="7"/>
        <v>2064662.360799999</v>
      </c>
      <c r="L50" s="1">
        <f t="shared" si="7"/>
        <v>2113664.3525999989</v>
      </c>
      <c r="M50" s="1">
        <f t="shared" si="7"/>
        <v>2162666.3443999989</v>
      </c>
      <c r="N50" s="1">
        <f t="shared" si="7"/>
        <v>2211668.3361999984</v>
      </c>
      <c r="O50" s="1">
        <f t="shared" si="7"/>
        <v>2260670.3279999983</v>
      </c>
      <c r="P50" s="1">
        <f t="shared" si="7"/>
        <v>2309672.3197999983</v>
      </c>
      <c r="Q50" s="1">
        <f t="shared" si="7"/>
        <v>2358674.3115999983</v>
      </c>
      <c r="R50" s="1">
        <f t="shared" si="7"/>
        <v>2407676.3033999987</v>
      </c>
      <c r="S50" s="1">
        <f t="shared" si="7"/>
        <v>2456678.2951999987</v>
      </c>
      <c r="T50" s="1">
        <f t="shared" si="7"/>
        <v>2505680.2869999986</v>
      </c>
      <c r="U50" s="1">
        <f t="shared" si="7"/>
        <v>2554682.2787999986</v>
      </c>
      <c r="V50" s="1">
        <f t="shared" si="7"/>
        <v>2603684.2705999985</v>
      </c>
      <c r="W50" s="1">
        <f t="shared" si="7"/>
        <v>2652686.2623999985</v>
      </c>
      <c r="X50" s="1">
        <f t="shared" si="7"/>
        <v>2701688.2541999985</v>
      </c>
      <c r="Y50" s="1">
        <f t="shared" si="7"/>
        <v>2750690.2459999984</v>
      </c>
      <c r="Z50" s="1">
        <f t="shared" si="7"/>
        <v>2799692.2377999988</v>
      </c>
      <c r="AA50" s="1">
        <f t="shared" si="7"/>
        <v>2848694.2295999988</v>
      </c>
      <c r="AB50" s="1">
        <f t="shared" si="7"/>
        <v>2897696.2213999988</v>
      </c>
      <c r="AC50" s="1">
        <f t="shared" si="7"/>
        <v>2946698.2131999992</v>
      </c>
      <c r="AD50" s="1">
        <f t="shared" si="7"/>
        <v>2995700.2049999991</v>
      </c>
      <c r="AE50" s="1">
        <f t="shared" si="7"/>
        <v>3044702.1967999991</v>
      </c>
      <c r="AF50" s="1">
        <f t="shared" si="7"/>
        <v>3093704.1885999991</v>
      </c>
      <c r="AG50" s="1">
        <f t="shared" si="7"/>
        <v>3142706.180399999</v>
      </c>
      <c r="AH50" s="1">
        <f t="shared" si="7"/>
        <v>3191708.172199999</v>
      </c>
      <c r="AI50" s="1">
        <f t="shared" si="7"/>
        <v>3240710.1639999989</v>
      </c>
      <c r="AJ50" s="1">
        <f t="shared" si="7"/>
        <v>3289712.1557999989</v>
      </c>
      <c r="AK50" s="1">
        <f t="shared" si="7"/>
        <v>3338714.1475999993</v>
      </c>
      <c r="AL50" s="1">
        <f t="shared" si="7"/>
        <v>3387716.1393999993</v>
      </c>
      <c r="AM50" s="1">
        <f t="shared" si="7"/>
        <v>3436718.1311999992</v>
      </c>
      <c r="AN50" s="1">
        <f t="shared" si="7"/>
        <v>3485720.1229999992</v>
      </c>
      <c r="AO50" s="1">
        <f t="shared" si="7"/>
        <v>3534722.1147999996</v>
      </c>
      <c r="AP50" s="1">
        <f t="shared" si="7"/>
        <v>3583724.1065999996</v>
      </c>
      <c r="AQ50" s="1">
        <f t="shared" si="7"/>
        <v>3632726.0983999996</v>
      </c>
      <c r="AR50" s="1">
        <f t="shared" si="7"/>
        <v>3681728.0901999995</v>
      </c>
      <c r="AS50" s="1">
        <f t="shared" si="7"/>
        <v>3730730.0819999995</v>
      </c>
      <c r="AT50" s="1">
        <f t="shared" si="7"/>
        <v>3779732.0737999994</v>
      </c>
      <c r="AU50" s="1">
        <f t="shared" si="7"/>
        <v>3828734.0655999994</v>
      </c>
      <c r="AV50" s="1">
        <f t="shared" si="7"/>
        <v>3877736.0573999994</v>
      </c>
      <c r="AW50" s="1">
        <f t="shared" si="7"/>
        <v>3926738.0491999993</v>
      </c>
      <c r="AX50" s="1">
        <f t="shared" si="7"/>
        <v>3975740.0409999993</v>
      </c>
      <c r="AY50" s="1">
        <f t="shared" si="7"/>
        <v>4024742.0327999997</v>
      </c>
      <c r="AZ50" s="1">
        <f t="shared" si="7"/>
        <v>4073744.0245999997</v>
      </c>
      <c r="BA50" s="1">
        <f t="shared" si="7"/>
        <v>4122746.0163999996</v>
      </c>
      <c r="BB50" s="1">
        <f t="shared" si="7"/>
        <v>4171748.0081999996</v>
      </c>
      <c r="BC50" s="1">
        <f t="shared" si="7"/>
        <v>4220749.9999999991</v>
      </c>
      <c r="BD50" s="1">
        <f t="shared" si="7"/>
        <v>4269751.9918</v>
      </c>
      <c r="BE50" s="1">
        <f t="shared" si="7"/>
        <v>4318753.9835999999</v>
      </c>
      <c r="BF50" s="1">
        <f t="shared" si="7"/>
        <v>4367755.9753999999</v>
      </c>
      <c r="BG50" s="1">
        <f t="shared" si="7"/>
        <v>4416757.9671999998</v>
      </c>
      <c r="BH50" s="1">
        <f t="shared" si="7"/>
        <v>4465759.9589999998</v>
      </c>
      <c r="BI50" s="1">
        <f t="shared" si="7"/>
        <v>4514761.9507999998</v>
      </c>
      <c r="BJ50" s="1">
        <f t="shared" si="7"/>
        <v>4563763.9425999997</v>
      </c>
      <c r="BK50" s="1">
        <f t="shared" si="7"/>
        <v>4612765.9343999997</v>
      </c>
      <c r="BL50" s="1">
        <f t="shared" si="7"/>
        <v>4661767.9261999996</v>
      </c>
      <c r="BM50" s="1">
        <f t="shared" si="7"/>
        <v>4710769.9179999996</v>
      </c>
      <c r="BN50" s="1">
        <f t="shared" si="7"/>
        <v>4759771.9097999996</v>
      </c>
      <c r="BO50" s="1">
        <f t="shared" si="7"/>
        <v>4808773.9015999995</v>
      </c>
      <c r="BP50" s="1">
        <f t="shared" si="7"/>
        <v>4857775.8933999995</v>
      </c>
      <c r="BQ50" s="1">
        <f t="shared" si="6"/>
        <v>4906777.8851999994</v>
      </c>
      <c r="BR50" s="1">
        <f t="shared" si="6"/>
        <v>4955779.8769999994</v>
      </c>
      <c r="BS50" s="1">
        <f t="shared" si="6"/>
        <v>5004781.8687999994</v>
      </c>
      <c r="BT50" s="1">
        <f t="shared" si="6"/>
        <v>5053783.8606000002</v>
      </c>
      <c r="BU50" s="1">
        <f t="shared" si="6"/>
        <v>5102785.8524000002</v>
      </c>
      <c r="BV50" s="1">
        <f t="shared" si="6"/>
        <v>5151787.8442000002</v>
      </c>
      <c r="BW50" s="1">
        <f t="shared" si="6"/>
        <v>5200789.8360000001</v>
      </c>
      <c r="BX50" s="1">
        <f t="shared" si="6"/>
        <v>5249791.8278000001</v>
      </c>
      <c r="BY50" s="1">
        <f t="shared" si="6"/>
        <v>5298793.8196</v>
      </c>
      <c r="BZ50" s="1">
        <f t="shared" si="6"/>
        <v>5347795.8114</v>
      </c>
      <c r="CA50" s="1">
        <f t="shared" si="6"/>
        <v>5396797.8032</v>
      </c>
      <c r="CB50" s="1">
        <f t="shared" si="6"/>
        <v>5445799.7949999999</v>
      </c>
      <c r="CC50" s="1">
        <f t="shared" si="6"/>
        <v>5494801.7867999999</v>
      </c>
      <c r="CD50" s="1">
        <f t="shared" si="6"/>
        <v>5543803.7785999998</v>
      </c>
      <c r="CE50" s="1">
        <f t="shared" si="6"/>
        <v>5592805.7703999998</v>
      </c>
      <c r="CF50" s="1">
        <f t="shared" si="6"/>
        <v>5641807.7621999998</v>
      </c>
      <c r="CG50" s="1">
        <f t="shared" si="6"/>
        <v>5690809.7540000007</v>
      </c>
      <c r="CH50" s="1">
        <f t="shared" si="6"/>
        <v>5739811.7458000006</v>
      </c>
      <c r="CI50" s="1">
        <f t="shared" si="6"/>
        <v>5788813.7376000006</v>
      </c>
      <c r="CJ50" s="1">
        <f t="shared" si="6"/>
        <v>5837815.7294000005</v>
      </c>
      <c r="CK50" s="1">
        <f t="shared" si="6"/>
        <v>5886817.7212000005</v>
      </c>
      <c r="CL50" s="1">
        <f t="shared" si="6"/>
        <v>5935819.7130000005</v>
      </c>
      <c r="CM50" s="1">
        <f t="shared" si="6"/>
        <v>5984821.7048000004</v>
      </c>
      <c r="CN50" s="1">
        <f t="shared" si="6"/>
        <v>6033823.6966000004</v>
      </c>
      <c r="CO50" s="1">
        <f t="shared" si="6"/>
        <v>6082825.6884000003</v>
      </c>
      <c r="CP50" s="1">
        <f t="shared" si="6"/>
        <v>6131827.6802000003</v>
      </c>
      <c r="CQ50" s="1">
        <f t="shared" si="6"/>
        <v>6180829.6720000003</v>
      </c>
      <c r="CR50" s="1">
        <f t="shared" si="6"/>
        <v>6229831.6638000002</v>
      </c>
      <c r="CS50" s="1">
        <f t="shared" si="6"/>
        <v>6278833.6556000002</v>
      </c>
      <c r="CT50" s="1">
        <f t="shared" si="6"/>
        <v>6327835.6474000001</v>
      </c>
      <c r="CU50" s="1">
        <f t="shared" si="6"/>
        <v>6376837.6392000001</v>
      </c>
      <c r="CV50" s="1">
        <f t="shared" si="6"/>
        <v>6425839.6309999991</v>
      </c>
      <c r="CW50" s="1">
        <f t="shared" si="6"/>
        <v>6474841.6228</v>
      </c>
      <c r="CX50" s="1">
        <f t="shared" si="6"/>
        <v>6523843.614599999</v>
      </c>
      <c r="CY50" s="1">
        <f t="shared" si="6"/>
        <v>6572845.606399999</v>
      </c>
      <c r="CZ50" s="1">
        <f t="shared" si="6"/>
        <v>6621847.598199999</v>
      </c>
      <c r="DA50" s="1">
        <f t="shared" si="6"/>
        <v>6670849.5899999989</v>
      </c>
    </row>
    <row r="51" spans="3:105" x14ac:dyDescent="0.25">
      <c r="D51" s="6"/>
    </row>
    <row r="52" spans="3:105" x14ac:dyDescent="0.25">
      <c r="D52" s="4" t="s">
        <v>22</v>
      </c>
    </row>
    <row r="53" spans="3:105" x14ac:dyDescent="0.25">
      <c r="D53" t="s">
        <v>48</v>
      </c>
      <c r="E53" s="1">
        <f t="array" ref="E53:E65">k.additional.2030</f>
        <v>1032471.2328767126</v>
      </c>
      <c r="F53" s="1">
        <f t="array" ref="F53:F65">k.additional.2030</f>
        <v>1032471.2328767126</v>
      </c>
      <c r="G53" s="1">
        <f t="array" ref="G53:G65">k.additional.2030</f>
        <v>1032471.2328767126</v>
      </c>
      <c r="H53" s="1">
        <f t="array" ref="H53:H65">k.additional.2030</f>
        <v>1032471.2328767126</v>
      </c>
      <c r="I53" s="1">
        <f t="array" ref="I53:I65">k.additional.2030</f>
        <v>1032471.2328767126</v>
      </c>
      <c r="J53" s="1">
        <f t="array" ref="J53:J65">k.additional.2030</f>
        <v>1032471.2328767126</v>
      </c>
      <c r="K53" s="1">
        <f t="array" ref="K53:K65">k.additional.2030</f>
        <v>1032471.2328767126</v>
      </c>
      <c r="L53" s="1">
        <f t="array" ref="L53:L65">k.additional.2030</f>
        <v>1032471.2328767126</v>
      </c>
      <c r="M53" s="1">
        <f t="array" ref="M53:M65">k.additional.2030</f>
        <v>1032471.2328767126</v>
      </c>
      <c r="N53" s="1">
        <f t="array" ref="N53:N65">k.additional.2030</f>
        <v>1032471.2328767126</v>
      </c>
      <c r="O53" s="1">
        <f t="array" ref="O53:O65">k.additional.2030</f>
        <v>1032471.2328767126</v>
      </c>
      <c r="P53" s="1">
        <f t="array" ref="P53:P65">k.additional.2030</f>
        <v>1032471.2328767126</v>
      </c>
      <c r="Q53" s="1">
        <f t="array" ref="Q53:Q65">k.additional.2030</f>
        <v>1032471.2328767126</v>
      </c>
      <c r="R53" s="1">
        <f t="array" ref="R53:R65">k.additional.2030</f>
        <v>1032471.2328767126</v>
      </c>
      <c r="S53" s="1">
        <f t="array" ref="S53:S65">k.additional.2030</f>
        <v>1032471.2328767126</v>
      </c>
      <c r="T53" s="1">
        <f t="array" ref="T53:T65">k.additional.2030</f>
        <v>1032471.2328767126</v>
      </c>
      <c r="U53" s="1">
        <f t="array" ref="U53:U65">k.additional.2030</f>
        <v>1032471.2328767126</v>
      </c>
      <c r="V53" s="1">
        <f t="array" ref="V53:V65">k.additional.2030</f>
        <v>1032471.2328767126</v>
      </c>
      <c r="W53" s="1">
        <f t="array" ref="W53:W65">k.additional.2030</f>
        <v>1032471.2328767126</v>
      </c>
      <c r="X53" s="1">
        <f t="array" ref="X53:X65">k.additional.2030</f>
        <v>1032471.2328767126</v>
      </c>
      <c r="Y53" s="1">
        <f t="array" ref="Y53:Y65">k.additional.2030</f>
        <v>1032471.2328767126</v>
      </c>
      <c r="Z53" s="1">
        <f t="array" ref="Z53:Z65">k.additional.2030</f>
        <v>1032471.2328767126</v>
      </c>
      <c r="AA53" s="1">
        <f t="array" ref="AA53:AA65">k.additional.2030</f>
        <v>1032471.2328767126</v>
      </c>
      <c r="AB53" s="1">
        <f t="array" ref="AB53:AB65">k.additional.2030</f>
        <v>1032471.2328767126</v>
      </c>
      <c r="AC53" s="1">
        <f t="array" ref="AC53:AC65">k.additional.2030</f>
        <v>1032471.2328767126</v>
      </c>
      <c r="AD53" s="1">
        <f t="array" ref="AD53:AD65">k.additional.2030</f>
        <v>1032471.2328767126</v>
      </c>
      <c r="AE53" s="1">
        <f t="array" ref="AE53:AE65">k.additional.2030</f>
        <v>1032471.2328767126</v>
      </c>
      <c r="AF53" s="1">
        <f t="array" ref="AF53:AF65">k.additional.2030</f>
        <v>1032471.2328767126</v>
      </c>
      <c r="AG53" s="1">
        <f t="array" ref="AG53:AG65">k.additional.2030</f>
        <v>1032471.2328767126</v>
      </c>
      <c r="AH53" s="1">
        <f t="array" ref="AH53:AH65">k.additional.2030</f>
        <v>1032471.2328767126</v>
      </c>
      <c r="AI53" s="1">
        <f t="array" ref="AI53:AI65">k.additional.2030</f>
        <v>1032471.2328767126</v>
      </c>
      <c r="AJ53" s="1">
        <f t="array" ref="AJ53:AJ65">k.additional.2030</f>
        <v>1032471.2328767126</v>
      </c>
      <c r="AK53" s="1">
        <f t="array" ref="AK53:AK65">k.additional.2030</f>
        <v>1032471.2328767126</v>
      </c>
      <c r="AL53" s="1">
        <f t="array" ref="AL53:AL65">k.additional.2030</f>
        <v>1032471.2328767126</v>
      </c>
      <c r="AM53" s="1">
        <f t="array" ref="AM53:AM65">k.additional.2030</f>
        <v>1032471.2328767126</v>
      </c>
      <c r="AN53" s="1">
        <f t="array" ref="AN53:AN65">k.additional.2030</f>
        <v>1032471.2328767126</v>
      </c>
      <c r="AO53" s="1">
        <f t="array" ref="AO53:AO65">k.additional.2030</f>
        <v>1032471.2328767126</v>
      </c>
      <c r="AP53" s="1">
        <f t="array" ref="AP53:AP65">k.additional.2030</f>
        <v>1032471.2328767126</v>
      </c>
      <c r="AQ53" s="1">
        <f t="array" ref="AQ53:AQ65">k.additional.2030</f>
        <v>1032471.2328767126</v>
      </c>
      <c r="AR53" s="1">
        <f t="array" ref="AR53:AR65">k.additional.2030</f>
        <v>1032471.2328767126</v>
      </c>
      <c r="AS53" s="1">
        <f t="array" ref="AS53:AS65">k.additional.2030</f>
        <v>1032471.2328767126</v>
      </c>
      <c r="AT53" s="1">
        <f t="array" ref="AT53:AT65">k.additional.2030</f>
        <v>1032471.2328767126</v>
      </c>
      <c r="AU53" s="1">
        <f t="array" ref="AU53:AU65">k.additional.2030</f>
        <v>1032471.2328767126</v>
      </c>
      <c r="AV53" s="1">
        <f t="array" ref="AV53:AV65">k.additional.2030</f>
        <v>1032471.2328767126</v>
      </c>
      <c r="AW53" s="1">
        <f t="array" ref="AW53:AW65">k.additional.2030</f>
        <v>1032471.2328767126</v>
      </c>
      <c r="AX53" s="1">
        <f t="array" ref="AX53:AX65">k.additional.2030</f>
        <v>1032471.2328767126</v>
      </c>
      <c r="AY53" s="1">
        <f t="array" ref="AY53:AY65">k.additional.2030</f>
        <v>1032471.2328767126</v>
      </c>
      <c r="AZ53" s="1">
        <f t="array" ref="AZ53:AZ65">k.additional.2030</f>
        <v>1032471.2328767126</v>
      </c>
      <c r="BA53" s="1">
        <f t="array" ref="BA53:BA65">k.additional.2030</f>
        <v>1032471.2328767126</v>
      </c>
      <c r="BB53" s="1">
        <f t="array" ref="BB53:BB65">k.additional.2030</f>
        <v>1032471.2328767126</v>
      </c>
      <c r="BC53" s="1">
        <f t="array" ref="BC53:BC65">k.additional.2030</f>
        <v>1032471.2328767126</v>
      </c>
      <c r="BD53" s="1">
        <f t="array" ref="BD53:BD65">k.additional.2030</f>
        <v>1032471.2328767126</v>
      </c>
      <c r="BE53" s="1">
        <f t="array" ref="BE53:BE65">k.additional.2030</f>
        <v>1032471.2328767126</v>
      </c>
      <c r="BF53" s="1">
        <f t="array" ref="BF53:BF65">k.additional.2030</f>
        <v>1032471.2328767126</v>
      </c>
      <c r="BG53" s="1">
        <f t="array" ref="BG53:BG65">k.additional.2030</f>
        <v>1032471.2328767126</v>
      </c>
      <c r="BH53" s="1">
        <f t="array" ref="BH53:BH65">k.additional.2030</f>
        <v>1032471.2328767126</v>
      </c>
      <c r="BI53" s="1">
        <f t="array" ref="BI53:BI65">k.additional.2030</f>
        <v>1032471.2328767126</v>
      </c>
      <c r="BJ53" s="1">
        <f t="array" ref="BJ53:BJ65">k.additional.2030</f>
        <v>1032471.2328767126</v>
      </c>
      <c r="BK53" s="1">
        <f t="array" ref="BK53:BK65">k.additional.2030</f>
        <v>1032471.2328767126</v>
      </c>
      <c r="BL53" s="1">
        <f t="array" ref="BL53:BL65">k.additional.2030</f>
        <v>1032471.2328767126</v>
      </c>
      <c r="BM53" s="1">
        <f t="array" ref="BM53:BM65">k.additional.2030</f>
        <v>1032471.2328767126</v>
      </c>
      <c r="BN53" s="1">
        <f t="array" ref="BN53:BN65">k.additional.2030</f>
        <v>1032471.2328767126</v>
      </c>
      <c r="BO53" s="1">
        <f t="array" ref="BO53:BO65">k.additional.2030</f>
        <v>1032471.2328767126</v>
      </c>
      <c r="BP53" s="1">
        <f t="array" ref="BP53:BP65">k.additional.2030</f>
        <v>1032471.2328767126</v>
      </c>
      <c r="BQ53" s="1">
        <f t="array" ref="BQ53:BQ65">k.additional.2030</f>
        <v>1032471.2328767126</v>
      </c>
      <c r="BR53" s="1">
        <f t="array" ref="BR53:BR65">k.additional.2030</f>
        <v>1032471.2328767126</v>
      </c>
      <c r="BS53" s="1">
        <f t="array" ref="BS53:BS65">k.additional.2030</f>
        <v>1032471.2328767126</v>
      </c>
      <c r="BT53" s="1">
        <f t="array" ref="BT53:BT65">k.additional.2030</f>
        <v>1032471.2328767126</v>
      </c>
      <c r="BU53" s="1">
        <f t="array" ref="BU53:BU65">k.additional.2030</f>
        <v>1032471.2328767126</v>
      </c>
      <c r="BV53" s="1">
        <f t="array" ref="BV53:BV65">k.additional.2030</f>
        <v>1032471.2328767126</v>
      </c>
      <c r="BW53" s="1">
        <f t="array" ref="BW53:BW65">k.additional.2030</f>
        <v>1032471.2328767126</v>
      </c>
      <c r="BX53" s="1">
        <f t="array" ref="BX53:BX65">k.additional.2030</f>
        <v>1032471.2328767126</v>
      </c>
      <c r="BY53" s="1">
        <f t="array" ref="BY53:BY65">k.additional.2030</f>
        <v>1032471.2328767126</v>
      </c>
      <c r="BZ53" s="1">
        <f t="array" ref="BZ53:BZ65">k.additional.2030</f>
        <v>1032471.2328767126</v>
      </c>
      <c r="CA53" s="1">
        <f t="array" ref="CA53:CA65">k.additional.2030</f>
        <v>1032471.2328767126</v>
      </c>
      <c r="CB53" s="1">
        <f t="array" ref="CB53:CB65">k.additional.2030</f>
        <v>1032471.2328767126</v>
      </c>
      <c r="CC53" s="1">
        <f t="array" ref="CC53:CC65">k.additional.2030</f>
        <v>1032471.2328767126</v>
      </c>
      <c r="CD53" s="1">
        <f t="array" ref="CD53:CD65">k.additional.2030</f>
        <v>1032471.2328767126</v>
      </c>
      <c r="CE53" s="1">
        <f t="array" ref="CE53:CE65">k.additional.2030</f>
        <v>1032471.2328767126</v>
      </c>
      <c r="CF53" s="1">
        <f t="array" ref="CF53:CF65">k.additional.2030</f>
        <v>1032471.2328767126</v>
      </c>
      <c r="CG53" s="1">
        <f t="array" ref="CG53:CG65">k.additional.2030</f>
        <v>1032471.2328767126</v>
      </c>
      <c r="CH53" s="1">
        <f t="array" ref="CH53:CH65">k.additional.2030</f>
        <v>1032471.2328767126</v>
      </c>
      <c r="CI53" s="1">
        <f t="array" ref="CI53:CI65">k.additional.2030</f>
        <v>1032471.2328767126</v>
      </c>
      <c r="CJ53" s="1">
        <f t="array" ref="CJ53:CJ65">k.additional.2030</f>
        <v>1032471.2328767126</v>
      </c>
      <c r="CK53" s="1">
        <f t="array" ref="CK53:CK65">k.additional.2030</f>
        <v>1032471.2328767126</v>
      </c>
      <c r="CL53" s="1">
        <f t="array" ref="CL53:CL65">k.additional.2030</f>
        <v>1032471.2328767126</v>
      </c>
      <c r="CM53" s="1">
        <f t="array" ref="CM53:CM65">k.additional.2030</f>
        <v>1032471.2328767126</v>
      </c>
      <c r="CN53" s="1">
        <f t="array" ref="CN53:CN65">k.additional.2030</f>
        <v>1032471.2328767126</v>
      </c>
      <c r="CO53" s="1">
        <f t="array" ref="CO53:CO65">k.additional.2030</f>
        <v>1032471.2328767126</v>
      </c>
      <c r="CP53" s="1">
        <f t="array" ref="CP53:CP65">k.additional.2030</f>
        <v>1032471.2328767126</v>
      </c>
      <c r="CQ53" s="1">
        <f t="array" ref="CQ53:CQ65">k.additional.2030</f>
        <v>1032471.2328767126</v>
      </c>
      <c r="CR53" s="1">
        <f t="array" ref="CR53:CR65">k.additional.2030</f>
        <v>1032471.2328767126</v>
      </c>
      <c r="CS53" s="1">
        <f t="array" ref="CS53:CS65">k.additional.2030</f>
        <v>1032471.2328767126</v>
      </c>
      <c r="CT53" s="1">
        <f t="array" ref="CT53:CT65">k.additional.2030</f>
        <v>1032471.2328767126</v>
      </c>
      <c r="CU53" s="1">
        <f t="array" ref="CU53:CU65">k.additional.2030</f>
        <v>1032471.2328767126</v>
      </c>
      <c r="CV53" s="1">
        <f t="array" ref="CV53:CV65">k.additional.2030</f>
        <v>1032471.2328767126</v>
      </c>
      <c r="CW53" s="1">
        <f t="array" ref="CW53:CW65">k.additional.2030</f>
        <v>1032471.2328767126</v>
      </c>
      <c r="CX53" s="1">
        <f t="array" ref="CX53:CX65">k.additional.2030</f>
        <v>1032471.2328767126</v>
      </c>
      <c r="CY53" s="1">
        <f t="array" ref="CY53:CY65">k.additional.2030</f>
        <v>1032471.2328767126</v>
      </c>
      <c r="CZ53" s="1">
        <f t="array" ref="CZ53:CZ65">k.additional.2030</f>
        <v>1032471.2328767126</v>
      </c>
      <c r="DA53" s="1">
        <f t="array" ref="DA53:DA65">k.additional.2030</f>
        <v>1032471.2328767126</v>
      </c>
    </row>
    <row r="54" spans="3:105" x14ac:dyDescent="0.25">
      <c r="D54" t="s">
        <v>49</v>
      </c>
      <c r="E54" s="1">
        <v>1032471.2328767126</v>
      </c>
      <c r="F54" s="1">
        <v>1032471.2328767126</v>
      </c>
      <c r="G54" s="1">
        <v>1032471.2328767126</v>
      </c>
      <c r="H54" s="1">
        <v>1032471.2328767126</v>
      </c>
      <c r="I54" s="1">
        <v>1032471.2328767126</v>
      </c>
      <c r="J54" s="1">
        <v>1032471.2328767126</v>
      </c>
      <c r="K54" s="1">
        <v>1032471.2328767126</v>
      </c>
      <c r="L54" s="1">
        <v>1032471.2328767126</v>
      </c>
      <c r="M54" s="1">
        <v>1032471.2328767126</v>
      </c>
      <c r="N54" s="1">
        <v>1032471.2328767126</v>
      </c>
      <c r="O54" s="1">
        <v>1032471.2328767126</v>
      </c>
      <c r="P54" s="1">
        <v>1032471.2328767126</v>
      </c>
      <c r="Q54" s="1">
        <v>1032471.2328767126</v>
      </c>
      <c r="R54" s="1">
        <v>1032471.2328767126</v>
      </c>
      <c r="S54" s="1">
        <v>1032471.2328767126</v>
      </c>
      <c r="T54" s="1">
        <v>1032471.2328767126</v>
      </c>
      <c r="U54" s="1">
        <v>1032471.2328767126</v>
      </c>
      <c r="V54" s="1">
        <v>1032471.2328767126</v>
      </c>
      <c r="W54" s="1">
        <v>1032471.2328767126</v>
      </c>
      <c r="X54" s="1">
        <v>1032471.2328767126</v>
      </c>
      <c r="Y54" s="1">
        <v>1032471.2328767126</v>
      </c>
      <c r="Z54" s="1">
        <v>1032471.2328767126</v>
      </c>
      <c r="AA54" s="1">
        <v>1032471.2328767126</v>
      </c>
      <c r="AB54" s="1">
        <v>1032471.2328767126</v>
      </c>
      <c r="AC54" s="1">
        <v>1032471.2328767126</v>
      </c>
      <c r="AD54" s="1">
        <v>1032471.2328767126</v>
      </c>
      <c r="AE54" s="1">
        <v>1032471.2328767126</v>
      </c>
      <c r="AF54" s="1">
        <v>1032471.2328767126</v>
      </c>
      <c r="AG54" s="1">
        <v>1032471.2328767126</v>
      </c>
      <c r="AH54" s="1">
        <v>1032471.2328767126</v>
      </c>
      <c r="AI54" s="1">
        <v>1032471.2328767126</v>
      </c>
      <c r="AJ54" s="1">
        <v>1032471.2328767126</v>
      </c>
      <c r="AK54" s="1">
        <v>1032471.2328767126</v>
      </c>
      <c r="AL54" s="1">
        <v>1032471.2328767126</v>
      </c>
      <c r="AM54" s="1">
        <v>1032471.2328767126</v>
      </c>
      <c r="AN54" s="1">
        <v>1032471.2328767126</v>
      </c>
      <c r="AO54" s="1">
        <v>1032471.2328767126</v>
      </c>
      <c r="AP54" s="1">
        <v>1032471.2328767126</v>
      </c>
      <c r="AQ54" s="1">
        <v>1032471.2328767126</v>
      </c>
      <c r="AR54" s="1">
        <v>1032471.2328767126</v>
      </c>
      <c r="AS54" s="1">
        <v>1032471.2328767126</v>
      </c>
      <c r="AT54" s="1">
        <v>1032471.2328767126</v>
      </c>
      <c r="AU54" s="1">
        <v>1032471.2328767126</v>
      </c>
      <c r="AV54" s="1">
        <v>1032471.2328767126</v>
      </c>
      <c r="AW54" s="1">
        <v>1032471.2328767126</v>
      </c>
      <c r="AX54" s="1">
        <v>1032471.2328767126</v>
      </c>
      <c r="AY54" s="1">
        <v>1032471.2328767126</v>
      </c>
      <c r="AZ54" s="1">
        <v>1032471.2328767126</v>
      </c>
      <c r="BA54" s="1">
        <v>1032471.2328767126</v>
      </c>
      <c r="BB54" s="1">
        <v>1032471.2328767126</v>
      </c>
      <c r="BC54" s="1">
        <v>1032471.2328767126</v>
      </c>
      <c r="BD54" s="1">
        <v>1032471.2328767126</v>
      </c>
      <c r="BE54" s="1">
        <v>1032471.2328767126</v>
      </c>
      <c r="BF54" s="1">
        <v>1032471.2328767126</v>
      </c>
      <c r="BG54" s="1">
        <v>1032471.2328767126</v>
      </c>
      <c r="BH54" s="1">
        <v>1032471.2328767126</v>
      </c>
      <c r="BI54" s="1">
        <v>1032471.2328767126</v>
      </c>
      <c r="BJ54" s="1">
        <v>1032471.2328767126</v>
      </c>
      <c r="BK54" s="1">
        <v>1032471.2328767126</v>
      </c>
      <c r="BL54" s="1">
        <v>1032471.2328767126</v>
      </c>
      <c r="BM54" s="1">
        <v>1032471.2328767126</v>
      </c>
      <c r="BN54" s="1">
        <v>1032471.2328767126</v>
      </c>
      <c r="BO54" s="1">
        <v>1032471.2328767126</v>
      </c>
      <c r="BP54" s="1">
        <v>1032471.2328767126</v>
      </c>
      <c r="BQ54" s="1">
        <v>1032471.2328767126</v>
      </c>
      <c r="BR54" s="1">
        <v>1032471.2328767126</v>
      </c>
      <c r="BS54" s="1">
        <v>1032471.2328767126</v>
      </c>
      <c r="BT54" s="1">
        <v>1032471.2328767126</v>
      </c>
      <c r="BU54" s="1">
        <v>1032471.2328767126</v>
      </c>
      <c r="BV54" s="1">
        <v>1032471.2328767126</v>
      </c>
      <c r="BW54" s="1">
        <v>1032471.2328767126</v>
      </c>
      <c r="BX54" s="1">
        <v>1032471.2328767126</v>
      </c>
      <c r="BY54" s="1">
        <v>1032471.2328767126</v>
      </c>
      <c r="BZ54" s="1">
        <v>1032471.2328767126</v>
      </c>
      <c r="CA54" s="1">
        <v>1032471.2328767126</v>
      </c>
      <c r="CB54" s="1">
        <v>1032471.2328767126</v>
      </c>
      <c r="CC54" s="1">
        <v>1032471.2328767126</v>
      </c>
      <c r="CD54" s="1">
        <v>1032471.2328767126</v>
      </c>
      <c r="CE54" s="1">
        <v>1032471.2328767126</v>
      </c>
      <c r="CF54" s="1">
        <v>1032471.2328767126</v>
      </c>
      <c r="CG54" s="1">
        <v>1032471.2328767126</v>
      </c>
      <c r="CH54" s="1">
        <v>1032471.2328767126</v>
      </c>
      <c r="CI54" s="1">
        <v>1032471.2328767126</v>
      </c>
      <c r="CJ54" s="1">
        <v>1032471.2328767126</v>
      </c>
      <c r="CK54" s="1">
        <v>1032471.2328767126</v>
      </c>
      <c r="CL54" s="1">
        <v>1032471.2328767126</v>
      </c>
      <c r="CM54" s="1">
        <v>1032471.2328767126</v>
      </c>
      <c r="CN54" s="1">
        <v>1032471.2328767126</v>
      </c>
      <c r="CO54" s="1">
        <v>1032471.2328767126</v>
      </c>
      <c r="CP54" s="1">
        <v>1032471.2328767126</v>
      </c>
      <c r="CQ54" s="1">
        <v>1032471.2328767126</v>
      </c>
      <c r="CR54" s="1">
        <v>1032471.2328767126</v>
      </c>
      <c r="CS54" s="1">
        <v>1032471.2328767126</v>
      </c>
      <c r="CT54" s="1">
        <v>1032471.2328767126</v>
      </c>
      <c r="CU54" s="1">
        <v>1032471.2328767126</v>
      </c>
      <c r="CV54" s="1">
        <v>1032471.2328767126</v>
      </c>
      <c r="CW54" s="1">
        <v>1032471.2328767126</v>
      </c>
      <c r="CX54" s="1">
        <v>1032471.2328767126</v>
      </c>
      <c r="CY54" s="1">
        <v>1032471.2328767126</v>
      </c>
      <c r="CZ54" s="1">
        <v>1032471.2328767126</v>
      </c>
      <c r="DA54" s="1">
        <v>1032471.2328767126</v>
      </c>
    </row>
    <row r="55" spans="3:105" x14ac:dyDescent="0.25">
      <c r="D55" t="s">
        <v>50</v>
      </c>
      <c r="E55" s="1">
        <v>1032471.2328767126</v>
      </c>
      <c r="F55" s="1">
        <v>1032471.2328767126</v>
      </c>
      <c r="G55" s="1">
        <v>1032471.2328767126</v>
      </c>
      <c r="H55" s="1">
        <v>1032471.2328767126</v>
      </c>
      <c r="I55" s="1">
        <v>1032471.2328767126</v>
      </c>
      <c r="J55" s="1">
        <v>1032471.2328767126</v>
      </c>
      <c r="K55" s="1">
        <v>1032471.2328767126</v>
      </c>
      <c r="L55" s="1">
        <v>1032471.2328767126</v>
      </c>
      <c r="M55" s="1">
        <v>1032471.2328767126</v>
      </c>
      <c r="N55" s="1">
        <v>1032471.2328767126</v>
      </c>
      <c r="O55" s="1">
        <v>1032471.2328767126</v>
      </c>
      <c r="P55" s="1">
        <v>1032471.2328767126</v>
      </c>
      <c r="Q55" s="1">
        <v>1032471.2328767126</v>
      </c>
      <c r="R55" s="1">
        <v>1032471.2328767126</v>
      </c>
      <c r="S55" s="1">
        <v>1032471.2328767126</v>
      </c>
      <c r="T55" s="1">
        <v>1032471.2328767126</v>
      </c>
      <c r="U55" s="1">
        <v>1032471.2328767126</v>
      </c>
      <c r="V55" s="1">
        <v>1032471.2328767126</v>
      </c>
      <c r="W55" s="1">
        <v>1032471.2328767126</v>
      </c>
      <c r="X55" s="1">
        <v>1032471.2328767126</v>
      </c>
      <c r="Y55" s="1">
        <v>1032471.2328767126</v>
      </c>
      <c r="Z55" s="1">
        <v>1032471.2328767126</v>
      </c>
      <c r="AA55" s="1">
        <v>1032471.2328767126</v>
      </c>
      <c r="AB55" s="1">
        <v>1032471.2328767126</v>
      </c>
      <c r="AC55" s="1">
        <v>1032471.2328767126</v>
      </c>
      <c r="AD55" s="1">
        <v>1032471.2328767126</v>
      </c>
      <c r="AE55" s="1">
        <v>1032471.2328767126</v>
      </c>
      <c r="AF55" s="1">
        <v>1032471.2328767126</v>
      </c>
      <c r="AG55" s="1">
        <v>1032471.2328767126</v>
      </c>
      <c r="AH55" s="1">
        <v>1032471.2328767126</v>
      </c>
      <c r="AI55" s="1">
        <v>1032471.2328767126</v>
      </c>
      <c r="AJ55" s="1">
        <v>1032471.2328767126</v>
      </c>
      <c r="AK55" s="1">
        <v>1032471.2328767126</v>
      </c>
      <c r="AL55" s="1">
        <v>1032471.2328767126</v>
      </c>
      <c r="AM55" s="1">
        <v>1032471.2328767126</v>
      </c>
      <c r="AN55" s="1">
        <v>1032471.2328767126</v>
      </c>
      <c r="AO55" s="1">
        <v>1032471.2328767126</v>
      </c>
      <c r="AP55" s="1">
        <v>1032471.2328767126</v>
      </c>
      <c r="AQ55" s="1">
        <v>1032471.2328767126</v>
      </c>
      <c r="AR55" s="1">
        <v>1032471.2328767126</v>
      </c>
      <c r="AS55" s="1">
        <v>1032471.2328767126</v>
      </c>
      <c r="AT55" s="1">
        <v>1032471.2328767126</v>
      </c>
      <c r="AU55" s="1">
        <v>1032471.2328767126</v>
      </c>
      <c r="AV55" s="1">
        <v>1032471.2328767126</v>
      </c>
      <c r="AW55" s="1">
        <v>1032471.2328767126</v>
      </c>
      <c r="AX55" s="1">
        <v>1032471.2328767126</v>
      </c>
      <c r="AY55" s="1">
        <v>1032471.2328767126</v>
      </c>
      <c r="AZ55" s="1">
        <v>1032471.2328767126</v>
      </c>
      <c r="BA55" s="1">
        <v>1032471.2328767126</v>
      </c>
      <c r="BB55" s="1">
        <v>1032471.2328767126</v>
      </c>
      <c r="BC55" s="1">
        <v>1032471.2328767126</v>
      </c>
      <c r="BD55" s="1">
        <v>1032471.2328767126</v>
      </c>
      <c r="BE55" s="1">
        <v>1032471.2328767126</v>
      </c>
      <c r="BF55" s="1">
        <v>1032471.2328767126</v>
      </c>
      <c r="BG55" s="1">
        <v>1032471.2328767126</v>
      </c>
      <c r="BH55" s="1">
        <v>1032471.2328767126</v>
      </c>
      <c r="BI55" s="1">
        <v>1032471.2328767126</v>
      </c>
      <c r="BJ55" s="1">
        <v>1032471.2328767126</v>
      </c>
      <c r="BK55" s="1">
        <v>1032471.2328767126</v>
      </c>
      <c r="BL55" s="1">
        <v>1032471.2328767126</v>
      </c>
      <c r="BM55" s="1">
        <v>1032471.2328767126</v>
      </c>
      <c r="BN55" s="1">
        <v>1032471.2328767126</v>
      </c>
      <c r="BO55" s="1">
        <v>1032471.2328767126</v>
      </c>
      <c r="BP55" s="1">
        <v>1032471.2328767126</v>
      </c>
      <c r="BQ55" s="1">
        <v>1032471.2328767126</v>
      </c>
      <c r="BR55" s="1">
        <v>1032471.2328767126</v>
      </c>
      <c r="BS55" s="1">
        <v>1032471.2328767126</v>
      </c>
      <c r="BT55" s="1">
        <v>1032471.2328767126</v>
      </c>
      <c r="BU55" s="1">
        <v>1032471.2328767126</v>
      </c>
      <c r="BV55" s="1">
        <v>1032471.2328767126</v>
      </c>
      <c r="BW55" s="1">
        <v>1032471.2328767126</v>
      </c>
      <c r="BX55" s="1">
        <v>1032471.2328767126</v>
      </c>
      <c r="BY55" s="1">
        <v>1032471.2328767126</v>
      </c>
      <c r="BZ55" s="1">
        <v>1032471.2328767126</v>
      </c>
      <c r="CA55" s="1">
        <v>1032471.2328767126</v>
      </c>
      <c r="CB55" s="1">
        <v>1032471.2328767126</v>
      </c>
      <c r="CC55" s="1">
        <v>1032471.2328767126</v>
      </c>
      <c r="CD55" s="1">
        <v>1032471.2328767126</v>
      </c>
      <c r="CE55" s="1">
        <v>1032471.2328767126</v>
      </c>
      <c r="CF55" s="1">
        <v>1032471.2328767126</v>
      </c>
      <c r="CG55" s="1">
        <v>1032471.2328767126</v>
      </c>
      <c r="CH55" s="1">
        <v>1032471.2328767126</v>
      </c>
      <c r="CI55" s="1">
        <v>1032471.2328767126</v>
      </c>
      <c r="CJ55" s="1">
        <v>1032471.2328767126</v>
      </c>
      <c r="CK55" s="1">
        <v>1032471.2328767126</v>
      </c>
      <c r="CL55" s="1">
        <v>1032471.2328767126</v>
      </c>
      <c r="CM55" s="1">
        <v>1032471.2328767126</v>
      </c>
      <c r="CN55" s="1">
        <v>1032471.2328767126</v>
      </c>
      <c r="CO55" s="1">
        <v>1032471.2328767126</v>
      </c>
      <c r="CP55" s="1">
        <v>1032471.2328767126</v>
      </c>
      <c r="CQ55" s="1">
        <v>1032471.2328767126</v>
      </c>
      <c r="CR55" s="1">
        <v>1032471.2328767126</v>
      </c>
      <c r="CS55" s="1">
        <v>1032471.2328767126</v>
      </c>
      <c r="CT55" s="1">
        <v>1032471.2328767126</v>
      </c>
      <c r="CU55" s="1">
        <v>1032471.2328767126</v>
      </c>
      <c r="CV55" s="1">
        <v>1032471.2328767126</v>
      </c>
      <c r="CW55" s="1">
        <v>1032471.2328767126</v>
      </c>
      <c r="CX55" s="1">
        <v>1032471.2328767126</v>
      </c>
      <c r="CY55" s="1">
        <v>1032471.2328767126</v>
      </c>
      <c r="CZ55" s="1">
        <v>1032471.2328767126</v>
      </c>
      <c r="DA55" s="1">
        <v>1032471.2328767126</v>
      </c>
    </row>
    <row r="56" spans="3:105" x14ac:dyDescent="0.25">
      <c r="D56" t="s">
        <v>51</v>
      </c>
      <c r="E56" s="1">
        <v>1032471.2328767126</v>
      </c>
      <c r="F56" s="1">
        <v>1032471.2328767126</v>
      </c>
      <c r="G56" s="1">
        <v>1032471.2328767126</v>
      </c>
      <c r="H56" s="1">
        <v>1032471.2328767126</v>
      </c>
      <c r="I56" s="1">
        <v>1032471.2328767126</v>
      </c>
      <c r="J56" s="1">
        <v>1032471.2328767126</v>
      </c>
      <c r="K56" s="1">
        <v>1032471.2328767126</v>
      </c>
      <c r="L56" s="1">
        <v>1032471.2328767126</v>
      </c>
      <c r="M56" s="1">
        <v>1032471.2328767126</v>
      </c>
      <c r="N56" s="1">
        <v>1032471.2328767126</v>
      </c>
      <c r="O56" s="1">
        <v>1032471.2328767126</v>
      </c>
      <c r="P56" s="1">
        <v>1032471.2328767126</v>
      </c>
      <c r="Q56" s="1">
        <v>1032471.2328767126</v>
      </c>
      <c r="R56" s="1">
        <v>1032471.2328767126</v>
      </c>
      <c r="S56" s="1">
        <v>1032471.2328767126</v>
      </c>
      <c r="T56" s="1">
        <v>1032471.2328767126</v>
      </c>
      <c r="U56" s="1">
        <v>1032471.2328767126</v>
      </c>
      <c r="V56" s="1">
        <v>1032471.2328767126</v>
      </c>
      <c r="W56" s="1">
        <v>1032471.2328767126</v>
      </c>
      <c r="X56" s="1">
        <v>1032471.2328767126</v>
      </c>
      <c r="Y56" s="1">
        <v>1032471.2328767126</v>
      </c>
      <c r="Z56" s="1">
        <v>1032471.2328767126</v>
      </c>
      <c r="AA56" s="1">
        <v>1032471.2328767126</v>
      </c>
      <c r="AB56" s="1">
        <v>1032471.2328767126</v>
      </c>
      <c r="AC56" s="1">
        <v>1032471.2328767126</v>
      </c>
      <c r="AD56" s="1">
        <v>1032471.2328767126</v>
      </c>
      <c r="AE56" s="1">
        <v>1032471.2328767126</v>
      </c>
      <c r="AF56" s="1">
        <v>1032471.2328767126</v>
      </c>
      <c r="AG56" s="1">
        <v>1032471.2328767126</v>
      </c>
      <c r="AH56" s="1">
        <v>1032471.2328767126</v>
      </c>
      <c r="AI56" s="1">
        <v>1032471.2328767126</v>
      </c>
      <c r="AJ56" s="1">
        <v>1032471.2328767126</v>
      </c>
      <c r="AK56" s="1">
        <v>1032471.2328767126</v>
      </c>
      <c r="AL56" s="1">
        <v>1032471.2328767126</v>
      </c>
      <c r="AM56" s="1">
        <v>1032471.2328767126</v>
      </c>
      <c r="AN56" s="1">
        <v>1032471.2328767126</v>
      </c>
      <c r="AO56" s="1">
        <v>1032471.2328767126</v>
      </c>
      <c r="AP56" s="1">
        <v>1032471.2328767126</v>
      </c>
      <c r="AQ56" s="1">
        <v>1032471.2328767126</v>
      </c>
      <c r="AR56" s="1">
        <v>1032471.2328767126</v>
      </c>
      <c r="AS56" s="1">
        <v>1032471.2328767126</v>
      </c>
      <c r="AT56" s="1">
        <v>1032471.2328767126</v>
      </c>
      <c r="AU56" s="1">
        <v>1032471.2328767126</v>
      </c>
      <c r="AV56" s="1">
        <v>1032471.2328767126</v>
      </c>
      <c r="AW56" s="1">
        <v>1032471.2328767126</v>
      </c>
      <c r="AX56" s="1">
        <v>1032471.2328767126</v>
      </c>
      <c r="AY56" s="1">
        <v>1032471.2328767126</v>
      </c>
      <c r="AZ56" s="1">
        <v>1032471.2328767126</v>
      </c>
      <c r="BA56" s="1">
        <v>1032471.2328767126</v>
      </c>
      <c r="BB56" s="1">
        <v>1032471.2328767126</v>
      </c>
      <c r="BC56" s="1">
        <v>1032471.2328767126</v>
      </c>
      <c r="BD56" s="1">
        <v>1032471.2328767126</v>
      </c>
      <c r="BE56" s="1">
        <v>1032471.2328767126</v>
      </c>
      <c r="BF56" s="1">
        <v>1032471.2328767126</v>
      </c>
      <c r="BG56" s="1">
        <v>1032471.2328767126</v>
      </c>
      <c r="BH56" s="1">
        <v>1032471.2328767126</v>
      </c>
      <c r="BI56" s="1">
        <v>1032471.2328767126</v>
      </c>
      <c r="BJ56" s="1">
        <v>1032471.2328767126</v>
      </c>
      <c r="BK56" s="1">
        <v>1032471.2328767126</v>
      </c>
      <c r="BL56" s="1">
        <v>1032471.2328767126</v>
      </c>
      <c r="BM56" s="1">
        <v>1032471.2328767126</v>
      </c>
      <c r="BN56" s="1">
        <v>1032471.2328767126</v>
      </c>
      <c r="BO56" s="1">
        <v>1032471.2328767126</v>
      </c>
      <c r="BP56" s="1">
        <v>1032471.2328767126</v>
      </c>
      <c r="BQ56" s="1">
        <v>1032471.2328767126</v>
      </c>
      <c r="BR56" s="1">
        <v>1032471.2328767126</v>
      </c>
      <c r="BS56" s="1">
        <v>1032471.2328767126</v>
      </c>
      <c r="BT56" s="1">
        <v>1032471.2328767126</v>
      </c>
      <c r="BU56" s="1">
        <v>1032471.2328767126</v>
      </c>
      <c r="BV56" s="1">
        <v>1032471.2328767126</v>
      </c>
      <c r="BW56" s="1">
        <v>1032471.2328767126</v>
      </c>
      <c r="BX56" s="1">
        <v>1032471.2328767126</v>
      </c>
      <c r="BY56" s="1">
        <v>1032471.2328767126</v>
      </c>
      <c r="BZ56" s="1">
        <v>1032471.2328767126</v>
      </c>
      <c r="CA56" s="1">
        <v>1032471.2328767126</v>
      </c>
      <c r="CB56" s="1">
        <v>1032471.2328767126</v>
      </c>
      <c r="CC56" s="1">
        <v>1032471.2328767126</v>
      </c>
      <c r="CD56" s="1">
        <v>1032471.2328767126</v>
      </c>
      <c r="CE56" s="1">
        <v>1032471.2328767126</v>
      </c>
      <c r="CF56" s="1">
        <v>1032471.2328767126</v>
      </c>
      <c r="CG56" s="1">
        <v>1032471.2328767126</v>
      </c>
      <c r="CH56" s="1">
        <v>1032471.2328767126</v>
      </c>
      <c r="CI56" s="1">
        <v>1032471.2328767126</v>
      </c>
      <c r="CJ56" s="1">
        <v>1032471.2328767126</v>
      </c>
      <c r="CK56" s="1">
        <v>1032471.2328767126</v>
      </c>
      <c r="CL56" s="1">
        <v>1032471.2328767126</v>
      </c>
      <c r="CM56" s="1">
        <v>1032471.2328767126</v>
      </c>
      <c r="CN56" s="1">
        <v>1032471.2328767126</v>
      </c>
      <c r="CO56" s="1">
        <v>1032471.2328767126</v>
      </c>
      <c r="CP56" s="1">
        <v>1032471.2328767126</v>
      </c>
      <c r="CQ56" s="1">
        <v>1032471.2328767126</v>
      </c>
      <c r="CR56" s="1">
        <v>1032471.2328767126</v>
      </c>
      <c r="CS56" s="1">
        <v>1032471.2328767126</v>
      </c>
      <c r="CT56" s="1">
        <v>1032471.2328767126</v>
      </c>
      <c r="CU56" s="1">
        <v>1032471.2328767126</v>
      </c>
      <c r="CV56" s="1">
        <v>1032471.2328767126</v>
      </c>
      <c r="CW56" s="1">
        <v>1032471.2328767126</v>
      </c>
      <c r="CX56" s="1">
        <v>1032471.2328767126</v>
      </c>
      <c r="CY56" s="1">
        <v>1032471.2328767126</v>
      </c>
      <c r="CZ56" s="1">
        <v>1032471.2328767126</v>
      </c>
      <c r="DA56" s="1">
        <v>1032471.2328767126</v>
      </c>
    </row>
    <row r="57" spans="3:105" x14ac:dyDescent="0.25">
      <c r="D57" t="s">
        <v>52</v>
      </c>
      <c r="E57" s="1">
        <v>1032471.2328767126</v>
      </c>
      <c r="F57" s="1">
        <v>1032471.2328767126</v>
      </c>
      <c r="G57" s="1">
        <v>1032471.2328767126</v>
      </c>
      <c r="H57" s="1">
        <v>1032471.2328767126</v>
      </c>
      <c r="I57" s="1">
        <v>1032471.2328767126</v>
      </c>
      <c r="J57" s="1">
        <v>1032471.2328767126</v>
      </c>
      <c r="K57" s="1">
        <v>1032471.2328767126</v>
      </c>
      <c r="L57" s="1">
        <v>1032471.2328767126</v>
      </c>
      <c r="M57" s="1">
        <v>1032471.2328767126</v>
      </c>
      <c r="N57" s="1">
        <v>1032471.2328767126</v>
      </c>
      <c r="O57" s="1">
        <v>1032471.2328767126</v>
      </c>
      <c r="P57" s="1">
        <v>1032471.2328767126</v>
      </c>
      <c r="Q57" s="1">
        <v>1032471.2328767126</v>
      </c>
      <c r="R57" s="1">
        <v>1032471.2328767126</v>
      </c>
      <c r="S57" s="1">
        <v>1032471.2328767126</v>
      </c>
      <c r="T57" s="1">
        <v>1032471.2328767126</v>
      </c>
      <c r="U57" s="1">
        <v>1032471.2328767126</v>
      </c>
      <c r="V57" s="1">
        <v>1032471.2328767126</v>
      </c>
      <c r="W57" s="1">
        <v>1032471.2328767126</v>
      </c>
      <c r="X57" s="1">
        <v>1032471.2328767126</v>
      </c>
      <c r="Y57" s="1">
        <v>1032471.2328767126</v>
      </c>
      <c r="Z57" s="1">
        <v>1032471.2328767126</v>
      </c>
      <c r="AA57" s="1">
        <v>1032471.2328767126</v>
      </c>
      <c r="AB57" s="1">
        <v>1032471.2328767126</v>
      </c>
      <c r="AC57" s="1">
        <v>1032471.2328767126</v>
      </c>
      <c r="AD57" s="1">
        <v>1032471.2328767126</v>
      </c>
      <c r="AE57" s="1">
        <v>1032471.2328767126</v>
      </c>
      <c r="AF57" s="1">
        <v>1032471.2328767126</v>
      </c>
      <c r="AG57" s="1">
        <v>1032471.2328767126</v>
      </c>
      <c r="AH57" s="1">
        <v>1032471.2328767126</v>
      </c>
      <c r="AI57" s="1">
        <v>1032471.2328767126</v>
      </c>
      <c r="AJ57" s="1">
        <v>1032471.2328767126</v>
      </c>
      <c r="AK57" s="1">
        <v>1032471.2328767126</v>
      </c>
      <c r="AL57" s="1">
        <v>1032471.2328767126</v>
      </c>
      <c r="AM57" s="1">
        <v>1032471.2328767126</v>
      </c>
      <c r="AN57" s="1">
        <v>1032471.2328767126</v>
      </c>
      <c r="AO57" s="1">
        <v>1032471.2328767126</v>
      </c>
      <c r="AP57" s="1">
        <v>1032471.2328767126</v>
      </c>
      <c r="AQ57" s="1">
        <v>1032471.2328767126</v>
      </c>
      <c r="AR57" s="1">
        <v>1032471.2328767126</v>
      </c>
      <c r="AS57" s="1">
        <v>1032471.2328767126</v>
      </c>
      <c r="AT57" s="1">
        <v>1032471.2328767126</v>
      </c>
      <c r="AU57" s="1">
        <v>1032471.2328767126</v>
      </c>
      <c r="AV57" s="1">
        <v>1032471.2328767126</v>
      </c>
      <c r="AW57" s="1">
        <v>1032471.2328767126</v>
      </c>
      <c r="AX57" s="1">
        <v>1032471.2328767126</v>
      </c>
      <c r="AY57" s="1">
        <v>1032471.2328767126</v>
      </c>
      <c r="AZ57" s="1">
        <v>1032471.2328767126</v>
      </c>
      <c r="BA57" s="1">
        <v>1032471.2328767126</v>
      </c>
      <c r="BB57" s="1">
        <v>1032471.2328767126</v>
      </c>
      <c r="BC57" s="1">
        <v>1032471.2328767126</v>
      </c>
      <c r="BD57" s="1">
        <v>1032471.2328767126</v>
      </c>
      <c r="BE57" s="1">
        <v>1032471.2328767126</v>
      </c>
      <c r="BF57" s="1">
        <v>1032471.2328767126</v>
      </c>
      <c r="BG57" s="1">
        <v>1032471.2328767126</v>
      </c>
      <c r="BH57" s="1">
        <v>1032471.2328767126</v>
      </c>
      <c r="BI57" s="1">
        <v>1032471.2328767126</v>
      </c>
      <c r="BJ57" s="1">
        <v>1032471.2328767126</v>
      </c>
      <c r="BK57" s="1">
        <v>1032471.2328767126</v>
      </c>
      <c r="BL57" s="1">
        <v>1032471.2328767126</v>
      </c>
      <c r="BM57" s="1">
        <v>1032471.2328767126</v>
      </c>
      <c r="BN57" s="1">
        <v>1032471.2328767126</v>
      </c>
      <c r="BO57" s="1">
        <v>1032471.2328767126</v>
      </c>
      <c r="BP57" s="1">
        <v>1032471.2328767126</v>
      </c>
      <c r="BQ57" s="1">
        <v>1032471.2328767126</v>
      </c>
      <c r="BR57" s="1">
        <v>1032471.2328767126</v>
      </c>
      <c r="BS57" s="1">
        <v>1032471.2328767126</v>
      </c>
      <c r="BT57" s="1">
        <v>1032471.2328767126</v>
      </c>
      <c r="BU57" s="1">
        <v>1032471.2328767126</v>
      </c>
      <c r="BV57" s="1">
        <v>1032471.2328767126</v>
      </c>
      <c r="BW57" s="1">
        <v>1032471.2328767126</v>
      </c>
      <c r="BX57" s="1">
        <v>1032471.2328767126</v>
      </c>
      <c r="BY57" s="1">
        <v>1032471.2328767126</v>
      </c>
      <c r="BZ57" s="1">
        <v>1032471.2328767126</v>
      </c>
      <c r="CA57" s="1">
        <v>1032471.2328767126</v>
      </c>
      <c r="CB57" s="1">
        <v>1032471.2328767126</v>
      </c>
      <c r="CC57" s="1">
        <v>1032471.2328767126</v>
      </c>
      <c r="CD57" s="1">
        <v>1032471.2328767126</v>
      </c>
      <c r="CE57" s="1">
        <v>1032471.2328767126</v>
      </c>
      <c r="CF57" s="1">
        <v>1032471.2328767126</v>
      </c>
      <c r="CG57" s="1">
        <v>1032471.2328767126</v>
      </c>
      <c r="CH57" s="1">
        <v>1032471.2328767126</v>
      </c>
      <c r="CI57" s="1">
        <v>1032471.2328767126</v>
      </c>
      <c r="CJ57" s="1">
        <v>1032471.2328767126</v>
      </c>
      <c r="CK57" s="1">
        <v>1032471.2328767126</v>
      </c>
      <c r="CL57" s="1">
        <v>1032471.2328767126</v>
      </c>
      <c r="CM57" s="1">
        <v>1032471.2328767126</v>
      </c>
      <c r="CN57" s="1">
        <v>1032471.2328767126</v>
      </c>
      <c r="CO57" s="1">
        <v>1032471.2328767126</v>
      </c>
      <c r="CP57" s="1">
        <v>1032471.2328767126</v>
      </c>
      <c r="CQ57" s="1">
        <v>1032471.2328767126</v>
      </c>
      <c r="CR57" s="1">
        <v>1032471.2328767126</v>
      </c>
      <c r="CS57" s="1">
        <v>1032471.2328767126</v>
      </c>
      <c r="CT57" s="1">
        <v>1032471.2328767126</v>
      </c>
      <c r="CU57" s="1">
        <v>1032471.2328767126</v>
      </c>
      <c r="CV57" s="1">
        <v>1032471.2328767126</v>
      </c>
      <c r="CW57" s="1">
        <v>1032471.2328767126</v>
      </c>
      <c r="CX57" s="1">
        <v>1032471.2328767126</v>
      </c>
      <c r="CY57" s="1">
        <v>1032471.2328767126</v>
      </c>
      <c r="CZ57" s="1">
        <v>1032471.2328767126</v>
      </c>
      <c r="DA57" s="1">
        <v>1032471.2328767126</v>
      </c>
    </row>
    <row r="58" spans="3:105" x14ac:dyDescent="0.25">
      <c r="D58" t="s">
        <v>53</v>
      </c>
      <c r="E58" s="1">
        <v>1032471.2328767126</v>
      </c>
      <c r="F58" s="1">
        <v>1032471.2328767126</v>
      </c>
      <c r="G58" s="1">
        <v>1032471.2328767126</v>
      </c>
      <c r="H58" s="1">
        <v>1032471.2328767126</v>
      </c>
      <c r="I58" s="1">
        <v>1032471.2328767126</v>
      </c>
      <c r="J58" s="1">
        <v>1032471.2328767126</v>
      </c>
      <c r="K58" s="1">
        <v>1032471.2328767126</v>
      </c>
      <c r="L58" s="1">
        <v>1032471.2328767126</v>
      </c>
      <c r="M58" s="1">
        <v>1032471.2328767126</v>
      </c>
      <c r="N58" s="1">
        <v>1032471.2328767126</v>
      </c>
      <c r="O58" s="1">
        <v>1032471.2328767126</v>
      </c>
      <c r="P58" s="1">
        <v>1032471.2328767126</v>
      </c>
      <c r="Q58" s="1">
        <v>1032471.2328767126</v>
      </c>
      <c r="R58" s="1">
        <v>1032471.2328767126</v>
      </c>
      <c r="S58" s="1">
        <v>1032471.2328767126</v>
      </c>
      <c r="T58" s="1">
        <v>1032471.2328767126</v>
      </c>
      <c r="U58" s="1">
        <v>1032471.2328767126</v>
      </c>
      <c r="V58" s="1">
        <v>1032471.2328767126</v>
      </c>
      <c r="W58" s="1">
        <v>1032471.2328767126</v>
      </c>
      <c r="X58" s="1">
        <v>1032471.2328767126</v>
      </c>
      <c r="Y58" s="1">
        <v>1032471.2328767126</v>
      </c>
      <c r="Z58" s="1">
        <v>1032471.2328767126</v>
      </c>
      <c r="AA58" s="1">
        <v>1032471.2328767126</v>
      </c>
      <c r="AB58" s="1">
        <v>1032471.2328767126</v>
      </c>
      <c r="AC58" s="1">
        <v>1032471.2328767126</v>
      </c>
      <c r="AD58" s="1">
        <v>1032471.2328767126</v>
      </c>
      <c r="AE58" s="1">
        <v>1032471.2328767126</v>
      </c>
      <c r="AF58" s="1">
        <v>1032471.2328767126</v>
      </c>
      <c r="AG58" s="1">
        <v>1032471.2328767126</v>
      </c>
      <c r="AH58" s="1">
        <v>1032471.2328767126</v>
      </c>
      <c r="AI58" s="1">
        <v>1032471.2328767126</v>
      </c>
      <c r="AJ58" s="1">
        <v>1032471.2328767126</v>
      </c>
      <c r="AK58" s="1">
        <v>1032471.2328767126</v>
      </c>
      <c r="AL58" s="1">
        <v>1032471.2328767126</v>
      </c>
      <c r="AM58" s="1">
        <v>1032471.2328767126</v>
      </c>
      <c r="AN58" s="1">
        <v>1032471.2328767126</v>
      </c>
      <c r="AO58" s="1">
        <v>1032471.2328767126</v>
      </c>
      <c r="AP58" s="1">
        <v>1032471.2328767126</v>
      </c>
      <c r="AQ58" s="1">
        <v>1032471.2328767126</v>
      </c>
      <c r="AR58" s="1">
        <v>1032471.2328767126</v>
      </c>
      <c r="AS58" s="1">
        <v>1032471.2328767126</v>
      </c>
      <c r="AT58" s="1">
        <v>1032471.2328767126</v>
      </c>
      <c r="AU58" s="1">
        <v>1032471.2328767126</v>
      </c>
      <c r="AV58" s="1">
        <v>1032471.2328767126</v>
      </c>
      <c r="AW58" s="1">
        <v>1032471.2328767126</v>
      </c>
      <c r="AX58" s="1">
        <v>1032471.2328767126</v>
      </c>
      <c r="AY58" s="1">
        <v>1032471.2328767126</v>
      </c>
      <c r="AZ58" s="1">
        <v>1032471.2328767126</v>
      </c>
      <c r="BA58" s="1">
        <v>1032471.2328767126</v>
      </c>
      <c r="BB58" s="1">
        <v>1032471.2328767126</v>
      </c>
      <c r="BC58" s="1">
        <v>1032471.2328767126</v>
      </c>
      <c r="BD58" s="1">
        <v>1032471.2328767126</v>
      </c>
      <c r="BE58" s="1">
        <v>1032471.2328767126</v>
      </c>
      <c r="BF58" s="1">
        <v>1032471.2328767126</v>
      </c>
      <c r="BG58" s="1">
        <v>1032471.2328767126</v>
      </c>
      <c r="BH58" s="1">
        <v>1032471.2328767126</v>
      </c>
      <c r="BI58" s="1">
        <v>1032471.2328767126</v>
      </c>
      <c r="BJ58" s="1">
        <v>1032471.2328767126</v>
      </c>
      <c r="BK58" s="1">
        <v>1032471.2328767126</v>
      </c>
      <c r="BL58" s="1">
        <v>1032471.2328767126</v>
      </c>
      <c r="BM58" s="1">
        <v>1032471.2328767126</v>
      </c>
      <c r="BN58" s="1">
        <v>1032471.2328767126</v>
      </c>
      <c r="BO58" s="1">
        <v>1032471.2328767126</v>
      </c>
      <c r="BP58" s="1">
        <v>1032471.2328767126</v>
      </c>
      <c r="BQ58" s="1">
        <v>1032471.2328767126</v>
      </c>
      <c r="BR58" s="1">
        <v>1032471.2328767126</v>
      </c>
      <c r="BS58" s="1">
        <v>1032471.2328767126</v>
      </c>
      <c r="BT58" s="1">
        <v>1032471.2328767126</v>
      </c>
      <c r="BU58" s="1">
        <v>1032471.2328767126</v>
      </c>
      <c r="BV58" s="1">
        <v>1032471.2328767126</v>
      </c>
      <c r="BW58" s="1">
        <v>1032471.2328767126</v>
      </c>
      <c r="BX58" s="1">
        <v>1032471.2328767126</v>
      </c>
      <c r="BY58" s="1">
        <v>1032471.2328767126</v>
      </c>
      <c r="BZ58" s="1">
        <v>1032471.2328767126</v>
      </c>
      <c r="CA58" s="1">
        <v>1032471.2328767126</v>
      </c>
      <c r="CB58" s="1">
        <v>1032471.2328767126</v>
      </c>
      <c r="CC58" s="1">
        <v>1032471.2328767126</v>
      </c>
      <c r="CD58" s="1">
        <v>1032471.2328767126</v>
      </c>
      <c r="CE58" s="1">
        <v>1032471.2328767126</v>
      </c>
      <c r="CF58" s="1">
        <v>1032471.2328767126</v>
      </c>
      <c r="CG58" s="1">
        <v>1032471.2328767126</v>
      </c>
      <c r="CH58" s="1">
        <v>1032471.2328767126</v>
      </c>
      <c r="CI58" s="1">
        <v>1032471.2328767126</v>
      </c>
      <c r="CJ58" s="1">
        <v>1032471.2328767126</v>
      </c>
      <c r="CK58" s="1">
        <v>1032471.2328767126</v>
      </c>
      <c r="CL58" s="1">
        <v>1032471.2328767126</v>
      </c>
      <c r="CM58" s="1">
        <v>1032471.2328767126</v>
      </c>
      <c r="CN58" s="1">
        <v>1032471.2328767126</v>
      </c>
      <c r="CO58" s="1">
        <v>1032471.2328767126</v>
      </c>
      <c r="CP58" s="1">
        <v>1032471.2328767126</v>
      </c>
      <c r="CQ58" s="1">
        <v>1032471.2328767126</v>
      </c>
      <c r="CR58" s="1">
        <v>1032471.2328767126</v>
      </c>
      <c r="CS58" s="1">
        <v>1032471.2328767126</v>
      </c>
      <c r="CT58" s="1">
        <v>1032471.2328767126</v>
      </c>
      <c r="CU58" s="1">
        <v>1032471.2328767126</v>
      </c>
      <c r="CV58" s="1">
        <v>1032471.2328767126</v>
      </c>
      <c r="CW58" s="1">
        <v>1032471.2328767126</v>
      </c>
      <c r="CX58" s="1">
        <v>1032471.2328767126</v>
      </c>
      <c r="CY58" s="1">
        <v>1032471.2328767126</v>
      </c>
      <c r="CZ58" s="1">
        <v>1032471.2328767126</v>
      </c>
      <c r="DA58" s="1">
        <v>1032471.2328767126</v>
      </c>
    </row>
    <row r="59" spans="3:105" x14ac:dyDescent="0.25">
      <c r="D59" t="s">
        <v>54</v>
      </c>
      <c r="E59" s="1">
        <v>1032471.2328767126</v>
      </c>
      <c r="F59" s="1">
        <v>1032471.2328767126</v>
      </c>
      <c r="G59" s="1">
        <v>1032471.2328767126</v>
      </c>
      <c r="H59" s="1">
        <v>1032471.2328767126</v>
      </c>
      <c r="I59" s="1">
        <v>1032471.2328767126</v>
      </c>
      <c r="J59" s="1">
        <v>1032471.2328767126</v>
      </c>
      <c r="K59" s="1">
        <v>1032471.2328767126</v>
      </c>
      <c r="L59" s="1">
        <v>1032471.2328767126</v>
      </c>
      <c r="M59" s="1">
        <v>1032471.2328767126</v>
      </c>
      <c r="N59" s="1">
        <v>1032471.2328767126</v>
      </c>
      <c r="O59" s="1">
        <v>1032471.2328767126</v>
      </c>
      <c r="P59" s="1">
        <v>1032471.2328767126</v>
      </c>
      <c r="Q59" s="1">
        <v>1032471.2328767126</v>
      </c>
      <c r="R59" s="1">
        <v>1032471.2328767126</v>
      </c>
      <c r="S59" s="1">
        <v>1032471.2328767126</v>
      </c>
      <c r="T59" s="1">
        <v>1032471.2328767126</v>
      </c>
      <c r="U59" s="1">
        <v>1032471.2328767126</v>
      </c>
      <c r="V59" s="1">
        <v>1032471.2328767126</v>
      </c>
      <c r="W59" s="1">
        <v>1032471.2328767126</v>
      </c>
      <c r="X59" s="1">
        <v>1032471.2328767126</v>
      </c>
      <c r="Y59" s="1">
        <v>1032471.2328767126</v>
      </c>
      <c r="Z59" s="1">
        <v>1032471.2328767126</v>
      </c>
      <c r="AA59" s="1">
        <v>1032471.2328767126</v>
      </c>
      <c r="AB59" s="1">
        <v>1032471.2328767126</v>
      </c>
      <c r="AC59" s="1">
        <v>1032471.2328767126</v>
      </c>
      <c r="AD59" s="1">
        <v>1032471.2328767126</v>
      </c>
      <c r="AE59" s="1">
        <v>1032471.2328767126</v>
      </c>
      <c r="AF59" s="1">
        <v>1032471.2328767126</v>
      </c>
      <c r="AG59" s="1">
        <v>1032471.2328767126</v>
      </c>
      <c r="AH59" s="1">
        <v>1032471.2328767126</v>
      </c>
      <c r="AI59" s="1">
        <v>1032471.2328767126</v>
      </c>
      <c r="AJ59" s="1">
        <v>1032471.2328767126</v>
      </c>
      <c r="AK59" s="1">
        <v>1032471.2328767126</v>
      </c>
      <c r="AL59" s="1">
        <v>1032471.2328767126</v>
      </c>
      <c r="AM59" s="1">
        <v>1032471.2328767126</v>
      </c>
      <c r="AN59" s="1">
        <v>1032471.2328767126</v>
      </c>
      <c r="AO59" s="1">
        <v>1032471.2328767126</v>
      </c>
      <c r="AP59" s="1">
        <v>1032471.2328767126</v>
      </c>
      <c r="AQ59" s="1">
        <v>1032471.2328767126</v>
      </c>
      <c r="AR59" s="1">
        <v>1032471.2328767126</v>
      </c>
      <c r="AS59" s="1">
        <v>1032471.2328767126</v>
      </c>
      <c r="AT59" s="1">
        <v>1032471.2328767126</v>
      </c>
      <c r="AU59" s="1">
        <v>1032471.2328767126</v>
      </c>
      <c r="AV59" s="1">
        <v>1032471.2328767126</v>
      </c>
      <c r="AW59" s="1">
        <v>1032471.2328767126</v>
      </c>
      <c r="AX59" s="1">
        <v>1032471.2328767126</v>
      </c>
      <c r="AY59" s="1">
        <v>1032471.2328767126</v>
      </c>
      <c r="AZ59" s="1">
        <v>1032471.2328767126</v>
      </c>
      <c r="BA59" s="1">
        <v>1032471.2328767126</v>
      </c>
      <c r="BB59" s="1">
        <v>1032471.2328767126</v>
      </c>
      <c r="BC59" s="1">
        <v>1032471.2328767126</v>
      </c>
      <c r="BD59" s="1">
        <v>1032471.2328767126</v>
      </c>
      <c r="BE59" s="1">
        <v>1032471.2328767126</v>
      </c>
      <c r="BF59" s="1">
        <v>1032471.2328767126</v>
      </c>
      <c r="BG59" s="1">
        <v>1032471.2328767126</v>
      </c>
      <c r="BH59" s="1">
        <v>1032471.2328767126</v>
      </c>
      <c r="BI59" s="1">
        <v>1032471.2328767126</v>
      </c>
      <c r="BJ59" s="1">
        <v>1032471.2328767126</v>
      </c>
      <c r="BK59" s="1">
        <v>1032471.2328767126</v>
      </c>
      <c r="BL59" s="1">
        <v>1032471.2328767126</v>
      </c>
      <c r="BM59" s="1">
        <v>1032471.2328767126</v>
      </c>
      <c r="BN59" s="1">
        <v>1032471.2328767126</v>
      </c>
      <c r="BO59" s="1">
        <v>1032471.2328767126</v>
      </c>
      <c r="BP59" s="1">
        <v>1032471.2328767126</v>
      </c>
      <c r="BQ59" s="1">
        <v>1032471.2328767126</v>
      </c>
      <c r="BR59" s="1">
        <v>1032471.2328767126</v>
      </c>
      <c r="BS59" s="1">
        <v>1032471.2328767126</v>
      </c>
      <c r="BT59" s="1">
        <v>1032471.2328767126</v>
      </c>
      <c r="BU59" s="1">
        <v>1032471.2328767126</v>
      </c>
      <c r="BV59" s="1">
        <v>1032471.2328767126</v>
      </c>
      <c r="BW59" s="1">
        <v>1032471.2328767126</v>
      </c>
      <c r="BX59" s="1">
        <v>1032471.2328767126</v>
      </c>
      <c r="BY59" s="1">
        <v>1032471.2328767126</v>
      </c>
      <c r="BZ59" s="1">
        <v>1032471.2328767126</v>
      </c>
      <c r="CA59" s="1">
        <v>1032471.2328767126</v>
      </c>
      <c r="CB59" s="1">
        <v>1032471.2328767126</v>
      </c>
      <c r="CC59" s="1">
        <v>1032471.2328767126</v>
      </c>
      <c r="CD59" s="1">
        <v>1032471.2328767126</v>
      </c>
      <c r="CE59" s="1">
        <v>1032471.2328767126</v>
      </c>
      <c r="CF59" s="1">
        <v>1032471.2328767126</v>
      </c>
      <c r="CG59" s="1">
        <v>1032471.2328767126</v>
      </c>
      <c r="CH59" s="1">
        <v>1032471.2328767126</v>
      </c>
      <c r="CI59" s="1">
        <v>1032471.2328767126</v>
      </c>
      <c r="CJ59" s="1">
        <v>1032471.2328767126</v>
      </c>
      <c r="CK59" s="1">
        <v>1032471.2328767126</v>
      </c>
      <c r="CL59" s="1">
        <v>1032471.2328767126</v>
      </c>
      <c r="CM59" s="1">
        <v>1032471.2328767126</v>
      </c>
      <c r="CN59" s="1">
        <v>1032471.2328767126</v>
      </c>
      <c r="CO59" s="1">
        <v>1032471.2328767126</v>
      </c>
      <c r="CP59" s="1">
        <v>1032471.2328767126</v>
      </c>
      <c r="CQ59" s="1">
        <v>1032471.2328767126</v>
      </c>
      <c r="CR59" s="1">
        <v>1032471.2328767126</v>
      </c>
      <c r="CS59" s="1">
        <v>1032471.2328767126</v>
      </c>
      <c r="CT59" s="1">
        <v>1032471.2328767126</v>
      </c>
      <c r="CU59" s="1">
        <v>1032471.2328767126</v>
      </c>
      <c r="CV59" s="1">
        <v>1032471.2328767126</v>
      </c>
      <c r="CW59" s="1">
        <v>1032471.2328767126</v>
      </c>
      <c r="CX59" s="1">
        <v>1032471.2328767126</v>
      </c>
      <c r="CY59" s="1">
        <v>1032471.2328767126</v>
      </c>
      <c r="CZ59" s="1">
        <v>1032471.2328767126</v>
      </c>
      <c r="DA59" s="1">
        <v>1032471.2328767126</v>
      </c>
    </row>
    <row r="60" spans="3:105" x14ac:dyDescent="0.25">
      <c r="D60" t="s">
        <v>55</v>
      </c>
      <c r="E60" s="1">
        <v>1032471.2328767126</v>
      </c>
      <c r="F60" s="1">
        <v>1032471.2328767126</v>
      </c>
      <c r="G60" s="1">
        <v>1032471.2328767126</v>
      </c>
      <c r="H60" s="1">
        <v>1032471.2328767126</v>
      </c>
      <c r="I60" s="1">
        <v>1032471.2328767126</v>
      </c>
      <c r="J60" s="1">
        <v>1032471.2328767126</v>
      </c>
      <c r="K60" s="1">
        <v>1032471.2328767126</v>
      </c>
      <c r="L60" s="1">
        <v>1032471.2328767126</v>
      </c>
      <c r="M60" s="1">
        <v>1032471.2328767126</v>
      </c>
      <c r="N60" s="1">
        <v>1032471.2328767126</v>
      </c>
      <c r="O60" s="1">
        <v>1032471.2328767126</v>
      </c>
      <c r="P60" s="1">
        <v>1032471.2328767126</v>
      </c>
      <c r="Q60" s="1">
        <v>1032471.2328767126</v>
      </c>
      <c r="R60" s="1">
        <v>1032471.2328767126</v>
      </c>
      <c r="S60" s="1">
        <v>1032471.2328767126</v>
      </c>
      <c r="T60" s="1">
        <v>1032471.2328767126</v>
      </c>
      <c r="U60" s="1">
        <v>1032471.2328767126</v>
      </c>
      <c r="V60" s="1">
        <v>1032471.2328767126</v>
      </c>
      <c r="W60" s="1">
        <v>1032471.2328767126</v>
      </c>
      <c r="X60" s="1">
        <v>1032471.2328767126</v>
      </c>
      <c r="Y60" s="1">
        <v>1032471.2328767126</v>
      </c>
      <c r="Z60" s="1">
        <v>1032471.2328767126</v>
      </c>
      <c r="AA60" s="1">
        <v>1032471.2328767126</v>
      </c>
      <c r="AB60" s="1">
        <v>1032471.2328767126</v>
      </c>
      <c r="AC60" s="1">
        <v>1032471.2328767126</v>
      </c>
      <c r="AD60" s="1">
        <v>1032471.2328767126</v>
      </c>
      <c r="AE60" s="1">
        <v>1032471.2328767126</v>
      </c>
      <c r="AF60" s="1">
        <v>1032471.2328767126</v>
      </c>
      <c r="AG60" s="1">
        <v>1032471.2328767126</v>
      </c>
      <c r="AH60" s="1">
        <v>1032471.2328767126</v>
      </c>
      <c r="AI60" s="1">
        <v>1032471.2328767126</v>
      </c>
      <c r="AJ60" s="1">
        <v>1032471.2328767126</v>
      </c>
      <c r="AK60" s="1">
        <v>1032471.2328767126</v>
      </c>
      <c r="AL60" s="1">
        <v>1032471.2328767126</v>
      </c>
      <c r="AM60" s="1">
        <v>1032471.2328767126</v>
      </c>
      <c r="AN60" s="1">
        <v>1032471.2328767126</v>
      </c>
      <c r="AO60" s="1">
        <v>1032471.2328767126</v>
      </c>
      <c r="AP60" s="1">
        <v>1032471.2328767126</v>
      </c>
      <c r="AQ60" s="1">
        <v>1032471.2328767126</v>
      </c>
      <c r="AR60" s="1">
        <v>1032471.2328767126</v>
      </c>
      <c r="AS60" s="1">
        <v>1032471.2328767126</v>
      </c>
      <c r="AT60" s="1">
        <v>1032471.2328767126</v>
      </c>
      <c r="AU60" s="1">
        <v>1032471.2328767126</v>
      </c>
      <c r="AV60" s="1">
        <v>1032471.2328767126</v>
      </c>
      <c r="AW60" s="1">
        <v>1032471.2328767126</v>
      </c>
      <c r="AX60" s="1">
        <v>1032471.2328767126</v>
      </c>
      <c r="AY60" s="1">
        <v>1032471.2328767126</v>
      </c>
      <c r="AZ60" s="1">
        <v>1032471.2328767126</v>
      </c>
      <c r="BA60" s="1">
        <v>1032471.2328767126</v>
      </c>
      <c r="BB60" s="1">
        <v>1032471.2328767126</v>
      </c>
      <c r="BC60" s="1">
        <v>1032471.2328767126</v>
      </c>
      <c r="BD60" s="1">
        <v>1032471.2328767126</v>
      </c>
      <c r="BE60" s="1">
        <v>1032471.2328767126</v>
      </c>
      <c r="BF60" s="1">
        <v>1032471.2328767126</v>
      </c>
      <c r="BG60" s="1">
        <v>1032471.2328767126</v>
      </c>
      <c r="BH60" s="1">
        <v>1032471.2328767126</v>
      </c>
      <c r="BI60" s="1">
        <v>1032471.2328767126</v>
      </c>
      <c r="BJ60" s="1">
        <v>1032471.2328767126</v>
      </c>
      <c r="BK60" s="1">
        <v>1032471.2328767126</v>
      </c>
      <c r="BL60" s="1">
        <v>1032471.2328767126</v>
      </c>
      <c r="BM60" s="1">
        <v>1032471.2328767126</v>
      </c>
      <c r="BN60" s="1">
        <v>1032471.2328767126</v>
      </c>
      <c r="BO60" s="1">
        <v>1032471.2328767126</v>
      </c>
      <c r="BP60" s="1">
        <v>1032471.2328767126</v>
      </c>
      <c r="BQ60" s="1">
        <v>1032471.2328767126</v>
      </c>
      <c r="BR60" s="1">
        <v>1032471.2328767126</v>
      </c>
      <c r="BS60" s="1">
        <v>1032471.2328767126</v>
      </c>
      <c r="BT60" s="1">
        <v>1032471.2328767126</v>
      </c>
      <c r="BU60" s="1">
        <v>1032471.2328767126</v>
      </c>
      <c r="BV60" s="1">
        <v>1032471.2328767126</v>
      </c>
      <c r="BW60" s="1">
        <v>1032471.2328767126</v>
      </c>
      <c r="BX60" s="1">
        <v>1032471.2328767126</v>
      </c>
      <c r="BY60" s="1">
        <v>1032471.2328767126</v>
      </c>
      <c r="BZ60" s="1">
        <v>1032471.2328767126</v>
      </c>
      <c r="CA60" s="1">
        <v>1032471.2328767126</v>
      </c>
      <c r="CB60" s="1">
        <v>1032471.2328767126</v>
      </c>
      <c r="CC60" s="1">
        <v>1032471.2328767126</v>
      </c>
      <c r="CD60" s="1">
        <v>1032471.2328767126</v>
      </c>
      <c r="CE60" s="1">
        <v>1032471.2328767126</v>
      </c>
      <c r="CF60" s="1">
        <v>1032471.2328767126</v>
      </c>
      <c r="CG60" s="1">
        <v>1032471.2328767126</v>
      </c>
      <c r="CH60" s="1">
        <v>1032471.2328767126</v>
      </c>
      <c r="CI60" s="1">
        <v>1032471.2328767126</v>
      </c>
      <c r="CJ60" s="1">
        <v>1032471.2328767126</v>
      </c>
      <c r="CK60" s="1">
        <v>1032471.2328767126</v>
      </c>
      <c r="CL60" s="1">
        <v>1032471.2328767126</v>
      </c>
      <c r="CM60" s="1">
        <v>1032471.2328767126</v>
      </c>
      <c r="CN60" s="1">
        <v>1032471.2328767126</v>
      </c>
      <c r="CO60" s="1">
        <v>1032471.2328767126</v>
      </c>
      <c r="CP60" s="1">
        <v>1032471.2328767126</v>
      </c>
      <c r="CQ60" s="1">
        <v>1032471.2328767126</v>
      </c>
      <c r="CR60" s="1">
        <v>1032471.2328767126</v>
      </c>
      <c r="CS60" s="1">
        <v>1032471.2328767126</v>
      </c>
      <c r="CT60" s="1">
        <v>1032471.2328767126</v>
      </c>
      <c r="CU60" s="1">
        <v>1032471.2328767126</v>
      </c>
      <c r="CV60" s="1">
        <v>1032471.2328767126</v>
      </c>
      <c r="CW60" s="1">
        <v>1032471.2328767126</v>
      </c>
      <c r="CX60" s="1">
        <v>1032471.2328767126</v>
      </c>
      <c r="CY60" s="1">
        <v>1032471.2328767126</v>
      </c>
      <c r="CZ60" s="1">
        <v>1032471.2328767126</v>
      </c>
      <c r="DA60" s="1">
        <v>1032471.2328767126</v>
      </c>
    </row>
    <row r="61" spans="3:105" x14ac:dyDescent="0.25">
      <c r="D61" t="s">
        <v>56</v>
      </c>
      <c r="E61" s="1">
        <v>1032471.2328767126</v>
      </c>
      <c r="F61" s="1">
        <v>1032471.2328767126</v>
      </c>
      <c r="G61" s="1">
        <v>1032471.2328767126</v>
      </c>
      <c r="H61" s="1">
        <v>1032471.2328767126</v>
      </c>
      <c r="I61" s="1">
        <v>1032471.2328767126</v>
      </c>
      <c r="J61" s="1">
        <v>1032471.2328767126</v>
      </c>
      <c r="K61" s="1">
        <v>1032471.2328767126</v>
      </c>
      <c r="L61" s="1">
        <v>1032471.2328767126</v>
      </c>
      <c r="M61" s="1">
        <v>1032471.2328767126</v>
      </c>
      <c r="N61" s="1">
        <v>1032471.2328767126</v>
      </c>
      <c r="O61" s="1">
        <v>1032471.2328767126</v>
      </c>
      <c r="P61" s="1">
        <v>1032471.2328767126</v>
      </c>
      <c r="Q61" s="1">
        <v>1032471.2328767126</v>
      </c>
      <c r="R61" s="1">
        <v>1032471.2328767126</v>
      </c>
      <c r="S61" s="1">
        <v>1032471.2328767126</v>
      </c>
      <c r="T61" s="1">
        <v>1032471.2328767126</v>
      </c>
      <c r="U61" s="1">
        <v>1032471.2328767126</v>
      </c>
      <c r="V61" s="1">
        <v>1032471.2328767126</v>
      </c>
      <c r="W61" s="1">
        <v>1032471.2328767126</v>
      </c>
      <c r="X61" s="1">
        <v>1032471.2328767126</v>
      </c>
      <c r="Y61" s="1">
        <v>1032471.2328767126</v>
      </c>
      <c r="Z61" s="1">
        <v>1032471.2328767126</v>
      </c>
      <c r="AA61" s="1">
        <v>1032471.2328767126</v>
      </c>
      <c r="AB61" s="1">
        <v>1032471.2328767126</v>
      </c>
      <c r="AC61" s="1">
        <v>1032471.2328767126</v>
      </c>
      <c r="AD61" s="1">
        <v>1032471.2328767126</v>
      </c>
      <c r="AE61" s="1">
        <v>1032471.2328767126</v>
      </c>
      <c r="AF61" s="1">
        <v>1032471.2328767126</v>
      </c>
      <c r="AG61" s="1">
        <v>1032471.2328767126</v>
      </c>
      <c r="AH61" s="1">
        <v>1032471.2328767126</v>
      </c>
      <c r="AI61" s="1">
        <v>1032471.2328767126</v>
      </c>
      <c r="AJ61" s="1">
        <v>1032471.2328767126</v>
      </c>
      <c r="AK61" s="1">
        <v>1032471.2328767126</v>
      </c>
      <c r="AL61" s="1">
        <v>1032471.2328767126</v>
      </c>
      <c r="AM61" s="1">
        <v>1032471.2328767126</v>
      </c>
      <c r="AN61" s="1">
        <v>1032471.2328767126</v>
      </c>
      <c r="AO61" s="1">
        <v>1032471.2328767126</v>
      </c>
      <c r="AP61" s="1">
        <v>1032471.2328767126</v>
      </c>
      <c r="AQ61" s="1">
        <v>1032471.2328767126</v>
      </c>
      <c r="AR61" s="1">
        <v>1032471.2328767126</v>
      </c>
      <c r="AS61" s="1">
        <v>1032471.2328767126</v>
      </c>
      <c r="AT61" s="1">
        <v>1032471.2328767126</v>
      </c>
      <c r="AU61" s="1">
        <v>1032471.2328767126</v>
      </c>
      <c r="AV61" s="1">
        <v>1032471.2328767126</v>
      </c>
      <c r="AW61" s="1">
        <v>1032471.2328767126</v>
      </c>
      <c r="AX61" s="1">
        <v>1032471.2328767126</v>
      </c>
      <c r="AY61" s="1">
        <v>1032471.2328767126</v>
      </c>
      <c r="AZ61" s="1">
        <v>1032471.2328767126</v>
      </c>
      <c r="BA61" s="1">
        <v>1032471.2328767126</v>
      </c>
      <c r="BB61" s="1">
        <v>1032471.2328767126</v>
      </c>
      <c r="BC61" s="1">
        <v>1032471.2328767126</v>
      </c>
      <c r="BD61" s="1">
        <v>1032471.2328767126</v>
      </c>
      <c r="BE61" s="1">
        <v>1032471.2328767126</v>
      </c>
      <c r="BF61" s="1">
        <v>1032471.2328767126</v>
      </c>
      <c r="BG61" s="1">
        <v>1032471.2328767126</v>
      </c>
      <c r="BH61" s="1">
        <v>1032471.2328767126</v>
      </c>
      <c r="BI61" s="1">
        <v>1032471.2328767126</v>
      </c>
      <c r="BJ61" s="1">
        <v>1032471.2328767126</v>
      </c>
      <c r="BK61" s="1">
        <v>1032471.2328767126</v>
      </c>
      <c r="BL61" s="1">
        <v>1032471.2328767126</v>
      </c>
      <c r="BM61" s="1">
        <v>1032471.2328767126</v>
      </c>
      <c r="BN61" s="1">
        <v>1032471.2328767126</v>
      </c>
      <c r="BO61" s="1">
        <v>1032471.2328767126</v>
      </c>
      <c r="BP61" s="1">
        <v>1032471.2328767126</v>
      </c>
      <c r="BQ61" s="1">
        <v>1032471.2328767126</v>
      </c>
      <c r="BR61" s="1">
        <v>1032471.2328767126</v>
      </c>
      <c r="BS61" s="1">
        <v>1032471.2328767126</v>
      </c>
      <c r="BT61" s="1">
        <v>1032471.2328767126</v>
      </c>
      <c r="BU61" s="1">
        <v>1032471.2328767126</v>
      </c>
      <c r="BV61" s="1">
        <v>1032471.2328767126</v>
      </c>
      <c r="BW61" s="1">
        <v>1032471.2328767126</v>
      </c>
      <c r="BX61" s="1">
        <v>1032471.2328767126</v>
      </c>
      <c r="BY61" s="1">
        <v>1032471.2328767126</v>
      </c>
      <c r="BZ61" s="1">
        <v>1032471.2328767126</v>
      </c>
      <c r="CA61" s="1">
        <v>1032471.2328767126</v>
      </c>
      <c r="CB61" s="1">
        <v>1032471.2328767126</v>
      </c>
      <c r="CC61" s="1">
        <v>1032471.2328767126</v>
      </c>
      <c r="CD61" s="1">
        <v>1032471.2328767126</v>
      </c>
      <c r="CE61" s="1">
        <v>1032471.2328767126</v>
      </c>
      <c r="CF61" s="1">
        <v>1032471.2328767126</v>
      </c>
      <c r="CG61" s="1">
        <v>1032471.2328767126</v>
      </c>
      <c r="CH61" s="1">
        <v>1032471.2328767126</v>
      </c>
      <c r="CI61" s="1">
        <v>1032471.2328767126</v>
      </c>
      <c r="CJ61" s="1">
        <v>1032471.2328767126</v>
      </c>
      <c r="CK61" s="1">
        <v>1032471.2328767126</v>
      </c>
      <c r="CL61" s="1">
        <v>1032471.2328767126</v>
      </c>
      <c r="CM61" s="1">
        <v>1032471.2328767126</v>
      </c>
      <c r="CN61" s="1">
        <v>1032471.2328767126</v>
      </c>
      <c r="CO61" s="1">
        <v>1032471.2328767126</v>
      </c>
      <c r="CP61" s="1">
        <v>1032471.2328767126</v>
      </c>
      <c r="CQ61" s="1">
        <v>1032471.2328767126</v>
      </c>
      <c r="CR61" s="1">
        <v>1032471.2328767126</v>
      </c>
      <c r="CS61" s="1">
        <v>1032471.2328767126</v>
      </c>
      <c r="CT61" s="1">
        <v>1032471.2328767126</v>
      </c>
      <c r="CU61" s="1">
        <v>1032471.2328767126</v>
      </c>
      <c r="CV61" s="1">
        <v>1032471.2328767126</v>
      </c>
      <c r="CW61" s="1">
        <v>1032471.2328767126</v>
      </c>
      <c r="CX61" s="1">
        <v>1032471.2328767126</v>
      </c>
      <c r="CY61" s="1">
        <v>1032471.2328767126</v>
      </c>
      <c r="CZ61" s="1">
        <v>1032471.2328767126</v>
      </c>
      <c r="DA61" s="1">
        <v>1032471.2328767126</v>
      </c>
    </row>
    <row r="62" spans="3:105" x14ac:dyDescent="0.25">
      <c r="D62" t="s">
        <v>57</v>
      </c>
      <c r="E62" s="1">
        <v>1032471.2328767126</v>
      </c>
      <c r="F62" s="1">
        <v>1032471.2328767126</v>
      </c>
      <c r="G62" s="1">
        <v>1032471.2328767126</v>
      </c>
      <c r="H62" s="1">
        <v>1032471.2328767126</v>
      </c>
      <c r="I62" s="1">
        <v>1032471.2328767126</v>
      </c>
      <c r="J62" s="1">
        <v>1032471.2328767126</v>
      </c>
      <c r="K62" s="1">
        <v>1032471.2328767126</v>
      </c>
      <c r="L62" s="1">
        <v>1032471.2328767126</v>
      </c>
      <c r="M62" s="1">
        <v>1032471.2328767126</v>
      </c>
      <c r="N62" s="1">
        <v>1032471.2328767126</v>
      </c>
      <c r="O62" s="1">
        <v>1032471.2328767126</v>
      </c>
      <c r="P62" s="1">
        <v>1032471.2328767126</v>
      </c>
      <c r="Q62" s="1">
        <v>1032471.2328767126</v>
      </c>
      <c r="R62" s="1">
        <v>1032471.2328767126</v>
      </c>
      <c r="S62" s="1">
        <v>1032471.2328767126</v>
      </c>
      <c r="T62" s="1">
        <v>1032471.2328767126</v>
      </c>
      <c r="U62" s="1">
        <v>1032471.2328767126</v>
      </c>
      <c r="V62" s="1">
        <v>1032471.2328767126</v>
      </c>
      <c r="W62" s="1">
        <v>1032471.2328767126</v>
      </c>
      <c r="X62" s="1">
        <v>1032471.2328767126</v>
      </c>
      <c r="Y62" s="1">
        <v>1032471.2328767126</v>
      </c>
      <c r="Z62" s="1">
        <v>1032471.2328767126</v>
      </c>
      <c r="AA62" s="1">
        <v>1032471.2328767126</v>
      </c>
      <c r="AB62" s="1">
        <v>1032471.2328767126</v>
      </c>
      <c r="AC62" s="1">
        <v>1032471.2328767126</v>
      </c>
      <c r="AD62" s="1">
        <v>1032471.2328767126</v>
      </c>
      <c r="AE62" s="1">
        <v>1032471.2328767126</v>
      </c>
      <c r="AF62" s="1">
        <v>1032471.2328767126</v>
      </c>
      <c r="AG62" s="1">
        <v>1032471.2328767126</v>
      </c>
      <c r="AH62" s="1">
        <v>1032471.2328767126</v>
      </c>
      <c r="AI62" s="1">
        <v>1032471.2328767126</v>
      </c>
      <c r="AJ62" s="1">
        <v>1032471.2328767126</v>
      </c>
      <c r="AK62" s="1">
        <v>1032471.2328767126</v>
      </c>
      <c r="AL62" s="1">
        <v>1032471.2328767126</v>
      </c>
      <c r="AM62" s="1">
        <v>1032471.2328767126</v>
      </c>
      <c r="AN62" s="1">
        <v>1032471.2328767126</v>
      </c>
      <c r="AO62" s="1">
        <v>1032471.2328767126</v>
      </c>
      <c r="AP62" s="1">
        <v>1032471.2328767126</v>
      </c>
      <c r="AQ62" s="1">
        <v>1032471.2328767126</v>
      </c>
      <c r="AR62" s="1">
        <v>1032471.2328767126</v>
      </c>
      <c r="AS62" s="1">
        <v>1032471.2328767126</v>
      </c>
      <c r="AT62" s="1">
        <v>1032471.2328767126</v>
      </c>
      <c r="AU62" s="1">
        <v>1032471.2328767126</v>
      </c>
      <c r="AV62" s="1">
        <v>1032471.2328767126</v>
      </c>
      <c r="AW62" s="1">
        <v>1032471.2328767126</v>
      </c>
      <c r="AX62" s="1">
        <v>1032471.2328767126</v>
      </c>
      <c r="AY62" s="1">
        <v>1032471.2328767126</v>
      </c>
      <c r="AZ62" s="1">
        <v>1032471.2328767126</v>
      </c>
      <c r="BA62" s="1">
        <v>1032471.2328767126</v>
      </c>
      <c r="BB62" s="1">
        <v>1032471.2328767126</v>
      </c>
      <c r="BC62" s="1">
        <v>1032471.2328767126</v>
      </c>
      <c r="BD62" s="1">
        <v>1032471.2328767126</v>
      </c>
      <c r="BE62" s="1">
        <v>1032471.2328767126</v>
      </c>
      <c r="BF62" s="1">
        <v>1032471.2328767126</v>
      </c>
      <c r="BG62" s="1">
        <v>1032471.2328767126</v>
      </c>
      <c r="BH62" s="1">
        <v>1032471.2328767126</v>
      </c>
      <c r="BI62" s="1">
        <v>1032471.2328767126</v>
      </c>
      <c r="BJ62" s="1">
        <v>1032471.2328767126</v>
      </c>
      <c r="BK62" s="1">
        <v>1032471.2328767126</v>
      </c>
      <c r="BL62" s="1">
        <v>1032471.2328767126</v>
      </c>
      <c r="BM62" s="1">
        <v>1032471.2328767126</v>
      </c>
      <c r="BN62" s="1">
        <v>1032471.2328767126</v>
      </c>
      <c r="BO62" s="1">
        <v>1032471.2328767126</v>
      </c>
      <c r="BP62" s="1">
        <v>1032471.2328767126</v>
      </c>
      <c r="BQ62" s="1">
        <v>1032471.2328767126</v>
      </c>
      <c r="BR62" s="1">
        <v>1032471.2328767126</v>
      </c>
      <c r="BS62" s="1">
        <v>1032471.2328767126</v>
      </c>
      <c r="BT62" s="1">
        <v>1032471.2328767126</v>
      </c>
      <c r="BU62" s="1">
        <v>1032471.2328767126</v>
      </c>
      <c r="BV62" s="1">
        <v>1032471.2328767126</v>
      </c>
      <c r="BW62" s="1">
        <v>1032471.2328767126</v>
      </c>
      <c r="BX62" s="1">
        <v>1032471.2328767126</v>
      </c>
      <c r="BY62" s="1">
        <v>1032471.2328767126</v>
      </c>
      <c r="BZ62" s="1">
        <v>1032471.2328767126</v>
      </c>
      <c r="CA62" s="1">
        <v>1032471.2328767126</v>
      </c>
      <c r="CB62" s="1">
        <v>1032471.2328767126</v>
      </c>
      <c r="CC62" s="1">
        <v>1032471.2328767126</v>
      </c>
      <c r="CD62" s="1">
        <v>1032471.2328767126</v>
      </c>
      <c r="CE62" s="1">
        <v>1032471.2328767126</v>
      </c>
      <c r="CF62" s="1">
        <v>1032471.2328767126</v>
      </c>
      <c r="CG62" s="1">
        <v>1032471.2328767126</v>
      </c>
      <c r="CH62" s="1">
        <v>1032471.2328767126</v>
      </c>
      <c r="CI62" s="1">
        <v>1032471.2328767126</v>
      </c>
      <c r="CJ62" s="1">
        <v>1032471.2328767126</v>
      </c>
      <c r="CK62" s="1">
        <v>1032471.2328767126</v>
      </c>
      <c r="CL62" s="1">
        <v>1032471.2328767126</v>
      </c>
      <c r="CM62" s="1">
        <v>1032471.2328767126</v>
      </c>
      <c r="CN62" s="1">
        <v>1032471.2328767126</v>
      </c>
      <c r="CO62" s="1">
        <v>1032471.2328767126</v>
      </c>
      <c r="CP62" s="1">
        <v>1032471.2328767126</v>
      </c>
      <c r="CQ62" s="1">
        <v>1032471.2328767126</v>
      </c>
      <c r="CR62" s="1">
        <v>1032471.2328767126</v>
      </c>
      <c r="CS62" s="1">
        <v>1032471.2328767126</v>
      </c>
      <c r="CT62" s="1">
        <v>1032471.2328767126</v>
      </c>
      <c r="CU62" s="1">
        <v>1032471.2328767126</v>
      </c>
      <c r="CV62" s="1">
        <v>1032471.2328767126</v>
      </c>
      <c r="CW62" s="1">
        <v>1032471.2328767126</v>
      </c>
      <c r="CX62" s="1">
        <v>1032471.2328767126</v>
      </c>
      <c r="CY62" s="1">
        <v>1032471.2328767126</v>
      </c>
      <c r="CZ62" s="1">
        <v>1032471.2328767126</v>
      </c>
      <c r="DA62" s="1">
        <v>1032471.2328767126</v>
      </c>
    </row>
    <row r="63" spans="3:105" x14ac:dyDescent="0.25">
      <c r="D63" t="s">
        <v>58</v>
      </c>
      <c r="E63" s="1">
        <v>1032471.2328767126</v>
      </c>
      <c r="F63" s="1">
        <v>1032471.2328767126</v>
      </c>
      <c r="G63" s="1">
        <v>1032471.2328767126</v>
      </c>
      <c r="H63" s="1">
        <v>1032471.2328767126</v>
      </c>
      <c r="I63" s="1">
        <v>1032471.2328767126</v>
      </c>
      <c r="J63" s="1">
        <v>1032471.2328767126</v>
      </c>
      <c r="K63" s="1">
        <v>1032471.2328767126</v>
      </c>
      <c r="L63" s="1">
        <v>1032471.2328767126</v>
      </c>
      <c r="M63" s="1">
        <v>1032471.2328767126</v>
      </c>
      <c r="N63" s="1">
        <v>1032471.2328767126</v>
      </c>
      <c r="O63" s="1">
        <v>1032471.2328767126</v>
      </c>
      <c r="P63" s="1">
        <v>1032471.2328767126</v>
      </c>
      <c r="Q63" s="1">
        <v>1032471.2328767126</v>
      </c>
      <c r="R63" s="1">
        <v>1032471.2328767126</v>
      </c>
      <c r="S63" s="1">
        <v>1032471.2328767126</v>
      </c>
      <c r="T63" s="1">
        <v>1032471.2328767126</v>
      </c>
      <c r="U63" s="1">
        <v>1032471.2328767126</v>
      </c>
      <c r="V63" s="1">
        <v>1032471.2328767126</v>
      </c>
      <c r="W63" s="1">
        <v>1032471.2328767126</v>
      </c>
      <c r="X63" s="1">
        <v>1032471.2328767126</v>
      </c>
      <c r="Y63" s="1">
        <v>1032471.2328767126</v>
      </c>
      <c r="Z63" s="1">
        <v>1032471.2328767126</v>
      </c>
      <c r="AA63" s="1">
        <v>1032471.2328767126</v>
      </c>
      <c r="AB63" s="1">
        <v>1032471.2328767126</v>
      </c>
      <c r="AC63" s="1">
        <v>1032471.2328767126</v>
      </c>
      <c r="AD63" s="1">
        <v>1032471.2328767126</v>
      </c>
      <c r="AE63" s="1">
        <v>1032471.2328767126</v>
      </c>
      <c r="AF63" s="1">
        <v>1032471.2328767126</v>
      </c>
      <c r="AG63" s="1">
        <v>1032471.2328767126</v>
      </c>
      <c r="AH63" s="1">
        <v>1032471.2328767126</v>
      </c>
      <c r="AI63" s="1">
        <v>1032471.2328767126</v>
      </c>
      <c r="AJ63" s="1">
        <v>1032471.2328767126</v>
      </c>
      <c r="AK63" s="1">
        <v>1032471.2328767126</v>
      </c>
      <c r="AL63" s="1">
        <v>1032471.2328767126</v>
      </c>
      <c r="AM63" s="1">
        <v>1032471.2328767126</v>
      </c>
      <c r="AN63" s="1">
        <v>1032471.2328767126</v>
      </c>
      <c r="AO63" s="1">
        <v>1032471.2328767126</v>
      </c>
      <c r="AP63" s="1">
        <v>1032471.2328767126</v>
      </c>
      <c r="AQ63" s="1">
        <v>1032471.2328767126</v>
      </c>
      <c r="AR63" s="1">
        <v>1032471.2328767126</v>
      </c>
      <c r="AS63" s="1">
        <v>1032471.2328767126</v>
      </c>
      <c r="AT63" s="1">
        <v>1032471.2328767126</v>
      </c>
      <c r="AU63" s="1">
        <v>1032471.2328767126</v>
      </c>
      <c r="AV63" s="1">
        <v>1032471.2328767126</v>
      </c>
      <c r="AW63" s="1">
        <v>1032471.2328767126</v>
      </c>
      <c r="AX63" s="1">
        <v>1032471.2328767126</v>
      </c>
      <c r="AY63" s="1">
        <v>1032471.2328767126</v>
      </c>
      <c r="AZ63" s="1">
        <v>1032471.2328767126</v>
      </c>
      <c r="BA63" s="1">
        <v>1032471.2328767126</v>
      </c>
      <c r="BB63" s="1">
        <v>1032471.2328767126</v>
      </c>
      <c r="BC63" s="1">
        <v>1032471.2328767126</v>
      </c>
      <c r="BD63" s="1">
        <v>1032471.2328767126</v>
      </c>
      <c r="BE63" s="1">
        <v>1032471.2328767126</v>
      </c>
      <c r="BF63" s="1">
        <v>1032471.2328767126</v>
      </c>
      <c r="BG63" s="1">
        <v>1032471.2328767126</v>
      </c>
      <c r="BH63" s="1">
        <v>1032471.2328767126</v>
      </c>
      <c r="BI63" s="1">
        <v>1032471.2328767126</v>
      </c>
      <c r="BJ63" s="1">
        <v>1032471.2328767126</v>
      </c>
      <c r="BK63" s="1">
        <v>1032471.2328767126</v>
      </c>
      <c r="BL63" s="1">
        <v>1032471.2328767126</v>
      </c>
      <c r="BM63" s="1">
        <v>1032471.2328767126</v>
      </c>
      <c r="BN63" s="1">
        <v>1032471.2328767126</v>
      </c>
      <c r="BO63" s="1">
        <v>1032471.2328767126</v>
      </c>
      <c r="BP63" s="1">
        <v>1032471.2328767126</v>
      </c>
      <c r="BQ63" s="1">
        <v>1032471.2328767126</v>
      </c>
      <c r="BR63" s="1">
        <v>1032471.2328767126</v>
      </c>
      <c r="BS63" s="1">
        <v>1032471.2328767126</v>
      </c>
      <c r="BT63" s="1">
        <v>1032471.2328767126</v>
      </c>
      <c r="BU63" s="1">
        <v>1032471.2328767126</v>
      </c>
      <c r="BV63" s="1">
        <v>1032471.2328767126</v>
      </c>
      <c r="BW63" s="1">
        <v>1032471.2328767126</v>
      </c>
      <c r="BX63" s="1">
        <v>1032471.2328767126</v>
      </c>
      <c r="BY63" s="1">
        <v>1032471.2328767126</v>
      </c>
      <c r="BZ63" s="1">
        <v>1032471.2328767126</v>
      </c>
      <c r="CA63" s="1">
        <v>1032471.2328767126</v>
      </c>
      <c r="CB63" s="1">
        <v>1032471.2328767126</v>
      </c>
      <c r="CC63" s="1">
        <v>1032471.2328767126</v>
      </c>
      <c r="CD63" s="1">
        <v>1032471.2328767126</v>
      </c>
      <c r="CE63" s="1">
        <v>1032471.2328767126</v>
      </c>
      <c r="CF63" s="1">
        <v>1032471.2328767126</v>
      </c>
      <c r="CG63" s="1">
        <v>1032471.2328767126</v>
      </c>
      <c r="CH63" s="1">
        <v>1032471.2328767126</v>
      </c>
      <c r="CI63" s="1">
        <v>1032471.2328767126</v>
      </c>
      <c r="CJ63" s="1">
        <v>1032471.2328767126</v>
      </c>
      <c r="CK63" s="1">
        <v>1032471.2328767126</v>
      </c>
      <c r="CL63" s="1">
        <v>1032471.2328767126</v>
      </c>
      <c r="CM63" s="1">
        <v>1032471.2328767126</v>
      </c>
      <c r="CN63" s="1">
        <v>1032471.2328767126</v>
      </c>
      <c r="CO63" s="1">
        <v>1032471.2328767126</v>
      </c>
      <c r="CP63" s="1">
        <v>1032471.2328767126</v>
      </c>
      <c r="CQ63" s="1">
        <v>1032471.2328767126</v>
      </c>
      <c r="CR63" s="1">
        <v>1032471.2328767126</v>
      </c>
      <c r="CS63" s="1">
        <v>1032471.2328767126</v>
      </c>
      <c r="CT63" s="1">
        <v>1032471.2328767126</v>
      </c>
      <c r="CU63" s="1">
        <v>1032471.2328767126</v>
      </c>
      <c r="CV63" s="1">
        <v>1032471.2328767126</v>
      </c>
      <c r="CW63" s="1">
        <v>1032471.2328767126</v>
      </c>
      <c r="CX63" s="1">
        <v>1032471.2328767126</v>
      </c>
      <c r="CY63" s="1">
        <v>1032471.2328767126</v>
      </c>
      <c r="CZ63" s="1">
        <v>1032471.2328767126</v>
      </c>
      <c r="DA63" s="1">
        <v>1032471.2328767126</v>
      </c>
    </row>
    <row r="64" spans="3:105" x14ac:dyDescent="0.25">
      <c r="D64" t="s">
        <v>59</v>
      </c>
      <c r="E64" s="1">
        <v>1032471.2328767126</v>
      </c>
      <c r="F64" s="1">
        <v>1032471.2328767126</v>
      </c>
      <c r="G64" s="1">
        <v>1032471.2328767126</v>
      </c>
      <c r="H64" s="1">
        <v>1032471.2328767126</v>
      </c>
      <c r="I64" s="1">
        <v>1032471.2328767126</v>
      </c>
      <c r="J64" s="1">
        <v>1032471.2328767126</v>
      </c>
      <c r="K64" s="1">
        <v>1032471.2328767126</v>
      </c>
      <c r="L64" s="1">
        <v>1032471.2328767126</v>
      </c>
      <c r="M64" s="1">
        <v>1032471.2328767126</v>
      </c>
      <c r="N64" s="1">
        <v>1032471.2328767126</v>
      </c>
      <c r="O64" s="1">
        <v>1032471.2328767126</v>
      </c>
      <c r="P64" s="1">
        <v>1032471.2328767126</v>
      </c>
      <c r="Q64" s="1">
        <v>1032471.2328767126</v>
      </c>
      <c r="R64" s="1">
        <v>1032471.2328767126</v>
      </c>
      <c r="S64" s="1">
        <v>1032471.2328767126</v>
      </c>
      <c r="T64" s="1">
        <v>1032471.2328767126</v>
      </c>
      <c r="U64" s="1">
        <v>1032471.2328767126</v>
      </c>
      <c r="V64" s="1">
        <v>1032471.2328767126</v>
      </c>
      <c r="W64" s="1">
        <v>1032471.2328767126</v>
      </c>
      <c r="X64" s="1">
        <v>1032471.2328767126</v>
      </c>
      <c r="Y64" s="1">
        <v>1032471.2328767126</v>
      </c>
      <c r="Z64" s="1">
        <v>1032471.2328767126</v>
      </c>
      <c r="AA64" s="1">
        <v>1032471.2328767126</v>
      </c>
      <c r="AB64" s="1">
        <v>1032471.2328767126</v>
      </c>
      <c r="AC64" s="1">
        <v>1032471.2328767126</v>
      </c>
      <c r="AD64" s="1">
        <v>1032471.2328767126</v>
      </c>
      <c r="AE64" s="1">
        <v>1032471.2328767126</v>
      </c>
      <c r="AF64" s="1">
        <v>1032471.2328767126</v>
      </c>
      <c r="AG64" s="1">
        <v>1032471.2328767126</v>
      </c>
      <c r="AH64" s="1">
        <v>1032471.2328767126</v>
      </c>
      <c r="AI64" s="1">
        <v>1032471.2328767126</v>
      </c>
      <c r="AJ64" s="1">
        <v>1032471.2328767126</v>
      </c>
      <c r="AK64" s="1">
        <v>1032471.2328767126</v>
      </c>
      <c r="AL64" s="1">
        <v>1032471.2328767126</v>
      </c>
      <c r="AM64" s="1">
        <v>1032471.2328767126</v>
      </c>
      <c r="AN64" s="1">
        <v>1032471.2328767126</v>
      </c>
      <c r="AO64" s="1">
        <v>1032471.2328767126</v>
      </c>
      <c r="AP64" s="1">
        <v>1032471.2328767126</v>
      </c>
      <c r="AQ64" s="1">
        <v>1032471.2328767126</v>
      </c>
      <c r="AR64" s="1">
        <v>1032471.2328767126</v>
      </c>
      <c r="AS64" s="1">
        <v>1032471.2328767126</v>
      </c>
      <c r="AT64" s="1">
        <v>1032471.2328767126</v>
      </c>
      <c r="AU64" s="1">
        <v>1032471.2328767126</v>
      </c>
      <c r="AV64" s="1">
        <v>1032471.2328767126</v>
      </c>
      <c r="AW64" s="1">
        <v>1032471.2328767126</v>
      </c>
      <c r="AX64" s="1">
        <v>1032471.2328767126</v>
      </c>
      <c r="AY64" s="1">
        <v>1032471.2328767126</v>
      </c>
      <c r="AZ64" s="1">
        <v>1032471.2328767126</v>
      </c>
      <c r="BA64" s="1">
        <v>1032471.2328767126</v>
      </c>
      <c r="BB64" s="1">
        <v>1032471.2328767126</v>
      </c>
      <c r="BC64" s="1">
        <v>1032471.2328767126</v>
      </c>
      <c r="BD64" s="1">
        <v>1032471.2328767126</v>
      </c>
      <c r="BE64" s="1">
        <v>1032471.2328767126</v>
      </c>
      <c r="BF64" s="1">
        <v>1032471.2328767126</v>
      </c>
      <c r="BG64" s="1">
        <v>1032471.2328767126</v>
      </c>
      <c r="BH64" s="1">
        <v>1032471.2328767126</v>
      </c>
      <c r="BI64" s="1">
        <v>1032471.2328767126</v>
      </c>
      <c r="BJ64" s="1">
        <v>1032471.2328767126</v>
      </c>
      <c r="BK64" s="1">
        <v>1032471.2328767126</v>
      </c>
      <c r="BL64" s="1">
        <v>1032471.2328767126</v>
      </c>
      <c r="BM64" s="1">
        <v>1032471.2328767126</v>
      </c>
      <c r="BN64" s="1">
        <v>1032471.2328767126</v>
      </c>
      <c r="BO64" s="1">
        <v>1032471.2328767126</v>
      </c>
      <c r="BP64" s="1">
        <v>1032471.2328767126</v>
      </c>
      <c r="BQ64" s="1">
        <v>1032471.2328767126</v>
      </c>
      <c r="BR64" s="1">
        <v>1032471.2328767126</v>
      </c>
      <c r="BS64" s="1">
        <v>1032471.2328767126</v>
      </c>
      <c r="BT64" s="1">
        <v>1032471.2328767126</v>
      </c>
      <c r="BU64" s="1">
        <v>1032471.2328767126</v>
      </c>
      <c r="BV64" s="1">
        <v>1032471.2328767126</v>
      </c>
      <c r="BW64" s="1">
        <v>1032471.2328767126</v>
      </c>
      <c r="BX64" s="1">
        <v>1032471.2328767126</v>
      </c>
      <c r="BY64" s="1">
        <v>1032471.2328767126</v>
      </c>
      <c r="BZ64" s="1">
        <v>1032471.2328767126</v>
      </c>
      <c r="CA64" s="1">
        <v>1032471.2328767126</v>
      </c>
      <c r="CB64" s="1">
        <v>1032471.2328767126</v>
      </c>
      <c r="CC64" s="1">
        <v>1032471.2328767126</v>
      </c>
      <c r="CD64" s="1">
        <v>1032471.2328767126</v>
      </c>
      <c r="CE64" s="1">
        <v>1032471.2328767126</v>
      </c>
      <c r="CF64" s="1">
        <v>1032471.2328767126</v>
      </c>
      <c r="CG64" s="1">
        <v>1032471.2328767126</v>
      </c>
      <c r="CH64" s="1">
        <v>1032471.2328767126</v>
      </c>
      <c r="CI64" s="1">
        <v>1032471.2328767126</v>
      </c>
      <c r="CJ64" s="1">
        <v>1032471.2328767126</v>
      </c>
      <c r="CK64" s="1">
        <v>1032471.2328767126</v>
      </c>
      <c r="CL64" s="1">
        <v>1032471.2328767126</v>
      </c>
      <c r="CM64" s="1">
        <v>1032471.2328767126</v>
      </c>
      <c r="CN64" s="1">
        <v>1032471.2328767126</v>
      </c>
      <c r="CO64" s="1">
        <v>1032471.2328767126</v>
      </c>
      <c r="CP64" s="1">
        <v>1032471.2328767126</v>
      </c>
      <c r="CQ64" s="1">
        <v>1032471.2328767126</v>
      </c>
      <c r="CR64" s="1">
        <v>1032471.2328767126</v>
      </c>
      <c r="CS64" s="1">
        <v>1032471.2328767126</v>
      </c>
      <c r="CT64" s="1">
        <v>1032471.2328767126</v>
      </c>
      <c r="CU64" s="1">
        <v>1032471.2328767126</v>
      </c>
      <c r="CV64" s="1">
        <v>1032471.2328767126</v>
      </c>
      <c r="CW64" s="1">
        <v>1032471.2328767126</v>
      </c>
      <c r="CX64" s="1">
        <v>1032471.2328767126</v>
      </c>
      <c r="CY64" s="1">
        <v>1032471.2328767126</v>
      </c>
      <c r="CZ64" s="1">
        <v>1032471.2328767126</v>
      </c>
      <c r="DA64" s="1">
        <v>1032471.2328767126</v>
      </c>
    </row>
    <row r="65" spans="1:105" x14ac:dyDescent="0.25">
      <c r="D65" t="s">
        <v>60</v>
      </c>
      <c r="E65" s="1">
        <v>1032471.2328767126</v>
      </c>
      <c r="F65" s="1">
        <v>1032471.2328767126</v>
      </c>
      <c r="G65" s="1">
        <v>1032471.2328767126</v>
      </c>
      <c r="H65" s="1">
        <v>1032471.2328767126</v>
      </c>
      <c r="I65" s="1">
        <v>1032471.2328767126</v>
      </c>
      <c r="J65" s="1">
        <v>1032471.2328767126</v>
      </c>
      <c r="K65" s="1">
        <v>1032471.2328767126</v>
      </c>
      <c r="L65" s="1">
        <v>1032471.2328767126</v>
      </c>
      <c r="M65" s="1">
        <v>1032471.2328767126</v>
      </c>
      <c r="N65" s="1">
        <v>1032471.2328767126</v>
      </c>
      <c r="O65" s="1">
        <v>1032471.2328767126</v>
      </c>
      <c r="P65" s="1">
        <v>1032471.2328767126</v>
      </c>
      <c r="Q65" s="1">
        <v>1032471.2328767126</v>
      </c>
      <c r="R65" s="1">
        <v>1032471.2328767126</v>
      </c>
      <c r="S65" s="1">
        <v>1032471.2328767126</v>
      </c>
      <c r="T65" s="1">
        <v>1032471.2328767126</v>
      </c>
      <c r="U65" s="1">
        <v>1032471.2328767126</v>
      </c>
      <c r="V65" s="1">
        <v>1032471.2328767126</v>
      </c>
      <c r="W65" s="1">
        <v>1032471.2328767126</v>
      </c>
      <c r="X65" s="1">
        <v>1032471.2328767126</v>
      </c>
      <c r="Y65" s="1">
        <v>1032471.2328767126</v>
      </c>
      <c r="Z65" s="1">
        <v>1032471.2328767126</v>
      </c>
      <c r="AA65" s="1">
        <v>1032471.2328767126</v>
      </c>
      <c r="AB65" s="1">
        <v>1032471.2328767126</v>
      </c>
      <c r="AC65" s="1">
        <v>1032471.2328767126</v>
      </c>
      <c r="AD65" s="1">
        <v>1032471.2328767126</v>
      </c>
      <c r="AE65" s="1">
        <v>1032471.2328767126</v>
      </c>
      <c r="AF65" s="1">
        <v>1032471.2328767126</v>
      </c>
      <c r="AG65" s="1">
        <v>1032471.2328767126</v>
      </c>
      <c r="AH65" s="1">
        <v>1032471.2328767126</v>
      </c>
      <c r="AI65" s="1">
        <v>1032471.2328767126</v>
      </c>
      <c r="AJ65" s="1">
        <v>1032471.2328767126</v>
      </c>
      <c r="AK65" s="1">
        <v>1032471.2328767126</v>
      </c>
      <c r="AL65" s="1">
        <v>1032471.2328767126</v>
      </c>
      <c r="AM65" s="1">
        <v>1032471.2328767126</v>
      </c>
      <c r="AN65" s="1">
        <v>1032471.2328767126</v>
      </c>
      <c r="AO65" s="1">
        <v>1032471.2328767126</v>
      </c>
      <c r="AP65" s="1">
        <v>1032471.2328767126</v>
      </c>
      <c r="AQ65" s="1">
        <v>1032471.2328767126</v>
      </c>
      <c r="AR65" s="1">
        <v>1032471.2328767126</v>
      </c>
      <c r="AS65" s="1">
        <v>1032471.2328767126</v>
      </c>
      <c r="AT65" s="1">
        <v>1032471.2328767126</v>
      </c>
      <c r="AU65" s="1">
        <v>1032471.2328767126</v>
      </c>
      <c r="AV65" s="1">
        <v>1032471.2328767126</v>
      </c>
      <c r="AW65" s="1">
        <v>1032471.2328767126</v>
      </c>
      <c r="AX65" s="1">
        <v>1032471.2328767126</v>
      </c>
      <c r="AY65" s="1">
        <v>1032471.2328767126</v>
      </c>
      <c r="AZ65" s="1">
        <v>1032471.2328767126</v>
      </c>
      <c r="BA65" s="1">
        <v>1032471.2328767126</v>
      </c>
      <c r="BB65" s="1">
        <v>1032471.2328767126</v>
      </c>
      <c r="BC65" s="1">
        <v>1032471.2328767126</v>
      </c>
      <c r="BD65" s="1">
        <v>1032471.2328767126</v>
      </c>
      <c r="BE65" s="1">
        <v>1032471.2328767126</v>
      </c>
      <c r="BF65" s="1">
        <v>1032471.2328767126</v>
      </c>
      <c r="BG65" s="1">
        <v>1032471.2328767126</v>
      </c>
      <c r="BH65" s="1">
        <v>1032471.2328767126</v>
      </c>
      <c r="BI65" s="1">
        <v>1032471.2328767126</v>
      </c>
      <c r="BJ65" s="1">
        <v>1032471.2328767126</v>
      </c>
      <c r="BK65" s="1">
        <v>1032471.2328767126</v>
      </c>
      <c r="BL65" s="1">
        <v>1032471.2328767126</v>
      </c>
      <c r="BM65" s="1">
        <v>1032471.2328767126</v>
      </c>
      <c r="BN65" s="1">
        <v>1032471.2328767126</v>
      </c>
      <c r="BO65" s="1">
        <v>1032471.2328767126</v>
      </c>
      <c r="BP65" s="1">
        <v>1032471.2328767126</v>
      </c>
      <c r="BQ65" s="1">
        <v>1032471.2328767126</v>
      </c>
      <c r="BR65" s="1">
        <v>1032471.2328767126</v>
      </c>
      <c r="BS65" s="1">
        <v>1032471.2328767126</v>
      </c>
      <c r="BT65" s="1">
        <v>1032471.2328767126</v>
      </c>
      <c r="BU65" s="1">
        <v>1032471.2328767126</v>
      </c>
      <c r="BV65" s="1">
        <v>1032471.2328767126</v>
      </c>
      <c r="BW65" s="1">
        <v>1032471.2328767126</v>
      </c>
      <c r="BX65" s="1">
        <v>1032471.2328767126</v>
      </c>
      <c r="BY65" s="1">
        <v>1032471.2328767126</v>
      </c>
      <c r="BZ65" s="1">
        <v>1032471.2328767126</v>
      </c>
      <c r="CA65" s="1">
        <v>1032471.2328767126</v>
      </c>
      <c r="CB65" s="1">
        <v>1032471.2328767126</v>
      </c>
      <c r="CC65" s="1">
        <v>1032471.2328767126</v>
      </c>
      <c r="CD65" s="1">
        <v>1032471.2328767126</v>
      </c>
      <c r="CE65" s="1">
        <v>1032471.2328767126</v>
      </c>
      <c r="CF65" s="1">
        <v>1032471.2328767126</v>
      </c>
      <c r="CG65" s="1">
        <v>1032471.2328767126</v>
      </c>
      <c r="CH65" s="1">
        <v>1032471.2328767126</v>
      </c>
      <c r="CI65" s="1">
        <v>1032471.2328767126</v>
      </c>
      <c r="CJ65" s="1">
        <v>1032471.2328767126</v>
      </c>
      <c r="CK65" s="1">
        <v>1032471.2328767126</v>
      </c>
      <c r="CL65" s="1">
        <v>1032471.2328767126</v>
      </c>
      <c r="CM65" s="1">
        <v>1032471.2328767126</v>
      </c>
      <c r="CN65" s="1">
        <v>1032471.2328767126</v>
      </c>
      <c r="CO65" s="1">
        <v>1032471.2328767126</v>
      </c>
      <c r="CP65" s="1">
        <v>1032471.2328767126</v>
      </c>
      <c r="CQ65" s="1">
        <v>1032471.2328767126</v>
      </c>
      <c r="CR65" s="1">
        <v>1032471.2328767126</v>
      </c>
      <c r="CS65" s="1">
        <v>1032471.2328767126</v>
      </c>
      <c r="CT65" s="1">
        <v>1032471.2328767126</v>
      </c>
      <c r="CU65" s="1">
        <v>1032471.2328767126</v>
      </c>
      <c r="CV65" s="1">
        <v>1032471.2328767126</v>
      </c>
      <c r="CW65" s="1">
        <v>1032471.2328767126</v>
      </c>
      <c r="CX65" s="1">
        <v>1032471.2328767126</v>
      </c>
      <c r="CY65" s="1">
        <v>1032471.2328767126</v>
      </c>
      <c r="CZ65" s="1">
        <v>1032471.2328767126</v>
      </c>
      <c r="DA65" s="1">
        <v>1032471.2328767126</v>
      </c>
    </row>
    <row r="66" spans="1:105" x14ac:dyDescent="0.25">
      <c r="D66" s="6"/>
    </row>
    <row r="67" spans="1:105" x14ac:dyDescent="0.25">
      <c r="A67" s="4" t="s">
        <v>10</v>
      </c>
      <c r="D67" s="7" t="s">
        <v>9</v>
      </c>
    </row>
    <row r="68" spans="1:105" x14ac:dyDescent="0.25">
      <c r="A68" t="s">
        <v>48</v>
      </c>
      <c r="B68" s="3">
        <f>SUMPRODUCT(E68:DA68,E$5:DA$5)</f>
        <v>35.165236625576561</v>
      </c>
      <c r="D68" t="s">
        <v>48</v>
      </c>
      <c r="E68" s="1">
        <f xml:space="preserve"> MIN(   MAX(0,EXP((1/beta.p)*( E38 - E53 - beta.0 - beta.oil*price.oil.2030 - beta.eua*price.eua.2030 - parameters!$D78 ))), price.ceiling   )</f>
        <v>4.9371353153313429</v>
      </c>
      <c r="F68" s="1">
        <f xml:space="preserve"> MIN(   MAX(0,EXP((1/beta.p)*( F38 - F53 - beta.0 - beta.oil*price.oil.2030 - beta.eua*price.eua.2030 - parameters!$D78 ))), price.ceiling   )</f>
        <v>5.1275000814114513</v>
      </c>
      <c r="G68" s="1">
        <f xml:space="preserve"> MIN(   MAX(0,EXP((1/beta.p)*( G38 - G53 - beta.0 - beta.oil*price.oil.2030 - beta.eua*price.eua.2030 - parameters!$D78 ))), price.ceiling   )</f>
        <v>5.3252048821169415</v>
      </c>
      <c r="H68" s="1">
        <f xml:space="preserve"> MIN(   MAX(0,EXP((1/beta.p)*( H38 - H53 - beta.0 - beta.oil*price.oil.2030 - beta.eua*price.eua.2030 - parameters!$D78 ))), price.ceiling   )</f>
        <v>5.5305327325740432</v>
      </c>
      <c r="I68" s="1">
        <f xml:space="preserve"> MIN(   MAX(0,EXP((1/beta.p)*( I38 - I53 - beta.0 - beta.oil*price.oil.2030 - beta.eua*price.eua.2030 - parameters!$D78 ))), price.ceiling   )</f>
        <v>5.7437775603318535</v>
      </c>
      <c r="J68" s="1">
        <f xml:space="preserve"> MIN(   MAX(0,EXP((1/beta.p)*( J38 - J53 - beta.0 - beta.oil*price.oil.2030 - beta.eua*price.eua.2030 - parameters!$D78 ))), price.ceiling   )</f>
        <v>5.965244626120664</v>
      </c>
      <c r="K68" s="1">
        <f xml:space="preserve"> MIN(   MAX(0,EXP((1/beta.p)*( K38 - K53 - beta.0 - beta.oil*price.oil.2030 - beta.eua*price.eua.2030 - parameters!$D78 ))), price.ceiling   )</f>
        <v>6.1952509608337856</v>
      </c>
      <c r="L68" s="1">
        <f xml:space="preserve"> MIN(   MAX(0,EXP((1/beta.p)*( L38 - L53 - beta.0 - beta.oil*price.oil.2030 - beta.eua*price.eua.2030 - parameters!$D78 ))), price.ceiling   )</f>
        <v>6.4341258193584068</v>
      </c>
      <c r="M68" s="1">
        <f xml:space="preserve"> MIN(   MAX(0,EXP((1/beta.p)*( M38 - M53 - beta.0 - beta.oil*price.oil.2030 - beta.eua*price.eua.2030 - parameters!$D78 ))), price.ceiling   )</f>
        <v>6.682211151905129</v>
      </c>
      <c r="N68" s="1">
        <f xml:space="preserve"> MIN(   MAX(0,EXP((1/beta.p)*( N38 - N53 - beta.0 - beta.oil*price.oil.2030 - beta.eua*price.eua.2030 - parameters!$D78 ))), price.ceiling   )</f>
        <v>6.9398620935109134</v>
      </c>
      <c r="O68" s="1">
        <f xml:space="preserve"> MIN(   MAX(0,EXP((1/beta.p)*( O38 - O53 - beta.0 - beta.oil*price.oil.2030 - beta.eua*price.eua.2030 - parameters!$D78 ))), price.ceiling   )</f>
        <v>7.207447472416157</v>
      </c>
      <c r="P68" s="1">
        <f xml:space="preserve"> MIN(   MAX(0,EXP((1/beta.p)*( P38 - P53 - beta.0 - beta.oil*price.oil.2030 - beta.eua*price.eua.2030 - parameters!$D78 ))), price.ceiling   )</f>
        <v>7.4853503380436308</v>
      </c>
      <c r="Q68" s="1">
        <f xml:space="preserve"> MIN(   MAX(0,EXP((1/beta.p)*( Q38 - Q53 - beta.0 - beta.oil*price.oil.2030 - beta.eua*price.eua.2030 - parameters!$D78 ))), price.ceiling   )</f>
        <v>7.773968509335071</v>
      </c>
      <c r="R68" s="1">
        <f xml:space="preserve"> MIN(   MAX(0,EXP((1/beta.p)*( R38 - R53 - beta.0 - beta.oil*price.oil.2030 - beta.eua*price.eua.2030 - parameters!$D78 ))), price.ceiling   )</f>
        <v>8.0737151442304498</v>
      </c>
      <c r="S68" s="1">
        <f xml:space="preserve"> MIN(   MAX(0,EXP((1/beta.p)*( S38 - S53 - beta.0 - beta.oil*price.oil.2030 - beta.eua*price.eua.2030 - parameters!$D78 ))), price.ceiling   )</f>
        <v>8.3850193311049992</v>
      </c>
      <c r="T68" s="1">
        <f xml:space="preserve"> MIN(   MAX(0,EXP((1/beta.p)*( T38 - T53 - beta.0 - beta.oil*price.oil.2030 - beta.eua*price.eua.2030 - parameters!$D78 ))), price.ceiling   )</f>
        <v>8.708326703010778</v>
      </c>
      <c r="U68" s="1">
        <f xml:space="preserve"> MIN(   MAX(0,EXP((1/beta.p)*( U38 - U53 - beta.0 - beta.oil*price.oil.2030 - beta.eua*price.eua.2030 - parameters!$D78 ))), price.ceiling   )</f>
        <v>9.0441000756019534</v>
      </c>
      <c r="V68" s="1">
        <f xml:space="preserve"> MIN(   MAX(0,EXP((1/beta.p)*( V38 - V53 - beta.0 - beta.oil*price.oil.2030 - beta.eua*price.eua.2030 - parameters!$D78 ))), price.ceiling   )</f>
        <v>9.3928201096570678</v>
      </c>
      <c r="W68" s="1">
        <f xml:space="preserve"> MIN(   MAX(0,EXP((1/beta.p)*( W38 - W53 - beta.0 - beta.oil*price.oil.2030 - beta.eua*price.eua.2030 - parameters!$D78 ))), price.ceiling   )</f>
        <v>9.7549859991466477</v>
      </c>
      <c r="X68" s="1">
        <f xml:space="preserve"> MIN(   MAX(0,EXP((1/beta.p)*( X38 - X53 - beta.0 - beta.oil*price.oil.2030 - beta.eua*price.eua.2030 - parameters!$D78 ))), price.ceiling   )</f>
        <v>10.131116185831162</v>
      </c>
      <c r="Y68" s="1">
        <f xml:space="preserve"> MIN(   MAX(0,EXP((1/beta.p)*( Y38 - Y53 - beta.0 - beta.oil*price.oil.2030 - beta.eua*price.eua.2030 - parameters!$D78 ))), price.ceiling   )</f>
        <v>10.521749101412228</v>
      </c>
      <c r="Z68" s="1">
        <f xml:space="preserve"> MIN(   MAX(0,EXP((1/beta.p)*( Z38 - Z53 - beta.0 - beta.oil*price.oil.2030 - beta.eua*price.eua.2030 - parameters!$D78 ))), price.ceiling   )</f>
        <v>10.92744393829954</v>
      </c>
      <c r="AA68" s="1">
        <f xml:space="preserve"> MIN(   MAX(0,EXP((1/beta.p)*( AA38 - AA53 - beta.0 - beta.oil*price.oil.2030 - beta.eua*price.eua.2030 - parameters!$D78 ))), price.ceiling   )</f>
        <v>11.348781450096755</v>
      </c>
      <c r="AB68" s="1">
        <f xml:space="preserve"> MIN(   MAX(0,EXP((1/beta.p)*( AB38 - AB53 - beta.0 - beta.oil*price.oil.2030 - beta.eua*price.eua.2030 - parameters!$D78 ))), price.ceiling   )</f>
        <v>11.78636478295239</v>
      </c>
      <c r="AC68" s="1">
        <f xml:space="preserve"> MIN(   MAX(0,EXP((1/beta.p)*( AC38 - AC53 - beta.0 - beta.oil*price.oil.2030 - beta.eua*price.eua.2030 - parameters!$D78 ))), price.ceiling   )</f>
        <v>12.240820338965637</v>
      </c>
      <c r="AD68" s="1">
        <f xml:space="preserve"> MIN(   MAX(0,EXP((1/beta.p)*( AD38 - AD53 - beta.0 - beta.oil*price.oil.2030 - beta.eua*price.eua.2030 - parameters!$D78 ))), price.ceiling   )</f>
        <v>12.712798672883237</v>
      </c>
      <c r="AE68" s="1">
        <f xml:space="preserve"> MIN(   MAX(0,EXP((1/beta.p)*( AE38 - AE53 - beta.0 - beta.oil*price.oil.2030 - beta.eua*price.eua.2030 - parameters!$D78 ))), price.ceiling   )</f>
        <v>13.20297542337088</v>
      </c>
      <c r="AF68" s="1">
        <f xml:space="preserve"> MIN(   MAX(0,EXP((1/beta.p)*( AF38 - AF53 - beta.0 - beta.oil*price.oil.2030 - beta.eua*price.eua.2030 - parameters!$D78 ))), price.ceiling   )</f>
        <v>13.712052280192404</v>
      </c>
      <c r="AG68" s="1">
        <f xml:space="preserve"> MIN(   MAX(0,EXP((1/beta.p)*( AG38 - AG53 - beta.0 - beta.oil*price.oil.2030 - beta.eua*price.eua.2030 - parameters!$D78 ))), price.ceiling   )</f>
        <v>14.240757988681141</v>
      </c>
      <c r="AH68" s="1">
        <f xml:space="preserve"> MIN(   MAX(0,EXP((1/beta.p)*( AH38 - AH53 - beta.0 - beta.oil*price.oil.2030 - beta.eua*price.eua.2030 - parameters!$D78 ))), price.ceiling   )</f>
        <v>14.789849392941505</v>
      </c>
      <c r="AI68" s="1">
        <f xml:space="preserve"> MIN(   MAX(0,EXP((1/beta.p)*( AI38 - AI53 - beta.0 - beta.oil*price.oil.2030 - beta.eua*price.eua.2030 - parameters!$D78 ))), price.ceiling   )</f>
        <v>15.360112519273979</v>
      </c>
      <c r="AJ68" s="1">
        <f xml:space="preserve"> MIN(   MAX(0,EXP((1/beta.p)*( AJ38 - AJ53 - beta.0 - beta.oil*price.oil.2030 - beta.eua*price.eua.2030 - parameters!$D78 ))), price.ceiling   )</f>
        <v>15.952363701374606</v>
      </c>
      <c r="AK68" s="1">
        <f xml:space="preserve"> MIN(   MAX(0,EXP((1/beta.p)*( AK38 - AK53 - beta.0 - beta.oil*price.oil.2030 - beta.eua*price.eua.2030 - parameters!$D78 ))), price.ceiling   )</f>
        <v>16.567450748919537</v>
      </c>
      <c r="AL68" s="1">
        <f xml:space="preserve"> MIN(   MAX(0,EXP((1/beta.p)*( AL38 - AL53 - beta.0 - beta.oil*price.oil.2030 - beta.eua*price.eua.2030 - parameters!$D78 ))), price.ceiling   )</f>
        <v>17.206254161207646</v>
      </c>
      <c r="AM68" s="1">
        <f xml:space="preserve"> MIN(   MAX(0,EXP((1/beta.p)*( AM38 - AM53 - beta.0 - beta.oil*price.oil.2030 - beta.eua*price.eua.2030 - parameters!$D78 ))), price.ceiling   )</f>
        <v>17.869688387598373</v>
      </c>
      <c r="AN68" s="1">
        <f xml:space="preserve"> MIN(   MAX(0,EXP((1/beta.p)*( AN38 - AN53 - beta.0 - beta.oil*price.oil.2030 - beta.eua*price.eua.2030 - parameters!$D78 ))), price.ceiling   )</f>
        <v>18.558703136549255</v>
      </c>
      <c r="AO68" s="1">
        <f xml:space="preserve"> MIN(   MAX(0,EXP((1/beta.p)*( AO38 - AO53 - beta.0 - beta.oil*price.oil.2030 - beta.eua*price.eua.2030 - parameters!$D78 ))), price.ceiling   )</f>
        <v>19.274284735126987</v>
      </c>
      <c r="AP68" s="1">
        <f xml:space="preserve"> MIN(   MAX(0,EXP((1/beta.p)*( AP38 - AP53 - beta.0 - beta.oil*price.oil.2030 - beta.eua*price.eua.2030 - parameters!$D78 ))), price.ceiling   )</f>
        <v>20.017457540938079</v>
      </c>
      <c r="AQ68" s="1">
        <f xml:space="preserve"> MIN(   MAX(0,EXP((1/beta.p)*( AQ38 - AQ53 - beta.0 - beta.oil*price.oil.2030 - beta.eua*price.eua.2030 - parameters!$D78 ))), price.ceiling   )</f>
        <v>20.789285408500476</v>
      </c>
      <c r="AR68" s="1">
        <f xml:space="preserve"> MIN(   MAX(0,EXP((1/beta.p)*( AR38 - AR53 - beta.0 - beta.oil*price.oil.2030 - beta.eua*price.eua.2030 - parameters!$D78 ))), price.ceiling   )</f>
        <v>21.590873212155035</v>
      </c>
      <c r="AS68" s="1">
        <f xml:space="preserve"> MIN(   MAX(0,EXP((1/beta.p)*( AS38 - AS53 - beta.0 - beta.oil*price.oil.2030 - beta.eua*price.eua.2030 - parameters!$D78 ))), price.ceiling   )</f>
        <v>22.423368427697103</v>
      </c>
      <c r="AT68" s="1">
        <f xml:space="preserve"> MIN(   MAX(0,EXP((1/beta.p)*( AT38 - AT53 - beta.0 - beta.oil*price.oil.2030 - beta.eua*price.eua.2030 - parameters!$D78 ))), price.ceiling   )</f>
        <v>23.287962774992248</v>
      </c>
      <c r="AU68" s="1">
        <f xml:space="preserve"> MIN(   MAX(0,EXP((1/beta.p)*( AU38 - AU53 - beta.0 - beta.oil*price.oil.2030 - beta.eua*price.eua.2030 - parameters!$D78 ))), price.ceiling   )</f>
        <v>24.185893923927356</v>
      </c>
      <c r="AV68" s="1">
        <f xml:space="preserve"> MIN(   MAX(0,EXP((1/beta.p)*( AV38 - AV53 - beta.0 - beta.oil*price.oil.2030 - beta.eua*price.eua.2030 - parameters!$D78 ))), price.ceiling   )</f>
        <v>25.118447266139675</v>
      </c>
      <c r="AW68" s="1">
        <f xml:space="preserve"> MIN(   MAX(0,EXP((1/beta.p)*( AW38 - AW53 - beta.0 - beta.oil*price.oil.2030 - beta.eua*price.eua.2030 - parameters!$D78 ))), price.ceiling   )</f>
        <v>26.086957755059352</v>
      </c>
      <c r="AX68" s="1">
        <f xml:space="preserve"> MIN(   MAX(0,EXP((1/beta.p)*( AX38 - AX53 - beta.0 - beta.oil*price.oil.2030 - beta.eua*price.eua.2030 - parameters!$D78 ))), price.ceiling   )</f>
        <v>27.092811816900124</v>
      </c>
      <c r="AY68" s="1">
        <f xml:space="preserve"> MIN(   MAX(0,EXP((1/beta.p)*( AY38 - AY53 - beta.0 - beta.oil*price.oil.2030 - beta.eua*price.eua.2030 - parameters!$D78 ))), price.ceiling   )</f>
        <v>28.137449335333315</v>
      </c>
      <c r="AZ68" s="1">
        <f xml:space="preserve"> MIN(   MAX(0,EXP((1/beta.p)*( AZ38 - AZ53 - beta.0 - beta.oil*price.oil.2030 - beta.eua*price.eua.2030 - parameters!$D78 ))), price.ceiling   )</f>
        <v>29.222365712686464</v>
      </c>
      <c r="BA68" s="1">
        <f xml:space="preserve"> MIN(   MAX(0,EXP((1/beta.p)*( BA38 - BA53 - beta.0 - beta.oil*price.oil.2030 - beta.eua*price.eua.2030 - parameters!$D78 ))), price.ceiling   )</f>
        <v>30.349114010617125</v>
      </c>
      <c r="BB68" s="1">
        <f xml:space="preserve"> MIN(   MAX(0,EXP((1/beta.p)*( BB38 - BB53 - beta.0 - beta.oil*price.oil.2030 - beta.eua*price.eua.2030 - parameters!$D78 ))), price.ceiling   )</f>
        <v>31.519307173326073</v>
      </c>
      <c r="BC68" s="1">
        <f xml:space="preserve"> MIN(   MAX(0,EXP((1/beta.p)*( BC38 - BC53 - beta.0 - beta.oil*price.oil.2030 - beta.eua*price.eua.2030 - parameters!$D78 ))), price.ceiling   )</f>
        <v>32.73462033649276</v>
      </c>
      <c r="BD68" s="1">
        <f xml:space="preserve"> MIN(   MAX(0,EXP((1/beta.p)*( BD38 - BD53 - beta.0 - beta.oil*price.oil.2030 - beta.eua*price.eua.2030 - parameters!$D78 ))), price.ceiling   )</f>
        <v>33.99679322523793</v>
      </c>
      <c r="BE68" s="1">
        <f xml:space="preserve"> MIN(   MAX(0,EXP((1/beta.p)*( BE38 - BE53 - beta.0 - beta.oil*price.oil.2030 - beta.eua*price.eua.2030 - parameters!$D78 ))), price.ceiling   )</f>
        <v>35.307632644546381</v>
      </c>
      <c r="BF68" s="1">
        <f xml:space="preserve"> MIN(   MAX(0,EXP((1/beta.p)*( BF38 - BF53 - beta.0 - beta.oil*price.oil.2030 - beta.eua*price.eua.2030 - parameters!$D78 ))), price.ceiling   )</f>
        <v>36.669015065714717</v>
      </c>
      <c r="BG68" s="1">
        <f xml:space="preserve"> MIN(   MAX(0,EXP((1/beta.p)*( BG38 - BG53 - beta.0 - beta.oil*price.oil.2030 - beta.eua*price.eua.2030 - parameters!$D78 ))), price.ceiling   )</f>
        <v>38.082889312526646</v>
      </c>
      <c r="BH68" s="1">
        <f xml:space="preserve"> MIN(   MAX(0,EXP((1/beta.p)*( BH38 - BH53 - beta.0 - beta.oil*price.oil.2030 - beta.eua*price.eua.2030 - parameters!$D78 ))), price.ceiling   )</f>
        <v>39.55127935100127</v>
      </c>
      <c r="BI68" s="1">
        <f xml:space="preserve"> MIN(   MAX(0,EXP((1/beta.p)*( BI38 - BI53 - beta.0 - beta.oil*price.oil.2030 - beta.eua*price.eua.2030 - parameters!$D78 ))), price.ceiling   )</f>
        <v>41.076287186707511</v>
      </c>
      <c r="BJ68" s="1">
        <f xml:space="preserve"> MIN(   MAX(0,EXP((1/beta.p)*( BJ38 - BJ53 - beta.0 - beta.oil*price.oil.2030 - beta.eua*price.eua.2030 - parameters!$D78 ))), price.ceiling   )</f>
        <v>42.66009587379272</v>
      </c>
      <c r="BK68" s="1">
        <f xml:space="preserve"> MIN(   MAX(0,EXP((1/beta.p)*( BK38 - BK53 - beta.0 - beta.oil*price.oil.2030 - beta.eua*price.eua.2030 - parameters!$D78 ))), price.ceiling   )</f>
        <v>44.304972640032304</v>
      </c>
      <c r="BL68" s="1">
        <f xml:space="preserve"> MIN(   MAX(0,EXP((1/beta.p)*( BL38 - BL53 - beta.0 - beta.oil*price.oil.2030 - beta.eua*price.eua.2030 - parameters!$D78 ))), price.ceiling   )</f>
        <v>46.013272132374517</v>
      </c>
      <c r="BM68" s="1">
        <f xml:space="preserve"> MIN(   MAX(0,EXP((1/beta.p)*( BM38 - BM53 - beta.0 - beta.oil*price.oil.2030 - beta.eua*price.eua.2030 - parameters!$D78 ))), price.ceiling   )</f>
        <v>47.787439787625814</v>
      </c>
      <c r="BN68" s="1">
        <f xml:space="preserve"> MIN(   MAX(0,EXP((1/beta.p)*( BN38 - BN53 - beta.0 - beta.oil*price.oil.2030 - beta.eua*price.eua.2030 - parameters!$D78 ))), price.ceiling   )</f>
        <v>49.630015333102463</v>
      </c>
      <c r="BO68" s="1">
        <f xml:space="preserve"> MIN(   MAX(0,EXP((1/beta.p)*( BO38 - BO53 - beta.0 - beta.oil*price.oil.2030 - beta.eua*price.eua.2030 - parameters!$D78 ))), price.ceiling   )</f>
        <v>51.543636422259119</v>
      </c>
      <c r="BP68" s="1">
        <f xml:space="preserve"> MIN(   MAX(0,EXP((1/beta.p)*( BP38 - BP53 - beta.0 - beta.oil*price.oil.2030 - beta.eua*price.eua.2030 - parameters!$D78 ))), price.ceiling   )</f>
        <v>53.531042410499289</v>
      </c>
      <c r="BQ68" s="1">
        <f xml:space="preserve"> MIN(   MAX(0,EXP((1/beta.p)*( BQ38 - BQ53 - beta.0 - beta.oil*price.oil.2030 - beta.eua*price.eua.2030 - parameters!$D78 ))), price.ceiling   )</f>
        <v>55.595078276572146</v>
      </c>
      <c r="BR68" s="1">
        <f xml:space="preserve"> MIN(   MAX(0,EXP((1/beta.p)*( BR38 - BR53 - beta.0 - beta.oil*price.oil.2030 - beta.eua*price.eua.2030 - parameters!$D78 ))), price.ceiling   )</f>
        <v>57.738698695170065</v>
      </c>
      <c r="BS68" s="1">
        <f xml:space="preserve"> MIN(   MAX(0,EXP((1/beta.p)*( BS38 - BS53 - beta.0 - beta.oil*price.oil.2030 - beta.eua*price.eua.2030 - parameters!$D78 ))), price.ceiling   )</f>
        <v>59.964972266555485</v>
      </c>
      <c r="BT68" s="1">
        <f xml:space="preserve"> MIN(   MAX(0,EXP((1/beta.p)*( BT38 - BT53 - beta.0 - beta.oil*price.oil.2030 - beta.eua*price.eua.2030 - parameters!$D78 ))), price.ceiling   )</f>
        <v>62.27708590927358</v>
      </c>
      <c r="BU68" s="1">
        <f xml:space="preserve"> MIN(   MAX(0,EXP((1/beta.p)*( BU38 - BU53 - beta.0 - beta.oil*price.oil.2030 - beta.eua*price.eua.2030 - parameters!$D78 ))), price.ceiling   )</f>
        <v>64.678349422237261</v>
      </c>
      <c r="BV68" s="1">
        <f xml:space="preserve"> MIN(   MAX(0,EXP((1/beta.p)*( BV38 - BV53 - beta.0 - beta.oil*price.oil.2030 - beta.eua*price.eua.2030 - parameters!$D78 ))), price.ceiling   )</f>
        <v>67.172200222716199</v>
      </c>
      <c r="BW68" s="1">
        <f xml:space="preserve"> MIN(   MAX(0,EXP((1/beta.p)*( BW38 - BW53 - beta.0 - beta.oil*price.oil.2030 - beta.eua*price.eua.2030 - parameters!$D78 ))), price.ceiling   )</f>
        <v>69.762208267011673</v>
      </c>
      <c r="BX68" s="1">
        <f xml:space="preserve"> MIN(   MAX(0,EXP((1/beta.p)*( BX38 - BX53 - beta.0 - beta.oil*price.oil.2030 - beta.eua*price.eua.2030 - parameters!$D78 ))), price.ceiling   )</f>
        <v>72.452081160862065</v>
      </c>
      <c r="BY68" s="1">
        <f xml:space="preserve"> MIN(   MAX(0,EXP((1/beta.p)*( BY38 - BY53 - beta.0 - beta.oil*price.oil.2030 - beta.eua*price.eua.2030 - parameters!$D78 ))), price.ceiling   )</f>
        <v>75.245669466893489</v>
      </c>
      <c r="BZ68" s="1">
        <f xml:space="preserve"> MIN(   MAX(0,EXP((1/beta.p)*( BZ38 - BZ53 - beta.0 - beta.oil*price.oil.2030 - beta.eua*price.eua.2030 - parameters!$D78 ))), price.ceiling   )</f>
        <v>78.146972216713962</v>
      </c>
      <c r="CA68" s="1">
        <f xml:space="preserve"> MIN(   MAX(0,EXP((1/beta.p)*( CA38 - CA53 - beta.0 - beta.oil*price.oil.2030 - beta.eua*price.eua.2030 - parameters!$D78 ))), price.ceiling   )</f>
        <v>81.160142635541121</v>
      </c>
      <c r="CB68" s="1">
        <f xml:space="preserve"> MIN(   MAX(0,EXP((1/beta.p)*( CB38 - CB53 - beta.0 - beta.oil*price.oil.2030 - beta.eua*price.eua.2030 - parameters!$D78 ))), price.ceiling   )</f>
        <v>84.289494087559405</v>
      </c>
      <c r="CC68" s="1">
        <f xml:space="preserve"> MIN(   MAX(0,EXP((1/beta.p)*( CC38 - CC53 - beta.0 - beta.oil*price.oil.2030 - beta.eua*price.eua.2030 - parameters!$D78 ))), price.ceiling   )</f>
        <v>87.539506250515871</v>
      </c>
      <c r="CD68" s="1">
        <f xml:space="preserve"> MIN(   MAX(0,EXP((1/beta.p)*( CD38 - CD53 - beta.0 - beta.oil*price.oil.2030 - beta.eua*price.eua.2030 - parameters!$D78 ))), price.ceiling   )</f>
        <v>90.914831528395055</v>
      </c>
      <c r="CE68" s="1">
        <f xml:space="preserve"> MIN(   MAX(0,EXP((1/beta.p)*( CE38 - CE53 - beta.0 - beta.oil*price.oil.2030 - beta.eua*price.eua.2030 - parameters!$D78 ))), price.ceiling   )</f>
        <v>94.42030171135157</v>
      </c>
      <c r="CF68" s="1">
        <f xml:space="preserve"> MIN(   MAX(0,EXP((1/beta.p)*( CF38 - CF53 - beta.0 - beta.oil*price.oil.2030 - beta.eua*price.eua.2030 - parameters!$D78 ))), price.ceiling   )</f>
        <v>98.060934892435</v>
      </c>
      <c r="CG68" s="1">
        <f xml:space="preserve"> MIN(   MAX(0,EXP((1/beta.p)*( CG38 - CG53 - beta.0 - beta.oil*price.oil.2030 - beta.eua*price.eua.2030 - parameters!$D78 ))), price.ceiling   )</f>
        <v>101.84194265100848</v>
      </c>
      <c r="CH68" s="1">
        <f xml:space="preserve"> MIN(   MAX(0,EXP((1/beta.p)*( CH38 - CH53 - beta.0 - beta.oil*price.oil.2030 - beta.eua*price.eua.2030 - parameters!$D78 ))), price.ceiling   )</f>
        <v>105.76873751314245</v>
      </c>
      <c r="CI68" s="1">
        <f xml:space="preserve"> MIN(   MAX(0,EXP((1/beta.p)*( CI38 - CI53 - beta.0 - beta.oil*price.oil.2030 - beta.eua*price.eua.2030 - parameters!$D78 ))), price.ceiling   )</f>
        <v>109.84694069966515</v>
      </c>
      <c r="CJ68" s="1">
        <f xml:space="preserve"> MIN(   MAX(0,EXP((1/beta.p)*( CJ38 - CJ53 - beta.0 - beta.oil*price.oil.2030 - beta.eua*price.eua.2030 - parameters!$D78 ))), price.ceiling   )</f>
        <v>114.08239017296022</v>
      </c>
      <c r="CK68" s="1">
        <f xml:space="preserve"> MIN(   MAX(0,EXP((1/beta.p)*( CK38 - CK53 - beta.0 - beta.oil*price.oil.2030 - beta.eua*price.eua.2030 - parameters!$D78 ))), price.ceiling   )</f>
        <v>118.48114899403124</v>
      </c>
      <c r="CL68" s="1">
        <f xml:space="preserve"> MIN(   MAX(0,EXP((1/beta.p)*( CL38 - CL53 - beta.0 - beta.oil*price.oil.2030 - beta.eua*price.eua.2030 - parameters!$D78 ))), price.ceiling   )</f>
        <v>123.04951400179442</v>
      </c>
      <c r="CM68" s="1">
        <f xml:space="preserve"> MIN(   MAX(0,EXP((1/beta.p)*( CM38 - CM53 - beta.0 - beta.oil*price.oil.2030 - beta.eua*price.eua.2030 - parameters!$D78 ))), price.ceiling   )</f>
        <v>127.79402482702605</v>
      </c>
      <c r="CN68" s="1">
        <f xml:space="preserve"> MIN(   MAX(0,EXP((1/beta.p)*( CN38 - CN53 - beta.0 - beta.oil*price.oil.2030 - beta.eua*price.eua.2030 - parameters!$D78 ))), price.ceiling   )</f>
        <v>132.72147325386726</v>
      </c>
      <c r="CO68" s="1">
        <f xml:space="preserve"> MIN(   MAX(0,EXP((1/beta.p)*( CO38 - CO53 - beta.0 - beta.oil*price.oil.2030 - beta.eua*price.eua.2030 - parameters!$D78 ))), price.ceiling   )</f>
        <v>137.83891294228786</v>
      </c>
      <c r="CP68" s="1">
        <f xml:space="preserve"> MIN(   MAX(0,EXP((1/beta.p)*( CP38 - CP53 - beta.0 - beta.oil*price.oil.2030 - beta.eua*price.eua.2030 - parameters!$D78 ))), price.ceiling   )</f>
        <v>143.15366952542485</v>
      </c>
      <c r="CQ68" s="1">
        <f xml:space="preserve"> MIN(   MAX(0,EXP((1/beta.p)*( CQ38 - CQ53 - beta.0 - beta.oil*price.oil.2030 - beta.eua*price.eua.2030 - parameters!$D78 ))), price.ceiling   )</f>
        <v>148.67335109625256</v>
      </c>
      <c r="CR68" s="1">
        <f xml:space="preserve"> MIN(   MAX(0,EXP((1/beta.p)*( CR38 - CR53 - beta.0 - beta.oil*price.oil.2030 - beta.eua*price.eua.2030 - parameters!$D78 ))), price.ceiling   )</f>
        <v>154.4058590985947</v>
      </c>
      <c r="CS68" s="1">
        <f xml:space="preserve"> MIN(   MAX(0,EXP((1/beta.p)*( CS38 - CS53 - beta.0 - beta.oil*price.oil.2030 - beta.eua*price.eua.2030 - parameters!$D78 ))), price.ceiling   )</f>
        <v>160.35939963807033</v>
      </c>
      <c r="CT68" s="1">
        <f xml:space="preserve"> MIN(   MAX(0,EXP((1/beta.p)*( CT38 - CT53 - beta.0 - beta.oil*price.oil.2030 - beta.eua*price.eua.2030 - parameters!$D78 ))), price.ceiling   )</f>
        <v>166.54249522916186</v>
      </c>
      <c r="CU68" s="1">
        <f xml:space="preserve"> MIN(   MAX(0,EXP((1/beta.p)*( CU38 - CU53 - beta.0 - beta.oil*price.oil.2030 - beta.eua*price.eua.2030 - parameters!$D78 ))), price.ceiling   )</f>
        <v>172.96399699522593</v>
      </c>
      <c r="CV68" s="1">
        <f xml:space="preserve"> MIN(   MAX(0,EXP((1/beta.p)*( CV38 - CV53 - beta.0 - beta.oil*price.oil.2030 - beta.eua*price.eua.2030 - parameters!$D78 ))), price.ceiling   )</f>
        <v>179.63309733890705</v>
      </c>
      <c r="CW68" s="1">
        <f xml:space="preserve"> MIN(   MAX(0,EXP((1/beta.p)*( CW38 - CW53 - beta.0 - beta.oil*price.oil.2030 - beta.eua*price.eua.2030 - parameters!$D78 ))), price.ceiling   )</f>
        <v>186.55934310109561</v>
      </c>
      <c r="CX68" s="1">
        <f xml:space="preserve"> MIN(   MAX(0,EXP((1/beta.p)*( CX38 - CX53 - beta.0 - beta.oil*price.oil.2030 - beta.eua*price.eua.2030 - parameters!$D78 ))), price.ceiling   )</f>
        <v>193.75264922726481</v>
      </c>
      <c r="CY68" s="1">
        <f xml:space="preserve"> MIN(   MAX(0,EXP((1/beta.p)*( CY38 - CY53 - beta.0 - beta.oil*price.oil.2030 - beta.eua*price.eua.2030 - parameters!$D78 ))), price.ceiling   )</f>
        <v>201.22331296074884</v>
      </c>
      <c r="CZ68" s="1">
        <f xml:space="preserve"> MIN(   MAX(0,EXP((1/beta.p)*( CZ38 - CZ53 - beta.0 - beta.oil*price.oil.2030 - beta.eua*price.eua.2030 - parameters!$D78 ))), price.ceiling   )</f>
        <v>208.98202858328517</v>
      </c>
      <c r="DA68" s="1">
        <f xml:space="preserve"> MIN(   MAX(0,EXP((1/beta.p)*( DA38 - DA53 - beta.0 - beta.oil*price.oil.2030 - beta.eua*price.eua.2030 - parameters!$D78 ))), price.ceiling   )</f>
        <v>217.0399027239157</v>
      </c>
    </row>
    <row r="69" spans="1:105" x14ac:dyDescent="0.25">
      <c r="A69" t="s">
        <v>49</v>
      </c>
      <c r="B69" s="3">
        <f t="shared" ref="B69:B80" si="8">SUMPRODUCT(E69:DA69,E$5:DA$5)</f>
        <v>31.022179560499065</v>
      </c>
      <c r="D69" t="s">
        <v>49</v>
      </c>
      <c r="E69" s="1">
        <f xml:space="preserve"> MIN(   MAX(0,EXP((1/beta.p)*( E39 - E54 - beta.0 - beta.oil*price.oil.2030 - beta.eua*price.eua.2030 - parameters!$D79 ))), price.ceiling   )</f>
        <v>6.1431154987049013</v>
      </c>
      <c r="F69" s="1">
        <f xml:space="preserve"> MIN(   MAX(0,EXP((1/beta.p)*( F39 - F54 - beta.0 - beta.oil*price.oil.2030 - beta.eua*price.eua.2030 - parameters!$D79 ))), price.ceiling   )</f>
        <v>6.3390735766473894</v>
      </c>
      <c r="G69" s="1">
        <f xml:space="preserve"> MIN(   MAX(0,EXP((1/beta.p)*( G39 - G54 - beta.0 - beta.oil*price.oil.2030 - beta.eua*price.eua.2030 - parameters!$D79 ))), price.ceiling   )</f>
        <v>6.5412824842086641</v>
      </c>
      <c r="H69" s="1">
        <f xml:space="preserve"> MIN(   MAX(0,EXP((1/beta.p)*( H39 - H54 - beta.0 - beta.oil*price.oil.2030 - beta.eua*price.eua.2030 - parameters!$D79 ))), price.ceiling   )</f>
        <v>6.7499416154189849</v>
      </c>
      <c r="I69" s="1">
        <f xml:space="preserve"> MIN(   MAX(0,EXP((1/beta.p)*( I39 - I54 - beta.0 - beta.oil*price.oil.2030 - beta.eua*price.eua.2030 - parameters!$D79 ))), price.ceiling   )</f>
        <v>6.9652567247410202</v>
      </c>
      <c r="J69" s="1">
        <f xml:space="preserve"> MIN(   MAX(0,EXP((1/beta.p)*( J39 - J54 - beta.0 - beta.oil*price.oil.2030 - beta.eua*price.eua.2030 - parameters!$D79 ))), price.ceiling   )</f>
        <v>7.1874401299600841</v>
      </c>
      <c r="K69" s="1">
        <f xml:space="preserve"> MIN(   MAX(0,EXP((1/beta.p)*( K39 - K54 - beta.0 - beta.oil*price.oil.2030 - beta.eua*price.eua.2030 - parameters!$D79 ))), price.ceiling   )</f>
        <v>7.4167109215463114</v>
      </c>
      <c r="L69" s="1">
        <f xml:space="preserve"> MIN(   MAX(0,EXP((1/beta.p)*( L39 - L54 - beta.0 - beta.oil*price.oil.2030 - beta.eua*price.eua.2030 - parameters!$D79 ))), price.ceiling   )</f>
        <v>7.6532951786952603</v>
      </c>
      <c r="M69" s="1">
        <f xml:space="preserve"> MIN(   MAX(0,EXP((1/beta.p)*( M39 - M54 - beta.0 - beta.oil*price.oil.2030 - beta.eua*price.eua.2030 - parameters!$D79 ))), price.ceiling   )</f>
        <v>7.8974261922599265</v>
      </c>
      <c r="N69" s="1">
        <f xml:space="preserve"> MIN(   MAX(0,EXP((1/beta.p)*( N39 - N54 - beta.0 - beta.oil*price.oil.2030 - beta.eua*price.eua.2030 - parameters!$D79 ))), price.ceiling   )</f>
        <v>8.1493446947940562</v>
      </c>
      <c r="O69" s="1">
        <f xml:space="preserve"> MIN(   MAX(0,EXP((1/beta.p)*( O39 - O54 - beta.0 - beta.oil*price.oil.2030 - beta.eua*price.eua.2030 - parameters!$D79 ))), price.ceiling   )</f>
        <v>8.4092990979335323</v>
      </c>
      <c r="P69" s="1">
        <f xml:space="preserve"> MIN(   MAX(0,EXP((1/beta.p)*( P39 - P54 - beta.0 - beta.oil*price.oil.2030 - beta.eua*price.eua.2030 - parameters!$D79 ))), price.ceiling   )</f>
        <v>8.6775457373499627</v>
      </c>
      <c r="Q69" s="1">
        <f xml:space="preserve"> MIN(   MAX(0,EXP((1/beta.p)*( Q39 - Q54 - beta.0 - beta.oil*price.oil.2030 - beta.eua*price.eua.2030 - parameters!$D79 ))), price.ceiling   )</f>
        <v>8.954349125518009</v>
      </c>
      <c r="R69" s="1">
        <f xml:space="preserve"> MIN(   MAX(0,EXP((1/beta.p)*( R39 - R54 - beta.0 - beta.oil*price.oil.2030 - beta.eua*price.eua.2030 - parameters!$D79 ))), price.ceiling   )</f>
        <v>9.2399822125456677</v>
      </c>
      <c r="S69" s="1">
        <f xml:space="preserve"> MIN(   MAX(0,EXP((1/beta.p)*( S39 - S54 - beta.0 - beta.oil*price.oil.2030 - beta.eua*price.eua.2030 - parameters!$D79 ))), price.ceiling   )</f>
        <v>9.5347266553247376</v>
      </c>
      <c r="T69" s="1">
        <f xml:space="preserve"> MIN(   MAX(0,EXP((1/beta.p)*( T39 - T54 - beta.0 - beta.oil*price.oil.2030 - beta.eua*price.eua.2030 - parameters!$D79 ))), price.ceiling   )</f>
        <v>9.8388730952668766</v>
      </c>
      <c r="U69" s="1">
        <f xml:space="preserve"> MIN(   MAX(0,EXP((1/beta.p)*( U39 - U54 - beta.0 - beta.oil*price.oil.2030 - beta.eua*price.eua.2030 - parameters!$D79 ))), price.ceiling   )</f>
        <v>10.152721444899086</v>
      </c>
      <c r="V69" s="1">
        <f xml:space="preserve"> MIN(   MAX(0,EXP((1/beta.p)*( V39 - V54 - beta.0 - beta.oil*price.oil.2030 - beta.eua*price.eua.2030 - parameters!$D79 ))), price.ceiling   )</f>
        <v>10.476581183601279</v>
      </c>
      <c r="W69" s="1">
        <f xml:space="preserve"> MIN(   MAX(0,EXP((1/beta.p)*( W39 - W54 - beta.0 - beta.oil*price.oil.2030 - beta.eua*price.eua.2030 - parameters!$D79 ))), price.ceiling   )</f>
        <v>10.810771662777492</v>
      </c>
      <c r="X69" s="1">
        <f xml:space="preserve"> MIN(   MAX(0,EXP((1/beta.p)*( X39 - X54 - beta.0 - beta.oil*price.oil.2030 - beta.eua*price.eua.2030 - parameters!$D79 ))), price.ceiling   )</f>
        <v>11.155622420761716</v>
      </c>
      <c r="Y69" s="1">
        <f xml:space="preserve"> MIN(   MAX(0,EXP((1/beta.p)*( Y39 - Y54 - beta.0 - beta.oil*price.oil.2030 - beta.eua*price.eua.2030 - parameters!$D79 ))), price.ceiling   )</f>
        <v>11.511473507768869</v>
      </c>
      <c r="Z69" s="1">
        <f xml:space="preserve"> MIN(   MAX(0,EXP((1/beta.p)*( Z39 - Z54 - beta.0 - beta.oil*price.oil.2030 - beta.eua*price.eua.2030 - parameters!$D79 ))), price.ceiling   )</f>
        <v>11.878675821211267</v>
      </c>
      <c r="AA69" s="1">
        <f xml:space="preserve"> MIN(   MAX(0,EXP((1/beta.p)*( AA39 - AA54 - beta.0 - beta.oil*price.oil.2030 - beta.eua*price.eua.2030 - parameters!$D79 ))), price.ceiling   )</f>
        <v>12.257591451711333</v>
      </c>
      <c r="AB69" s="1">
        <f xml:space="preserve"> MIN(   MAX(0,EXP((1/beta.p)*( AB39 - AB54 - beta.0 - beta.oil*price.oil.2030 - beta.eua*price.eua.2030 - parameters!$D79 ))), price.ceiling   )</f>
        <v>12.648594040151691</v>
      </c>
      <c r="AC69" s="1">
        <f xml:space="preserve"> MIN(   MAX(0,EXP((1/beta.p)*( AC39 - AC54 - beta.0 - beta.oil*price.oil.2030 - beta.eua*price.eua.2030 - parameters!$D79 ))), price.ceiling   )</f>
        <v>13.052069146114702</v>
      </c>
      <c r="AD69" s="1">
        <f xml:space="preserve"> MIN(   MAX(0,EXP((1/beta.p)*( AD39 - AD54 - beta.0 - beta.oil*price.oil.2030 - beta.eua*price.eua.2030 - parameters!$D79 ))), price.ceiling   )</f>
        <v>13.468414628074852</v>
      </c>
      <c r="AE69" s="1">
        <f xml:space="preserve"> MIN(   MAX(0,EXP((1/beta.p)*( AE39 - AE54 - beta.0 - beta.oil*price.oil.2030 - beta.eua*price.eua.2030 - parameters!$D79 ))), price.ceiling   )</f>
        <v>13.898041035718739</v>
      </c>
      <c r="AF69" s="1">
        <f xml:space="preserve"> MIN(   MAX(0,EXP((1/beta.p)*( AF39 - AF54 - beta.0 - beta.oil*price.oil.2030 - beta.eua*price.eua.2030 - parameters!$D79 ))), price.ceiling   )</f>
        <v>14.341372014779685</v>
      </c>
      <c r="AG69" s="1">
        <f xml:space="preserve"> MIN(   MAX(0,EXP((1/beta.p)*( AG39 - AG54 - beta.0 - beta.oil*price.oil.2030 - beta.eua*price.eua.2030 - parameters!$D79 ))), price.ceiling   )</f>
        <v>14.79884472478602</v>
      </c>
      <c r="AH69" s="1">
        <f xml:space="preserve"> MIN(   MAX(0,EXP((1/beta.p)*( AH39 - AH54 - beta.0 - beta.oil*price.oil.2030 - beta.eua*price.eua.2030 - parameters!$D79 ))), price.ceiling   )</f>
        <v>15.270910270135088</v>
      </c>
      <c r="AI69" s="1">
        <f xml:space="preserve"> MIN(   MAX(0,EXP((1/beta.p)*( AI39 - AI54 - beta.0 - beta.oil*price.oil.2030 - beta.eua*price.eua.2030 - parameters!$D79 ))), price.ceiling   )</f>
        <v>15.758034144917971</v>
      </c>
      <c r="AJ69" s="1">
        <f xml:space="preserve"> MIN(   MAX(0,EXP((1/beta.p)*( AJ39 - AJ54 - beta.0 - beta.oil*price.oil.2030 - beta.eua*price.eua.2030 - parameters!$D79 ))), price.ceiling   )</f>
        <v>16.260696691933614</v>
      </c>
      <c r="AK69" s="1">
        <f xml:space="preserve"> MIN(   MAX(0,EXP((1/beta.p)*( AK39 - AK54 - beta.0 - beta.oil*price.oil.2030 - beta.eua*price.eua.2030 - parameters!$D79 ))), price.ceiling   )</f>
        <v>16.779393576344944</v>
      </c>
      <c r="AL69" s="1">
        <f xml:space="preserve"> MIN(   MAX(0,EXP((1/beta.p)*( AL39 - AL54 - beta.0 - beta.oil*price.oil.2030 - beta.eua*price.eua.2030 - parameters!$D79 ))), price.ceiling   )</f>
        <v>17.31463627444403</v>
      </c>
      <c r="AM69" s="1">
        <f xml:space="preserve"> MIN(   MAX(0,EXP((1/beta.p)*( AM39 - AM54 - beta.0 - beta.oil*price.oil.2030 - beta.eua*price.eua.2030 - parameters!$D79 ))), price.ceiling   )</f>
        <v>17.866952578008352</v>
      </c>
      <c r="AN69" s="1">
        <f xml:space="preserve"> MIN(   MAX(0,EXP((1/beta.p)*( AN39 - AN54 - beta.0 - beta.oil*price.oil.2030 - beta.eua*price.eua.2030 - parameters!$D79 ))), price.ceiling   )</f>
        <v>18.436887114745332</v>
      </c>
      <c r="AO69" s="1">
        <f xml:space="preserve"> MIN(   MAX(0,EXP((1/beta.p)*( AO39 - AO54 - beta.0 - beta.oil*price.oil.2030 - beta.eua*price.eua.2030 - parameters!$D79 ))), price.ceiling   )</f>
        <v>19.025001885338511</v>
      </c>
      <c r="AP69" s="1">
        <f xml:space="preserve"> MIN(   MAX(0,EXP((1/beta.p)*( AP39 - AP54 - beta.0 - beta.oil*price.oil.2030 - beta.eua*price.eua.2030 - parameters!$D79 ))), price.ceiling   )</f>
        <v>19.631876817624768</v>
      </c>
      <c r="AQ69" s="1">
        <f xml:space="preserve"> MIN(   MAX(0,EXP((1/beta.p)*( AQ39 - AQ54 - beta.0 - beta.oil*price.oil.2030 - beta.eua*price.eua.2030 - parameters!$D79 ))), price.ceiling   )</f>
        <v>20.258110338449264</v>
      </c>
      <c r="AR69" s="1">
        <f xml:space="preserve"> MIN(   MAX(0,EXP((1/beta.p)*( AR39 - AR54 - beta.0 - beta.oil*price.oil.2030 - beta.eua*price.eua.2030 - parameters!$D79 ))), price.ceiling   )</f>
        <v>20.904319963761751</v>
      </c>
      <c r="AS69" s="1">
        <f xml:space="preserve"> MIN(   MAX(0,EXP((1/beta.p)*( AS39 - AS54 - beta.0 - beta.oil*price.oil.2030 - beta.eua*price.eua.2030 - parameters!$D79 ))), price.ceiling   )</f>
        <v>21.571142907536331</v>
      </c>
      <c r="AT69" s="1">
        <f xml:space="preserve"> MIN(   MAX(0,EXP((1/beta.p)*( AT39 - AT54 - beta.0 - beta.oil*price.oil.2030 - beta.eua*price.eua.2030 - parameters!$D79 ))), price.ceiling   )</f>
        <v>22.259236710114958</v>
      </c>
      <c r="AU69" s="1">
        <f xml:space="preserve"> MIN(   MAX(0,EXP((1/beta.p)*( AU39 - AU54 - beta.0 - beta.oil*price.oil.2030 - beta.eua*price.eua.2030 - parameters!$D79 ))), price.ceiling   )</f>
        <v>22.969279886594506</v>
      </c>
      <c r="AV69" s="1">
        <f xml:space="preserve"> MIN(   MAX(0,EXP((1/beta.p)*( AV39 - AV54 - beta.0 - beta.oil*price.oil.2030 - beta.eua*price.eua.2030 - parameters!$D79 ))), price.ceiling   )</f>
        <v>23.701972595896319</v>
      </c>
      <c r="AW69" s="1">
        <f xml:space="preserve"> MIN(   MAX(0,EXP((1/beta.p)*( AW39 - AW54 - beta.0 - beta.oil*price.oil.2030 - beta.eua*price.eua.2030 - parameters!$D79 ))), price.ceiling   )</f>
        <v>24.458037331178726</v>
      </c>
      <c r="AX69" s="1">
        <f xml:space="preserve"> MIN(   MAX(0,EXP((1/beta.p)*( AX39 - AX54 - beta.0 - beta.oil*price.oil.2030 - beta.eua*price.eua.2030 - parameters!$D79 ))), price.ceiling   )</f>
        <v>25.238219632272326</v>
      </c>
      <c r="AY69" s="1">
        <f xml:space="preserve"> MIN(   MAX(0,EXP((1/beta.p)*( AY39 - AY54 - beta.0 - beta.oil*price.oil.2030 - beta.eua*price.eua.2030 - parameters!$D79 ))), price.ceiling   )</f>
        <v>26.043288820841759</v>
      </c>
      <c r="AZ69" s="1">
        <f xml:space="preserve"> MIN(   MAX(0,EXP((1/beta.p)*( AZ39 - AZ54 - beta.0 - beta.oil*price.oil.2030 - beta.eua*price.eua.2030 - parameters!$D79 ))), price.ceiling   )</f>
        <v>26.874038758997592</v>
      </c>
      <c r="BA69" s="1">
        <f xml:space="preserve"> MIN(   MAX(0,EXP((1/beta.p)*( BA39 - BA54 - beta.0 - beta.oil*price.oil.2030 - beta.eua*price.eua.2030 - parameters!$D79 ))), price.ceiling   )</f>
        <v>27.731288632107667</v>
      </c>
      <c r="BB69" s="1">
        <f xml:space="preserve"> MIN(   MAX(0,EXP((1/beta.p)*( BB39 - BB54 - beta.0 - beta.oil*price.oil.2030 - beta.eua*price.eua.2030 - parameters!$D79 ))), price.ceiling   )</f>
        <v>28.615883756578615</v>
      </c>
      <c r="BC69" s="1">
        <f xml:space="preserve"> MIN(   MAX(0,EXP((1/beta.p)*( BC39 - BC54 - beta.0 - beta.oil*price.oil.2030 - beta.eua*price.eua.2030 - parameters!$D79 ))), price.ceiling   )</f>
        <v>29.528696413405118</v>
      </c>
      <c r="BD69" s="1">
        <f xml:space="preserve"> MIN(   MAX(0,EXP((1/beta.p)*( BD39 - BD54 - beta.0 - beta.oil*price.oil.2030 - beta.eua*price.eua.2030 - parameters!$D79 ))), price.ceiling   )</f>
        <v>30.470626708308103</v>
      </c>
      <c r="BE69" s="1">
        <f xml:space="preserve"> MIN(   MAX(0,EXP((1/beta.p)*( BE39 - BE54 - beta.0 - beta.oil*price.oil.2030 - beta.eua*price.eua.2030 - parameters!$D79 ))), price.ceiling   )</f>
        <v>31.442603459310423</v>
      </c>
      <c r="BF69" s="1">
        <f xml:space="preserve"> MIN(   MAX(0,EXP((1/beta.p)*( BF39 - BF54 - beta.0 - beta.oil*price.oil.2030 - beta.eua*price.eua.2030 - parameters!$D79 ))), price.ceiling   )</f>
        <v>32.445585112625153</v>
      </c>
      <c r="BG69" s="1">
        <f xml:space="preserve"> MIN(   MAX(0,EXP((1/beta.p)*( BG39 - BG54 - beta.0 - beta.oil*price.oil.2030 - beta.eua*price.eua.2030 - parameters!$D79 ))), price.ceiling   )</f>
        <v>33.480560687759613</v>
      </c>
      <c r="BH69" s="1">
        <f xml:space="preserve"> MIN(   MAX(0,EXP((1/beta.p)*( BH39 - BH54 - beta.0 - beta.oil*price.oil.2030 - beta.eua*price.eua.2030 - parameters!$D79 ))), price.ceiling   )</f>
        <v>34.548550752767106</v>
      </c>
      <c r="BI69" s="1">
        <f xml:space="preserve"> MIN(   MAX(0,EXP((1/beta.p)*( BI39 - BI54 - beta.0 - beta.oil*price.oil.2030 - beta.eua*price.eua.2030 - parameters!$D79 ))), price.ceiling   )</f>
        <v>35.650608430607953</v>
      </c>
      <c r="BJ69" s="1">
        <f xml:space="preserve"> MIN(   MAX(0,EXP((1/beta.p)*( BJ39 - BJ54 - beta.0 - beta.oil*price.oil.2030 - beta.eua*price.eua.2030 - parameters!$D79 ))), price.ceiling   )</f>
        <v>36.787820437612396</v>
      </c>
      <c r="BK69" s="1">
        <f xml:space="preserve"> MIN(   MAX(0,EXP((1/beta.p)*( BK39 - BK54 - beta.0 - beta.oil*price.oil.2030 - beta.eua*price.eua.2030 - parameters!$D79 ))), price.ceiling   )</f>
        <v>37.961308155069084</v>
      </c>
      <c r="BL69" s="1">
        <f xml:space="preserve"> MIN(   MAX(0,EXP((1/beta.p)*( BL39 - BL54 - beta.0 - beta.oil*price.oil.2030 - beta.eua*price.eua.2030 - parameters!$D79 ))), price.ceiling   )</f>
        <v>39.172228734996025</v>
      </c>
      <c r="BM69" s="1">
        <f xml:space="preserve"> MIN(   MAX(0,EXP((1/beta.p)*( BM39 - BM54 - beta.0 - beta.oil*price.oil.2030 - beta.eua*price.eua.2030 - parameters!$D79 ))), price.ceiling   )</f>
        <v>40.421776241184332</v>
      </c>
      <c r="BN69" s="1">
        <f xml:space="preserve"> MIN(   MAX(0,EXP((1/beta.p)*( BN39 - BN54 - beta.0 - beta.oil*price.oil.2030 - beta.eua*price.eua.2030 - parameters!$D79 ))), price.ceiling   )</f>
        <v>41.711182826639863</v>
      </c>
      <c r="BO69" s="1">
        <f xml:space="preserve"> MIN(   MAX(0,EXP((1/beta.p)*( BO39 - BO54 - beta.0 - beta.oil*price.oil.2030 - beta.eua*price.eua.2030 - parameters!$D79 ))), price.ceiling   )</f>
        <v>43.041719948583825</v>
      </c>
      <c r="BP69" s="1">
        <f xml:space="preserve"> MIN(   MAX(0,EXP((1/beta.p)*( BP39 - BP54 - beta.0 - beta.oil*price.oil.2030 - beta.eua*price.eua.2030 - parameters!$D79 ))), price.ceiling   )</f>
        <v>44.414699622210605</v>
      </c>
      <c r="BQ69" s="1">
        <f xml:space="preserve"> MIN(   MAX(0,EXP((1/beta.p)*( BQ39 - BQ54 - beta.0 - beta.oil*price.oil.2030 - beta.eua*price.eua.2030 - parameters!$D79 ))), price.ceiling   )</f>
        <v>45.831475714438781</v>
      </c>
      <c r="BR69" s="1">
        <f xml:space="preserve"> MIN(   MAX(0,EXP((1/beta.p)*( BR39 - BR54 - beta.0 - beta.oil*price.oil.2030 - beta.eua*price.eua.2030 - parameters!$D79 ))), price.ceiling   )</f>
        <v>47.293445278931387</v>
      </c>
      <c r="BS69" s="1">
        <f xml:space="preserve"> MIN(   MAX(0,EXP((1/beta.p)*( BS39 - BS54 - beta.0 - beta.oil*price.oil.2030 - beta.eua*price.eua.2030 - parameters!$D79 ))), price.ceiling   )</f>
        <v>48.802049933701682</v>
      </c>
      <c r="BT69" s="1">
        <f xml:space="preserve"> MIN(   MAX(0,EXP((1/beta.p)*( BT39 - BT54 - beta.0 - beta.oil*price.oil.2030 - beta.eua*price.eua.2030 - parameters!$D79 ))), price.ceiling   )</f>
        <v>50.358777282662935</v>
      </c>
      <c r="BU69" s="1">
        <f xml:space="preserve"> MIN(   MAX(0,EXP((1/beta.p)*( BU39 - BU54 - beta.0 - beta.oil*price.oil.2030 - beta.eua*price.eua.2030 - parameters!$D79 ))), price.ceiling   )</f>
        <v>51.965162382523935</v>
      </c>
      <c r="BV69" s="1">
        <f xml:space="preserve"> MIN(   MAX(0,EXP((1/beta.p)*( BV39 - BV54 - beta.0 - beta.oil*price.oil.2030 - beta.eua*price.eua.2030 - parameters!$D79 ))), price.ceiling   )</f>
        <v>53.622789256476672</v>
      </c>
      <c r="BW69" s="1">
        <f xml:space="preserve"> MIN(   MAX(0,EXP((1/beta.p)*( BW39 - BW54 - beta.0 - beta.oil*price.oil.2030 - beta.eua*price.eua.2030 - parameters!$D79 ))), price.ceiling   )</f>
        <v>55.333292456169026</v>
      </c>
      <c r="BX69" s="1">
        <f xml:space="preserve"> MIN(   MAX(0,EXP((1/beta.p)*( BX39 - BX54 - beta.0 - beta.oil*price.oil.2030 - beta.eua*price.eua.2030 - parameters!$D79 ))), price.ceiling   )</f>
        <v>57.098358673502325</v>
      </c>
      <c r="BY69" s="1">
        <f xml:space="preserve"> MIN(   MAX(0,EXP((1/beta.p)*( BY39 - BY54 - beta.0 - beta.oil*price.oil.2030 - beta.eua*price.eua.2030 - parameters!$D79 ))), price.ceiling   )</f>
        <v>58.919728403843436</v>
      </c>
      <c r="BZ69" s="1">
        <f xml:space="preserve"> MIN(   MAX(0,EXP((1/beta.p)*( BZ39 - BZ54 - beta.0 - beta.oil*price.oil.2030 - beta.eua*price.eua.2030 - parameters!$D79 ))), price.ceiling   )</f>
        <v>60.799197662291348</v>
      </c>
      <c r="CA69" s="1">
        <f xml:space="preserve"> MIN(   MAX(0,EXP((1/beta.p)*( CA39 - CA54 - beta.0 - beta.oil*price.oil.2030 - beta.eua*price.eua.2030 - parameters!$D79 ))), price.ceiling   )</f>
        <v>62.738619754690546</v>
      </c>
      <c r="CB69" s="1">
        <f xml:space="preserve"> MIN(   MAX(0,EXP((1/beta.p)*( CB39 - CB54 - beta.0 - beta.oil*price.oil.2030 - beta.eua*price.eua.2030 - parameters!$D79 ))), price.ceiling   )</f>
        <v>64.739907105137689</v>
      </c>
      <c r="CC69" s="1">
        <f xml:space="preserve"> MIN(   MAX(0,EXP((1/beta.p)*( CC39 - CC54 - beta.0 - beta.oil*price.oil.2030 - beta.eua*price.eua.2030 - parameters!$D79 ))), price.ceiling   )</f>
        <v>66.805033141783554</v>
      </c>
      <c r="CD69" s="1">
        <f xml:space="preserve"> MIN(   MAX(0,EXP((1/beta.p)*( CD39 - CD54 - beta.0 - beta.oil*price.oil.2030 - beta.eua*price.eua.2030 - parameters!$D79 ))), price.ceiling   )</f>
        <v>68.936034242789731</v>
      </c>
      <c r="CE69" s="1">
        <f xml:space="preserve"> MIN(   MAX(0,EXP((1/beta.p)*( CE39 - CE54 - beta.0 - beta.oil*price.oil.2030 - beta.eua*price.eua.2030 - parameters!$D79 ))), price.ceiling   )</f>
        <v>71.135011744359204</v>
      </c>
      <c r="CF69" s="1">
        <f xml:space="preserve"> MIN(   MAX(0,EXP((1/beta.p)*( CF39 - CF54 - beta.0 - beta.oil*price.oil.2030 - beta.eua*price.eua.2030 - parameters!$D79 ))), price.ceiling   )</f>
        <v>73.404134012820592</v>
      </c>
      <c r="CG69" s="1">
        <f xml:space="preserve"> MIN(   MAX(0,EXP((1/beta.p)*( CG39 - CG54 - beta.0 - beta.oil*price.oil.2030 - beta.eua*price.eua.2030 - parameters!$D79 ))), price.ceiling   )</f>
        <v>75.745638582809192</v>
      </c>
      <c r="CH69" s="1">
        <f xml:space="preserve"> MIN(   MAX(0,EXP((1/beta.p)*( CH39 - CH54 - beta.0 - beta.oil*price.oil.2030 - beta.eua*price.eua.2030 - parameters!$D79 ))), price.ceiling   )</f>
        <v>78.161834363654194</v>
      </c>
      <c r="CI69" s="1">
        <f xml:space="preserve"> MIN(   MAX(0,EXP((1/beta.p)*( CI39 - CI54 - beta.0 - beta.oil*price.oil.2030 - beta.eua*price.eua.2030 - parameters!$D79 ))), price.ceiling   )</f>
        <v>80.655103916145933</v>
      </c>
      <c r="CJ69" s="1">
        <f xml:space="preserve"> MIN(   MAX(0,EXP((1/beta.p)*( CJ39 - CJ54 - beta.0 - beta.oil*price.oil.2030 - beta.eua*price.eua.2030 - parameters!$D79 ))), price.ceiling   )</f>
        <v>83.227905801930405</v>
      </c>
      <c r="CK69" s="1">
        <f xml:space="preserve"> MIN(   MAX(0,EXP((1/beta.p)*( CK39 - CK54 - beta.0 - beta.oil*price.oil.2030 - beta.eua*price.eua.2030 - parameters!$D79 ))), price.ceiling   )</f>
        <v>85.882777007845931</v>
      </c>
      <c r="CL69" s="1">
        <f xml:space="preserve"> MIN(   MAX(0,EXP((1/beta.p)*( CL39 - CL54 - beta.0 - beta.oil*price.oil.2030 - beta.eua*price.eua.2030 - parameters!$D79 ))), price.ceiling   )</f>
        <v>88.622335447593485</v>
      </c>
      <c r="CM69" s="1">
        <f xml:space="preserve"> MIN(   MAX(0,EXP((1/beta.p)*( CM39 - CM54 - beta.0 - beta.oil*price.oil.2030 - beta.eua*price.eua.2030 - parameters!$D79 ))), price.ceiling   )</f>
        <v>91.449282543207474</v>
      </c>
      <c r="CN69" s="1">
        <f xml:space="preserve"> MIN(   MAX(0,EXP((1/beta.p)*( CN39 - CN54 - beta.0 - beta.oil*price.oil.2030 - beta.eua*price.eua.2030 - parameters!$D79 ))), price.ceiling   )</f>
        <v>94.366405888872166</v>
      </c>
      <c r="CO69" s="1">
        <f xml:space="preserve"> MIN(   MAX(0,EXP((1/beta.p)*( CO39 - CO54 - beta.0 - beta.oil*price.oil.2030 - beta.eua*price.eua.2030 - parameters!$D79 ))), price.ceiling   )</f>
        <v>97.376581999710851</v>
      </c>
      <c r="CP69" s="1">
        <f xml:space="preserve"> MIN(   MAX(0,EXP((1/beta.p)*( CP39 - CP54 - beta.0 - beta.oil*price.oil.2030 - beta.eua*price.eua.2030 - parameters!$D79 ))), price.ceiling   )</f>
        <v>100.48277914825796</v>
      </c>
      <c r="CQ69" s="1">
        <f xml:space="preserve"> MIN(   MAX(0,EXP((1/beta.p)*( CQ39 - CQ54 - beta.0 - beta.oil*price.oil.2030 - beta.eua*price.eua.2030 - parameters!$D79 ))), price.ceiling   )</f>
        <v>103.68806029141139</v>
      </c>
      <c r="CR69" s="1">
        <f xml:space="preserve"> MIN(   MAX(0,EXP((1/beta.p)*( CR39 - CR54 - beta.0 - beta.oil*price.oil.2030 - beta.eua*price.eua.2030 - parameters!$D79 ))), price.ceiling   )</f>
        <v>106.9955860907511</v>
      </c>
      <c r="CS69" s="1">
        <f xml:space="preserve"> MIN(   MAX(0,EXP((1/beta.p)*( CS39 - CS54 - beta.0 - beta.oil*price.oil.2030 - beta.eua*price.eua.2030 - parameters!$D79 ))), price.ceiling   )</f>
        <v>110.40861802920223</v>
      </c>
      <c r="CT69" s="1">
        <f xml:space="preserve"> MIN(   MAX(0,EXP((1/beta.p)*( CT39 - CT54 - beta.0 - beta.oil*price.oil.2030 - beta.eua*price.eua.2030 - parameters!$D79 ))), price.ceiling   )</f>
        <v>113.93052162711608</v>
      </c>
      <c r="CU69" s="1">
        <f xml:space="preserve"> MIN(   MAX(0,EXP((1/beta.p)*( CU39 - CU54 - beta.0 - beta.oil*price.oil.2030 - beta.eua*price.eua.2030 - parameters!$D79 ))), price.ceiling   )</f>
        <v>117.56476976094031</v>
      </c>
      <c r="CV69" s="1">
        <f xml:space="preserve"> MIN(   MAX(0,EXP((1/beta.p)*( CV39 - CV54 - beta.0 - beta.oil*price.oil.2030 - beta.eua*price.eua.2030 - parameters!$D79 ))), price.ceiling   )</f>
        <v>121.31494608775074</v>
      </c>
      <c r="CW69" s="1">
        <f xml:space="preserve"> MIN(   MAX(0,EXP((1/beta.p)*( CW39 - CW54 - beta.0 - beta.oil*price.oil.2030 - beta.eua*price.eua.2030 - parameters!$D79 ))), price.ceiling   )</f>
        <v>125.18474857902154</v>
      </c>
      <c r="CX69" s="1">
        <f xml:space="preserve"> MIN(   MAX(0,EXP((1/beta.p)*( CX39 - CX54 - beta.0 - beta.oil*price.oil.2030 - beta.eua*price.eua.2030 - parameters!$D79 ))), price.ceiling   )</f>
        <v>129.1779931671187</v>
      </c>
      <c r="CY69" s="1">
        <f xml:space="preserve"> MIN(   MAX(0,EXP((1/beta.p)*( CY39 - CY54 - beta.0 - beta.oil*price.oil.2030 - beta.eua*price.eua.2030 - parameters!$D79 ))), price.ceiling   )</f>
        <v>133.29861750811202</v>
      </c>
      <c r="CZ69" s="1">
        <f xml:space="preserve"> MIN(   MAX(0,EXP((1/beta.p)*( CZ39 - CZ54 - beta.0 - beta.oil*price.oil.2030 - beta.eua*price.eua.2030 - parameters!$D79 ))), price.ceiling   )</f>
        <v>137.55068486461667</v>
      </c>
      <c r="DA69" s="1">
        <f xml:space="preserve"> MIN(   MAX(0,EXP((1/beta.p)*( DA39 - DA54 - beta.0 - beta.oil*price.oil.2030 - beta.eua*price.eua.2030 - parameters!$D79 ))), price.ceiling   )</f>
        <v>141.93838811249245</v>
      </c>
    </row>
    <row r="70" spans="1:105" x14ac:dyDescent="0.25">
      <c r="A70" t="s">
        <v>50</v>
      </c>
      <c r="B70" s="3">
        <f t="shared" si="8"/>
        <v>30.500409553867399</v>
      </c>
      <c r="D70" t="s">
        <v>50</v>
      </c>
      <c r="E70" s="1">
        <f xml:space="preserve"> MIN(   MAX(0,EXP((1/beta.p)*( E40 - E55 - beta.0 - beta.oil*price.oil.2030 - beta.eua*price.eua.2030 - parameters!$D80 ))), price.ceiling   )</f>
        <v>4.6307912645726939</v>
      </c>
      <c r="F70" s="1">
        <f xml:space="preserve"> MIN(   MAX(0,EXP((1/beta.p)*( F40 - F55 - beta.0 - beta.oil*price.oil.2030 - beta.eua*price.eua.2030 - parameters!$D80 ))), price.ceiling   )</f>
        <v>4.8023419987457974</v>
      </c>
      <c r="G70" s="1">
        <f xml:space="preserve"> MIN(   MAX(0,EXP((1/beta.p)*( G40 - G55 - beta.0 - beta.oil*price.oil.2030 - beta.eua*price.eua.2030 - parameters!$D80 ))), price.ceiling   )</f>
        <v>4.9802479436623592</v>
      </c>
      <c r="H70" s="1">
        <f xml:space="preserve"> MIN(   MAX(0,EXP((1/beta.p)*( H40 - H55 - beta.0 - beta.oil*price.oil.2030 - beta.eua*price.eua.2030 - parameters!$D80 ))), price.ceiling   )</f>
        <v>5.164744532320019</v>
      </c>
      <c r="I70" s="1">
        <f xml:space="preserve"> MIN(   MAX(0,EXP((1/beta.p)*( I40 - I55 - beta.0 - beta.oil*price.oil.2030 - beta.eua*price.eua.2030 - parameters!$D80 ))), price.ceiling   )</f>
        <v>5.3560759194879903</v>
      </c>
      <c r="J70" s="1">
        <f xml:space="preserve"> MIN(   MAX(0,EXP((1/beta.p)*( J40 - J55 - beta.0 - beta.oil*price.oil.2030 - beta.eua*price.eua.2030 - parameters!$D80 ))), price.ceiling   )</f>
        <v>5.5544953048108621</v>
      </c>
      <c r="K70" s="1">
        <f xml:space="preserve"> MIN(   MAX(0,EXP((1/beta.p)*( K40 - K55 - beta.0 - beta.oil*price.oil.2030 - beta.eua*price.eua.2030 - parameters!$D80 ))), price.ceiling   )</f>
        <v>5.7602652678820165</v>
      </c>
      <c r="L70" s="1">
        <f xml:space="preserve"> MIN(   MAX(0,EXP((1/beta.p)*( L40 - L55 - beta.0 - beta.oil*price.oil.2030 - beta.eua*price.eua.2030 - parameters!$D80 ))), price.ceiling   )</f>
        <v>5.9736581157300543</v>
      </c>
      <c r="M70" s="1">
        <f xml:space="preserve"> MIN(   MAX(0,EXP((1/beta.p)*( M40 - M55 - beta.0 - beta.oil*price.oil.2030 - beta.eua*price.eua.2030 - parameters!$D80 ))), price.ceiling   )</f>
        <v>6.194956243178078</v>
      </c>
      <c r="N70" s="1">
        <f xml:space="preserve"> MIN(   MAX(0,EXP((1/beta.p)*( N40 - N55 - beta.0 - beta.oil*price.oil.2030 - beta.eua*price.eua.2030 - parameters!$D80 ))), price.ceiling   )</f>
        <v>6.4244525065527354</v>
      </c>
      <c r="O70" s="1">
        <f xml:space="preserve"> MIN(   MAX(0,EXP((1/beta.p)*( O40 - O55 - beta.0 - beta.oil*price.oil.2030 - beta.eua*price.eua.2030 - parameters!$D80 ))), price.ceiling   )</f>
        <v>6.6624506112375581</v>
      </c>
      <c r="P70" s="1">
        <f xml:space="preserve"> MIN(   MAX(0,EXP((1/beta.p)*( P40 - P55 - beta.0 - beta.oil*price.oil.2030 - beta.eua*price.eua.2030 - parameters!$D80 ))), price.ceiling   )</f>
        <v>6.9092655135834793</v>
      </c>
      <c r="Q70" s="1">
        <f xml:space="preserve"> MIN(   MAX(0,EXP((1/beta.p)*( Q40 - Q55 - beta.0 - beta.oil*price.oil.2030 - beta.eua*price.eua.2030 - parameters!$D80 ))), price.ceiling   )</f>
        <v>7.1652238377083552</v>
      </c>
      <c r="R70" s="1">
        <f xml:space="preserve"> MIN(   MAX(0,EXP((1/beta.p)*( R40 - R55 - beta.0 - beta.oil*price.oil.2030 - beta.eua*price.eua.2030 - parameters!$D80 ))), price.ceiling   )</f>
        <v>7.4306643077371657</v>
      </c>
      <c r="S70" s="1">
        <f xml:space="preserve"> MIN(   MAX(0,EXP((1/beta.p)*( S40 - S55 - beta.0 - beta.oil*price.oil.2030 - beta.eua*price.eua.2030 - parameters!$D80 ))), price.ceiling   )</f>
        <v>7.7059381960547837</v>
      </c>
      <c r="T70" s="1">
        <f xml:space="preserve"> MIN(   MAX(0,EXP((1/beta.p)*( T40 - T55 - beta.0 - beta.oil*price.oil.2030 - beta.eua*price.eua.2030 - parameters!$D80 ))), price.ceiling   )</f>
        <v>7.9914097881645887</v>
      </c>
      <c r="U70" s="1">
        <f xml:space="preserve"> MIN(   MAX(0,EXP((1/beta.p)*( U40 - U55 - beta.0 - beta.oil*price.oil.2030 - beta.eua*price.eua.2030 - parameters!$D80 ))), price.ceiling   )</f>
        <v>8.2874568647680871</v>
      </c>
      <c r="V70" s="1">
        <f xml:space="preserve"> MIN(   MAX(0,EXP((1/beta.p)*( V40 - V55 - beta.0 - beta.oil*price.oil.2030 - beta.eua*price.eua.2030 - parameters!$D80 ))), price.ceiling   )</f>
        <v>8.5944712017034526</v>
      </c>
      <c r="W70" s="1">
        <f xml:space="preserve"> MIN(   MAX(0,EXP((1/beta.p)*( W40 - W55 - beta.0 - beta.oil*price.oil.2030 - beta.eua*price.eua.2030 - parameters!$D80 ))), price.ceiling   )</f>
        <v>8.9128590884046854</v>
      </c>
      <c r="X70" s="1">
        <f xml:space="preserve"> MIN(   MAX(0,EXP((1/beta.p)*( X40 - X55 - beta.0 - beta.oil*price.oil.2030 - beta.eua*price.eua.2030 - parameters!$D80 ))), price.ceiling   )</f>
        <v>9.2430418655673545</v>
      </c>
      <c r="Y70" s="1">
        <f xml:space="preserve"> MIN(   MAX(0,EXP((1/beta.p)*( Y40 - Y55 - beta.0 - beta.oil*price.oil.2030 - beta.eua*price.eua.2030 - parameters!$D80 ))), price.ceiling   )</f>
        <v>9.5854564827325923</v>
      </c>
      <c r="Z70" s="1">
        <f xml:space="preserve"> MIN(   MAX(0,EXP((1/beta.p)*( Z40 - Z55 - beta.0 - beta.oil*price.oil.2030 - beta.eua*price.eua.2030 - parameters!$D80 ))), price.ceiling   )</f>
        <v>9.9405560765271428</v>
      </c>
      <c r="AA70" s="1">
        <f xml:space="preserve"> MIN(   MAX(0,EXP((1/beta.p)*( AA40 - AA55 - beta.0 - beta.oil*price.oil.2030 - beta.eua*price.eua.2030 - parameters!$D80 ))), price.ceiling   )</f>
        <v>10.308810570324646</v>
      </c>
      <c r="AB70" s="1">
        <f xml:space="preserve"> MIN(   MAX(0,EXP((1/beta.p)*( AB40 - AB55 - beta.0 - beta.oil*price.oil.2030 - beta.eua*price.eua.2030 - parameters!$D80 ))), price.ceiling   )</f>
        <v>10.690707296121857</v>
      </c>
      <c r="AC70" s="1">
        <f xml:space="preserve"> MIN(   MAX(0,EXP((1/beta.p)*( AC40 - AC55 - beta.0 - beta.oil*price.oil.2030 - beta.eua*price.eua.2030 - parameters!$D80 ))), price.ceiling   )</f>
        <v>11.086751639452601</v>
      </c>
      <c r="AD70" s="1">
        <f xml:space="preserve"> MIN(   MAX(0,EXP((1/beta.p)*( AD40 - AD55 - beta.0 - beta.oil*price.oil.2030 - beta.eua*price.eua.2030 - parameters!$D80 ))), price.ceiling   )</f>
        <v>11.49746770819306</v>
      </c>
      <c r="AE70" s="1">
        <f xml:space="preserve"> MIN(   MAX(0,EXP((1/beta.p)*( AE40 - AE55 - beta.0 - beta.oil*price.oil.2030 - beta.eua*price.eua.2030 - parameters!$D80 ))), price.ceiling   )</f>
        <v>11.923399026143334</v>
      </c>
      <c r="AF70" s="1">
        <f xml:space="preserve"> MIN(   MAX(0,EXP((1/beta.p)*( AF40 - AF55 - beta.0 - beta.oil*price.oil.2030 - beta.eua*price.eua.2030 - parameters!$D80 ))), price.ceiling   )</f>
        <v>12.365109252303244</v>
      </c>
      <c r="AG70" s="1">
        <f xml:space="preserve"> MIN(   MAX(0,EXP((1/beta.p)*( AG40 - AG55 - beta.0 - beta.oil*price.oil.2030 - beta.eua*price.eua.2030 - parameters!$D80 ))), price.ceiling   )</f>
        <v>12.823182926794161</v>
      </c>
      <c r="AH70" s="1">
        <f xml:space="preserve"> MIN(   MAX(0,EXP((1/beta.p)*( AH40 - AH55 - beta.0 - beta.oil*price.oil.2030 - beta.eua*price.eua.2030 - parameters!$D80 ))), price.ceiling   )</f>
        <v>13.298226244413986</v>
      </c>
      <c r="AI70" s="1">
        <f xml:space="preserve"> MIN(   MAX(0,EXP((1/beta.p)*( AI40 - AI55 - beta.0 - beta.oil*price.oil.2030 - beta.eua*price.eua.2030 - parameters!$D80 ))), price.ceiling   )</f>
        <v>13.790867856849038</v>
      </c>
      <c r="AJ70" s="1">
        <f xml:space="preserve"> MIN(   MAX(0,EXP((1/beta.p)*( AJ40 - AJ55 - beta.0 - beta.oil*price.oil.2030 - beta.eua*price.eua.2030 - parameters!$D80 ))), price.ceiling   )</f>
        <v>14.301759704604345</v>
      </c>
      <c r="AK70" s="1">
        <f xml:space="preserve"> MIN(   MAX(0,EXP((1/beta.p)*( AK40 - AK55 - beta.0 - beta.oil*price.oil.2030 - beta.eua*price.eua.2030 - parameters!$D80 ))), price.ceiling   )</f>
        <v>14.831577879753429</v>
      </c>
      <c r="AL70" s="1">
        <f xml:space="preserve"> MIN(   MAX(0,EXP((1/beta.p)*( AL40 - AL55 - beta.0 - beta.oil*price.oil.2030 - beta.eua*price.eua.2030 - parameters!$D80 ))), price.ceiling   )</f>
        <v>15.381023520649101</v>
      </c>
      <c r="AM70" s="1">
        <f xml:space="preserve"> MIN(   MAX(0,EXP((1/beta.p)*( AM40 - AM55 - beta.0 - beta.oil*price.oil.2030 - beta.eua*price.eua.2030 - parameters!$D80 ))), price.ceiling   )</f>
        <v>15.950823739779603</v>
      </c>
      <c r="AN70" s="1">
        <f xml:space="preserve"> MIN(   MAX(0,EXP((1/beta.p)*( AN40 - AN55 - beta.0 - beta.oil*price.oil.2030 - beta.eua*price.eua.2030 - parameters!$D80 ))), price.ceiling   )</f>
        <v>16.541732585997575</v>
      </c>
      <c r="AO70" s="1">
        <f xml:space="preserve"> MIN(   MAX(0,EXP((1/beta.p)*( AO40 - AO55 - beta.0 - beta.oil*price.oil.2030 - beta.eua*price.eua.2030 - parameters!$D80 ))), price.ceiling   )</f>
        <v>17.154532042395637</v>
      </c>
      <c r="AP70" s="1">
        <f xml:space="preserve"> MIN(   MAX(0,EXP((1/beta.p)*( AP40 - AP55 - beta.0 - beta.oil*price.oil.2030 - beta.eua*price.eua.2030 - parameters!$D80 ))), price.ceiling   )</f>
        <v>17.790033061148751</v>
      </c>
      <c r="AQ70" s="1">
        <f xml:space="preserve"> MIN(   MAX(0,EXP((1/beta.p)*( AQ40 - AQ55 - beta.0 - beta.oil*price.oil.2030 - beta.eua*price.eua.2030 - parameters!$D80 ))), price.ceiling   )</f>
        <v>18.449076636693171</v>
      </c>
      <c r="AR70" s="1">
        <f xml:space="preserve"> MIN(   MAX(0,EXP((1/beta.p)*( AR40 - AR55 - beta.0 - beta.oil*price.oil.2030 - beta.eua*price.eua.2030 - parameters!$D80 ))), price.ceiling   )</f>
        <v>19.132534918661879</v>
      </c>
      <c r="AS70" s="1">
        <f xml:space="preserve"> MIN(   MAX(0,EXP((1/beta.p)*( AS40 - AS55 - beta.0 - beta.oil*price.oil.2030 - beta.eua*price.eua.2030 - parameters!$D80 ))), price.ceiling   )</f>
        <v>19.841312366049557</v>
      </c>
      <c r="AT70" s="1">
        <f xml:space="preserve"> MIN(   MAX(0,EXP((1/beta.p)*( AT40 - AT55 - beta.0 - beta.oil*price.oil.2030 - beta.eua*price.eua.2030 - parameters!$D80 ))), price.ceiling   )</f>
        <v>20.576346944134286</v>
      </c>
      <c r="AU70" s="1">
        <f xml:space="preserve"> MIN(   MAX(0,EXP((1/beta.p)*( AU40 - AU55 - beta.0 - beta.oil*price.oil.2030 - beta.eua*price.eua.2030 - parameters!$D80 ))), price.ceiling   )</f>
        <v>21.338611365740093</v>
      </c>
      <c r="AV70" s="1">
        <f xml:space="preserve"> MIN(   MAX(0,EXP((1/beta.p)*( AV40 - AV55 - beta.0 - beta.oil*price.oil.2030 - beta.eua*price.eua.2030 - parameters!$D80 ))), price.ceiling   )</f>
        <v>22.129114378482765</v>
      </c>
      <c r="AW70" s="1">
        <f xml:space="preserve"> MIN(   MAX(0,EXP((1/beta.p)*( AW40 - AW55 - beta.0 - beta.oil*price.oil.2030 - beta.eua*price.eua.2030 - parameters!$D80 ))), price.ceiling   )</f>
        <v>22.948902099702703</v>
      </c>
      <c r="AX70" s="1">
        <f xml:space="preserve"> MIN(   MAX(0,EXP((1/beta.p)*( AX40 - AX55 - beta.0 - beta.oil*price.oil.2030 - beta.eua*price.eua.2030 - parameters!$D80 ))), price.ceiling   )</f>
        <v>23.799059400851107</v>
      </c>
      <c r="AY70" s="1">
        <f xml:space="preserve"> MIN(   MAX(0,EXP((1/beta.p)*( AY40 - AY55 - beta.0 - beta.oil*price.oil.2030 - beta.eua*price.eua.2030 - parameters!$D80 ))), price.ceiling   )</f>
        <v>24.680711343161672</v>
      </c>
      <c r="AZ70" s="1">
        <f xml:space="preserve"> MIN(   MAX(0,EXP((1/beta.p)*( AZ40 - AZ55 - beta.0 - beta.oil*price.oil.2030 - beta.eua*price.eua.2030 - parameters!$D80 ))), price.ceiling   )</f>
        <v>25.595024666507822</v>
      </c>
      <c r="BA70" s="1">
        <f xml:space="preserve"> MIN(   MAX(0,EXP((1/beta.p)*( BA40 - BA55 - beta.0 - beta.oil*price.oil.2030 - beta.eua*price.eua.2030 - parameters!$D80 ))), price.ceiling   )</f>
        <v>26.543209333415533</v>
      </c>
      <c r="BB70" s="1">
        <f xml:space="preserve"> MIN(   MAX(0,EXP((1/beta.p)*( BB40 - BB55 - beta.0 - beta.oil*price.oil.2030 - beta.eua*price.eua.2030 - parameters!$D80 ))), price.ceiling   )</f>
        <v>27.526520130275223</v>
      </c>
      <c r="BC70" s="1">
        <f xml:space="preserve"> MIN(   MAX(0,EXP((1/beta.p)*( BC40 - BC55 - beta.0 - beta.oil*price.oil.2030 - beta.eua*price.eua.2030 - parameters!$D80 ))), price.ceiling   )</f>
        <v>28.546258327871389</v>
      </c>
      <c r="BD70" s="1">
        <f xml:space="preserve"> MIN(   MAX(0,EXP((1/beta.p)*( BD40 - BD55 - beta.0 - beta.oil*price.oil.2030 - beta.eua*price.eua.2030 - parameters!$D80 ))), price.ceiling   )</f>
        <v>29.603773403427969</v>
      </c>
      <c r="BE70" s="1">
        <f xml:space="preserve"> MIN(   MAX(0,EXP((1/beta.p)*( BE40 - BE55 - beta.0 - beta.oil*price.oil.2030 - beta.eua*price.eua.2030 - parameters!$D80 ))), price.ceiling   )</f>
        <v>30.700464826447835</v>
      </c>
      <c r="BF70" s="1">
        <f xml:space="preserve"> MIN(   MAX(0,EXP((1/beta.p)*( BF40 - BF55 - beta.0 - beta.oil*price.oil.2030 - beta.eua*price.eua.2030 - parameters!$D80 ))), price.ceiling   )</f>
        <v>31.83778391070992</v>
      </c>
      <c r="BG70" s="1">
        <f xml:space="preserve"> MIN(   MAX(0,EXP((1/beta.p)*( BG40 - BG55 - beta.0 - beta.oil*price.oil.2030 - beta.eua*price.eua.2030 - parameters!$D80 ))), price.ceiling   )</f>
        <v>33.017235734874752</v>
      </c>
      <c r="BH70" s="1">
        <f xml:space="preserve"> MIN(   MAX(0,EXP((1/beta.p)*( BH40 - BH55 - beta.0 - beta.oil*price.oil.2030 - beta.eua*price.eua.2030 - parameters!$D80 ))), price.ceiling   )</f>
        <v>34.240381134240288</v>
      </c>
      <c r="BI70" s="1">
        <f xml:space="preserve"> MIN(   MAX(0,EXP((1/beta.p)*( BI40 - BI55 - beta.0 - beta.oil*price.oil.2030 - beta.eua*price.eua.2030 - parameters!$D80 ))), price.ceiling   )</f>
        <v>35.508838766283382</v>
      </c>
      <c r="BJ70" s="1">
        <f xml:space="preserve"> MIN(   MAX(0,EXP((1/beta.p)*( BJ40 - BJ55 - beta.0 - beta.oil*price.oil.2030 - beta.eua*price.eua.2030 - parameters!$D80 ))), price.ceiling   )</f>
        <v>36.824287252720907</v>
      </c>
      <c r="BK70" s="1">
        <f xml:space="preserve"> MIN(   MAX(0,EXP((1/beta.p)*( BK40 - BK55 - beta.0 - beta.oil*price.oil.2030 - beta.eua*price.eua.2030 - parameters!$D80 ))), price.ceiling   )</f>
        <v>38.188467400924672</v>
      </c>
      <c r="BL70" s="1">
        <f xml:space="preserve"> MIN(   MAX(0,EXP((1/beta.p)*( BL40 - BL55 - beta.0 - beta.oil*price.oil.2030 - beta.eua*price.eua.2030 - parameters!$D80 ))), price.ceiling   )</f>
        <v>39.603184507630374</v>
      </c>
      <c r="BM70" s="1">
        <f xml:space="preserve"> MIN(   MAX(0,EXP((1/beta.p)*( BM40 - BM55 - beta.0 - beta.oil*price.oil.2030 - beta.eua*price.eua.2030 - parameters!$D80 ))), price.ceiling   )</f>
        <v>41.0703107479887</v>
      </c>
      <c r="BN70" s="1">
        <f xml:space="preserve"> MIN(   MAX(0,EXP((1/beta.p)*( BN40 - BN55 - beta.0 - beta.oil*price.oil.2030 - beta.eua*price.eua.2030 - parameters!$D80 ))), price.ceiling   )</f>
        <v>42.591787653120846</v>
      </c>
      <c r="BO70" s="1">
        <f xml:space="preserve"> MIN(   MAX(0,EXP((1/beta.p)*( BO40 - BO55 - beta.0 - beta.oil*price.oil.2030 - beta.eua*price.eua.2030 - parameters!$D80 ))), price.ceiling   )</f>
        <v>44.169628679456082</v>
      </c>
      <c r="BP70" s="1">
        <f xml:space="preserve"> MIN(   MAX(0,EXP((1/beta.p)*( BP40 - BP55 - beta.0 - beta.oil*price.oil.2030 - beta.eua*price.eua.2030 - parameters!$D80 ))), price.ceiling   )</f>
        <v>45.80592187325292</v>
      </c>
      <c r="BQ70" s="1">
        <f xml:space="preserve"> MIN(   MAX(0,EXP((1/beta.p)*( BQ40 - BQ55 - beta.0 - beta.oil*price.oil.2030 - beta.eua*price.eua.2030 - parameters!$D80 ))), price.ceiling   )</f>
        <v>47.502832633828383</v>
      </c>
      <c r="BR70" s="1">
        <f xml:space="preserve"> MIN(   MAX(0,EXP((1/beta.p)*( BR40 - BR55 - beta.0 - beta.oil*price.oil.2030 - beta.eua*price.eua.2030 - parameters!$D80 ))), price.ceiling   )</f>
        <v>49.262606579153747</v>
      </c>
      <c r="BS70" s="1">
        <f xml:space="preserve"> MIN(   MAX(0,EXP((1/beta.p)*( BS40 - BS55 - beta.0 - beta.oil*price.oil.2030 - beta.eua*price.eua.2030 - parameters!$D80 ))), price.ceiling   )</f>
        <v>51.087572517607533</v>
      </c>
      <c r="BT70" s="1">
        <f xml:space="preserve"> MIN(   MAX(0,EXP((1/beta.p)*( BT40 - BT55 - beta.0 - beta.oil*price.oil.2030 - beta.eua*price.eua.2030 - parameters!$D80 ))), price.ceiling   )</f>
        <v>52.980145529819509</v>
      </c>
      <c r="BU70" s="1">
        <f xml:space="preserve"> MIN(   MAX(0,EXP((1/beta.p)*( BU40 - BU55 - beta.0 - beta.oil*price.oil.2030 - beta.eua*price.eua.2030 - parameters!$D80 ))), price.ceiling   )</f>
        <v>54.942830164683272</v>
      </c>
      <c r="BV70" s="1">
        <f xml:space="preserve"> MIN(   MAX(0,EXP((1/beta.p)*( BV40 - BV55 - beta.0 - beta.oil*price.oil.2030 - beta.eua*price.eua.2030 - parameters!$D80 ))), price.ceiling   )</f>
        <v>56.97822375376775</v>
      </c>
      <c r="BW70" s="1">
        <f xml:space="preserve"> MIN(   MAX(0,EXP((1/beta.p)*( BW40 - BW55 - beta.0 - beta.oil*price.oil.2030 - beta.eua*price.eua.2030 - parameters!$D80 ))), price.ceiling   )</f>
        <v>59.089019848512493</v>
      </c>
      <c r="BX70" s="1">
        <f xml:space="preserve"> MIN(   MAX(0,EXP((1/beta.p)*( BX40 - BX55 - beta.0 - beta.oil*price.oil.2030 - beta.eua*price.eua.2030 - parameters!$D80 ))), price.ceiling   )</f>
        <v>61.278011784757091</v>
      </c>
      <c r="BY70" s="1">
        <f xml:space="preserve"> MIN(   MAX(0,EXP((1/beta.p)*( BY40 - BY55 - beta.0 - beta.oil*price.oil.2030 - beta.eua*price.eua.2030 - parameters!$D80 ))), price.ceiling   )</f>
        <v>63.548096379320015</v>
      </c>
      <c r="BZ70" s="1">
        <f xml:space="preserve"> MIN(   MAX(0,EXP((1/beta.p)*( BZ40 - BZ55 - beta.0 - beta.oil*price.oil.2030 - beta.eua*price.eua.2030 - parameters!$D80 ))), price.ceiling   )</f>
        <v>65.902277763520516</v>
      </c>
      <c r="CA70" s="1">
        <f xml:space="preserve"> MIN(   MAX(0,EXP((1/beta.p)*( CA40 - CA55 - beta.0 - beta.oil*price.oil.2030 - beta.eua*price.eua.2030 - parameters!$D80 ))), price.ceiling   )</f>
        <v>68.34367135871527</v>
      </c>
      <c r="CB70" s="1">
        <f xml:space="preserve"> MIN(   MAX(0,EXP((1/beta.p)*( CB40 - CB55 - beta.0 - beta.oil*price.oil.2030 - beta.eua*price.eua.2030 - parameters!$D80 ))), price.ceiling   )</f>
        <v>70.875507999111747</v>
      </c>
      <c r="CC70" s="1">
        <f xml:space="preserve"> MIN(   MAX(0,EXP((1/beta.p)*( CC40 - CC55 - beta.0 - beta.oil*price.oil.2030 - beta.eua*price.eua.2030 - parameters!$D80 ))), price.ceiling   )</f>
        <v>73.501138207313559</v>
      </c>
      <c r="CD70" s="1">
        <f xml:space="preserve"> MIN(   MAX(0,EXP((1/beta.p)*( CD40 - CD55 - beta.0 - beta.oil*price.oil.2030 - beta.eua*price.eua.2030 - parameters!$D80 ))), price.ceiling   )</f>
        <v>76.224036628256968</v>
      </c>
      <c r="CE70" s="1">
        <f xml:space="preserve"> MIN(   MAX(0,EXP((1/beta.p)*( CE40 - CE55 - beta.0 - beta.oil*price.oil.2030 - beta.eua*price.eua.2030 - parameters!$D80 ))), price.ceiling   )</f>
        <v>79.047806627404512</v>
      </c>
      <c r="CF70" s="1">
        <f xml:space="preserve"> MIN(   MAX(0,EXP((1/beta.p)*( CF40 - CF55 - beta.0 - beta.oil*price.oil.2030 - beta.eua*price.eua.2030 - parameters!$D80 ))), price.ceiling   )</f>
        <v>81.976185059282699</v>
      </c>
      <c r="CG70" s="1">
        <f xml:space="preserve"> MIN(   MAX(0,EXP((1/beta.p)*( CG40 - CG55 - beta.0 - beta.oil*price.oil.2030 - beta.eua*price.eua.2030 - parameters!$D80 ))), price.ceiling   )</f>
        <v>85.013047212672731</v>
      </c>
      <c r="CH70" s="1">
        <f xml:space="preserve"> MIN(   MAX(0,EXP((1/beta.p)*( CH40 - CH55 - beta.0 - beta.oil*price.oil.2030 - beta.eua*price.eua.2030 - parameters!$D80 ))), price.ceiling   )</f>
        <v>88.162411938999398</v>
      </c>
      <c r="CI70" s="1">
        <f xml:space="preserve"> MIN(   MAX(0,EXP((1/beta.p)*( CI40 - CI55 - beta.0 - beta.oil*price.oil.2030 - beta.eua*price.eua.2030 - parameters!$D80 ))), price.ceiling   )</f>
        <v>91.428446970704144</v>
      </c>
      <c r="CJ70" s="1">
        <f xml:space="preserve"> MIN(   MAX(0,EXP((1/beta.p)*( CJ40 - CJ55 - beta.0 - beta.oil*price.oil.2030 - beta.eua*price.eua.2030 - parameters!$D80 ))), price.ceiling   )</f>
        <v>94.815474436641551</v>
      </c>
      <c r="CK70" s="1">
        <f xml:space="preserve"> MIN(   MAX(0,EXP((1/beta.p)*( CK40 - CK55 - beta.0 - beta.oil*price.oil.2030 - beta.eua*price.eua.2030 - parameters!$D80 ))), price.ceiling   )</f>
        <v>98.327976581796591</v>
      </c>
      <c r="CL70" s="1">
        <f xml:space="preserve"> MIN(   MAX(0,EXP((1/beta.p)*( CL40 - CL55 - beta.0 - beta.oil*price.oil.2030 - beta.eua*price.eua.2030 - parameters!$D80 ))), price.ceiling   )</f>
        <v>101.97060169889301</v>
      </c>
      <c r="CM70" s="1">
        <f xml:space="preserve"> MIN(   MAX(0,EXP((1/beta.p)*( CM40 - CM55 - beta.0 - beta.oil*price.oil.2030 - beta.eua*price.eua.2030 - parameters!$D80 ))), price.ceiling   )</f>
        <v>105.7481702797417</v>
      </c>
      <c r="CN70" s="1">
        <f xml:space="preserve"> MIN(   MAX(0,EXP((1/beta.p)*( CN40 - CN55 - beta.0 - beta.oil*price.oil.2030 - beta.eua*price.eua.2030 - parameters!$D80 ))), price.ceiling   )</f>
        <v>109.66568139447025</v>
      </c>
      <c r="CO70" s="1">
        <f xml:space="preserve"> MIN(   MAX(0,EXP((1/beta.p)*( CO40 - CO55 - beta.0 - beta.oil*price.oil.2030 - beta.eua*price.eua.2030 - parameters!$D80 ))), price.ceiling   )</f>
        <v>113.72831930707562</v>
      </c>
      <c r="CP70" s="1">
        <f xml:space="preserve"> MIN(   MAX(0,EXP((1/beta.p)*( CP40 - CP55 - beta.0 - beta.oil*price.oil.2030 - beta.eua*price.eua.2030 - parameters!$D80 ))), price.ceiling   )</f>
        <v>117.94146033605321</v>
      </c>
      <c r="CQ70" s="1">
        <f xml:space="preserve"> MIN(   MAX(0,EXP((1/beta.p)*( CQ40 - CQ55 - beta.0 - beta.oil*price.oil.2030 - beta.eua*price.eua.2030 - parameters!$D80 ))), price.ceiling   )</f>
        <v>122.31067996918325</v>
      </c>
      <c r="CR70" s="1">
        <f xml:space="preserve"> MIN(   MAX(0,EXP((1/beta.p)*( CR40 - CR55 - beta.0 - beta.oil*price.oil.2030 - beta.eua*price.eua.2030 - parameters!$D80 ))), price.ceiling   )</f>
        <v>126.84176024188926</v>
      </c>
      <c r="CS70" s="1">
        <f xml:space="preserve"> MIN(   MAX(0,EXP((1/beta.p)*( CS40 - CS55 - beta.0 - beta.oil*price.oil.2030 - beta.eua*price.eua.2030 - parameters!$D80 ))), price.ceiling   )</f>
        <v>131.54069738893253</v>
      </c>
      <c r="CT70" s="1">
        <f xml:space="preserve"> MIN(   MAX(0,EXP((1/beta.p)*( CT40 - CT55 - beta.0 - beta.oil*price.oil.2030 - beta.eua*price.eua.2030 - parameters!$D80 ))), price.ceiling   )</f>
        <v>136.41370977956885</v>
      </c>
      <c r="CU70" s="1">
        <f xml:space="preserve"> MIN(   MAX(0,EXP((1/beta.p)*( CU40 - CU55 - beta.0 - beta.oil*price.oil.2030 - beta.eua*price.eua.2030 - parameters!$D80 ))), price.ceiling   )</f>
        <v>141.46724614666775</v>
      </c>
      <c r="CV70" s="1">
        <f xml:space="preserve"> MIN(   MAX(0,EXP((1/beta.p)*( CV40 - CV55 - beta.0 - beta.oil*price.oil.2030 - beta.eua*price.eua.2030 - parameters!$D80 ))), price.ceiling   )</f>
        <v>146.70799412068533</v>
      </c>
      <c r="CW70" s="1">
        <f xml:space="preserve"> MIN(   MAX(0,EXP((1/beta.p)*( CW40 - CW55 - beta.0 - beta.oil*price.oil.2030 - beta.eua*price.eua.2030 - parameters!$D80 ))), price.ceiling   )</f>
        <v>152.14288907978451</v>
      </c>
      <c r="CX70" s="1">
        <f xml:space="preserve"> MIN(   MAX(0,EXP((1/beta.p)*( CX40 - CX55 - beta.0 - beta.oil*price.oil.2030 - beta.eua*price.eua.2030 - parameters!$D80 ))), price.ceiling   )</f>
        <v>157.77912332781256</v>
      </c>
      <c r="CY70" s="1">
        <f xml:space="preserve"> MIN(   MAX(0,EXP((1/beta.p)*( CY40 - CY55 - beta.0 - beta.oil*price.oil.2030 - beta.eua*price.eua.2030 - parameters!$D80 ))), price.ceiling   )</f>
        <v>163.62415561228374</v>
      </c>
      <c r="CZ70" s="1">
        <f xml:space="preserve"> MIN(   MAX(0,EXP((1/beta.p)*( CZ40 - CZ55 - beta.0 - beta.oil*price.oil.2030 - beta.eua*price.eua.2030 - parameters!$D80 ))), price.ceiling   )</f>
        <v>169.68572099496163</v>
      </c>
      <c r="DA70" s="1">
        <f xml:space="preserve"> MIN(   MAX(0,EXP((1/beta.p)*( DA40 - DA55 - beta.0 - beta.oil*price.oil.2030 - beta.eua*price.eua.2030 - parameters!$D80 ))), price.ceiling   )</f>
        <v>175.97184108810382</v>
      </c>
    </row>
    <row r="71" spans="1:105" x14ac:dyDescent="0.25">
      <c r="A71" t="s">
        <v>51</v>
      </c>
      <c r="B71" s="3">
        <f t="shared" si="8"/>
        <v>31.747204123598756</v>
      </c>
      <c r="D71" t="s">
        <v>51</v>
      </c>
      <c r="E71" s="1">
        <f xml:space="preserve"> MIN(   MAX(0,EXP((1/beta.p)*( E41 - E56 - beta.0 - beta.oil*price.oil.2030 - beta.eua*price.eua.2030 - parameters!$D81 ))), price.ceiling   )</f>
        <v>3.0716161327880642</v>
      </c>
      <c r="F71" s="1">
        <f xml:space="preserve"> MIN(   MAX(0,EXP((1/beta.p)*( F41 - F56 - beta.0 - beta.oil*price.oil.2030 - beta.eua*price.eua.2030 - parameters!$D81 ))), price.ceiling   )</f>
        <v>3.2120685685447539</v>
      </c>
      <c r="G71" s="1">
        <f xml:space="preserve"> MIN(   MAX(0,EXP((1/beta.p)*( G41 - G56 - beta.0 - beta.oil*price.oil.2030 - beta.eua*price.eua.2030 - parameters!$D81 ))), price.ceiling   )</f>
        <v>3.3589433194141356</v>
      </c>
      <c r="H71" s="1">
        <f xml:space="preserve"> MIN(   MAX(0,EXP((1/beta.p)*( H41 - H56 - beta.0 - beta.oil*price.oil.2030 - beta.eua*price.eua.2030 - parameters!$D81 ))), price.ceiling   )</f>
        <v>3.5125340515842263</v>
      </c>
      <c r="I71" s="1">
        <f xml:space="preserve"> MIN(   MAX(0,EXP((1/beta.p)*( I41 - I56 - beta.0 - beta.oil*price.oil.2030 - beta.eua*price.eua.2030 - parameters!$D81 ))), price.ceiling   )</f>
        <v>3.6731478593960505</v>
      </c>
      <c r="J71" s="1">
        <f xml:space="preserve"> MIN(   MAX(0,EXP((1/beta.p)*( J41 - J56 - beta.0 - beta.oil*price.oil.2030 - beta.eua*price.eua.2030 - parameters!$D81 ))), price.ceiling   )</f>
        <v>3.8411058793581261</v>
      </c>
      <c r="K71" s="1">
        <f xml:space="preserve"> MIN(   MAX(0,EXP((1/beta.p)*( K41 - K56 - beta.0 - beta.oil*price.oil.2030 - beta.eua*price.eua.2030 - parameters!$D81 ))), price.ceiling   )</f>
        <v>4.0167439322373131</v>
      </c>
      <c r="L71" s="1">
        <f xml:space="preserve"> MIN(   MAX(0,EXP((1/beta.p)*( L41 - L56 - beta.0 - beta.oil*price.oil.2030 - beta.eua*price.eua.2030 - parameters!$D81 ))), price.ceiling   )</f>
        <v>4.2004131945098608</v>
      </c>
      <c r="M71" s="1">
        <f xml:space="preserve"> MIN(   MAX(0,EXP((1/beta.p)*( M41 - M56 - beta.0 - beta.oil*price.oil.2030 - beta.eua*price.eua.2030 - parameters!$D81 ))), price.ceiling   )</f>
        <v>4.3924809005151539</v>
      </c>
      <c r="N71" s="1">
        <f xml:space="preserve"> MIN(   MAX(0,EXP((1/beta.p)*( N41 - N56 - beta.0 - beta.oil*price.oil.2030 - beta.eua*price.eua.2030 - parameters!$D81 ))), price.ceiling   )</f>
        <v>4.5933310767160815</v>
      </c>
      <c r="O71" s="1">
        <f xml:space="preserve"> MIN(   MAX(0,EXP((1/beta.p)*( O41 - O56 - beta.0 - beta.oil*price.oil.2030 - beta.eua*price.eua.2030 - parameters!$D81 ))), price.ceiling   )</f>
        <v>4.8033653095341284</v>
      </c>
      <c r="P71" s="1">
        <f xml:space="preserve"> MIN(   MAX(0,EXP((1/beta.p)*( P41 - P56 - beta.0 - beta.oil*price.oil.2030 - beta.eua*price.eua.2030 - parameters!$D81 ))), price.ceiling   )</f>
        <v>5.0230035482944189</v>
      </c>
      <c r="Q71" s="1">
        <f xml:space="preserve"> MIN(   MAX(0,EXP((1/beta.p)*( Q41 - Q56 - beta.0 - beta.oil*price.oil.2030 - beta.eua*price.eua.2030 - parameters!$D81 ))), price.ceiling   )</f>
        <v>5.2526849448861492</v>
      </c>
      <c r="R71" s="1">
        <f xml:space="preserve"> MIN(   MAX(0,EXP((1/beta.p)*( R41 - R56 - beta.0 - beta.oil*price.oil.2030 - beta.eua*price.eua.2030 - parameters!$D81 ))), price.ceiling   )</f>
        <v>5.4928687318172704</v>
      </c>
      <c r="S71" s="1">
        <f xml:space="preserve"> MIN(   MAX(0,EXP((1/beta.p)*( S41 - S56 - beta.0 - beta.oil*price.oil.2030 - beta.eua*price.eua.2030 - parameters!$D81 ))), price.ceiling   )</f>
        <v>5.7440351404189984</v>
      </c>
      <c r="T71" s="1">
        <f xml:space="preserve"> MIN(   MAX(0,EXP((1/beta.p)*( T41 - T56 - beta.0 - beta.oil*price.oil.2030 - beta.eua*price.eua.2030 - parameters!$D81 ))), price.ceiling   )</f>
        <v>6.0066863610360706</v>
      </c>
      <c r="U71" s="1">
        <f xml:space="preserve"> MIN(   MAX(0,EXP((1/beta.p)*( U41 - U56 - beta.0 - beta.oil*price.oil.2030 - beta.eua*price.eua.2030 - parameters!$D81 ))), price.ceiling   )</f>
        <v>6.2813475471225759</v>
      </c>
      <c r="V71" s="1">
        <f xml:space="preserve"> MIN(   MAX(0,EXP((1/beta.p)*( V41 - V56 - beta.0 - beta.oil*price.oil.2030 - beta.eua*price.eua.2030 - parameters!$D81 ))), price.ceiling   )</f>
        <v>6.5685678652509685</v>
      </c>
      <c r="W71" s="1">
        <f xml:space="preserve"> MIN(   MAX(0,EXP((1/beta.p)*( W41 - W56 - beta.0 - beta.oil*price.oil.2030 - beta.eua*price.eua.2030 - parameters!$D81 ))), price.ceiling   )</f>
        <v>6.868921593133698</v>
      </c>
      <c r="X71" s="1">
        <f xml:space="preserve"> MIN(   MAX(0,EXP((1/beta.p)*( X41 - X56 - beta.0 - beta.oil*price.oil.2030 - beta.eua*price.eua.2030 - parameters!$D81 ))), price.ceiling   )</f>
        <v>7.1830092678528903</v>
      </c>
      <c r="Y71" s="1">
        <f xml:space="preserve"> MIN(   MAX(0,EXP((1/beta.p)*( Y41 - Y56 - beta.0 - beta.oil*price.oil.2030 - beta.eua*price.eua.2030 - parameters!$D81 ))), price.ceiling   )</f>
        <v>7.511458886593851</v>
      </c>
      <c r="Z71" s="1">
        <f xml:space="preserve"> MIN(   MAX(0,EXP((1/beta.p)*( Z41 - Z56 - beta.0 - beta.oil*price.oil.2030 - beta.eua*price.eua.2030 - parameters!$D81 ))), price.ceiling   )</f>
        <v>7.8549271622832189</v>
      </c>
      <c r="AA71" s="1">
        <f xml:space="preserve"> MIN(   MAX(0,EXP((1/beta.p)*( AA41 - AA56 - beta.0 - beta.oil*price.oil.2030 - beta.eua*price.eua.2030 - parameters!$D81 ))), price.ceiling   )</f>
        <v>8.2141008366422845</v>
      </c>
      <c r="AB71" s="1">
        <f xml:space="preserve"> MIN(   MAX(0,EXP((1/beta.p)*( AB41 - AB56 - beta.0 - beta.oil*price.oil.2030 - beta.eua*price.eua.2030 - parameters!$D81 ))), price.ceiling   )</f>
        <v>8.5896980532809053</v>
      </c>
      <c r="AC71" s="1">
        <f xml:space="preserve"> MIN(   MAX(0,EXP((1/beta.p)*( AC41 - AC56 - beta.0 - beta.oil*price.oil.2030 - beta.eua*price.eua.2030 - parameters!$D81 ))), price.ceiling   )</f>
        <v>8.9824697935773532</v>
      </c>
      <c r="AD71" s="1">
        <f xml:space="preserve"> MIN(   MAX(0,EXP((1/beta.p)*( AD41 - AD56 - beta.0 - beta.oil*price.oil.2030 - beta.eua*price.eua.2030 - parameters!$D81 ))), price.ceiling   )</f>
        <v>9.3932013782150818</v>
      </c>
      <c r="AE71" s="1">
        <f xml:space="preserve"> MIN(   MAX(0,EXP((1/beta.p)*( AE41 - AE56 - beta.0 - beta.oil*price.oil.2030 - beta.eua*price.eua.2030 - parameters!$D81 ))), price.ceiling   )</f>
        <v>9.822714037378617</v>
      </c>
      <c r="AF71" s="1">
        <f xml:space="preserve"> MIN(   MAX(0,EXP((1/beta.p)*( AF41 - AF56 - beta.0 - beta.oil*price.oil.2030 - beta.eua*price.eua.2030 - parameters!$D81 ))), price.ceiling   )</f>
        <v>10.271866552748113</v>
      </c>
      <c r="AG71" s="1">
        <f xml:space="preserve"> MIN(   MAX(0,EXP((1/beta.p)*( AG41 - AG56 - beta.0 - beta.oil*price.oil.2030 - beta.eua*price.eua.2030 - parameters!$D81 ))), price.ceiling   )</f>
        <v>10.741556974575541</v>
      </c>
      <c r="AH71" s="1">
        <f xml:space="preserve"> MIN(   MAX(0,EXP((1/beta.p)*( AH41 - AH56 - beta.0 - beta.oil*price.oil.2030 - beta.eua*price.eua.2030 - parameters!$D81 ))), price.ceiling   )</f>
        <v>11.232724417275817</v>
      </c>
      <c r="AI71" s="1">
        <f xml:space="preserve"> MIN(   MAX(0,EXP((1/beta.p)*( AI41 - AI56 - beta.0 - beta.oil*price.oil.2030 - beta.eua*price.eua.2030 - parameters!$D81 ))), price.ceiling   )</f>
        <v>11.746350937122886</v>
      </c>
      <c r="AJ71" s="1">
        <f xml:space="preserve"> MIN(   MAX(0,EXP((1/beta.p)*( AJ41 - AJ56 - beta.0 - beta.oil*price.oil.2030 - beta.eua*price.eua.2030 - parameters!$D81 ))), price.ceiling   )</f>
        <v>12.283463495805242</v>
      </c>
      <c r="AK71" s="1">
        <f xml:space="preserve"> MIN(   MAX(0,EXP((1/beta.p)*( AK41 - AK56 - beta.0 - beta.oil*price.oil.2030 - beta.eua*price.eua.2030 - parameters!$D81 ))), price.ceiling   )</f>
        <v>12.84513601376675</v>
      </c>
      <c r="AL71" s="1">
        <f xml:space="preserve"> MIN(   MAX(0,EXP((1/beta.p)*( AL41 - AL56 - beta.0 - beta.oil*price.oil.2030 - beta.eua*price.eua.2030 - parameters!$D81 ))), price.ceiling   )</f>
        <v>13.432491517438347</v>
      </c>
      <c r="AM71" s="1">
        <f xml:space="preserve"> MIN(   MAX(0,EXP((1/beta.p)*( AM41 - AM56 - beta.0 - beta.oil*price.oil.2030 - beta.eua*price.eua.2030 - parameters!$D81 ))), price.ceiling   )</f>
        <v>14.0467043846539</v>
      </c>
      <c r="AN71" s="1">
        <f xml:space="preserve"> MIN(   MAX(0,EXP((1/beta.p)*( AN41 - AN56 - beta.0 - beta.oil*price.oil.2030 - beta.eua*price.eua.2030 - parameters!$D81 ))), price.ceiling   )</f>
        <v>14.689002692739704</v>
      </c>
      <c r="AO71" s="1">
        <f xml:space="preserve"> MIN(   MAX(0,EXP((1/beta.p)*( AO41 - AO56 - beta.0 - beta.oil*price.oil.2030 - beta.eua*price.eua.2030 - parameters!$D81 ))), price.ceiling   )</f>
        <v>15.360670673972512</v>
      </c>
      <c r="AP71" s="1">
        <f xml:space="preserve"> MIN(   MAX(0,EXP((1/beta.p)*( AP41 - AP56 - beta.0 - beta.oil*price.oil.2030 - beta.eua*price.eua.2030 - parameters!$D81 ))), price.ceiling   )</f>
        <v>16.063051283315627</v>
      </c>
      <c r="AQ71" s="1">
        <f xml:space="preserve"> MIN(   MAX(0,EXP((1/beta.p)*( AQ41 - AQ56 - beta.0 - beta.oil*price.oil.2030 - beta.eua*price.eua.2030 - parameters!$D81 ))), price.ceiling   )</f>
        <v>16.797548883567035</v>
      </c>
      <c r="AR71" s="1">
        <f xml:space="preserve"> MIN(   MAX(0,EXP((1/beta.p)*( AR41 - AR56 - beta.0 - beta.oil*price.oil.2030 - beta.eua*price.eua.2030 - parameters!$D81 ))), price.ceiling   )</f>
        <v>17.565632053288379</v>
      </c>
      <c r="AS71" s="1">
        <f xml:space="preserve"> MIN(   MAX(0,EXP((1/beta.p)*( AS41 - AS56 - beta.0 - beta.oil*price.oil.2030 - beta.eua*price.eua.2030 - parameters!$D81 ))), price.ceiling   )</f>
        <v>18.368836523129083</v>
      </c>
      <c r="AT71" s="1">
        <f xml:space="preserve"> MIN(   MAX(0,EXP((1/beta.p)*( AT41 - AT56 - beta.0 - beta.oil*price.oil.2030 - beta.eua*price.eua.2030 - parameters!$D81 ))), price.ceiling   )</f>
        <v>19.208768246416447</v>
      </c>
      <c r="AU71" s="1">
        <f xml:space="preserve"> MIN(   MAX(0,EXP((1/beta.p)*( AU41 - AU56 - beta.0 - beta.oil*price.oil.2030 - beta.eua*price.eua.2030 - parameters!$D81 ))), price.ceiling   )</f>
        <v>20.087106610151405</v>
      </c>
      <c r="AV71" s="1">
        <f xml:space="preserve"> MIN(   MAX(0,EXP((1/beta.p)*( AV41 - AV56 - beta.0 - beta.oil*price.oil.2030 - beta.eua*price.eua.2030 - parameters!$D81 ))), price.ceiling   )</f>
        <v>21.005607792829874</v>
      </c>
      <c r="AW71" s="1">
        <f xml:space="preserve"> MIN(   MAX(0,EXP((1/beta.p)*( AW41 - AW56 - beta.0 - beta.oil*price.oil.2030 - beta.eua*price.eua.2030 - parameters!$D81 ))), price.ceiling   )</f>
        <v>21.966108275803563</v>
      </c>
      <c r="AX71" s="1">
        <f xml:space="preserve"> MIN(   MAX(0,EXP((1/beta.p)*( AX41 - AX56 - beta.0 - beta.oil*price.oil.2030 - beta.eua*price.eua.2030 - parameters!$D81 ))), price.ceiling   )</f>
        <v>22.97052851520094</v>
      </c>
      <c r="AY71" s="1">
        <f xml:space="preserve"> MIN(   MAX(0,EXP((1/beta.p)*( AY41 - AY56 - beta.0 - beta.oil*price.oil.2030 - beta.eua*price.eua.2030 - parameters!$D81 ))), price.ceiling   )</f>
        <v>24.02087678175014</v>
      </c>
      <c r="AZ71" s="1">
        <f xml:space="preserve"> MIN(   MAX(0,EXP((1/beta.p)*( AZ41 - AZ56 - beta.0 - beta.oil*price.oil.2030 - beta.eua*price.eua.2030 - parameters!$D81 ))), price.ceiling   )</f>
        <v>25.119253176181239</v>
      </c>
      <c r="BA71" s="1">
        <f xml:space="preserve"> MIN(   MAX(0,EXP((1/beta.p)*( BA41 - BA56 - beta.0 - beta.oil*price.oil.2030 - beta.eua*price.eua.2030 - parameters!$D81 ))), price.ceiling   )</f>
        <v>26.267853828236444</v>
      </c>
      <c r="BB71" s="1">
        <f xml:space="preserve"> MIN(   MAX(0,EXP((1/beta.p)*( BB41 - BB56 - beta.0 - beta.oil*price.oil.2030 - beta.eua*price.eua.2030 - parameters!$D81 ))), price.ceiling   )</f>
        <v>27.46897528768384</v>
      </c>
      <c r="BC71" s="1">
        <f xml:space="preserve"> MIN(   MAX(0,EXP((1/beta.p)*( BC41 - BC56 - beta.0 - beta.oil*price.oil.2030 - beta.eua*price.eua.2030 - parameters!$D81 ))), price.ceiling   )</f>
        <v>28.72501911611419</v>
      </c>
      <c r="BD71" s="1">
        <f xml:space="preserve"> MIN(   MAX(0,EXP((1/beta.p)*( BD41 - BD56 - beta.0 - beta.oil*price.oil.2030 - beta.eua*price.eua.2030 - parameters!$D81 ))), price.ceiling   )</f>
        <v>30.038496688701901</v>
      </c>
      <c r="BE71" s="1">
        <f xml:space="preserve"> MIN(   MAX(0,EXP((1/beta.p)*( BE41 - BE56 - beta.0 - beta.oil*price.oil.2030 - beta.eua*price.eua.2030 - parameters!$D81 ))), price.ceiling   )</f>
        <v>31.412034215530831</v>
      </c>
      <c r="BF71" s="1">
        <f xml:space="preserve"> MIN(   MAX(0,EXP((1/beta.p)*( BF41 - BF56 - beta.0 - beta.oil*price.oil.2030 - beta.eua*price.eua.2030 - parameters!$D81 ))), price.ceiling   )</f>
        <v>32.848377992524597</v>
      </c>
      <c r="BG71" s="1">
        <f xml:space="preserve"> MIN(   MAX(0,EXP((1/beta.p)*( BG41 - BG56 - beta.0 - beta.oil*price.oil.2030 - beta.eua*price.eua.2030 - parameters!$D81 ))), price.ceiling   )</f>
        <v>34.350399892480851</v>
      </c>
      <c r="BH71" s="1">
        <f xml:space="preserve"> MIN(   MAX(0,EXP((1/beta.p)*( BH41 - BH56 - beta.0 - beta.oil*price.oil.2030 - beta.eua*price.eua.2030 - parameters!$D81 ))), price.ceiling   )</f>
        <v>35.921103107187584</v>
      </c>
      <c r="BI71" s="1">
        <f xml:space="preserve"> MIN(   MAX(0,EXP((1/beta.p)*( BI41 - BI56 - beta.0 - beta.oil*price.oil.2030 - beta.eua*price.eua.2030 - parameters!$D81 ))), price.ceiling   )</f>
        <v>37.563628152103391</v>
      </c>
      <c r="BJ71" s="1">
        <f xml:space="preserve"> MIN(   MAX(0,EXP((1/beta.p)*( BJ41 - BJ56 - beta.0 - beta.oil*price.oil.2030 - beta.eua*price.eua.2030 - parameters!$D81 ))), price.ceiling   )</f>
        <v>39.281259145606661</v>
      </c>
      <c r="BK71" s="1">
        <f xml:space="preserve"> MIN(   MAX(0,EXP((1/beta.p)*( BK41 - BK56 - beta.0 - beta.oil*price.oil.2030 - beta.eua*price.eua.2030 - parameters!$D81 ))), price.ceiling   )</f>
        <v>41.077430375369843</v>
      </c>
      <c r="BL71" s="1">
        <f xml:space="preserve"> MIN(   MAX(0,EXP((1/beta.p)*( BL41 - BL56 - beta.0 - beta.oil*price.oil.2030 - beta.eua*price.eua.2030 - parameters!$D81 ))), price.ceiling   )</f>
        <v>42.955733164986228</v>
      </c>
      <c r="BM71" s="1">
        <f xml:space="preserve"> MIN(   MAX(0,EXP((1/beta.p)*( BM41 - BM56 - beta.0 - beta.oil*price.oil.2030 - beta.eua*price.eua.2030 - parameters!$D81 ))), price.ceiling   )</f>
        <v>44.919923054580487</v>
      </c>
      <c r="BN71" s="1">
        <f xml:space="preserve"> MIN(   MAX(0,EXP((1/beta.p)*( BN41 - BN56 - beta.0 - beta.oil*price.oil.2030 - beta.eua*price.eua.2030 - parameters!$D81 ))), price.ceiling   )</f>
        <v>46.973927309758082</v>
      </c>
      <c r="BO71" s="1">
        <f xml:space="preserve"> MIN(   MAX(0,EXP((1/beta.p)*( BO41 - BO56 - beta.0 - beta.oil*price.oil.2030 - beta.eua*price.eua.2030 - parameters!$D81 ))), price.ceiling   )</f>
        <v>49.121852773909382</v>
      </c>
      <c r="BP71" s="1">
        <f xml:space="preserve"> MIN(   MAX(0,EXP((1/beta.p)*( BP41 - BP56 - beta.0 - beta.oil*price.oil.2030 - beta.eua*price.eua.2030 - parameters!$D81 ))), price.ceiling   )</f>
        <v>51.367994079566202</v>
      </c>
      <c r="BQ71" s="1">
        <f xml:space="preserve"> MIN(   MAX(0,EXP((1/beta.p)*( BQ41 - BQ56 - beta.0 - beta.oil*price.oil.2030 - beta.eua*price.eua.2030 - parameters!$D81 ))), price.ceiling   )</f>
        <v>53.71684223523129</v>
      </c>
      <c r="BR71" s="1">
        <f xml:space="preserve"> MIN(   MAX(0,EXP((1/beta.p)*( BR41 - BR56 - beta.0 - beta.oil*price.oil.2030 - beta.eua*price.eua.2030 - parameters!$D81 ))), price.ceiling   )</f>
        <v>56.173093604847587</v>
      </c>
      <c r="BS71" s="1">
        <f xml:space="preserve"> MIN(   MAX(0,EXP((1/beta.p)*( BS41 - BS56 - beta.0 - beta.oil*price.oil.2030 - beta.eua*price.eua.2030 - parameters!$D81 ))), price.ceiling   )</f>
        <v>58.741659297862142</v>
      </c>
      <c r="BT71" s="1">
        <f xml:space="preserve"> MIN(   MAX(0,EXP((1/beta.p)*( BT41 - BT56 - beta.0 - beta.oil*price.oil.2030 - beta.eua*price.eua.2030 - parameters!$D81 ))), price.ceiling   )</f>
        <v>61.427674988659298</v>
      </c>
      <c r="BU71" s="1">
        <f xml:space="preserve"> MIN(   MAX(0,EXP((1/beta.p)*( BU41 - BU56 - beta.0 - beta.oil*price.oil.2030 - beta.eua*price.eua.2030 - parameters!$D81 ))), price.ceiling   )</f>
        <v>64.236511184996232</v>
      </c>
      <c r="BV71" s="1">
        <f xml:space="preserve"> MIN(   MAX(0,EXP((1/beta.p)*( BV41 - BV56 - beta.0 - beta.oil*price.oil.2030 - beta.eua*price.eua.2030 - parameters!$D81 ))), price.ceiling   )</f>
        <v>67.173783965972063</v>
      </c>
      <c r="BW71" s="1">
        <f xml:space="preserve"> MIN(   MAX(0,EXP((1/beta.p)*( BW41 - BW56 - beta.0 - beta.oil*price.oil.2030 - beta.eua*price.eua.2030 - parameters!$D81 ))), price.ceiling   )</f>
        <v>70.245366211000444</v>
      </c>
      <c r="BX71" s="1">
        <f xml:space="preserve"> MIN(   MAX(0,EXP((1/beta.p)*( BX41 - BX56 - beta.0 - beta.oil*price.oil.2030 - beta.eua*price.eua.2030 - parameters!$D81 ))), price.ceiling   )</f>
        <v>73.45739934223694</v>
      </c>
      <c r="BY71" s="1">
        <f xml:space="preserve"> MIN(   MAX(0,EXP((1/beta.p)*( BY41 - BY56 - beta.0 - beta.oil*price.oil.2030 - beta.eua*price.eua.2030 - parameters!$D81 ))), price.ceiling   )</f>
        <v>76.816305603939725</v>
      </c>
      <c r="BZ71" s="1">
        <f xml:space="preserve"> MIN(   MAX(0,EXP((1/beta.p)*( BZ41 - BZ56 - beta.0 - beta.oil*price.oil.2030 - beta.eua*price.eua.2030 - parameters!$D81 ))), price.ceiling   )</f>
        <v>80.328800903315198</v>
      </c>
      <c r="CA71" s="1">
        <f xml:space="preserve"> MIN(   MAX(0,EXP((1/beta.p)*( CA41 - CA56 - beta.0 - beta.oil*price.oil.2030 - beta.eua*price.eua.2030 - parameters!$D81 ))), price.ceiling   )</f>
        <v>84.001908238522489</v>
      </c>
      <c r="CB71" s="1">
        <f xml:space="preserve"> MIN(   MAX(0,EXP((1/beta.p)*( CB41 - CB56 - beta.0 - beta.oil*price.oil.2030 - beta.eua*price.eua.2030 - parameters!$D81 ))), price.ceiling   )</f>
        <v>87.842971740686551</v>
      </c>
      <c r="CC71" s="1">
        <f xml:space="preserve"> MIN(   MAX(0,EXP((1/beta.p)*( CC41 - CC56 - beta.0 - beta.oil*price.oil.2030 - beta.eua*price.eua.2030 - parameters!$D81 ))), price.ceiling   )</f>
        <v>91.859671357994131</v>
      </c>
      <c r="CD71" s="1">
        <f xml:space="preserve"> MIN(   MAX(0,EXP((1/beta.p)*( CD41 - CD56 - beta.0 - beta.oil*price.oil.2030 - beta.eua*price.eua.2030 - parameters!$D81 ))), price.ceiling   )</f>
        <v>96.060038211233959</v>
      </c>
      <c r="CE71" s="1">
        <f xml:space="preserve"> MIN(   MAX(0,EXP((1/beta.p)*( CE41 - CE56 - beta.0 - beta.oil*price.oil.2030 - beta.eua*price.eua.2030 - parameters!$D81 ))), price.ceiling   )</f>
        <v>100.45247065148227</v>
      </c>
      <c r="CF71" s="1">
        <f xml:space="preserve"> MIN(   MAX(0,EXP((1/beta.p)*( CF41 - CF56 - beta.0 - beta.oil*price.oil.2030 - beta.eua*price.eua.2030 - parameters!$D81 ))), price.ceiling   )</f>
        <v>105.04575105204201</v>
      </c>
      <c r="CG71" s="1">
        <f xml:space="preserve"> MIN(   MAX(0,EXP((1/beta.p)*( CG41 - CG56 - beta.0 - beta.oil*price.oil.2030 - beta.eua*price.eua.2030 - parameters!$D81 ))), price.ceiling   )</f>
        <v>109.84906336820644</v>
      </c>
      <c r="CH71" s="1">
        <f xml:space="preserve"> MIN(   MAX(0,EXP((1/beta.p)*( CH41 - CH56 - beta.0 - beta.oil*price.oil.2030 - beta.eua*price.eua.2030 - parameters!$D81 ))), price.ceiling   )</f>
        <v>114.87201149996125</v>
      </c>
      <c r="CI71" s="1">
        <f xml:space="preserve"> MIN(   MAX(0,EXP((1/beta.p)*( CI41 - CI56 - beta.0 - beta.oil*price.oil.2030 - beta.eua*price.eua.2030 - parameters!$D81 ))), price.ceiling   )</f>
        <v>120.1246384943362</v>
      </c>
      <c r="CJ71" s="1">
        <f xml:space="preserve"> MIN(   MAX(0,EXP((1/beta.p)*( CJ41 - CJ56 - beta.0 - beta.oil*price.oil.2030 - beta.eua*price.eua.2030 - parameters!$D81 ))), price.ceiling   )</f>
        <v>125.61744662580254</v>
      </c>
      <c r="CK71" s="1">
        <f xml:space="preserve"> MIN(   MAX(0,EXP((1/beta.p)*( CK41 - CK56 - beta.0 - beta.oil*price.oil.2030 - beta.eua*price.eua.2030 - parameters!$D81 ))), price.ceiling   )</f>
        <v>131.36141839486467</v>
      </c>
      <c r="CL71" s="1">
        <f xml:space="preserve"> MIN(   MAX(0,EXP((1/beta.p)*( CL41 - CL56 - beta.0 - beta.oil*price.oil.2030 - beta.eua*price.eua.2030 - parameters!$D81 ))), price.ceiling   )</f>
        <v>137.36803848683095</v>
      </c>
      <c r="CM71" s="1">
        <f xml:space="preserve"> MIN(   MAX(0,EXP((1/beta.p)*( CM41 - CM56 - beta.0 - beta.oil*price.oil.2030 - beta.eua*price.eua.2030 - parameters!$D81 ))), price.ceiling   )</f>
        <v>143.64931673467038</v>
      </c>
      <c r="CN71" s="1">
        <f xml:space="preserve"> MIN(   MAX(0,EXP((1/beta.p)*( CN41 - CN56 - beta.0 - beta.oil*price.oil.2030 - beta.eua*price.eua.2030 - parameters!$D81 ))), price.ceiling   )</f>
        <v>150.21781213186557</v>
      </c>
      <c r="CO71" s="1">
        <f xml:space="preserve"> MIN(   MAX(0,EXP((1/beta.p)*( CO41 - CO56 - beta.0 - beta.oil*price.oil.2030 - beta.eua*price.eua.2030 - parameters!$D81 ))), price.ceiling   )</f>
        <v>157.08665794327584</v>
      </c>
      <c r="CP71" s="1">
        <f xml:space="preserve"> MIN(   MAX(0,EXP((1/beta.p)*( CP41 - CP56 - beta.0 - beta.oil*price.oil.2030 - beta.eua*price.eua.2030 - parameters!$D81 ))), price.ceiling   )</f>
        <v>164.26958796421724</v>
      </c>
      <c r="CQ71" s="1">
        <f xml:space="preserve"> MIN(   MAX(0,EXP((1/beta.p)*( CQ41 - CQ56 - beta.0 - beta.oil*price.oil.2030 - beta.eua*price.eua.2030 - parameters!$D81 ))), price.ceiling   )</f>
        <v>171.78096398026261</v>
      </c>
      <c r="CR71" s="1">
        <f xml:space="preserve"> MIN(   MAX(0,EXP((1/beta.p)*( CR41 - CR56 - beta.0 - beta.oil*price.oil.2030 - beta.eua*price.eua.2030 - parameters!$D81 ))), price.ceiling   )</f>
        <v>179.63580448266632</v>
      </c>
      <c r="CS71" s="1">
        <f xml:space="preserve"> MIN(   MAX(0,EXP((1/beta.p)*( CS41 - CS56 - beta.0 - beta.oil*price.oil.2030 - beta.eua*price.eua.2030 - parameters!$D81 ))), price.ceiling   )</f>
        <v>187.84981469682725</v>
      </c>
      <c r="CT71" s="1">
        <f xml:space="preserve"> MIN(   MAX(0,EXP((1/beta.p)*( CT41 - CT56 - beta.0 - beta.oil*price.oil.2030 - beta.eua*price.eua.2030 - parameters!$D81 ))), price.ceiling   )</f>
        <v>196.43941798383196</v>
      </c>
      <c r="CU71" s="1">
        <f xml:space="preserve"> MIN(   MAX(0,EXP((1/beta.p)*( CU41 - CU56 - beta.0 - beta.oil*price.oil.2030 - beta.eua*price.eua.2030 - parameters!$D81 ))), price.ceiling   )</f>
        <v>205.42178867785893</v>
      </c>
      <c r="CV71" s="1">
        <f xml:space="preserve"> MIN(   MAX(0,EXP((1/beta.p)*( CV41 - CV56 - beta.0 - beta.oil*price.oil.2030 - beta.eua*price.eua.2030 - parameters!$D81 ))), price.ceiling   )</f>
        <v>214.81488642510672</v>
      </c>
      <c r="CW71" s="1">
        <f xml:space="preserve"> MIN(   MAX(0,EXP((1/beta.p)*( CW41 - CW56 - beta.0 - beta.oil*price.oil.2030 - beta.eua*price.eua.2030 - parameters!$D81 ))), price.ceiling   )</f>
        <v>224.63749209289801</v>
      </c>
      <c r="CX71" s="1">
        <f xml:space="preserve"> MIN(   MAX(0,EXP((1/beta.p)*( CX41 - CX56 - beta.0 - beta.oil*price.oil.2030 - beta.eua*price.eua.2030 - parameters!$D81 ))), price.ceiling   )</f>
        <v>234.90924532076085</v>
      </c>
      <c r="CY71" s="1">
        <f xml:space="preserve"> MIN(   MAX(0,EXP((1/beta.p)*( CY41 - CY56 - beta.0 - beta.oil*price.oil.2030 - beta.eua*price.eua.2030 - parameters!$D81 ))), price.ceiling   )</f>
        <v>245.65068378856827</v>
      </c>
      <c r="CZ71" s="1">
        <f xml:space="preserve"> MIN(   MAX(0,EXP((1/beta.p)*( CZ41 - CZ56 - beta.0 - beta.oil*price.oil.2030 - beta.eua*price.eua.2030 - parameters!$D81 ))), price.ceiling   )</f>
        <v>256.88328428024602</v>
      </c>
      <c r="DA71" s="1">
        <f xml:space="preserve"> MIN(   MAX(0,EXP((1/beta.p)*( DA41 - DA56 - beta.0 - beta.oil*price.oil.2030 - beta.eua*price.eua.2030 - parameters!$D81 ))), price.ceiling   )</f>
        <v>268.62950562516056</v>
      </c>
    </row>
    <row r="72" spans="1:105" x14ac:dyDescent="0.25">
      <c r="A72" t="s">
        <v>52</v>
      </c>
      <c r="B72" s="3">
        <f t="shared" si="8"/>
        <v>28.330325964780052</v>
      </c>
      <c r="D72" t="s">
        <v>52</v>
      </c>
      <c r="E72" s="1">
        <f xml:space="preserve"> MIN(   MAX(0,EXP((1/beta.p)*( E42 - E57 - beta.0 - beta.oil*price.oil.2030 - beta.eua*price.eua.2030 - parameters!$D82 ))), price.ceiling   )</f>
        <v>2.6194228487467113</v>
      </c>
      <c r="F72" s="1">
        <f xml:space="preserve"> MIN(   MAX(0,EXP((1/beta.p)*( F42 - F57 - beta.0 - beta.oil*price.oil.2030 - beta.eua*price.eua.2030 - parameters!$D82 ))), price.ceiling   )</f>
        <v>2.7414793208572559</v>
      </c>
      <c r="G72" s="1">
        <f xml:space="preserve"> MIN(   MAX(0,EXP((1/beta.p)*( G42 - G57 - beta.0 - beta.oil*price.oil.2030 - beta.eua*price.eua.2030 - parameters!$D82 ))), price.ceiling   )</f>
        <v>2.8692232223155285</v>
      </c>
      <c r="H72" s="1">
        <f xml:space="preserve"> MIN(   MAX(0,EXP((1/beta.p)*( H42 - H57 - beta.0 - beta.oil*price.oil.2030 - beta.eua*price.eua.2030 - parameters!$D82 ))), price.ceiling   )</f>
        <v>3.002919568585487</v>
      </c>
      <c r="I72" s="1">
        <f xml:space="preserve"> MIN(   MAX(0,EXP((1/beta.p)*( I42 - I57 - beta.0 - beta.oil*price.oil.2030 - beta.eua*price.eua.2030 - parameters!$D82 ))), price.ceiling   )</f>
        <v>3.1428457239783185</v>
      </c>
      <c r="J72" s="1">
        <f xml:space="preserve"> MIN(   MAX(0,EXP((1/beta.p)*( J42 - J57 - beta.0 - beta.oil*price.oil.2030 - beta.eua*price.eua.2030 - parameters!$D82 ))), price.ceiling   )</f>
        <v>3.2892919770680189</v>
      </c>
      <c r="K72" s="1">
        <f xml:space="preserve"> MIN(   MAX(0,EXP((1/beta.p)*( K42 - K57 - beta.0 - beta.oil*price.oil.2030 - beta.eua*price.eua.2030 - parameters!$D82 ))), price.ceiling   )</f>
        <v>3.4425621429194515</v>
      </c>
      <c r="L72" s="1">
        <f xml:space="preserve"> MIN(   MAX(0,EXP((1/beta.p)*( L42 - L57 - beta.0 - beta.oil*price.oil.2030 - beta.eua*price.eua.2030 - parameters!$D82 ))), price.ceiling   )</f>
        <v>3.6029741933782411</v>
      </c>
      <c r="M72" s="1">
        <f xml:space="preserve"> MIN(   MAX(0,EXP((1/beta.p)*( M42 - M57 - beta.0 - beta.oil*price.oil.2030 - beta.eua*price.eua.2030 - parameters!$D82 ))), price.ceiling   )</f>
        <v>3.7708609167301024</v>
      </c>
      <c r="N72" s="1">
        <f xml:space="preserve"> MIN(   MAX(0,EXP((1/beta.p)*( N42 - N57 - beta.0 - beta.oil*price.oil.2030 - beta.eua*price.eua.2030 - parameters!$D82 ))), price.ceiling   )</f>
        <v>3.9465706080981167</v>
      </c>
      <c r="O72" s="1">
        <f xml:space="preserve"> MIN(   MAX(0,EXP((1/beta.p)*( O42 - O57 - beta.0 - beta.oil*price.oil.2030 - beta.eua*price.eua.2030 - parameters!$D82 ))), price.ceiling   )</f>
        <v>4.1304677920102515</v>
      </c>
      <c r="P72" s="1">
        <f xml:space="preserve"> MIN(   MAX(0,EXP((1/beta.p)*( P42 - P57 - beta.0 - beta.oil*price.oil.2030 - beta.eua*price.eua.2030 - parameters!$D82 ))), price.ceiling   )</f>
        <v>4.3229339786361409</v>
      </c>
      <c r="Q72" s="1">
        <f xml:space="preserve"> MIN(   MAX(0,EXP((1/beta.p)*( Q42 - Q57 - beta.0 - beta.oil*price.oil.2030 - beta.eua*price.eua.2030 - parameters!$D82 ))), price.ceiling   )</f>
        <v>4.5243684552620076</v>
      </c>
      <c r="R72" s="1">
        <f xml:space="preserve"> MIN(   MAX(0,EXP((1/beta.p)*( R42 - R57 - beta.0 - beta.oil*price.oil.2030 - beta.eua*price.eua.2030 - parameters!$D82 ))), price.ceiling   )</f>
        <v>4.735189114645709</v>
      </c>
      <c r="S72" s="1">
        <f xml:space="preserve"> MIN(   MAX(0,EXP((1/beta.p)*( S42 - S57 - beta.0 - beta.oil*price.oil.2030 - beta.eua*price.eua.2030 - parameters!$D82 ))), price.ceiling   )</f>
        <v>4.9558333219704043</v>
      </c>
      <c r="T72" s="1">
        <f xml:space="preserve"> MIN(   MAX(0,EXP((1/beta.p)*( T42 - T57 - beta.0 - beta.oil*price.oil.2030 - beta.eua*price.eua.2030 - parameters!$D82 ))), price.ceiling   )</f>
        <v>5.1867588221953911</v>
      </c>
      <c r="U72" s="1">
        <f xml:space="preserve"> MIN(   MAX(0,EXP((1/beta.p)*( U42 - U57 - beta.0 - beta.oil*price.oil.2030 - beta.eua*price.eua.2030 - parameters!$D82 ))), price.ceiling   )</f>
        <v>5.4284446896865122</v>
      </c>
      <c r="V72" s="1">
        <f xml:space="preserve"> MIN(   MAX(0,EXP((1/beta.p)*( V42 - V57 - beta.0 - beta.oil*price.oil.2030 - beta.eua*price.eua.2030 - parameters!$D82 ))), price.ceiling   )</f>
        <v>5.6813923220962153</v>
      </c>
      <c r="W72" s="1">
        <f xml:space="preserve"> MIN(   MAX(0,EXP((1/beta.p)*( W42 - W57 - beta.0 - beta.oil*price.oil.2030 - beta.eua*price.eua.2030 - parameters!$D82 ))), price.ceiling   )</f>
        <v>5.9461264805551233</v>
      </c>
      <c r="X72" s="1">
        <f xml:space="preserve"> MIN(   MAX(0,EXP((1/beta.p)*( X42 - X57 - beta.0 - beta.oil*price.oil.2030 - beta.eua*price.eua.2030 - parameters!$D82 ))), price.ceiling   )</f>
        <v>6.2231963783331414</v>
      </c>
      <c r="Y72" s="1">
        <f xml:space="preserve"> MIN(   MAX(0,EXP((1/beta.p)*( Y42 - Y57 - beta.0 - beta.oil*price.oil.2030 - beta.eua*price.eua.2030 - parameters!$D82 ))), price.ceiling   )</f>
        <v>6.5131768202285345</v>
      </c>
      <c r="Z72" s="1">
        <f xml:space="preserve"> MIN(   MAX(0,EXP((1/beta.p)*( Z42 - Z57 - beta.0 - beta.oil*price.oil.2030 - beta.eua*price.eua.2030 - parameters!$D82 ))), price.ceiling   )</f>
        <v>6.8166693950488382</v>
      </c>
      <c r="AA72" s="1">
        <f xml:space="preserve"> MIN(   MAX(0,EXP((1/beta.p)*( AA42 - AA57 - beta.0 - beta.oil*price.oil.2030 - beta.eua*price.eua.2030 - parameters!$D82 ))), price.ceiling   )</f>
        <v>7.1343037236573998</v>
      </c>
      <c r="AB72" s="1">
        <f xml:space="preserve"> MIN(   MAX(0,EXP((1/beta.p)*( AB42 - AB57 - beta.0 - beta.oil*price.oil.2030 - beta.eua*price.eua.2030 - parameters!$D82 ))), price.ceiling   )</f>
        <v>7.4667387651748012</v>
      </c>
      <c r="AC72" s="1">
        <f xml:space="preserve"> MIN(   MAX(0,EXP((1/beta.p)*( AC42 - AC57 - beta.0 - beta.oil*price.oil.2030 - beta.eua*price.eua.2030 - parameters!$D82 ))), price.ceiling   )</f>
        <v>7.8146641840449691</v>
      </c>
      <c r="AD72" s="1">
        <f xml:space="preserve"> MIN(   MAX(0,EXP((1/beta.p)*( AD42 - AD57 - beta.0 - beta.oil*price.oil.2030 - beta.eua*price.eua.2030 - parameters!$D82 ))), price.ceiling   )</f>
        <v>8.1788017808020275</v>
      </c>
      <c r="AE72" s="1">
        <f xml:space="preserve"> MIN(   MAX(0,EXP((1/beta.p)*( AE42 - AE57 - beta.0 - beta.oil*price.oil.2030 - beta.eua*price.eua.2030 - parameters!$D82 ))), price.ceiling   )</f>
        <v>8.5599069895062225</v>
      </c>
      <c r="AF72" s="1">
        <f xml:space="preserve"> MIN(   MAX(0,EXP((1/beta.p)*( AF42 - AF57 - beta.0 - beta.oil*price.oil.2030 - beta.eua*price.eua.2030 - parameters!$D82 ))), price.ceiling   )</f>
        <v>8.958770444955352</v>
      </c>
      <c r="AG72" s="1">
        <f xml:space="preserve"> MIN(   MAX(0,EXP((1/beta.p)*( AG42 - AG57 - beta.0 - beta.oil*price.oil.2030 - beta.eua*price.eua.2030 - parameters!$D82 ))), price.ceiling   )</f>
        <v>9.3762196229231858</v>
      </c>
      <c r="AH72" s="1">
        <f xml:space="preserve"> MIN(   MAX(0,EXP((1/beta.p)*( AH42 - AH57 - beta.0 - beta.oil*price.oil.2030 - beta.eua*price.eua.2030 - parameters!$D82 ))), price.ceiling   )</f>
        <v>9.8131205568274744</v>
      </c>
      <c r="AI72" s="1">
        <f xml:space="preserve"> MIN(   MAX(0,EXP((1/beta.p)*( AI42 - AI57 - beta.0 - beta.oil*price.oil.2030 - beta.eua*price.eua.2030 - parameters!$D82 ))), price.ceiling   )</f>
        <v>10.270379634389121</v>
      </c>
      <c r="AJ72" s="1">
        <f xml:space="preserve"> MIN(   MAX(0,EXP((1/beta.p)*( AJ42 - AJ57 - beta.0 - beta.oil*price.oil.2030 - beta.eua*price.eua.2030 - parameters!$D82 ))), price.ceiling   )</f>
        <v>10.748945478009716</v>
      </c>
      <c r="AK72" s="1">
        <f xml:space="preserve"> MIN(   MAX(0,EXP((1/beta.p)*( AK42 - AK57 - beta.0 - beta.oil*price.oil.2030 - beta.eua*price.eua.2030 - parameters!$D82 ))), price.ceiling   )</f>
        <v>11.249810912768444</v>
      </c>
      <c r="AL72" s="1">
        <f xml:space="preserve"> MIN(   MAX(0,EXP((1/beta.p)*( AL42 - AL57 - beta.0 - beta.oil*price.oil.2030 - beta.eua*price.eua.2030 - parameters!$D82 ))), price.ceiling   )</f>
        <v>11.7740150261212</v>
      </c>
      <c r="AM72" s="1">
        <f xml:space="preserve"> MIN(   MAX(0,EXP((1/beta.p)*( AM42 - AM57 - beta.0 - beta.oil*price.oil.2030 - beta.eua*price.eua.2030 - parameters!$D82 ))), price.ceiling   )</f>
        <v>12.322645323574891</v>
      </c>
      <c r="AN72" s="1">
        <f xml:space="preserve"> MIN(   MAX(0,EXP((1/beta.p)*( AN42 - AN57 - beta.0 - beta.oil*price.oil.2030 - beta.eua*price.eua.2030 - parameters!$D82 ))), price.ceiling   )</f>
        <v>12.896839984809024</v>
      </c>
      <c r="AO72" s="1">
        <f xml:space="preserve"> MIN(   MAX(0,EXP((1/beta.p)*( AO42 - AO57 - beta.0 - beta.oil*price.oil.2030 - beta.eua*price.eua.2030 - parameters!$D82 ))), price.ceiling   )</f>
        <v>13.497790224925152</v>
      </c>
      <c r="AP72" s="1">
        <f xml:space="preserve"> MIN(   MAX(0,EXP((1/beta.p)*( AP42 - AP57 - beta.0 - beta.oil*price.oil.2030 - beta.eua*price.eua.2030 - parameters!$D82 ))), price.ceiling   )</f>
        <v>14.126742765722762</v>
      </c>
      <c r="AQ72" s="1">
        <f xml:space="preserve"> MIN(   MAX(0,EXP((1/beta.p)*( AQ42 - AQ57 - beta.0 - beta.oil*price.oil.2030 - beta.eua*price.eua.2030 - parameters!$D82 ))), price.ceiling   )</f>
        <v>14.785002422128477</v>
      </c>
      <c r="AR72" s="1">
        <f xml:space="preserve"> MIN(   MAX(0,EXP((1/beta.p)*( AR42 - AR57 - beta.0 - beta.oil*price.oil.2030 - beta.eua*price.eua.2030 - parameters!$D82 ))), price.ceiling   )</f>
        <v>15.473934809144305</v>
      </c>
      <c r="AS72" s="1">
        <f xml:space="preserve"> MIN(   MAX(0,EXP((1/beta.p)*( AS42 - AS57 - beta.0 - beta.oil*price.oil.2030 - beta.eua*price.eua.2030 - parameters!$D82 ))), price.ceiling   )</f>
        <v>16.194969174930787</v>
      </c>
      <c r="AT72" s="1">
        <f xml:space="preserve"> MIN(   MAX(0,EXP((1/beta.p)*( AT42 - AT57 - beta.0 - beta.oil*price.oil.2030 - beta.eua*price.eua.2030 - parameters!$D82 ))), price.ceiling   )</f>
        <v>16.949601365902495</v>
      </c>
      <c r="AU72" s="1">
        <f xml:space="preserve"> MIN(   MAX(0,EXP((1/beta.p)*( AU42 - AU57 - beta.0 - beta.oil*price.oil.2030 - beta.eua*price.eua.2030 - parameters!$D82 ))), price.ceiling   )</f>
        <v>17.739396929987141</v>
      </c>
      <c r="AV72" s="1">
        <f xml:space="preserve"> MIN(   MAX(0,EXP((1/beta.p)*( AV42 - AV57 - beta.0 - beta.oil*price.oil.2030 - beta.eua*price.eua.2030 - parameters!$D82 ))), price.ceiling   )</f>
        <v>18.565994364486439</v>
      </c>
      <c r="AW72" s="1">
        <f xml:space="preserve"> MIN(   MAX(0,EXP((1/beta.p)*( AW42 - AW57 - beta.0 - beta.oil*price.oil.2030 - beta.eua*price.eua.2030 - parameters!$D82 ))), price.ceiling   )</f>
        <v>19.431108515276456</v>
      </c>
      <c r="AX72" s="1">
        <f xml:space="preserve"> MIN(   MAX(0,EXP((1/beta.p)*( AX42 - AX57 - beta.0 - beta.oil*price.oil.2030 - beta.eua*price.eua.2030 - parameters!$D82 ))), price.ceiling   )</f>
        <v>20.336534134399603</v>
      </c>
      <c r="AY72" s="1">
        <f xml:space="preserve"> MIN(   MAX(0,EXP((1/beta.p)*( AY42 - AY57 - beta.0 - beta.oil*price.oil.2030 - beta.eua*price.eua.2030 - parameters!$D82 ))), price.ceiling   )</f>
        <v>21.284149603428641</v>
      </c>
      <c r="AZ72" s="1">
        <f xml:space="preserve"> MIN(   MAX(0,EXP((1/beta.p)*( AZ42 - AZ57 - beta.0 - beta.oil*price.oil.2030 - beta.eua*price.eua.2030 - parameters!$D82 ))), price.ceiling   )</f>
        <v>22.275920830327163</v>
      </c>
      <c r="BA72" s="1">
        <f xml:space="preserve"> MIN(   MAX(0,EXP((1/beta.p)*( BA42 - BA57 - beta.0 - beta.oil*price.oil.2030 - beta.eua*price.eua.2030 - parameters!$D82 ))), price.ceiling   )</f>
        <v>23.313905327890982</v>
      </c>
      <c r="BB72" s="1">
        <f xml:space="preserve"> MIN(   MAX(0,EXP((1/beta.p)*( BB42 - BB57 - beta.0 - beta.oil*price.oil.2030 - beta.eua*price.eua.2030 - parameters!$D82 ))), price.ceiling   )</f>
        <v>24.400256482231377</v>
      </c>
      <c r="BC72" s="1">
        <f xml:space="preserve"> MIN(   MAX(0,EXP((1/beta.p)*( BC42 - BC57 - beta.0 - beta.oil*price.oil.2030 - beta.eua*price.eua.2030 - parameters!$D82 ))), price.ceiling   )</f>
        <v>25.537228020155691</v>
      </c>
      <c r="BD72" s="1">
        <f xml:space="preserve"> MIN(   MAX(0,EXP((1/beta.p)*( BD42 - BD57 - beta.0 - beta.oil*price.oil.2030 - beta.eua*price.eua.2030 - parameters!$D82 ))), price.ceiling   )</f>
        <v>26.727178684713</v>
      </c>
      <c r="BE72" s="1">
        <f xml:space="preserve"> MIN(   MAX(0,EXP((1/beta.p)*( BE42 - BE57 - beta.0 - beta.oil*price.oil.2030 - beta.eua*price.eua.2030 - parameters!$D82 ))), price.ceiling   )</f>
        <v>27.972577128604986</v>
      </c>
      <c r="BF72" s="1">
        <f xml:space="preserve"> MIN(   MAX(0,EXP((1/beta.p)*( BF42 - BF57 - beta.0 - beta.oil*price.oil.2030 - beta.eua*price.eua.2030 - parameters!$D82 ))), price.ceiling   )</f>
        <v>29.276007035613393</v>
      </c>
      <c r="BG72" s="1">
        <f xml:space="preserve"> MIN(   MAX(0,EXP((1/beta.p)*( BG42 - BG57 - beta.0 - beta.oil*price.oil.2030 - beta.eua*price.eua.2030 - parameters!$D82 ))), price.ceiling   )</f>
        <v>30.64017248066942</v>
      </c>
      <c r="BH72" s="1">
        <f xml:space="preserve"> MIN(   MAX(0,EXP((1/beta.p)*( BH42 - BH57 - beta.0 - beta.oil*price.oil.2030 - beta.eua*price.eua.2030 - parameters!$D82 ))), price.ceiling   )</f>
        <v>32.067903539684366</v>
      </c>
      <c r="BI72" s="1">
        <f xml:space="preserve"> MIN(   MAX(0,EXP((1/beta.p)*( BI42 - BI57 - beta.0 - beta.oil*price.oil.2030 - beta.eua*price.eua.2030 - parameters!$D82 ))), price.ceiling   )</f>
        <v>33.56216216078019</v>
      </c>
      <c r="BJ72" s="1">
        <f xml:space="preserve"> MIN(   MAX(0,EXP((1/beta.p)*( BJ42 - BJ57 - beta.0 - beta.oil*price.oil.2030 - beta.eua*price.eua.2030 - parameters!$D82 ))), price.ceiling   )</f>
        <v>35.126048309099779</v>
      </c>
      <c r="BK72" s="1">
        <f xml:space="preserve"> MIN(   MAX(0,EXP((1/beta.p)*( BK42 - BK57 - beta.0 - beta.oil*price.oil.2030 - beta.eua*price.eua.2030 - parameters!$D82 ))), price.ceiling   )</f>
        <v>36.762806397945454</v>
      </c>
      <c r="BL72" s="1">
        <f xml:space="preserve"> MIN(   MAX(0,EXP((1/beta.p)*( BL42 - BL57 - beta.0 - beta.oil*price.oil.2030 - beta.eua*price.eua.2030 - parameters!$D82 ))), price.ceiling   )</f>
        <v>38.475832019586896</v>
      </c>
      <c r="BM72" s="1">
        <f xml:space="preserve"> MIN(   MAX(0,EXP((1/beta.p)*( BM42 - BM57 - beta.0 - beta.oil*price.oil.2030 - beta.eua*price.eua.2030 - parameters!$D82 ))), price.ceiling   )</f>
        <v>40.268678989703112</v>
      </c>
      <c r="BN72" s="1">
        <f xml:space="preserve"> MIN(   MAX(0,EXP((1/beta.p)*( BN42 - BN57 - beta.0 - beta.oil*price.oil.2030 - beta.eua*price.eua.2030 - parameters!$D82 ))), price.ceiling   )</f>
        <v>42.145066720071604</v>
      </c>
      <c r="BO72" s="1">
        <f xml:space="preserve"> MIN(   MAX(0,EXP((1/beta.p)*( BO42 - BO57 - beta.0 - beta.oil*price.oil.2030 - beta.eua*price.eua.2030 - parameters!$D82 ))), price.ceiling   )</f>
        <v>44.108887934800904</v>
      </c>
      <c r="BP72" s="1">
        <f xml:space="preserve"> MIN(   MAX(0,EXP((1/beta.p)*( BP42 - BP57 - beta.0 - beta.oil*price.oil.2030 - beta.eua*price.eua.2030 - parameters!$D82 ))), price.ceiling   )</f>
        <v>46.164216746114121</v>
      </c>
      <c r="BQ72" s="1">
        <f xml:space="preserve"> MIN(   MAX(0,EXP((1/beta.p)*( BQ42 - BQ57 - beta.0 - beta.oil*price.oil.2030 - beta.eua*price.eua.2030 - parameters!$D82 ))), price.ceiling   )</f>
        <v>48.315317106437064</v>
      </c>
      <c r="BR72" s="1">
        <f xml:space="preserve"> MIN(   MAX(0,EXP((1/beta.p)*( BR42 - BR57 - beta.0 - beta.oil*price.oil.2030 - beta.eua*price.eua.2030 - parameters!$D82 ))), price.ceiling   )</f>
        <v>50.566651654326314</v>
      </c>
      <c r="BS72" s="1">
        <f xml:space="preserve"> MIN(   MAX(0,EXP((1/beta.p)*( BS42 - BS57 - beta.0 - beta.oil*price.oil.2030 - beta.eua*price.eua.2030 - parameters!$D82 ))), price.ceiling   )</f>
        <v>52.922890972587993</v>
      </c>
      <c r="BT72" s="1">
        <f xml:space="preserve"> MIN(   MAX(0,EXP((1/beta.p)*( BT42 - BT57 - beta.0 - beta.oil*price.oil.2030 - beta.eua*price.eua.2030 - parameters!$D82 ))), price.ceiling   )</f>
        <v>55.388923277794376</v>
      </c>
      <c r="BU72" s="1">
        <f xml:space="preserve"> MIN(   MAX(0,EXP((1/beta.p)*( BU42 - BU57 - beta.0 - beta.oil*price.oil.2030 - beta.eua*price.eua.2030 - parameters!$D82 ))), price.ceiling   )</f>
        <v>57.969864561300341</v>
      </c>
      <c r="BV72" s="1">
        <f xml:space="preserve"> MIN(   MAX(0,EXP((1/beta.p)*( BV42 - BV57 - beta.0 - beta.oil*price.oil.2030 - beta.eua*price.eua.2030 - parameters!$D82 ))), price.ceiling   )</f>
        <v>60.671069202797518</v>
      </c>
      <c r="BW72" s="1">
        <f xml:space="preserve"> MIN(   MAX(0,EXP((1/beta.p)*( BW42 - BW57 - beta.0 - beta.oil*price.oil.2030 - beta.eua*price.eua.2030 - parameters!$D82 ))), price.ceiling   )</f>
        <v>63.498141078425121</v>
      </c>
      <c r="BX72" s="1">
        <f xml:space="preserve"> MIN(   MAX(0,EXP((1/beta.p)*( BX42 - BX57 - beta.0 - beta.oil*price.oil.2030 - beta.eua*price.eua.2030 - parameters!$D82 ))), price.ceiling   )</f>
        <v>66.456945186482201</v>
      </c>
      <c r="BY72" s="1">
        <f xml:space="preserve"> MIN(   MAX(0,EXP((1/beta.p)*( BY42 - BY57 - beta.0 - beta.oil*price.oil.2030 - beta.eua*price.eua.2030 - parameters!$D82 ))), price.ceiling   )</f>
        <v>69.553619814859545</v>
      </c>
      <c r="BZ72" s="1">
        <f xml:space="preserve"> MIN(   MAX(0,EXP((1/beta.p)*( BZ42 - BZ57 - beta.0 - beta.oil*price.oil.2030 - beta.eua*price.eua.2030 - parameters!$D82 ))), price.ceiling   )</f>
        <v>72.794589275434291</v>
      </c>
      <c r="CA72" s="1">
        <f xml:space="preserve"> MIN(   MAX(0,EXP((1/beta.p)*( CA42 - CA57 - beta.0 - beta.oil*price.oil.2030 - beta.eua*price.eua.2030 - parameters!$D82 ))), price.ceiling   )</f>
        <v>76.186577231844964</v>
      </c>
      <c r="CB72" s="1">
        <f xml:space="preserve"> MIN(   MAX(0,EXP((1/beta.p)*( CB42 - CB57 - beta.0 - beta.oil*price.oil.2030 - beta.eua*price.eua.2030 - parameters!$D82 ))), price.ceiling   )</f>
        <v>79.736620648296693</v>
      </c>
      <c r="CC72" s="1">
        <f xml:space="preserve"> MIN(   MAX(0,EXP((1/beta.p)*( CC42 - CC57 - beta.0 - beta.oil*price.oil.2030 - beta.eua*price.eua.2030 - parameters!$D82 ))), price.ceiling   )</f>
        <v>83.452084388335621</v>
      </c>
      <c r="CD72" s="1">
        <f xml:space="preserve"> MIN(   MAX(0,EXP((1/beta.p)*( CD42 - CD57 - beta.0 - beta.oil*price.oil.2030 - beta.eua*price.eua.2030 - parameters!$D82 ))), price.ceiling   )</f>
        <v>87.340676493877268</v>
      </c>
      <c r="CE72" s="1">
        <f xml:space="preserve"> MIN(   MAX(0,EXP((1/beta.p)*( CE42 - CE57 - beta.0 - beta.oil*price.oil.2030 - beta.eua*price.eua.2030 - parameters!$D82 ))), price.ceiling   )</f>
        <v>91.410464176187375</v>
      </c>
      <c r="CF72" s="1">
        <f xml:space="preserve"> MIN(   MAX(0,EXP((1/beta.p)*( CF42 - CF57 - beta.0 - beta.oil*price.oil.2030 - beta.eua*price.eua.2030 - parameters!$D82 ))), price.ceiling   )</f>
        <v>95.669890551990349</v>
      </c>
      <c r="CG72" s="1">
        <f xml:space="preserve"> MIN(   MAX(0,EXP((1/beta.p)*( CG42 - CG57 - beta.0 - beta.oil*price.oil.2030 - beta.eua*price.eua.2030 - parameters!$D82 ))), price.ceiling   )</f>
        <v>100.12779215942464</v>
      </c>
      <c r="CH72" s="1">
        <f xml:space="preserve"> MIN(   MAX(0,EXP((1/beta.p)*( CH42 - CH57 - beta.0 - beta.oil*price.oil.2030 - beta.eua*price.eua.2030 - parameters!$D82 ))), price.ceiling   )</f>
        <v>104.79341729018373</v>
      </c>
      <c r="CI72" s="1">
        <f xml:space="preserve"> MIN(   MAX(0,EXP((1/beta.p)*( CI42 - CI57 - beta.0 - beta.oil*price.oil.2030 - beta.eua*price.eua.2030 - parameters!$D82 ))), price.ceiling   )</f>
        <v>109.67644517587533</v>
      </c>
      <c r="CJ72" s="1">
        <f xml:space="preserve"> MIN(   MAX(0,EXP((1/beta.p)*( CJ42 - CJ57 - beta.0 - beta.oil*price.oil.2030 - beta.eua*price.eua.2030 - parameters!$D82 ))), price.ceiling   )</f>
        <v>114.787006068401</v>
      </c>
      <c r="CK72" s="1">
        <f xml:space="preserve"> MIN(   MAX(0,EXP((1/beta.p)*( CK42 - CK57 - beta.0 - beta.oil*price.oil.2030 - beta.eua*price.eua.2030 - parameters!$D82 ))), price.ceiling   )</f>
        <v>120.13570225601505</v>
      </c>
      <c r="CL72" s="1">
        <f xml:space="preserve"> MIN(   MAX(0,EXP((1/beta.p)*( CL42 - CL57 - beta.0 - beta.oil*price.oil.2030 - beta.eua*price.eua.2030 - parameters!$D82 ))), price.ceiling   )</f>
        <v>125.73363005866366</v>
      </c>
      <c r="CM72" s="1">
        <f xml:space="preserve"> MIN(   MAX(0,EXP((1/beta.p)*( CM42 - CM57 - beta.0 - beta.oil*price.oil.2030 - beta.eua*price.eua.2030 - parameters!$D82 ))), price.ceiling   )</f>
        <v>131.59240284823275</v>
      </c>
      <c r="CN72" s="1">
        <f xml:space="preserve"> MIN(   MAX(0,EXP((1/beta.p)*( CN42 - CN57 - beta.0 - beta.oil*price.oil.2030 - beta.eua*price.eua.2030 - parameters!$D82 ))), price.ceiling   )</f>
        <v>137.72417514146511</v>
      </c>
      <c r="CO72" s="1">
        <f xml:space="preserve"> MIN(   MAX(0,EXP((1/beta.p)*( CO42 - CO57 - beta.0 - beta.oil*price.oil.2030 - beta.eua*price.eua.2030 - parameters!$D82 ))), price.ceiling   )</f>
        <v>144.14166781552697</v>
      </c>
      <c r="CP72" s="1">
        <f xml:space="preserve"> MIN(   MAX(0,EXP((1/beta.p)*( CP42 - CP57 - beta.0 - beta.oil*price.oil.2030 - beta.eua*price.eua.2030 - parameters!$D82 ))), price.ceiling   )</f>
        <v>150.8581944985369</v>
      </c>
      <c r="CQ72" s="1">
        <f xml:space="preserve"> MIN(   MAX(0,EXP((1/beta.p)*( CQ42 - CQ57 - beta.0 - beta.oil*price.oil.2030 - beta.eua*price.eua.2030 - parameters!$D82 ))), price.ceiling   )</f>
        <v>157.88768918980745</v>
      </c>
      <c r="CR72" s="1">
        <f xml:space="preserve"> MIN(   MAX(0,EXP((1/beta.p)*( CR42 - CR57 - beta.0 - beta.oil*price.oil.2030 - beta.eua*price.eua.2030 - parameters!$D82 ))), price.ceiling   )</f>
        <v>165.24473516709764</v>
      </c>
      <c r="CS72" s="1">
        <f xml:space="preserve"> MIN(   MAX(0,EXP((1/beta.p)*( CS42 - CS57 - beta.0 - beta.oil*price.oil.2030 - beta.eua*price.eua.2030 - parameters!$D82 ))), price.ceiling   )</f>
        <v>172.94459524084911</v>
      </c>
      <c r="CT72" s="1">
        <f xml:space="preserve"> MIN(   MAX(0,EXP((1/beta.p)*( CT42 - CT57 - beta.0 - beta.oil*price.oil.2030 - beta.eua*price.eua.2030 - parameters!$D82 ))), price.ceiling   )</f>
        <v>181.00324341816949</v>
      </c>
      <c r="CU72" s="1">
        <f xml:space="preserve"> MIN(   MAX(0,EXP((1/beta.p)*( CU42 - CU57 - beta.0 - beta.oil*price.oil.2030 - beta.eua*price.eua.2030 - parameters!$D82 ))), price.ceiling   )</f>
        <v>189.43739804225331</v>
      </c>
      <c r="CV72" s="1">
        <f xml:space="preserve"> MIN(   MAX(0,EXP((1/beta.p)*( CV42 - CV57 - beta.0 - beta.oil*price.oil.2030 - beta.eua*price.eua.2030 - parameters!$D82 ))), price.ceiling   )</f>
        <v>198.26455647599047</v>
      </c>
      <c r="CW72" s="1">
        <f xml:space="preserve"> MIN(   MAX(0,EXP((1/beta.p)*( CW42 - CW57 - beta.0 - beta.oil*price.oil.2030 - beta.eua*price.eua.2030 - parameters!$D82 ))), price.ceiling   )</f>
        <v>207.50303140171684</v>
      </c>
      <c r="CX72" s="1">
        <f xml:space="preserve"> MIN(   MAX(0,EXP((1/beta.p)*( CX42 - CX57 - beta.0 - beta.oil*price.oil.2030 - beta.eua*price.eua.2030 - parameters!$D82 ))), price.ceiling   )</f>
        <v>217.17198881241345</v>
      </c>
      <c r="CY72" s="1">
        <f xml:space="preserve"> MIN(   MAX(0,EXP((1/beta.p)*( CY42 - CY57 - beta.0 - beta.oil*price.oil.2030 - beta.eua*price.eua.2030 - parameters!$D82 ))), price.ceiling   )</f>
        <v>227.29148777316979</v>
      </c>
      <c r="CZ72" s="1">
        <f xml:space="preserve"> MIN(   MAX(0,EXP((1/beta.p)*( CZ42 - CZ57 - beta.0 - beta.oil*price.oil.2030 - beta.eua*price.eua.2030 - parameters!$D82 ))), price.ceiling   )</f>
        <v>237.8825220354021</v>
      </c>
      <c r="DA72" s="1">
        <f xml:space="preserve"> MIN(   MAX(0,EXP((1/beta.p)*( DA42 - DA57 - beta.0 - beta.oil*price.oil.2030 - beta.eua*price.eua.2030 - parameters!$D82 ))), price.ceiling   )</f>
        <v>248.96706359015397</v>
      </c>
    </row>
    <row r="73" spans="1:105" x14ac:dyDescent="0.25">
      <c r="A73" t="s">
        <v>53</v>
      </c>
      <c r="B73" s="3">
        <f t="shared" si="8"/>
        <v>27.222418026253518</v>
      </c>
      <c r="D73" t="s">
        <v>53</v>
      </c>
      <c r="E73" s="1">
        <f xml:space="preserve"> MIN(   MAX(0,EXP((1/beta.p)*( E43 - E58 - beta.0 - beta.oil*price.oil.2030 - beta.eua*price.eua.2030 - parameters!$D83 ))), price.ceiling   )</f>
        <v>2.8219972443415036</v>
      </c>
      <c r="F73" s="1">
        <f xml:space="preserve"> MIN(   MAX(0,EXP((1/beta.p)*( F43 - F58 - beta.0 - beta.oil*price.oil.2030 - beta.eua*price.eua.2030 - parameters!$D83 ))), price.ceiling   )</f>
        <v>2.9472954737906543</v>
      </c>
      <c r="G73" s="1">
        <f xml:space="preserve"> MIN(   MAX(0,EXP((1/beta.p)*( G43 - G58 - beta.0 - beta.oil*price.oil.2030 - beta.eua*price.eua.2030 - parameters!$D83 ))), price.ceiling   )</f>
        <v>3.0781570135281378</v>
      </c>
      <c r="H73" s="1">
        <f xml:space="preserve"> MIN(   MAX(0,EXP((1/beta.p)*( H43 - H58 - beta.0 - beta.oil*price.oil.2030 - beta.eua*price.eua.2030 - parameters!$D83 ))), price.ceiling   )</f>
        <v>3.2148288775899885</v>
      </c>
      <c r="I73" s="1">
        <f xml:space="preserve"> MIN(   MAX(0,EXP((1/beta.p)*( I43 - I58 - beta.0 - beta.oil*price.oil.2030 - beta.eua*price.eua.2030 - parameters!$D83 ))), price.ceiling   )</f>
        <v>3.3575690475712738</v>
      </c>
      <c r="J73" s="1">
        <f xml:space="preserve"> MIN(   MAX(0,EXP((1/beta.p)*( J43 - J58 - beta.0 - beta.oil*price.oil.2030 - beta.eua*price.eua.2030 - parameters!$D83 ))), price.ceiling   )</f>
        <v>3.5066469595917455</v>
      </c>
      <c r="K73" s="1">
        <f xml:space="preserve"> MIN(   MAX(0,EXP((1/beta.p)*( K43 - K58 - beta.0 - beta.oil*price.oil.2030 - beta.eua*price.eua.2030 - parameters!$D83 ))), price.ceiling   )</f>
        <v>3.662344012883028</v>
      </c>
      <c r="L73" s="1">
        <f xml:space="preserve"> MIN(   MAX(0,EXP((1/beta.p)*( L43 - L58 - beta.0 - beta.oil*price.oil.2030 - beta.eua*price.eua.2030 - parameters!$D83 ))), price.ceiling   )</f>
        <v>3.8249541009573753</v>
      </c>
      <c r="M73" s="1">
        <f xml:space="preserve"> MIN(   MAX(0,EXP((1/beta.p)*( M43 - M58 - beta.0 - beta.oil*price.oil.2030 - beta.eua*price.eua.2030 - parameters!$D83 ))), price.ceiling   )</f>
        <v>3.9947841663605979</v>
      </c>
      <c r="N73" s="1">
        <f xml:space="preserve"> MIN(   MAX(0,EXP((1/beta.p)*( N43 - N58 - beta.0 - beta.oil*price.oil.2030 - beta.eua*price.eua.2030 - parameters!$D83 ))), price.ceiling   )</f>
        <v>4.1721547800563181</v>
      </c>
      <c r="O73" s="1">
        <f xml:space="preserve"> MIN(   MAX(0,EXP((1/beta.p)*( O43 - O58 - beta.0 - beta.oil*price.oil.2030 - beta.eua*price.eua.2030 - parameters!$D83 ))), price.ceiling   )</f>
        <v>4.3574007465352294</v>
      </c>
      <c r="P73" s="1">
        <f xml:space="preserve"> MIN(   MAX(0,EXP((1/beta.p)*( P43 - P58 - beta.0 - beta.oil*price.oil.2030 - beta.eua*price.eua.2030 - parameters!$D83 ))), price.ceiling   )</f>
        <v>4.55087173579152</v>
      </c>
      <c r="Q73" s="1">
        <f xml:space="preserve"> MIN(   MAX(0,EXP((1/beta.p)*( Q43 - Q58 - beta.0 - beta.oil*price.oil.2030 - beta.eua*price.eua.2030 - parameters!$D83 ))), price.ceiling   )</f>
        <v>4.7529329433593936</v>
      </c>
      <c r="R73" s="1">
        <f xml:space="preserve"> MIN(   MAX(0,EXP((1/beta.p)*( R43 - R58 - beta.0 - beta.oil*price.oil.2030 - beta.eua*price.eua.2030 - parameters!$D83 ))), price.ceiling   )</f>
        <v>4.963965779655604</v>
      </c>
      <c r="S73" s="1">
        <f xml:space="preserve"> MIN(   MAX(0,EXP((1/beta.p)*( S43 - S58 - beta.0 - beta.oil*price.oil.2030 - beta.eua*price.eua.2030 - parameters!$D83 ))), price.ceiling   )</f>
        <v>5.1843685899291341</v>
      </c>
      <c r="T73" s="1">
        <f xml:space="preserve"> MIN(   MAX(0,EXP((1/beta.p)*( T43 - T58 - beta.0 - beta.oil*price.oil.2030 - beta.eua*price.eua.2030 - parameters!$D83 ))), price.ceiling   )</f>
        <v>5.4145574061770709</v>
      </c>
      <c r="U73" s="1">
        <f xml:space="preserve"> MIN(   MAX(0,EXP((1/beta.p)*( U43 - U58 - beta.0 - beta.oil*price.oil.2030 - beta.eua*price.eua.2030 - parameters!$D83 ))), price.ceiling   )</f>
        <v>5.6549667324459492</v>
      </c>
      <c r="V73" s="1">
        <f xml:space="preserve"> MIN(   MAX(0,EXP((1/beta.p)*( V43 - V58 - beta.0 - beta.oil*price.oil.2030 - beta.eua*price.eua.2030 - parameters!$D83 ))), price.ceiling   )</f>
        <v>5.9060503650009029</v>
      </c>
      <c r="W73" s="1">
        <f xml:space="preserve"> MIN(   MAX(0,EXP((1/beta.p)*( W43 - W58 - beta.0 - beta.oil*price.oil.2030 - beta.eua*price.eua.2030 - parameters!$D83 ))), price.ceiling   )</f>
        <v>6.1682822489107707</v>
      </c>
      <c r="X73" s="1">
        <f xml:space="preserve"> MIN(   MAX(0,EXP((1/beta.p)*( X43 - X58 - beta.0 - beta.oil*price.oil.2030 - beta.eua*price.eua.2030 - parameters!$D83 ))), price.ceiling   )</f>
        <v>6.4421573726660712</v>
      </c>
      <c r="Y73" s="1">
        <f xml:space="preserve"> MIN(   MAX(0,EXP((1/beta.p)*( Y43 - Y58 - beta.0 - beta.oil*price.oil.2030 - beta.eua*price.eua.2030 - parameters!$D83 ))), price.ceiling   )</f>
        <v>6.7281927025184967</v>
      </c>
      <c r="Z73" s="1">
        <f xml:space="preserve"> MIN(   MAX(0,EXP((1/beta.p)*( Z43 - Z58 - beta.0 - beta.oil*price.oil.2030 - beta.eua*price.eua.2030 - parameters!$D83 ))), price.ceiling   )</f>
        <v>7.0269281583055836</v>
      </c>
      <c r="AA73" s="1">
        <f xml:space="preserve"> MIN(   MAX(0,EXP((1/beta.p)*( AA43 - AA58 - beta.0 - beta.oil*price.oil.2030 - beta.eua*price.eua.2030 - parameters!$D83 ))), price.ceiling   )</f>
        <v>7.338927632602565</v>
      </c>
      <c r="AB73" s="1">
        <f xml:space="preserve"> MIN(   MAX(0,EXP((1/beta.p)*( AB43 - AB58 - beta.0 - beta.oil*price.oil.2030 - beta.eua*price.eua.2030 - parameters!$D83 ))), price.ceiling   )</f>
        <v>7.6647800551250853</v>
      </c>
      <c r="AC73" s="1">
        <f xml:space="preserve"> MIN(   MAX(0,EXP((1/beta.p)*( AC43 - AC58 - beta.0 - beta.oil*price.oil.2030 - beta.eua*price.eua.2030 - parameters!$D83 ))), price.ceiling   )</f>
        <v>8.0051005043920149</v>
      </c>
      <c r="AD73" s="1">
        <f xml:space="preserve"> MIN(   MAX(0,EXP((1/beta.p)*( AD43 - AD58 - beta.0 - beta.oil*price.oil.2030 - beta.eua*price.eua.2030 - parameters!$D83 ))), price.ceiling   )</f>
        <v>8.3605313687466918</v>
      </c>
      <c r="AE73" s="1">
        <f xml:space="preserve"> MIN(   MAX(0,EXP((1/beta.p)*( AE43 - AE58 - beta.0 - beta.oil*price.oil.2030 - beta.eua*price.eua.2030 - parameters!$D83 ))), price.ceiling   )</f>
        <v>8.7317435589281533</v>
      </c>
      <c r="AF73" s="1">
        <f xml:space="preserve"> MIN(   MAX(0,EXP((1/beta.p)*( AF43 - AF58 - beta.0 - beta.oil*price.oil.2030 - beta.eua*price.eua.2030 - parameters!$D83 ))), price.ceiling   )</f>
        <v>9.1194377744811597</v>
      </c>
      <c r="AG73" s="1">
        <f xml:space="preserve"> MIN(   MAX(0,EXP((1/beta.p)*( AG43 - AG58 - beta.0 - beta.oil*price.oil.2030 - beta.eua*price.eua.2030 - parameters!$D83 ))), price.ceiling   )</f>
        <v>9.5243458263955869</v>
      </c>
      <c r="AH73" s="1">
        <f xml:space="preserve"> MIN(   MAX(0,EXP((1/beta.p)*( AH43 - AH58 - beta.0 - beta.oil*price.oil.2030 - beta.eua*price.eua.2030 - parameters!$D83 ))), price.ceiling   )</f>
        <v>9.9472320184716736</v>
      </c>
      <c r="AI73" s="1">
        <f xml:space="preserve"> MIN(   MAX(0,EXP((1/beta.p)*( AI43 - AI58 - beta.0 - beta.oil*price.oil.2030 - beta.eua*price.eua.2030 - parameters!$D83 ))), price.ceiling   )</f>
        <v>10.388894590018666</v>
      </c>
      <c r="AJ73" s="1">
        <f xml:space="preserve"> MIN(   MAX(0,EXP((1/beta.p)*( AJ43 - AJ58 - beta.0 - beta.oil*price.oil.2030 - beta.eua*price.eua.2030 - parameters!$D83 ))), price.ceiling   )</f>
        <v>10.850167222610112</v>
      </c>
      <c r="AK73" s="1">
        <f xml:space="preserve"> MIN(   MAX(0,EXP((1/beta.p)*( AK43 - AK58 - beta.0 - beta.oil*price.oil.2030 - beta.eua*price.eua.2030 - parameters!$D83 ))), price.ceiling   )</f>
        <v>11.33192061373984</v>
      </c>
      <c r="AL73" s="1">
        <f xml:space="preserve"> MIN(   MAX(0,EXP((1/beta.p)*( AL43 - AL58 - beta.0 - beta.oil*price.oil.2030 - beta.eua*price.eua.2030 - parameters!$D83 ))), price.ceiling   )</f>
        <v>11.8350641203492</v>
      </c>
      <c r="AM73" s="1">
        <f xml:space="preserve"> MIN(   MAX(0,EXP((1/beta.p)*( AM43 - AM58 - beta.0 - beta.oil*price.oil.2030 - beta.eua*price.eua.2030 - parameters!$D83 ))), price.ceiling   )</f>
        <v>12.360547475327802</v>
      </c>
      <c r="AN73" s="1">
        <f xml:space="preserve"> MIN(   MAX(0,EXP((1/beta.p)*( AN43 - AN58 - beta.0 - beta.oil*price.oil.2030 - beta.eua*price.eua.2030 - parameters!$D83 ))), price.ceiling   )</f>
        <v>12.90936258022778</v>
      </c>
      <c r="AO73" s="1">
        <f xml:space="preserve"> MIN(   MAX(0,EXP((1/beta.p)*( AO43 - AO58 - beta.0 - beta.oil*price.oil.2030 - beta.eua*price.eua.2030 - parameters!$D83 ))), price.ceiling   )</f>
        <v>13.482545377575658</v>
      </c>
      <c r="AP73" s="1">
        <f xml:space="preserve"> MIN(   MAX(0,EXP((1/beta.p)*( AP43 - AP58 - beta.0 - beta.oil*price.oil.2030 - beta.eua*price.eua.2030 - parameters!$D83 ))), price.ceiling   )</f>
        <v>14.081177806315781</v>
      </c>
      <c r="AQ73" s="1">
        <f xml:space="preserve"> MIN(   MAX(0,EXP((1/beta.p)*( AQ43 - AQ58 - beta.0 - beta.oil*price.oil.2030 - beta.eua*price.eua.2030 - parameters!$D83 ))), price.ceiling   )</f>
        <v>14.706389844076556</v>
      </c>
      <c r="AR73" s="1">
        <f xml:space="preserve"> MIN(   MAX(0,EXP((1/beta.p)*( AR43 - AR58 - beta.0 - beta.oil*price.oil.2030 - beta.eua*price.eua.2030 - parameters!$D83 ))), price.ceiling   )</f>
        <v>15.359361640114489</v>
      </c>
      <c r="AS73" s="1">
        <f xml:space="preserve"> MIN(   MAX(0,EXP((1/beta.p)*( AS43 - AS58 - beta.0 - beta.oil*price.oil.2030 - beta.eua*price.eua.2030 - parameters!$D83 ))), price.ceiling   )</f>
        <v>16.04132574296202</v>
      </c>
      <c r="AT73" s="1">
        <f xml:space="preserve"> MIN(   MAX(0,EXP((1/beta.p)*( AT43 - AT58 - beta.0 - beta.oil*price.oil.2030 - beta.eua*price.eua.2030 - parameters!$D83 ))), price.ceiling   )</f>
        <v>16.7535694269842</v>
      </c>
      <c r="AU73" s="1">
        <f xml:space="preserve"> MIN(   MAX(0,EXP((1/beta.p)*( AU43 - AU58 - beta.0 - beta.oil*price.oil.2030 - beta.eua*price.eua.2030 - parameters!$D83 ))), price.ceiling   )</f>
        <v>17.497437122235759</v>
      </c>
      <c r="AV73" s="1">
        <f xml:space="preserve"> MIN(   MAX(0,EXP((1/beta.p)*( AV43 - AV58 - beta.0 - beta.oil*price.oil.2030 - beta.eua*price.eua.2030 - parameters!$D83 ))), price.ceiling   )</f>
        <v>18.274332952205128</v>
      </c>
      <c r="AW73" s="1">
        <f xml:space="preserve"> MIN(   MAX(0,EXP((1/beta.p)*( AW43 - AW58 - beta.0 - beta.oil*price.oil.2030 - beta.eua*price.eua.2030 - parameters!$D83 ))), price.ceiling   )</f>
        <v>19.085723384235788</v>
      </c>
      <c r="AX73" s="1">
        <f xml:space="preserve"> MIN(   MAX(0,EXP((1/beta.p)*( AX43 - AX58 - beta.0 - beta.oil*price.oil.2030 - beta.eua*price.eua.2030 - parameters!$D83 ))), price.ceiling   )</f>
        <v>19.933139997627645</v>
      </c>
      <c r="AY73" s="1">
        <f xml:space="preserve"> MIN(   MAX(0,EXP((1/beta.p)*( AY43 - AY58 - beta.0 - beta.oil*price.oil.2030 - beta.eua*price.eua.2030 - parameters!$D83 ))), price.ceiling   )</f>
        <v>20.818182374643701</v>
      </c>
      <c r="AZ73" s="1">
        <f xml:space="preserve"> MIN(   MAX(0,EXP((1/beta.p)*( AZ43 - AZ58 - beta.0 - beta.oil*price.oil.2030 - beta.eua*price.eua.2030 - parameters!$D83 ))), price.ceiling   )</f>
        <v>21.7425211198791</v>
      </c>
      <c r="BA73" s="1">
        <f xml:space="preserve"> MIN(   MAX(0,EXP((1/beta.p)*( BA43 - BA58 - beta.0 - beta.oil*price.oil.2030 - beta.eua*price.eua.2030 - parameters!$D83 ))), price.ceiling   )</f>
        <v>22.707901013691632</v>
      </c>
      <c r="BB73" s="1">
        <f xml:space="preserve"> MIN(   MAX(0,EXP((1/beta.p)*( BB43 - BB58 - beta.0 - beta.oil*price.oil.2030 - beta.eua*price.eua.2030 - parameters!$D83 ))), price.ceiling   )</f>
        <v>23.716144305646385</v>
      </c>
      <c r="BC73" s="1">
        <f xml:space="preserve"> MIN(   MAX(0,EXP((1/beta.p)*( BC43 - BC58 - beta.0 - beta.oil*price.oil.2030 - beta.eua*price.eua.2030 - parameters!$D83 ))), price.ceiling   )</f>
        <v>24.769154154191252</v>
      </c>
      <c r="BD73" s="1">
        <f xml:space="preserve"> MIN(   MAX(0,EXP((1/beta.p)*( BD43 - BD58 - beta.0 - beta.oil*price.oil.2030 - beta.eua*price.eua.2030 - parameters!$D83 ))), price.ceiling   )</f>
        <v>25.86891821905569</v>
      </c>
      <c r="BE73" s="1">
        <f xml:space="preserve"> MIN(   MAX(0,EXP((1/beta.p)*( BE43 - BE58 - beta.0 - beta.oil*price.oil.2030 - beta.eua*price.eua.2030 - parameters!$D83 ))), price.ceiling   )</f>
        <v>27.017512413154158</v>
      </c>
      <c r="BF73" s="1">
        <f xml:space="preserve"> MIN(   MAX(0,EXP((1/beta.p)*( BF43 - BF58 - beta.0 - beta.oil*price.oil.2030 - beta.eua*price.eua.2030 - parameters!$D83 ))), price.ceiling   )</f>
        <v>28.217104821076102</v>
      </c>
      <c r="BG73" s="1">
        <f xml:space="preserve"> MIN(   MAX(0,EXP((1/beta.p)*( BG43 - BG58 - beta.0 - beta.oil*price.oil.2030 - beta.eua*price.eua.2030 - parameters!$D83 ))), price.ceiling   )</f>
        <v>29.469959791558875</v>
      </c>
      <c r="BH73" s="1">
        <f xml:space="preserve"> MIN(   MAX(0,EXP((1/beta.p)*( BH43 - BH58 - beta.0 - beta.oil*price.oil.2030 - beta.eua*price.eua.2030 - parameters!$D83 ))), price.ceiling   )</f>
        <v>30.77844221166896</v>
      </c>
      <c r="BI73" s="1">
        <f xml:space="preserve"> MIN(   MAX(0,EXP((1/beta.p)*( BI43 - BI58 - beta.0 - beta.oil*price.oil.2030 - beta.eua*price.eua.2030 - parameters!$D83 ))), price.ceiling   )</f>
        <v>32.145021970759075</v>
      </c>
      <c r="BJ73" s="1">
        <f xml:space="preserve"> MIN(   MAX(0,EXP((1/beta.p)*( BJ43 - BJ58 - beta.0 - beta.oil*price.oil.2030 - beta.eua*price.eua.2030 - parameters!$D83 ))), price.ceiling   )</f>
        <v>33.57227862262728</v>
      </c>
      <c r="BK73" s="1">
        <f xml:space="preserve"> MIN(   MAX(0,EXP((1/beta.p)*( BK43 - BK58 - beta.0 - beta.oil*price.oil.2030 - beta.eua*price.eua.2030 - parameters!$D83 ))), price.ceiling   )</f>
        <v>35.062906254678836</v>
      </c>
      <c r="BL73" s="1">
        <f xml:space="preserve"> MIN(   MAX(0,EXP((1/beta.p)*( BL43 - BL58 - beta.0 - beta.oil*price.oil.2030 - beta.eua*price.eua.2030 - parameters!$D83 ))), price.ceiling   )</f>
        <v>36.619718573281197</v>
      </c>
      <c r="BM73" s="1">
        <f xml:space="preserve"> MIN(   MAX(0,EXP((1/beta.p)*( BM43 - BM58 - beta.0 - beta.oil*price.oil.2030 - beta.eua*price.eua.2030 - parameters!$D83 ))), price.ceiling   )</f>
        <v>38.245654214911866</v>
      </c>
      <c r="BN73" s="1">
        <f xml:space="preserve"> MIN(   MAX(0,EXP((1/beta.p)*( BN43 - BN58 - beta.0 - beta.oil*price.oil.2030 - beta.eua*price.eua.2030 - parameters!$D83 ))), price.ceiling   )</f>
        <v>39.943782293123768</v>
      </c>
      <c r="BO73" s="1">
        <f xml:space="preserve"> MIN(   MAX(0,EXP((1/beta.p)*( BO43 - BO58 - beta.0 - beta.oil*price.oil.2030 - beta.eua*price.eua.2030 - parameters!$D83 ))), price.ceiling   )</f>
        <v>41.717308191799361</v>
      </c>
      <c r="BP73" s="1">
        <f xml:space="preserve"> MIN(   MAX(0,EXP((1/beta.p)*( BP43 - BP58 - beta.0 - beta.oil*price.oil.2030 - beta.eua*price.eua.2030 - parameters!$D83 ))), price.ceiling   )</f>
        <v>43.569579615628008</v>
      </c>
      <c r="BQ73" s="1">
        <f xml:space="preserve"> MIN(   MAX(0,EXP((1/beta.p)*( BQ43 - BQ58 - beta.0 - beta.oil*price.oil.2030 - beta.eua*price.eua.2030 - parameters!$D83 ))), price.ceiling   )</f>
        <v>45.504092909228298</v>
      </c>
      <c r="BR73" s="1">
        <f xml:space="preserve"> MIN(   MAX(0,EXP((1/beta.p)*( BR43 - BR58 - beta.0 - beta.oil*price.oil.2030 - beta.eua*price.eua.2030 - parameters!$D83 ))), price.ceiling   )</f>
        <v>47.524499656842423</v>
      </c>
      <c r="BS73" s="1">
        <f xml:space="preserve"> MIN(   MAX(0,EXP((1/beta.p)*( BS43 - BS58 - beta.0 - beta.oil*price.oil.2030 - beta.eua*price.eua.2030 - parameters!$D83 ))), price.ceiling   )</f>
        <v>49.634613575060882</v>
      </c>
      <c r="BT73" s="1">
        <f xml:space="preserve"> MIN(   MAX(0,EXP((1/beta.p)*( BT43 - BT58 - beta.0 - beta.oil*price.oil.2030 - beta.eua*price.eua.2030 - parameters!$D83 ))), price.ceiling   )</f>
        <v>51.838417711588015</v>
      </c>
      <c r="BU73" s="1">
        <f xml:space="preserve"> MIN(   MAX(0,EXP((1/beta.p)*( BU43 - BU58 - beta.0 - beta.oil*price.oil.2030 - beta.eua*price.eua.2030 - parameters!$D83 ))), price.ceiling   )</f>
        <v>54.140071963636395</v>
      </c>
      <c r="BV73" s="1">
        <f xml:space="preserve"> MIN(   MAX(0,EXP((1/beta.p)*( BV43 - BV58 - beta.0 - beta.oil*price.oil.2030 - beta.eua*price.eua.2030 - parameters!$D83 ))), price.ceiling   )</f>
        <v>56.543920930142427</v>
      </c>
      <c r="BW73" s="1">
        <f xml:space="preserve"> MIN(   MAX(0,EXP((1/beta.p)*( BW43 - BW58 - beta.0 - beta.oil*price.oil.2030 - beta.eua*price.eua.2030 - parameters!$D83 ))), price.ceiling   )</f>
        <v>59.054502112624384</v>
      </c>
      <c r="BX73" s="1">
        <f xml:space="preserve"> MIN(   MAX(0,EXP((1/beta.p)*( BX43 - BX58 - beta.0 - beta.oil*price.oil.2030 - beta.eua*price.eua.2030 - parameters!$D83 ))), price.ceiling   )</f>
        <v>61.676554480162991</v>
      </c>
      <c r="BY73" s="1">
        <f xml:space="preserve"> MIN(   MAX(0,EXP((1/beta.p)*( BY43 - BY58 - beta.0 - beta.oil*price.oil.2030 - beta.eua*price.eua.2030 - parameters!$D83 ))), price.ceiling   )</f>
        <v>64.415027414672082</v>
      </c>
      <c r="BZ73" s="1">
        <f xml:space="preserve"> MIN(   MAX(0,EXP((1/beta.p)*( BZ43 - BZ58 - beta.0 - beta.oil*price.oil.2030 - beta.eua*price.eua.2030 - parameters!$D83 ))), price.ceiling   )</f>
        <v>67.275090053344272</v>
      </c>
      <c r="CA73" s="1">
        <f xml:space="preserve"> MIN(   MAX(0,EXP((1/beta.p)*( CA43 - CA58 - beta.0 - beta.oil*price.oil.2030 - beta.eua*price.eua.2030 - parameters!$D83 ))), price.ceiling   )</f>
        <v>70.262141045905793</v>
      </c>
      <c r="CB73" s="1">
        <f xml:space="preserve"> MIN(   MAX(0,EXP((1/beta.p)*( CB43 - CB58 - beta.0 - beta.oil*price.oil.2030 - beta.eua*price.eua.2030 - parameters!$D83 ))), price.ceiling   )</f>
        <v>73.381818745099551</v>
      </c>
      <c r="CC73" s="1">
        <f xml:space="preserve"> MIN(   MAX(0,EXP((1/beta.p)*( CC43 - CC58 - beta.0 - beta.oil*price.oil.2030 - beta.eua*price.eua.2030 - parameters!$D83 ))), price.ceiling   )</f>
        <v>76.640011849630838</v>
      </c>
      <c r="CD73" s="1">
        <f xml:space="preserve"> MIN(   MAX(0,EXP((1/beta.p)*( CD43 - CD58 - beta.0 - beta.oil*price.oil.2030 - beta.eua*price.eua.2030 - parameters!$D83 ))), price.ceiling   )</f>
        <v>80.042870519665215</v>
      </c>
      <c r="CE73" s="1">
        <f xml:space="preserve"> MIN(   MAX(0,EXP((1/beta.p)*( CE43 - CE58 - beta.0 - beta.oil*price.oil.2030 - beta.eua*price.eua.2030 - parameters!$D83 ))), price.ceiling   )</f>
        <v>83.596817985862003</v>
      </c>
      <c r="CF73" s="1">
        <f xml:space="preserve"> MIN(   MAX(0,EXP((1/beta.p)*( CF43 - CF58 - beta.0 - beta.oil*price.oil.2030 - beta.eua*price.eua.2030 - parameters!$D83 ))), price.ceiling   )</f>
        <v>87.308562673853544</v>
      </c>
      <c r="CG73" s="1">
        <f xml:space="preserve"> MIN(   MAX(0,EXP((1/beta.p)*( CG43 - CG58 - beta.0 - beta.oil*price.oil.2030 - beta.eua*price.eua.2030 - parameters!$D83 ))), price.ceiling   )</f>
        <v>91.185110867059393</v>
      </c>
      <c r="CH73" s="1">
        <f xml:space="preserve"> MIN(   MAX(0,EXP((1/beta.p)*( CH43 - CH58 - beta.0 - beta.oil*price.oil.2030 - beta.eua*price.eua.2030 - parameters!$D83 ))), price.ceiling   )</f>
        <v>95.233779931735697</v>
      </c>
      <c r="CI73" s="1">
        <f xml:space="preserve"> MIN(   MAX(0,EXP((1/beta.p)*( CI43 - CI58 - beta.0 - beta.oil*price.oil.2030 - beta.eua*price.eua.2030 - parameters!$D83 ))), price.ceiling   )</f>
        <v>99.462212129223943</v>
      </c>
      <c r="CJ73" s="1">
        <f xml:space="preserve"> MIN(   MAX(0,EXP((1/beta.p)*( CJ43 - CJ58 - beta.0 - beta.oil*price.oil.2030 - beta.eua*price.eua.2030 - parameters!$D83 ))), price.ceiling   )</f>
        <v>103.87838904147171</v>
      </c>
      <c r="CK73" s="1">
        <f xml:space="preserve"> MIN(   MAX(0,EXP((1/beta.p)*( CK43 - CK58 - beta.0 - beta.oil*price.oil.2030 - beta.eua*price.eua.2030 - parameters!$D83 ))), price.ceiling   )</f>
        <v>108.49064663705398</v>
      </c>
      <c r="CL73" s="1">
        <f xml:space="preserve"> MIN(   MAX(0,EXP((1/beta.p)*( CL43 - CL58 - beta.0 - beta.oil*price.oil.2030 - beta.eua*price.eua.2030 - parameters!$D83 ))), price.ceiling   )</f>
        <v>113.30769100613459</v>
      </c>
      <c r="CM73" s="1">
        <f xml:space="preserve"> MIN(   MAX(0,EXP((1/beta.p)*( CM43 - CM58 - beta.0 - beta.oil*price.oil.2030 - beta.eua*price.eua.2030 - parameters!$D83 ))), price.ceiling   )</f>
        <v>118.33861479406804</v>
      </c>
      <c r="CN73" s="1">
        <f xml:space="preserve"> MIN(   MAX(0,EXP((1/beta.p)*( CN43 - CN58 - beta.0 - beta.oil*price.oil.2030 - beta.eua*price.eua.2030 - parameters!$D83 ))), price.ceiling   )</f>
        <v>123.59291436466238</v>
      </c>
      <c r="CO73" s="1">
        <f xml:space="preserve"> MIN(   MAX(0,EXP((1/beta.p)*( CO43 - CO58 - beta.0 - beta.oil*price.oil.2030 - beta.eua*price.eua.2030 - parameters!$D83 ))), price.ceiling   )</f>
        <v>129.08050772550087</v>
      </c>
      <c r="CP73" s="1">
        <f xml:space="preserve"> MIN(   MAX(0,EXP((1/beta.p)*( CP43 - CP58 - beta.0 - beta.oil*price.oil.2030 - beta.eua*price.eua.2030 - parameters!$D83 ))), price.ceiling   )</f>
        <v>134.81175324915711</v>
      </c>
      <c r="CQ73" s="1">
        <f xml:space="preserve"> MIN(   MAX(0,EXP((1/beta.p)*( CQ43 - CQ58 - beta.0 - beta.oil*price.oil.2030 - beta.eua*price.eua.2030 - parameters!$D83 ))), price.ceiling   )</f>
        <v>140.79746922564334</v>
      </c>
      <c r="CR73" s="1">
        <f xml:space="preserve"> MIN(   MAX(0,EXP((1/beta.p)*( CR43 - CR58 - beta.0 - beta.oil*price.oil.2030 - beta.eua*price.eua.2030 - parameters!$D83 ))), price.ceiling   )</f>
        <v>147.04895428299707</v>
      </c>
      <c r="CS73" s="1">
        <f xml:space="preserve"> MIN(   MAX(0,EXP((1/beta.p)*( CS43 - CS58 - beta.0 - beta.oil*price.oil.2030 - beta.eua*price.eua.2030 - parameters!$D83 ))), price.ceiling   )</f>
        <v>153.57800871455382</v>
      </c>
      <c r="CT73" s="1">
        <f xml:space="preserve"> MIN(   MAX(0,EXP((1/beta.p)*( CT43 - CT58 - beta.0 - beta.oil*price.oil.2030 - beta.eua*price.eua.2030 - parameters!$D83 ))), price.ceiling   )</f>
        <v>160.39695675316185</v>
      </c>
      <c r="CU73" s="1">
        <f xml:space="preserve"> MIN(   MAX(0,EXP((1/beta.p)*( CU43 - CU58 - beta.0 - beta.oil*price.oil.2030 - beta.eua*price.eua.2030 - parameters!$D83 ))), price.ceiling   )</f>
        <v>167.51866983438515</v>
      </c>
      <c r="CV73" s="1">
        <f xml:space="preserve"> MIN(   MAX(0,EXP((1/beta.p)*( CV43 - CV58 - beta.0 - beta.oil*price.oil.2030 - beta.eua*price.eua.2030 - parameters!$D83 ))), price.ceiling   )</f>
        <v>174.95659089260468</v>
      </c>
      <c r="CW73" s="1">
        <f xml:space="preserve"> MIN(   MAX(0,EXP((1/beta.p)*( CW43 - CW58 - beta.0 - beta.oil*price.oil.2030 - beta.eua*price.eua.2030 - parameters!$D83 ))), price.ceiling   )</f>
        <v>182.72475973588018</v>
      </c>
      <c r="CX73" s="1">
        <f xml:space="preserve"> MIN(   MAX(0,EXP((1/beta.p)*( CX43 - CX58 - beta.0 - beta.oil*price.oil.2030 - beta.eua*price.eua.2030 - parameters!$D83 ))), price.ceiling   )</f>
        <v>190.83783954746946</v>
      </c>
      <c r="CY73" s="1">
        <f xml:space="preserve"> MIN(   MAX(0,EXP((1/beta.p)*( CY43 - CY58 - beta.0 - beta.oil*price.oil.2030 - beta.eua*price.eua.2030 - parameters!$D83 ))), price.ceiling   )</f>
        <v>199.31114456402997</v>
      </c>
      <c r="CZ73" s="1">
        <f xml:space="preserve"> MIN(   MAX(0,EXP((1/beta.p)*( CZ43 - CZ58 - beta.0 - beta.oil*price.oil.2030 - beta.eua*price.eua.2030 - parameters!$D83 ))), price.ceiling   )</f>
        <v>208.16066898274866</v>
      </c>
      <c r="DA73" s="1">
        <f xml:space="preserve"> MIN(   MAX(0,EXP((1/beta.p)*( DA43 - DA58 - beta.0 - beta.oil*price.oil.2030 - beta.eua*price.eua.2030 - parameters!$D83 ))), price.ceiling   )</f>
        <v>217.40311715196191</v>
      </c>
    </row>
    <row r="74" spans="1:105" x14ac:dyDescent="0.25">
      <c r="A74" t="s">
        <v>54</v>
      </c>
      <c r="B74" s="3">
        <f t="shared" si="8"/>
        <v>27.303292597397252</v>
      </c>
      <c r="D74" t="s">
        <v>54</v>
      </c>
      <c r="E74" s="1">
        <f xml:space="preserve"> MIN(   MAX(0,EXP((1/beta.p)*( E44 - E59 - beta.0 - beta.oil*price.oil.2030 - beta.eua*price.eua.2030 - parameters!$D84 ))), price.ceiling   )</f>
        <v>2.8272060612500924</v>
      </c>
      <c r="F74" s="1">
        <f xml:space="preserve"> MIN(   MAX(0,EXP((1/beta.p)*( F44 - F59 - beta.0 - beta.oil*price.oil.2030 - beta.eua*price.eua.2030 - parameters!$D84 ))), price.ceiling   )</f>
        <v>2.9527965441743742</v>
      </c>
      <c r="G74" s="1">
        <f xml:space="preserve"> MIN(   MAX(0,EXP((1/beta.p)*( G44 - G59 - beta.0 - beta.oil*price.oil.2030 - beta.eua*price.eua.2030 - parameters!$D84 ))), price.ceiling   )</f>
        <v>3.0839660224245851</v>
      </c>
      <c r="H74" s="1">
        <f xml:space="preserve"> MIN(   MAX(0,EXP((1/beta.p)*( H44 - H59 - beta.0 - beta.oil*price.oil.2030 - beta.eua*price.eua.2030 - parameters!$D84 ))), price.ceiling   )</f>
        <v>3.2209623267926943</v>
      </c>
      <c r="I74" s="1">
        <f xml:space="preserve"> MIN(   MAX(0,EXP((1/beta.p)*( I44 - I59 - beta.0 - beta.oil*price.oil.2030 - beta.eua*price.eua.2030 - parameters!$D84 ))), price.ceiling   )</f>
        <v>3.3640442972394973</v>
      </c>
      <c r="J74" s="1">
        <f xml:space="preserve"> MIN(   MAX(0,EXP((1/beta.p)*( J44 - J59 - beta.0 - beta.oil*price.oil.2030 - beta.eua*price.eua.2030 - parameters!$D84 ))), price.ceiling   )</f>
        <v>3.5134822719452306</v>
      </c>
      <c r="K74" s="1">
        <f xml:space="preserve"> MIN(   MAX(0,EXP((1/beta.p)*( K44 - K59 - beta.0 - beta.oil*price.oil.2030 - beta.eua*price.eua.2030 - parameters!$D84 ))), price.ceiling   )</f>
        <v>3.6695585980848224</v>
      </c>
      <c r="L74" s="1">
        <f xml:space="preserve"> MIN(   MAX(0,EXP((1/beta.p)*( L44 - L59 - beta.0 - beta.oil*price.oil.2030 - beta.eua*price.eua.2030 - parameters!$D84 ))), price.ceiling   )</f>
        <v>3.8325681652928973</v>
      </c>
      <c r="M74" s="1">
        <f xml:space="preserve"> MIN(   MAX(0,EXP((1/beta.p)*( M44 - M59 - beta.0 - beta.oil*price.oil.2030 - beta.eua*price.eua.2030 - parameters!$D84 ))), price.ceiling   )</f>
        <v>4.0028189628263933</v>
      </c>
      <c r="N74" s="1">
        <f xml:space="preserve"> MIN(   MAX(0,EXP((1/beta.p)*( N44 - N59 - beta.0 - beta.oil*price.oil.2030 - beta.eua*price.eua.2030 - parameters!$D84 ))), price.ceiling   )</f>
        <v>4.1806326614775466</v>
      </c>
      <c r="O74" s="1">
        <f xml:space="preserve"> MIN(   MAX(0,EXP((1/beta.p)*( O44 - O59 - beta.0 - beta.oil*price.oil.2030 - beta.eua*price.eua.2030 - parameters!$D84 ))), price.ceiling   )</f>
        <v>4.3663452213366716</v>
      </c>
      <c r="P74" s="1">
        <f xml:space="preserve"> MIN(   MAX(0,EXP((1/beta.p)*( P44 - P59 - beta.0 - beta.oil*price.oil.2030 - beta.eua*price.eua.2030 - parameters!$D84 ))), price.ceiling   )</f>
        <v>4.5603075265530562</v>
      </c>
      <c r="Q74" s="1">
        <f xml:space="preserve"> MIN(   MAX(0,EXP((1/beta.p)*( Q44 - Q59 - beta.0 - beta.oil*price.oil.2030 - beta.eua*price.eua.2030 - parameters!$D84 ))), price.ceiling   )</f>
        <v>4.7628860482932769</v>
      </c>
      <c r="R74" s="1">
        <f xml:space="preserve"> MIN(   MAX(0,EXP((1/beta.p)*( R44 - R59 - beta.0 - beta.oil*price.oil.2030 - beta.eua*price.eua.2030 - parameters!$D84 ))), price.ceiling   )</f>
        <v>4.9744635371495312</v>
      </c>
      <c r="S74" s="1">
        <f xml:space="preserve"> MIN(   MAX(0,EXP((1/beta.p)*( S44 - S59 - beta.0 - beta.oil*price.oil.2030 - beta.eua*price.eua.2030 - parameters!$D84 ))), price.ceiling   )</f>
        <v>5.1954397463062154</v>
      </c>
      <c r="T74" s="1">
        <f xml:space="preserve"> MIN(   MAX(0,EXP((1/beta.p)*( T44 - T59 - beta.0 - beta.oil*price.oil.2030 - beta.eua*price.eua.2030 - parameters!$D84 ))), price.ceiling   )</f>
        <v>5.4262321868310819</v>
      </c>
      <c r="U74" s="1">
        <f xml:space="preserve"> MIN(   MAX(0,EXP((1/beta.p)*( U44 - U59 - beta.0 - beta.oil*price.oil.2030 - beta.eua*price.eua.2030 - parameters!$D84 ))), price.ceiling   )</f>
        <v>5.6672769165180545</v>
      </c>
      <c r="V74" s="1">
        <f xml:space="preserve"> MIN(   MAX(0,EXP((1/beta.p)*( V44 - V59 - beta.0 - beta.oil*price.oil.2030 - beta.eua*price.eua.2030 - parameters!$D84 ))), price.ceiling   )</f>
        <v>5.9190293637720854</v>
      </c>
      <c r="W74" s="1">
        <f xml:space="preserve"> MIN(   MAX(0,EXP((1/beta.p)*( W44 - W59 - beta.0 - beta.oil*price.oil.2030 - beta.eua*price.eua.2030 - parameters!$D84 ))), price.ceiling   )</f>
        <v>6.1819651880927387</v>
      </c>
      <c r="X74" s="1">
        <f xml:space="preserve"> MIN(   MAX(0,EXP((1/beta.p)*( X44 - X59 - beta.0 - beta.oil*price.oil.2030 - beta.eua*price.eua.2030 - parameters!$D84 ))), price.ceiling   )</f>
        <v>6.4565811787822787</v>
      </c>
      <c r="Y74" s="1">
        <f xml:space="preserve"> MIN(   MAX(0,EXP((1/beta.p)*( Y44 - Y59 - beta.0 - beta.oil*price.oil.2030 - beta.eua*price.eua.2030 - parameters!$D84 ))), price.ceiling   )</f>
        <v>6.7433961935762659</v>
      </c>
      <c r="Z74" s="1">
        <f xml:space="preserve"> MIN(   MAX(0,EXP((1/beta.p)*( Z44 - Z59 - beta.0 - beta.oil*price.oil.2030 - beta.eua*price.eua.2030 - parameters!$D84 ))), price.ceiling   )</f>
        <v>7.0429521389701222</v>
      </c>
      <c r="AA74" s="1">
        <f xml:space="preserve"> MIN(   MAX(0,EXP((1/beta.p)*( AA44 - AA59 - beta.0 - beta.oil*price.oil.2030 - beta.eua*price.eua.2030 - parameters!$D84 ))), price.ceiling   )</f>
        <v>7.3558149940938673</v>
      </c>
      <c r="AB74" s="1">
        <f xml:space="preserve"> MIN(   MAX(0,EXP((1/beta.p)*( AB44 - AB59 - beta.0 - beta.oil*price.oil.2030 - beta.eua*price.eua.2030 - parameters!$D84 ))), price.ceiling   )</f>
        <v>7.6825758800695594</v>
      </c>
      <c r="AC74" s="1">
        <f xml:space="preserve"> MIN(   MAX(0,EXP((1/beta.p)*( AC44 - AC59 - beta.0 - beta.oil*price.oil.2030 - beta.eua*price.eua.2030 - parameters!$D84 ))), price.ceiling   )</f>
        <v>8.0238521768718343</v>
      </c>
      <c r="AD74" s="1">
        <f xml:space="preserve"> MIN(   MAX(0,EXP((1/beta.p)*( AD44 - AD59 - beta.0 - beta.oil*price.oil.2030 - beta.eua*price.eua.2030 - parameters!$D84 ))), price.ceiling   )</f>
        <v>8.3802886898017768</v>
      </c>
      <c r="AE74" s="1">
        <f xml:space="preserve"> MIN(   MAX(0,EXP((1/beta.p)*( AE44 - AE59 - beta.0 - beta.oil*price.oil.2030 - beta.eua*price.eua.2030 - parameters!$D84 ))), price.ceiling   )</f>
        <v>8.7525588677780259</v>
      </c>
      <c r="AF74" s="1">
        <f xml:space="preserve"> MIN(   MAX(0,EXP((1/beta.p)*( AF44 - AF59 - beta.0 - beta.oil*price.oil.2030 - beta.eua*price.eua.2030 - parameters!$D84 ))), price.ceiling   )</f>
        <v>9.1413660757469444</v>
      </c>
      <c r="AG74" s="1">
        <f xml:space="preserve"> MIN(   MAX(0,EXP((1/beta.p)*( AG44 - AG59 - beta.0 - beta.oil*price.oil.2030 - beta.eua*price.eua.2030 - parameters!$D84 ))), price.ceiling   )</f>
        <v>9.5474449236159487</v>
      </c>
      <c r="AH74" s="1">
        <f xml:space="preserve"> MIN(   MAX(0,EXP((1/beta.p)*( AH44 - AH59 - beta.0 - beta.oil*price.oil.2030 - beta.eua*price.eua.2030 - parameters!$D84 ))), price.ceiling   )</f>
        <v>9.9715626542208859</v>
      </c>
      <c r="AI74" s="1">
        <f xml:space="preserve"> MIN(   MAX(0,EXP((1/beta.p)*( AI44 - AI59 - beta.0 - beta.oil*price.oil.2030 - beta.eua*price.eua.2030 - parameters!$D84 ))), price.ceiling   )</f>
        <v>10.414520592949835</v>
      </c>
      <c r="AJ74" s="1">
        <f xml:space="preserve"> MIN(   MAX(0,EXP((1/beta.p)*( AJ44 - AJ59 - beta.0 - beta.oil*price.oil.2030 - beta.eua*price.eua.2030 - parameters!$D84 ))), price.ceiling   )</f>
        <v>10.877155661762302</v>
      </c>
      <c r="AK74" s="1">
        <f xml:space="preserve"> MIN(   MAX(0,EXP((1/beta.p)*( AK44 - AK59 - beta.0 - beta.oil*price.oil.2030 - beta.eua*price.eua.2030 - parameters!$D84 ))), price.ceiling   )</f>
        <v>11.360341960464311</v>
      </c>
      <c r="AL74" s="1">
        <f xml:space="preserve"> MIN(   MAX(0,EXP((1/beta.p)*( AL44 - AL59 - beta.0 - beta.oil*price.oil.2030 - beta.eua*price.eua.2030 - parameters!$D84 ))), price.ceiling   )</f>
        <v>11.864992418227137</v>
      </c>
      <c r="AM74" s="1">
        <f xml:space="preserve"> MIN(   MAX(0,EXP((1/beta.p)*( AM44 - AM59 - beta.0 - beta.oil*price.oil.2030 - beta.eua*price.eua.2030 - parameters!$D84 ))), price.ceiling   )</f>
        <v>12.392060518469963</v>
      </c>
      <c r="AN74" s="1">
        <f xml:space="preserve"> MIN(   MAX(0,EXP((1/beta.p)*( AN44 - AN59 - beta.0 - beta.oil*price.oil.2030 - beta.eua*price.eua.2030 - parameters!$D84 ))), price.ceiling   )</f>
        <v>12.942542100365488</v>
      </c>
      <c r="AO74" s="1">
        <f xml:space="preserve"> MIN(   MAX(0,EXP((1/beta.p)*( AO44 - AO59 - beta.0 - beta.oil*price.oil.2030 - beta.eua*price.eua.2030 - parameters!$D84 ))), price.ceiling   )</f>
        <v>13.517477240372237</v>
      </c>
      <c r="AP74" s="1">
        <f xml:space="preserve"> MIN(   MAX(0,EXP((1/beta.p)*( AP44 - AP59 - beta.0 - beta.oil*price.oil.2030 - beta.eua*price.eua.2030 - parameters!$D84 ))), price.ceiling   )</f>
        <v>14.117952217348513</v>
      </c>
      <c r="AQ74" s="1">
        <f xml:space="preserve"> MIN(   MAX(0,EXP((1/beta.p)*( AQ44 - AQ59 - beta.0 - beta.oil*price.oil.2030 - beta.eua*price.eua.2030 - parameters!$D84 ))), price.ceiling   )</f>
        <v>14.745101564960891</v>
      </c>
      <c r="AR74" s="1">
        <f xml:space="preserve"> MIN(   MAX(0,EXP((1/beta.p)*( AR44 - AR59 - beta.0 - beta.oil*price.oil.2030 - beta.eua*price.eua.2030 - parameters!$D84 ))), price.ceiling   )</f>
        <v>15.400110215265</v>
      </c>
      <c r="AS74" s="1">
        <f xml:space="preserve"> MIN(   MAX(0,EXP((1/beta.p)*( AS44 - AS59 - beta.0 - beta.oil*price.oil.2030 - beta.eua*price.eua.2030 - parameters!$D84 ))), price.ceiling   )</f>
        <v>16.084215737508789</v>
      </c>
      <c r="AT74" s="1">
        <f xml:space="preserve"> MIN(   MAX(0,EXP((1/beta.p)*( AT44 - AT59 - beta.0 - beta.oil*price.oil.2030 - beta.eua*price.eua.2030 - parameters!$D84 ))), price.ceiling   )</f>
        <v>16.798710676388087</v>
      </c>
      <c r="AU74" s="1">
        <f xml:space="preserve"> MIN(   MAX(0,EXP((1/beta.p)*( AU44 - AU59 - beta.0 - beta.oil*price.oil.2030 - beta.eua*price.eua.2030 - parameters!$D84 ))), price.ceiling   )</f>
        <v>17.544944994172482</v>
      </c>
      <c r="AV74" s="1">
        <f xml:space="preserve"> MIN(   MAX(0,EXP((1/beta.p)*( AV44 - AV59 - beta.0 - beta.oil*price.oil.2030 - beta.eua*price.eua.2030 - parameters!$D84 ))), price.ceiling   )</f>
        <v>18.32432862131559</v>
      </c>
      <c r="AW74" s="1">
        <f xml:space="preserve"> MIN(   MAX(0,EXP((1/beta.p)*( AW44 - AW59 - beta.0 - beta.oil*price.oil.2030 - beta.eua*price.eua.2030 - parameters!$D84 ))), price.ceiling   )</f>
        <v>19.138334120368846</v>
      </c>
      <c r="AX74" s="1">
        <f xml:space="preserve"> MIN(   MAX(0,EXP((1/beta.p)*( AX44 - AX59 - beta.0 - beta.oil*price.oil.2030 - beta.eua*price.eua.2030 - parameters!$D84 ))), price.ceiling   )</f>
        <v>19.988499468231957</v>
      </c>
      <c r="AY74" s="1">
        <f xml:space="preserve"> MIN(   MAX(0,EXP((1/beta.p)*( AY44 - AY59 - beta.0 - beta.oil*price.oil.2030 - beta.eua*price.eua.2030 - parameters!$D84 ))), price.ceiling   )</f>
        <v>20.876430961996867</v>
      </c>
      <c r="AZ74" s="1">
        <f xml:space="preserve"> MIN(   MAX(0,EXP((1/beta.p)*( AZ44 - AZ59 - beta.0 - beta.oil*price.oil.2030 - beta.eua*price.eua.2030 - parameters!$D84 ))), price.ceiling   )</f>
        <v>21.803806253875418</v>
      </c>
      <c r="BA74" s="1">
        <f xml:space="preserve"> MIN(   MAX(0,EXP((1/beta.p)*( BA44 - BA59 - beta.0 - beta.oil*price.oil.2030 - beta.eua*price.eua.2030 - parameters!$D84 ))), price.ceiling   )</f>
        <v>22.772377520944961</v>
      </c>
      <c r="BB74" s="1">
        <f xml:space="preserve"> MIN(   MAX(0,EXP((1/beta.p)*( BB44 - BB59 - beta.0 - beta.oil*price.oil.2030 - beta.eua*price.eua.2030 - parameters!$D84 ))), price.ceiling   )</f>
        <v>23.783974775700756</v>
      </c>
      <c r="BC74" s="1">
        <f xml:space="preserve"> MIN(   MAX(0,EXP((1/beta.p)*( BC44 - BC59 - beta.0 - beta.oil*price.oil.2030 - beta.eua*price.eua.2030 - parameters!$D84 ))), price.ceiling   )</f>
        <v>24.840509323670148</v>
      </c>
      <c r="BD74" s="1">
        <f xml:space="preserve"> MIN(   MAX(0,EXP((1/beta.p)*( BD44 - BD59 - beta.0 - beta.oil*price.oil.2030 - beta.eua*price.eua.2030 - parameters!$D84 ))), price.ceiling   )</f>
        <v>25.94397737462128</v>
      </c>
      <c r="BE74" s="1">
        <f xml:space="preserve"> MIN(   MAX(0,EXP((1/beta.p)*( BE44 - BE59 - beta.0 - beta.oil*price.oil.2030 - beta.eua*price.eua.2030 - parameters!$D84 ))), price.ceiling   )</f>
        <v>27.096463814189342</v>
      </c>
      <c r="BF74" s="1">
        <f xml:space="preserve"> MIN(   MAX(0,EXP((1/beta.p)*( BF44 - BF59 - beta.0 - beta.oil*price.oil.2030 - beta.eua*price.eua.2030 - parameters!$D84 ))), price.ceiling   )</f>
        <v>28.300146143046423</v>
      </c>
      <c r="BG74" s="1">
        <f xml:space="preserve"> MIN(   MAX(0,EXP((1/beta.p)*( BG44 - BG59 - beta.0 - beta.oil*price.oil.2030 - beta.eua*price.eua.2030 - parameters!$D84 ))), price.ceiling   )</f>
        <v>29.557298591057712</v>
      </c>
      <c r="BH74" s="1">
        <f xml:space="preserve"> MIN(   MAX(0,EXP((1/beta.p)*( BH44 - BH59 - beta.0 - beta.oil*price.oil.2030 - beta.eua*price.eua.2030 - parameters!$D84 ))), price.ceiling   )</f>
        <v>30.870296414197199</v>
      </c>
      <c r="BI74" s="1">
        <f xml:space="preserve"> MIN(   MAX(0,EXP((1/beta.p)*( BI44 - BI59 - beta.0 - beta.oil*price.oil.2030 - beta.eua*price.eua.2030 - parameters!$D84 ))), price.ceiling   )</f>
        <v>32.241620382341381</v>
      </c>
      <c r="BJ74" s="1">
        <f xml:space="preserve"> MIN(   MAX(0,EXP((1/beta.p)*( BJ44 - BJ59 - beta.0 - beta.oil*price.oil.2030 - beta.eua*price.eua.2030 - parameters!$D84 ))), price.ceiling   )</f>
        <v>33.673861466420405</v>
      </c>
      <c r="BK74" s="1">
        <f xml:space="preserve"> MIN(   MAX(0,EXP((1/beta.p)*( BK44 - BK59 - beta.0 - beta.oil*price.oil.2030 - beta.eua*price.eua.2030 - parameters!$D84 ))), price.ceiling   )</f>
        <v>35.169725733782343</v>
      </c>
      <c r="BL74" s="1">
        <f xml:space="preserve"> MIN(   MAX(0,EXP((1/beta.p)*( BL44 - BL59 - beta.0 - beta.oil*price.oil.2030 - beta.eua*price.eua.2030 - parameters!$D84 ))), price.ceiling   )</f>
        <v>36.732039461019923</v>
      </c>
      <c r="BM74" s="1">
        <f xml:space="preserve"> MIN(   MAX(0,EXP((1/beta.p)*( BM44 - BM59 - beta.0 - beta.oil*price.oil.2030 - beta.eua*price.eua.2030 - parameters!$D84 ))), price.ceiling   )</f>
        <v>38.363754473919791</v>
      </c>
      <c r="BN74" s="1">
        <f xml:space="preserve"> MIN(   MAX(0,EXP((1/beta.p)*( BN44 - BN59 - beta.0 - beta.oil*price.oil.2030 - beta.eua*price.eua.2030 - parameters!$D84 ))), price.ceiling   )</f>
        <v>40.06795372462377</v>
      </c>
      <c r="BO74" s="1">
        <f xml:space="preserve"> MIN(   MAX(0,EXP((1/beta.p)*( BO44 - BO59 - beta.0 - beta.oil*price.oil.2030 - beta.eua*price.eua.2030 - parameters!$D84 ))), price.ceiling   )</f>
        <v>41.847857116539338</v>
      </c>
      <c r="BP74" s="1">
        <f xml:space="preserve"> MIN(   MAX(0,EXP((1/beta.p)*( BP44 - BP59 - beta.0 - beta.oil*price.oil.2030 - beta.eua*price.eua.2030 - parameters!$D84 ))), price.ceiling   )</f>
        <v>43.706827588004948</v>
      </c>
      <c r="BQ74" s="1">
        <f xml:space="preserve"> MIN(   MAX(0,EXP((1/beta.p)*( BQ44 - BQ59 - beta.0 - beta.oil*price.oil.2030 - beta.eua*price.eua.2030 - parameters!$D84 ))), price.ceiling   )</f>
        <v>45.648377466204749</v>
      </c>
      <c r="BR74" s="1">
        <f xml:space="preserve"> MIN(   MAX(0,EXP((1/beta.p)*( BR44 - BR59 - beta.0 - beta.oil*price.oil.2030 - beta.eua*price.eua.2030 - parameters!$D84 ))), price.ceiling   )</f>
        <v>47.676175103337584</v>
      </c>
      <c r="BS74" s="1">
        <f xml:space="preserve"> MIN(   MAX(0,EXP((1/beta.p)*( BS44 - BS59 - beta.0 - beta.oil*price.oil.2030 - beta.eua*price.eua.2030 - parameters!$D84 ))), price.ceiling   )</f>
        <v>49.794051807578676</v>
      </c>
      <c r="BT74" s="1">
        <f xml:space="preserve"> MIN(   MAX(0,EXP((1/beta.p)*( BT44 - BT59 - beta.0 - beta.oil*price.oil.2030 - beta.eua*price.eua.2030 - parameters!$D84 ))), price.ceiling   )</f>
        <v>52.006009081929392</v>
      </c>
      <c r="BU74" s="1">
        <f xml:space="preserve"> MIN(   MAX(0,EXP((1/beta.p)*( BU44 - BU59 - beta.0 - beta.oil*price.oil.2030 - beta.eua*price.eua.2030 - parameters!$D84 ))), price.ceiling   )</f>
        <v>54.31622618463188</v>
      </c>
      <c r="BV74" s="1">
        <f xml:space="preserve"> MIN(   MAX(0,EXP((1/beta.p)*( BV44 - BV59 - beta.0 - beta.oil*price.oil.2030 - beta.eua*price.eua.2030 - parameters!$D84 ))), price.ceiling   )</f>
        <v>56.729068025433598</v>
      </c>
      <c r="BW74" s="1">
        <f xml:space="preserve"> MIN(   MAX(0,EXP((1/beta.p)*( BW44 - BW59 - beta.0 - beta.oil*price.oil.2030 - beta.eua*price.eua.2030 - parameters!$D84 ))), price.ceiling   )</f>
        <v>59.249093412620425</v>
      </c>
      <c r="BX74" s="1">
        <f xml:space="preserve"> MIN(   MAX(0,EXP((1/beta.p)*( BX44 - BX59 - beta.0 - beta.oil*price.oil.2030 - beta.eua*price.eua.2030 - parameters!$D84 ))), price.ceiling   )</f>
        <v>61.881063666400443</v>
      </c>
      <c r="BY74" s="1">
        <f xml:space="preserve"> MIN(   MAX(0,EXP((1/beta.p)*( BY44 - BY59 - beta.0 - beta.oil*price.oil.2030 - beta.eua*price.eua.2030 - parameters!$D84 ))), price.ceiling   )</f>
        <v>64.629951614912827</v>
      </c>
      <c r="BZ74" s="1">
        <f xml:space="preserve"> MIN(   MAX(0,EXP((1/beta.p)*( BZ44 - BZ59 - beta.0 - beta.oil*price.oil.2030 - beta.eua*price.eua.2030 - parameters!$D84 ))), price.ceiling   )</f>
        <v>67.500950989857841</v>
      </c>
      <c r="CA74" s="1">
        <f xml:space="preserve"> MIN(   MAX(0,EXP((1/beta.p)*( CA44 - CA59 - beta.0 - beta.oil*price.oil.2030 - beta.eua*price.eua.2030 - parameters!$D84 ))), price.ceiling   )</f>
        <v>70.499486239501508</v>
      </c>
      <c r="CB74" s="1">
        <f xml:space="preserve"> MIN(   MAX(0,EXP((1/beta.p)*( CB44 - CB59 - beta.0 - beta.oil*price.oil.2030 - beta.eua*price.eua.2030 - parameters!$D84 ))), price.ceiling   )</f>
        <v>73.63122277759372</v>
      </c>
      <c r="CC74" s="1">
        <f xml:space="preserve"> MIN(   MAX(0,EXP((1/beta.p)*( CC44 - CC59 - beta.0 - beta.oil*price.oil.2030 - beta.eua*price.eua.2030 - parameters!$D84 ))), price.ceiling   )</f>
        <v>76.902077687566077</v>
      </c>
      <c r="CD74" s="1">
        <f xml:space="preserve"> MIN(   MAX(0,EXP((1/beta.p)*( CD44 - CD59 - beta.0 - beta.oil*price.oil.2030 - beta.eua*price.eua.2030 - parameters!$D84 ))), price.ceiling   )</f>
        <v>80.318230902231804</v>
      </c>
      <c r="CE74" s="1">
        <f xml:space="preserve"> MIN(   MAX(0,EXP((1/beta.p)*( CE44 - CE59 - beta.0 - beta.oil*price.oil.2030 - beta.eua*price.eua.2030 - parameters!$D84 ))), price.ceiling   )</f>
        <v>83.88613688011273</v>
      </c>
      <c r="CF74" s="1">
        <f xml:space="preserve"> MIN(   MAX(0,EXP((1/beta.p)*( CF44 - CF59 - beta.0 - beta.oil*price.oil.2030 - beta.eua*price.eua.2030 - parameters!$D84 ))), price.ceiling   )</f>
        <v>87.61253680045229</v>
      </c>
      <c r="CG74" s="1">
        <f xml:space="preserve"> MIN(   MAX(0,EXP((1/beta.p)*( CG44 - CG59 - beta.0 - beta.oil*price.oil.2030 - beta.eua*price.eua.2030 - parameters!$D84 ))), price.ceiling   )</f>
        <v>91.504471299957729</v>
      </c>
      <c r="CH74" s="1">
        <f xml:space="preserve"> MIN(   MAX(0,EXP((1/beta.p)*( CH44 - CH59 - beta.0 - beta.oil*price.oil.2030 - beta.eua*price.eua.2030 - parameters!$D84 ))), price.ceiling   )</f>
        <v>95.56929377533524</v>
      </c>
      <c r="CI74" s="1">
        <f xml:space="preserve"> MIN(   MAX(0,EXP((1/beta.p)*( CI44 - CI59 - beta.0 - beta.oil*price.oil.2030 - beta.eua*price.eua.2030 - parameters!$D84 ))), price.ceiling   )</f>
        <v>99.814684276751194</v>
      </c>
      <c r="CJ74" s="1">
        <f xml:space="preserve"> MIN(   MAX(0,EXP((1/beta.p)*( CJ44 - CJ59 - beta.0 - beta.oil*price.oil.2030 - beta.eua*price.eua.2030 - parameters!$D84 ))), price.ceiling   )</f>
        <v>104.2486640184716</v>
      </c>
      <c r="CK74" s="1">
        <f xml:space="preserve"> MIN(   MAX(0,EXP((1/beta.p)*( CK44 - CK59 - beta.0 - beta.oil*price.oil.2030 - beta.eua*price.eua.2030 - parameters!$D84 ))), price.ceiling   )</f>
        <v>108.87961053409339</v>
      </c>
      <c r="CL74" s="1">
        <f xml:space="preserve"> MIN(   MAX(0,EXP((1/beta.p)*( CL44 - CL59 - beta.0 - beta.oil*price.oil.2030 - beta.eua*price.eua.2030 - parameters!$D84 ))), price.ceiling   )</f>
        <v>113.71627350500481</v>
      </c>
      <c r="CM74" s="1">
        <f xml:space="preserve"> MIN(   MAX(0,EXP((1/beta.p)*( CM44 - CM59 - beta.0 - beta.oil*price.oil.2030 - beta.eua*price.eua.2030 - parameters!$D84 ))), price.ceiling   )</f>
        <v>118.76779129197806</v>
      </c>
      <c r="CN74" s="1">
        <f xml:space="preserve"> MIN(   MAX(0,EXP((1/beta.p)*( CN44 - CN59 - beta.0 - beta.oil*price.oil.2030 - beta.eua*price.eua.2030 - parameters!$D84 ))), price.ceiling   )</f>
        <v>124.04370820113122</v>
      </c>
      <c r="CO74" s="1">
        <f xml:space="preserve"> MIN(   MAX(0,EXP((1/beta.p)*( CO44 - CO59 - beta.0 - beta.oil*price.oil.2030 - beta.eua*price.eua.2030 - parameters!$D84 ))), price.ceiling   )</f>
        <v>129.55399251688095</v>
      </c>
      <c r="CP74" s="1">
        <f xml:space="preserve"> MIN(   MAX(0,EXP((1/beta.p)*( CP44 - CP59 - beta.0 - beta.oil*price.oil.2030 - beta.eua*price.eua.2030 - parameters!$D84 ))), price.ceiling   )</f>
        <v>135.30905533595589</v>
      </c>
      <c r="CQ74" s="1">
        <f xml:space="preserve"> MIN(   MAX(0,EXP((1/beta.p)*( CQ44 - CQ59 - beta.0 - beta.oil*price.oil.2030 - beta.eua*price.eua.2030 - parameters!$D84 ))), price.ceiling   )</f>
        <v>141.31977023805854</v>
      </c>
      <c r="CR74" s="1">
        <f xml:space="preserve"> MIN(   MAX(0,EXP((1/beta.p)*( CR44 - CR59 - beta.0 - beta.oil*price.oil.2030 - beta.eua*price.eua.2030 - parameters!$D84 ))), price.ceiling   )</f>
        <v>147.59749383033846</v>
      </c>
      <c r="CS74" s="1">
        <f xml:space="preserve"> MIN(   MAX(0,EXP((1/beta.p)*( CS44 - CS59 - beta.0 - beta.oil*price.oil.2030 - beta.eua*price.eua.2030 - parameters!$D84 ))), price.ceiling   )</f>
        <v>154.15408720449437</v>
      </c>
      <c r="CT74" s="1">
        <f xml:space="preserve"> MIN(   MAX(0,EXP((1/beta.p)*( CT44 - CT59 - beta.0 - beta.oil*price.oil.2030 - beta.eua*price.eua.2030 - parameters!$D84 ))), price.ceiling   )</f>
        <v>161.00193834704746</v>
      </c>
      <c r="CU74" s="1">
        <f xml:space="preserve"> MIN(   MAX(0,EXP((1/beta.p)*( CU44 - CU59 - beta.0 - beta.oil*price.oil.2030 - beta.eua*price.eua.2030 - parameters!$D84 ))), price.ceiling   )</f>
        <v>168.15398554512478</v>
      </c>
      <c r="CV74" s="1">
        <f xml:space="preserve"> MIN(   MAX(0,EXP((1/beta.p)*( CV44 - CV59 - beta.0 - beta.oil*price.oil.2030 - beta.eua*price.eua.2030 - parameters!$D84 ))), price.ceiling   )</f>
        <v>175.62374183197898</v>
      </c>
      <c r="CW74" s="1">
        <f xml:space="preserve"> MIN(   MAX(0,EXP((1/beta.p)*( CW44 - CW59 - beta.0 - beta.oil*price.oil.2030 - beta.eua*price.eua.2030 - parameters!$D84 ))), price.ceiling   )</f>
        <v>183.42532051842755</v>
      </c>
      <c r="CX74" s="1">
        <f xml:space="preserve"> MIN(   MAX(0,EXP((1/beta.p)*( CX44 - CX59 - beta.0 - beta.oil*price.oil.2030 - beta.eua*price.eua.2030 - parameters!$D84 ))), price.ceiling   )</f>
        <v>191.57346185845594</v>
      </c>
      <c r="CY74" s="1">
        <f xml:space="preserve"> MIN(   MAX(0,EXP((1/beta.p)*( CY44 - CY59 - beta.0 - beta.oil*price.oil.2030 - beta.eua*price.eua.2030 - parameters!$D84 ))), price.ceiling   )</f>
        <v>200.08356089935901</v>
      </c>
      <c r="CZ74" s="1">
        <f xml:space="preserve"> MIN(   MAX(0,EXP((1/beta.p)*( CZ44 - CZ59 - beta.0 - beta.oil*price.oil.2030 - beta.eua*price.eua.2030 - parameters!$D84 ))), price.ceiling   )</f>
        <v>208.97169656904882</v>
      </c>
      <c r="DA74" s="1">
        <f xml:space="preserve"> MIN(   MAX(0,EXP((1/beta.p)*( DA44 - DA59 - beta.0 - beta.oil*price.oil.2030 - beta.eua*price.eua.2030 - parameters!$D84 ))), price.ceiling   )</f>
        <v>218.25466205548</v>
      </c>
    </row>
    <row r="75" spans="1:105" x14ac:dyDescent="0.25">
      <c r="A75" t="s">
        <v>55</v>
      </c>
      <c r="B75" s="3">
        <f t="shared" si="8"/>
        <v>25.928025839152504</v>
      </c>
      <c r="D75" t="s">
        <v>55</v>
      </c>
      <c r="E75" s="1">
        <f xml:space="preserve"> MIN(   MAX(0,EXP((1/beta.p)*( E45 - E60 - beta.0 - beta.oil*price.oil.2030 - beta.eua*price.eua.2030 - parameters!$D85 ))), price.ceiling   )</f>
        <v>2.6355883352859779</v>
      </c>
      <c r="F75" s="1">
        <f xml:space="preserve"> MIN(   MAX(0,EXP((1/beta.p)*( F45 - F60 - beta.0 - beta.oil*price.oil.2030 - beta.eua*price.eua.2030 - parameters!$D85 ))), price.ceiling   )</f>
        <v>2.6355883352859779</v>
      </c>
      <c r="G75" s="1">
        <f xml:space="preserve"> MIN(   MAX(0,EXP((1/beta.p)*( G45 - G60 - beta.0 - beta.oil*price.oil.2030 - beta.eua*price.eua.2030 - parameters!$D85 ))), price.ceiling   )</f>
        <v>2.6355883352859779</v>
      </c>
      <c r="H75" s="1">
        <f xml:space="preserve"> MIN(   MAX(0,EXP((1/beta.p)*( H45 - H60 - beta.0 - beta.oil*price.oil.2030 - beta.eua*price.eua.2030 - parameters!$D85 ))), price.ceiling   )</f>
        <v>2.7017983742490568</v>
      </c>
      <c r="I75" s="1">
        <f xml:space="preserve"> MIN(   MAX(0,EXP((1/beta.p)*( I45 - I60 - beta.0 - beta.oil*price.oil.2030 - beta.eua*price.eua.2030 - parameters!$D85 ))), price.ceiling   )</f>
        <v>2.8286287283953597</v>
      </c>
      <c r="J75" s="1">
        <f xml:space="preserve"> MIN(   MAX(0,EXP((1/beta.p)*( J45 - J60 - beta.0 - beta.oil*price.oil.2030 - beta.eua*price.eua.2030 - parameters!$D85 ))), price.ceiling   )</f>
        <v>2.961412872019884</v>
      </c>
      <c r="K75" s="1">
        <f xml:space="preserve"> MIN(   MAX(0,EXP((1/beta.p)*( K45 - K60 - beta.0 - beta.oil*price.oil.2030 - beta.eua*price.eua.2030 - parameters!$D85 ))), price.ceiling   )</f>
        <v>3.1004302934942367</v>
      </c>
      <c r="L75" s="1">
        <f xml:space="preserve"> MIN(   MAX(0,EXP((1/beta.p)*( L45 - L60 - beta.0 - beta.oil*price.oil.2030 - beta.eua*price.eua.2030 - parameters!$D85 ))), price.ceiling   )</f>
        <v>3.2459736011953875</v>
      </c>
      <c r="M75" s="1">
        <f xml:space="preserve"> MIN(   MAX(0,EXP((1/beta.p)*( M45 - M60 - beta.0 - beta.oil*price.oil.2030 - beta.eua*price.eua.2030 - parameters!$D85 ))), price.ceiling   )</f>
        <v>3.3983491393972671</v>
      </c>
      <c r="N75" s="1">
        <f xml:space="preserve"> MIN(   MAX(0,EXP((1/beta.p)*( N45 - N60 - beta.0 - beta.oil*price.oil.2030 - beta.eua*price.eua.2030 - parameters!$D85 ))), price.ceiling   )</f>
        <v>3.557877633074126</v>
      </c>
      <c r="O75" s="1">
        <f xml:space="preserve"> MIN(   MAX(0,EXP((1/beta.p)*( O45 - O60 - beta.0 - beta.oil*price.oil.2030 - beta.eua*price.eua.2030 - parameters!$D85 ))), price.ceiling   )</f>
        <v>3.7248948629728678</v>
      </c>
      <c r="P75" s="1">
        <f xml:space="preserve"> MIN(   MAX(0,EXP((1/beta.p)*( P45 - P60 - beta.0 - beta.oil*price.oil.2030 - beta.eua*price.eua.2030 - parameters!$D85 ))), price.ceiling   )</f>
        <v>3.8997523723752492</v>
      </c>
      <c r="Q75" s="1">
        <f xml:space="preserve"> MIN(   MAX(0,EXP((1/beta.p)*( Q45 - Q60 - beta.0 - beta.oil*price.oil.2030 - beta.eua*price.eua.2030 - parameters!$D85 ))), price.ceiling   )</f>
        <v>4.082818207037584</v>
      </c>
      <c r="R75" s="1">
        <f xml:space="preserve"> MIN(   MAX(0,EXP((1/beta.p)*( R45 - R60 - beta.0 - beta.oil*price.oil.2030 - beta.eua*price.eua.2030 - parameters!$D85 ))), price.ceiling   )</f>
        <v>4.2744776898653791</v>
      </c>
      <c r="S75" s="1">
        <f xml:space="preserve"> MIN(   MAX(0,EXP((1/beta.p)*( S45 - S60 - beta.0 - beta.oil*price.oil.2030 - beta.eua*price.eua.2030 - parameters!$D85 ))), price.ceiling   )</f>
        <v>4.4751342319534926</v>
      </c>
      <c r="T75" s="1">
        <f xml:space="preserve"> MIN(   MAX(0,EXP((1/beta.p)*( T45 - T60 - beta.0 - beta.oil*price.oil.2030 - beta.eua*price.eua.2030 - parameters!$D85 ))), price.ceiling   )</f>
        <v>4.685210181698876</v>
      </c>
      <c r="U75" s="1">
        <f xml:space="preserve"> MIN(   MAX(0,EXP((1/beta.p)*( U45 - U60 - beta.0 - beta.oil*price.oil.2030 - beta.eua*price.eua.2030 - parameters!$D85 ))), price.ceiling   )</f>
        <v>4.905147713773192</v>
      </c>
      <c r="V75" s="1">
        <f xml:space="preserve"> MIN(   MAX(0,EXP((1/beta.p)*( V45 - V60 - beta.0 - beta.oil*price.oil.2030 - beta.eua*price.eua.2030 - parameters!$D85 ))), price.ceiling   )</f>
        <v>5.1354097598263886</v>
      </c>
      <c r="W75" s="1">
        <f xml:space="preserve"> MIN(   MAX(0,EXP((1/beta.p)*( W45 - W60 - beta.0 - beta.oil*price.oil.2030 - beta.eua*price.eua.2030 - parameters!$D85 ))), price.ceiling   )</f>
        <v>5.3764809828802527</v>
      </c>
      <c r="X75" s="1">
        <f xml:space="preserve"> MIN(   MAX(0,EXP((1/beta.p)*( X45 - X60 - beta.0 - beta.oil*price.oil.2030 - beta.eua*price.eua.2030 - parameters!$D85 ))), price.ceiling   )</f>
        <v>5.6288687974628635</v>
      </c>
      <c r="Y75" s="1">
        <f xml:space="preserve"> MIN(   MAX(0,EXP((1/beta.p)*( Y45 - Y60 - beta.0 - beta.oil*price.oil.2030 - beta.eua*price.eua.2030 - parameters!$D85 ))), price.ceiling   )</f>
        <v>5.8931044376311332</v>
      </c>
      <c r="Z75" s="1">
        <f xml:space="preserve"> MIN(   MAX(0,EXP((1/beta.p)*( Z45 - Z60 - beta.0 - beta.oil*price.oil.2030 - beta.eua*price.eua.2030 - parameters!$D85 ))), price.ceiling   )</f>
        <v>6.1697440751294916</v>
      </c>
      <c r="AA75" s="1">
        <f xml:space="preserve"> MIN(   MAX(0,EXP((1/beta.p)*( AA45 - AA60 - beta.0 - beta.oil*price.oil.2030 - beta.eua*price.eua.2030 - parameters!$D85 ))), price.ceiling   )</f>
        <v>6.459369990038196</v>
      </c>
      <c r="AB75" s="1">
        <f xml:space="preserve"> MIN(   MAX(0,EXP((1/beta.p)*( AB45 - AB60 - beta.0 - beta.oil*price.oil.2030 - beta.eua*price.eua.2030 - parameters!$D85 ))), price.ceiling   )</f>
        <v>6.7625917963753368</v>
      </c>
      <c r="AC75" s="1">
        <f xml:space="preserve"> MIN(   MAX(0,EXP((1/beta.p)*( AC45 - AC60 - beta.0 - beta.oil*price.oil.2030 - beta.eua*price.eua.2030 - parameters!$D85 ))), price.ceiling   )</f>
        <v>7.0800477252321921</v>
      </c>
      <c r="AD75" s="1">
        <f xml:space="preserve"> MIN(   MAX(0,EXP((1/beta.p)*( AD45 - AD60 - beta.0 - beta.oil*price.oil.2030 - beta.eua*price.eua.2030 - parameters!$D85 ))), price.ceiling   )</f>
        <v>7.4124059681427132</v>
      </c>
      <c r="AE75" s="1">
        <f xml:space="preserve"> MIN(   MAX(0,EXP((1/beta.p)*( AE45 - AE60 - beta.0 - beta.oil*price.oil.2030 - beta.eua*price.eua.2030 - parameters!$D85 ))), price.ceiling   )</f>
        <v>7.7603660835147634</v>
      </c>
      <c r="AF75" s="1">
        <f xml:space="preserve"> MIN(   MAX(0,EXP((1/beta.p)*( AF45 - AF60 - beta.0 - beta.oil*price.oil.2030 - beta.eua*price.eua.2030 - parameters!$D85 ))), price.ceiling   )</f>
        <v>8.1246604690833042</v>
      </c>
      <c r="AG75" s="1">
        <f xml:space="preserve"> MIN(   MAX(0,EXP((1/beta.p)*( AG45 - AG60 - beta.0 - beta.oil*price.oil.2030 - beta.eua*price.eua.2030 - parameters!$D85 ))), price.ceiling   )</f>
        <v>8.5060559034849259</v>
      </c>
      <c r="AH75" s="1">
        <f xml:space="preserve"> MIN(   MAX(0,EXP((1/beta.p)*( AH45 - AH60 - beta.0 - beta.oil*price.oil.2030 - beta.eua*price.eua.2030 - parameters!$D85 ))), price.ceiling   )</f>
        <v>8.9053551601983756</v>
      </c>
      <c r="AI75" s="1">
        <f xml:space="preserve"> MIN(   MAX(0,EXP((1/beta.p)*( AI45 - AI60 - beta.0 - beta.oil*price.oil.2030 - beta.eua*price.eua.2030 - parameters!$D85 ))), price.ceiling   )</f>
        <v>9.3233986972482086</v>
      </c>
      <c r="AJ75" s="1">
        <f xml:space="preserve"> MIN(   MAX(0,EXP((1/beta.p)*( AJ45 - AJ60 - beta.0 - beta.oil*price.oil.2030 - beta.eua*price.eua.2030 - parameters!$D85 ))), price.ceiling   )</f>
        <v>9.7610664262281119</v>
      </c>
      <c r="AK75" s="1">
        <f xml:space="preserve"> MIN(   MAX(0,EXP((1/beta.p)*( AK45 - AK60 - beta.0 - beta.oil*price.oil.2030 - beta.eua*price.eua.2030 - parameters!$D85 ))), price.ceiling   )</f>
        <v>10.21927956436733</v>
      </c>
      <c r="AL75" s="1">
        <f xml:space="preserve"> MIN(   MAX(0,EXP((1/beta.p)*( AL45 - AL60 - beta.0 - beta.oil*price.oil.2030 - beta.eua*price.eua.2030 - parameters!$D85 ))), price.ceiling   )</f>
        <v>10.699002573538598</v>
      </c>
      <c r="AM75" s="1">
        <f xml:space="preserve"> MIN(   MAX(0,EXP((1/beta.p)*( AM45 - AM60 - beta.0 - beta.oil*price.oil.2030 - beta.eua*price.eua.2030 - parameters!$D85 ))), price.ceiling   )</f>
        <v>11.201245190288738</v>
      </c>
      <c r="AN75" s="1">
        <f xml:space="preserve"> MIN(   MAX(0,EXP((1/beta.p)*( AN45 - AN60 - beta.0 - beta.oil*price.oil.2030 - beta.eua*price.eua.2030 - parameters!$D85 ))), price.ceiling   )</f>
        <v>11.727064551164899</v>
      </c>
      <c r="AO75" s="1">
        <f xml:space="preserve"> MIN(   MAX(0,EXP((1/beta.p)*( AO45 - AO60 - beta.0 - beta.oil*price.oil.2030 - beta.eua*price.eua.2030 - parameters!$D85 ))), price.ceiling   )</f>
        <v>12.277567417809864</v>
      </c>
      <c r="AP75" s="1">
        <f xml:space="preserve"> MIN(   MAX(0,EXP((1/beta.p)*( AP45 - AP60 - beta.0 - beta.oil*price.oil.2030 - beta.eua*price.eua.2030 - parameters!$D85 ))), price.ceiling   )</f>
        <v>12.853912506509806</v>
      </c>
      <c r="AQ75" s="1">
        <f xml:space="preserve"> MIN(   MAX(0,EXP((1/beta.p)*( AQ45 - AQ60 - beta.0 - beta.oil*price.oil.2030 - beta.eua*price.eua.2030 - parameters!$D85 ))), price.ceiling   )</f>
        <v>13.457312927097952</v>
      </c>
      <c r="AR75" s="1">
        <f xml:space="preserve"> MIN(   MAX(0,EXP((1/beta.p)*( AR45 - AR60 - beta.0 - beta.oil*price.oil.2030 - beta.eua*price.eua.2030 - parameters!$D85 ))), price.ceiling   )</f>
        <v>14.089038736347451</v>
      </c>
      <c r="AS75" s="1">
        <f xml:space="preserve"> MIN(   MAX(0,EXP((1/beta.p)*( AS45 - AS60 - beta.0 - beta.oil*price.oil.2030 - beta.eua*price.eua.2030 - parameters!$D85 ))), price.ceiling   )</f>
        <v>14.750419611228089</v>
      </c>
      <c r="AT75" s="1">
        <f xml:space="preserve"> MIN(   MAX(0,EXP((1/beta.p)*( AT45 - AT60 - beta.0 - beta.oil*price.oil.2030 - beta.eua*price.eua.2030 - parameters!$D85 ))), price.ceiling   )</f>
        <v>15.442847647653496</v>
      </c>
      <c r="AU75" s="1">
        <f xml:space="preserve"> MIN(   MAX(0,EXP((1/beta.p)*( AU45 - AU60 - beta.0 - beta.oil*price.oil.2030 - beta.eua*price.eua.2030 - parameters!$D85 ))), price.ceiling   )</f>
        <v>16.167780290609763</v>
      </c>
      <c r="AV75" s="1">
        <f xml:space="preserve"> MIN(   MAX(0,EXP((1/beta.p)*( AV45 - AV60 - beta.0 - beta.oil*price.oil.2030 - beta.eua*price.eua.2030 - parameters!$D85 ))), price.ceiling   )</f>
        <v>16.926743401832887</v>
      </c>
      <c r="AW75" s="1">
        <f xml:space="preserve"> MIN(   MAX(0,EXP((1/beta.p)*( AW45 - AW60 - beta.0 - beta.oil*price.oil.2030 - beta.eua*price.eua.2030 - parameters!$D85 ))), price.ceiling   )</f>
        <v>17.721334471492103</v>
      </c>
      <c r="AX75" s="1">
        <f xml:space="preserve"> MIN(   MAX(0,EXP((1/beta.p)*( AX45 - AX60 - beta.0 - beta.oil*price.oil.2030 - beta.eua*price.eua.2030 - parameters!$D85 ))), price.ceiling   )</f>
        <v>18.553225980638921</v>
      </c>
      <c r="AY75" s="1">
        <f xml:space="preserve"> MIN(   MAX(0,EXP((1/beta.p)*( AY45 - AY60 - beta.0 - beta.oil*price.oil.2030 - beta.eua*price.eua.2030 - parameters!$D85 ))), price.ceiling   )</f>
        <v>19.424168921499508</v>
      </c>
      <c r="AZ75" s="1">
        <f xml:space="preserve"> MIN(   MAX(0,EXP((1/beta.p)*( AZ45 - AZ60 - beta.0 - beta.oil*price.oil.2030 - beta.eua*price.eua.2030 - parameters!$D85 ))), price.ceiling   )</f>
        <v>20.33599648301994</v>
      </c>
      <c r="BA75" s="1">
        <f xml:space="preserve"> MIN(   MAX(0,EXP((1/beta.p)*( BA45 - BA60 - beta.0 - beta.oil*price.oil.2030 - beta.eua*price.eua.2030 - parameters!$D85 ))), price.ceiling   )</f>
        <v>21.29062790942173</v>
      </c>
      <c r="BB75" s="1">
        <f xml:space="preserve"> MIN(   MAX(0,EXP((1/beta.p)*( BB45 - BB60 - beta.0 - beta.oil*price.oil.2030 - beta.eua*price.eua.2030 - parameters!$D85 ))), price.ceiling   )</f>
        <v>22.290072539889259</v>
      </c>
      <c r="BC75" s="1">
        <f xml:space="preserve"> MIN(   MAX(0,EXP((1/beta.p)*( BC45 - BC60 - beta.0 - beta.oil*price.oil.2030 - beta.eua*price.eua.2030 - parameters!$D85 ))), price.ceiling   )</f>
        <v>23.336434037892129</v>
      </c>
      <c r="BD75" s="1">
        <f xml:space="preserve"> MIN(   MAX(0,EXP((1/beta.p)*( BD45 - BD60 - beta.0 - beta.oil*price.oil.2030 - beta.eua*price.eua.2030 - parameters!$D85 ))), price.ceiling   )</f>
        <v>24.431914819044177</v>
      </c>
      <c r="BE75" s="1">
        <f xml:space="preserve"> MIN(   MAX(0,EXP((1/beta.p)*( BE45 - BE60 - beta.0 - beta.oil*price.oil.2030 - beta.eua*price.eua.2030 - parameters!$D85 ))), price.ceiling   )</f>
        <v>25.578820686819366</v>
      </c>
      <c r="BF75" s="1">
        <f xml:space="preserve"> MIN(   MAX(0,EXP((1/beta.p)*( BF45 - BF60 - beta.0 - beta.oil*price.oil.2030 - beta.eua*price.eua.2030 - parameters!$D85 ))), price.ceiling   )</f>
        <v>26.779565685881618</v>
      </c>
      <c r="BG75" s="1">
        <f xml:space="preserve"> MIN(   MAX(0,EXP((1/beta.p)*( BG45 - BG60 - beta.0 - beta.oil*price.oil.2030 - beta.eua*price.eua.2030 - parameters!$D85 ))), price.ceiling   )</f>
        <v>28.036677183244407</v>
      </c>
      <c r="BH75" s="1">
        <f xml:space="preserve"> MIN(   MAX(0,EXP((1/beta.p)*( BH45 - BH60 - beta.0 - beta.oil*price.oil.2030 - beta.eua*price.eua.2030 - parameters!$D85 ))), price.ceiling   )</f>
        <v>29.352801187954711</v>
      </c>
      <c r="BI75" s="1">
        <f xml:space="preserve"> MIN(   MAX(0,EXP((1/beta.p)*( BI45 - BI60 - beta.0 - beta.oil*price.oil.2030 - beta.eua*price.eua.2030 - parameters!$D85 ))), price.ceiling   )</f>
        <v>30.730707920498762</v>
      </c>
      <c r="BJ75" s="1">
        <f xml:space="preserve"> MIN(   MAX(0,EXP((1/beta.p)*( BJ45 - BJ60 - beta.0 - beta.oil*price.oil.2030 - beta.eua*price.eua.2030 - parameters!$D85 ))), price.ceiling   )</f>
        <v>32.173297643651864</v>
      </c>
      <c r="BK75" s="1">
        <f xml:space="preserve"> MIN(   MAX(0,EXP((1/beta.p)*( BK45 - BK60 - beta.0 - beta.oil*price.oil.2030 - beta.eua*price.eua.2030 - parameters!$D85 ))), price.ceiling   )</f>
        <v>33.683606767045639</v>
      </c>
      <c r="BL75" s="1">
        <f xml:space="preserve"> MIN(   MAX(0,EXP((1/beta.p)*( BL45 - BL60 - beta.0 - beta.oil*price.oil.2030 - beta.eua*price.eua.2030 - parameters!$D85 ))), price.ceiling   )</f>
        <v>35.264814238301391</v>
      </c>
      <c r="BM75" s="1">
        <f xml:space="preserve"> MIN(   MAX(0,EXP((1/beta.p)*( BM45 - BM60 - beta.0 - beta.oil*price.oil.2030 - beta.eua*price.eua.2030 - parameters!$D85 ))), price.ceiling   )</f>
        <v>36.920248234182196</v>
      </c>
      <c r="BN75" s="1">
        <f xml:space="preserve"> MIN(   MAX(0,EXP((1/beta.p)*( BN45 - BN60 - beta.0 - beta.oil*price.oil.2030 - beta.eua*price.eua.2030 - parameters!$D85 ))), price.ceiling   )</f>
        <v>38.653393165847305</v>
      </c>
      <c r="BO75" s="1">
        <f xml:space="preserve"> MIN(   MAX(0,EXP((1/beta.p)*( BO45 - BO60 - beta.0 - beta.oil*price.oil.2030 - beta.eua*price.eua.2030 - parameters!$D85 ))), price.ceiling   )</f>
        <v>40.467897012953678</v>
      </c>
      <c r="BP75" s="1">
        <f xml:space="preserve"> MIN(   MAX(0,EXP((1/beta.p)*( BP45 - BP60 - beta.0 - beta.oil*price.oil.2030 - beta.eua*price.eua.2030 - parameters!$D85 ))), price.ceiling   )</f>
        <v>42.367579002042014</v>
      </c>
      <c r="BQ75" s="1">
        <f xml:space="preserve"> MIN(   MAX(0,EXP((1/beta.p)*( BQ45 - BQ60 - beta.0 - beta.oil*price.oil.2030 - beta.eua*price.eua.2030 - parameters!$D85 ))), price.ceiling   )</f>
        <v>44.35643764536843</v>
      </c>
      <c r="BR75" s="1">
        <f xml:space="preserve"> MIN(   MAX(0,EXP((1/beta.p)*( BR45 - BR60 - beta.0 - beta.oil*price.oil.2030 - beta.eua*price.eua.2030 - parameters!$D85 ))), price.ceiling   )</f>
        <v>46.438659157102833</v>
      </c>
      <c r="BS75" s="1">
        <f xml:space="preserve"> MIN(   MAX(0,EXP((1/beta.p)*( BS45 - BS60 - beta.0 - beta.oil*price.oil.2030 - beta.eua*price.eua.2030 - parameters!$D85 ))), price.ceiling   )</f>
        <v>48.618626264608402</v>
      </c>
      <c r="BT75" s="1">
        <f xml:space="preserve"> MIN(   MAX(0,EXP((1/beta.p)*( BT45 - BT60 - beta.0 - beta.oil*price.oil.2030 - beta.eua*price.eua.2030 - parameters!$D85 ))), price.ceiling   )</f>
        <v>50.900927433347853</v>
      </c>
      <c r="BU75" s="1">
        <f xml:space="preserve"> MIN(   MAX(0,EXP((1/beta.p)*( BU45 - BU60 - beta.0 - beta.oil*price.oil.2030 - beta.eua*price.eua.2030 - parameters!$D85 ))), price.ceiling   )</f>
        <v>53.290366524834894</v>
      </c>
      <c r="BV75" s="1">
        <f xml:space="preserve"> MIN(   MAX(0,EXP((1/beta.p)*( BV45 - BV60 - beta.0 - beta.oil*price.oil.2030 - beta.eua*price.eua.2030 - parameters!$D85 ))), price.ceiling   )</f>
        <v>55.791972907957316</v>
      </c>
      <c r="BW75" s="1">
        <f xml:space="preserve"> MIN(   MAX(0,EXP((1/beta.p)*( BW45 - BW60 - beta.0 - beta.oil*price.oil.2030 - beta.eua*price.eua.2030 - parameters!$D85 ))), price.ceiling   )</f>
        <v>58.411012044955775</v>
      </c>
      <c r="BX75" s="1">
        <f xml:space="preserve"> MIN(   MAX(0,EXP((1/beta.p)*( BX45 - BX60 - beta.0 - beta.oil*price.oil.2030 - beta.eua*price.eua.2030 - parameters!$D85 ))), price.ceiling   )</f>
        <v>61.152996574339781</v>
      </c>
      <c r="BY75" s="1">
        <f xml:space="preserve"> MIN(   MAX(0,EXP((1/beta.p)*( BY45 - BY60 - beta.0 - beta.oil*price.oil.2030 - beta.eua*price.eua.2030 - parameters!$D85 ))), price.ceiling   )</f>
        <v>64.023697914067611</v>
      </c>
      <c r="BZ75" s="1">
        <f xml:space="preserve"> MIN(   MAX(0,EXP((1/beta.p)*( BZ45 - BZ60 - beta.0 - beta.oil*price.oil.2030 - beta.eua*price.eua.2030 - parameters!$D85 ))), price.ceiling   )</f>
        <v>67.029158409414208</v>
      </c>
      <c r="CA75" s="1">
        <f xml:space="preserve"> MIN(   MAX(0,EXP((1/beta.p)*( CA45 - CA60 - beta.0 - beta.oil*price.oil.2030 - beta.eua*price.eua.2030 - parameters!$D85 ))), price.ceiling   )</f>
        <v>70.175704051095394</v>
      </c>
      <c r="CB75" s="1">
        <f xml:space="preserve"> MIN(   MAX(0,EXP((1/beta.p)*( CB45 - CB60 - beta.0 - beta.oil*price.oil.2030 - beta.eua*price.eua.2030 - parameters!$D85 ))), price.ceiling   )</f>
        <v>73.469957790418292</v>
      </c>
      <c r="CC75" s="1">
        <f xml:space="preserve"> MIN(   MAX(0,EXP((1/beta.p)*( CC45 - CC60 - beta.0 - beta.oil*price.oil.2030 - beta.eua*price.eua.2030 - parameters!$D85 ))), price.ceiling   )</f>
        <v>76.91885347948417</v>
      </c>
      <c r="CD75" s="1">
        <f xml:space="preserve"> MIN(   MAX(0,EXP((1/beta.p)*( CD45 - CD60 - beta.0 - beta.oil*price.oil.2030 - beta.eua*price.eua.2030 - parameters!$D85 ))), price.ceiling   )</f>
        <v>80.529650465784883</v>
      </c>
      <c r="CE75" s="1">
        <f xml:space="preserve"> MIN(   MAX(0,EXP((1/beta.p)*( CE45 - CE60 - beta.0 - beta.oil*price.oil.2030 - beta.eua*price.eua.2030 - parameters!$D85 ))), price.ceiling   )</f>
        <v>84.309948871913122</v>
      </c>
      <c r="CF75" s="1">
        <f xml:space="preserve"> MIN(   MAX(0,EXP((1/beta.p)*( CF45 - CF60 - beta.0 - beta.oil*price.oil.2030 - beta.eua*price.eua.2030 - parameters!$D85 ))), price.ceiling   )</f>
        <v>88.267705592546875</v>
      </c>
      <c r="CG75" s="1">
        <f xml:space="preserve"> MIN(   MAX(0,EXP((1/beta.p)*( CG45 - CG60 - beta.0 - beta.oil*price.oil.2030 - beta.eua*price.eua.2030 - parameters!$D85 ))), price.ceiling   )</f>
        <v>92.411251042379249</v>
      </c>
      <c r="CH75" s="1">
        <f xml:space="preserve"> MIN(   MAX(0,EXP((1/beta.p)*( CH45 - CH60 - beta.0 - beta.oil*price.oil.2030 - beta.eua*price.eua.2030 - parameters!$D85 ))), price.ceiling   )</f>
        <v>96.749306690245874</v>
      </c>
      <c r="CI75" s="1">
        <f xml:space="preserve"> MIN(   MAX(0,EXP((1/beta.p)*( CI45 - CI60 - beta.0 - beta.oil*price.oil.2030 - beta.eua*price.eua.2030 - parameters!$D85 ))), price.ceiling   )</f>
        <v>101.29100341635476</v>
      </c>
      <c r="CJ75" s="1">
        <f xml:space="preserve"> MIN(   MAX(0,EXP((1/beta.p)*( CJ45 - CJ60 - beta.0 - beta.oil*price.oil.2030 - beta.eua*price.eua.2030 - parameters!$D85 ))), price.ceiling   )</f>
        <v>106.04590073125948</v>
      </c>
      <c r="CK75" s="1">
        <f xml:space="preserve"> MIN(   MAX(0,EXP((1/beta.p)*( CK45 - CK60 - beta.0 - beta.oil*price.oil.2030 - beta.eua*price.eua.2030 - parameters!$D85 ))), price.ceiling   )</f>
        <v>111.02400689702684</v>
      </c>
      <c r="CL75" s="1">
        <f xml:space="preserve"> MIN(   MAX(0,EXP((1/beta.p)*( CL45 - CL60 - beta.0 - beta.oil*price.oil.2030 - beta.eua*price.eua.2030 - parameters!$D85 ))), price.ceiling   )</f>
        <v>116.23579999295136</v>
      </c>
      <c r="CM75" s="1">
        <f xml:space="preserve"> MIN(   MAX(0,EXP((1/beta.p)*( CM45 - CM60 - beta.0 - beta.oil*price.oil.2030 - beta.eua*price.eua.2030 - parameters!$D85 ))), price.ceiling   )</f>
        <v>121.69224997015681</v>
      </c>
      <c r="CN75" s="1">
        <f xml:space="preserve"> MIN(   MAX(0,EXP((1/beta.p)*( CN45 - CN60 - beta.0 - beta.oil*price.oil.2030 - beta.eua*price.eua.2030 - parameters!$D85 ))), price.ceiling   )</f>
        <v>127.40484174150444</v>
      </c>
      <c r="CO75" s="1">
        <f xml:space="preserve"> MIN(   MAX(0,EXP((1/beta.p)*( CO45 - CO60 - beta.0 - beta.oil*price.oil.2030 - beta.eua*price.eua.2030 - parameters!$D85 ))), price.ceiling   )</f>
        <v>133.38559935541042</v>
      </c>
      <c r="CP75" s="1">
        <f xml:space="preserve"> MIN(   MAX(0,EXP((1/beta.p)*( CP45 - CP60 - beta.0 - beta.oil*price.oil.2030 - beta.eua*price.eua.2030 - parameters!$D85 ))), price.ceiling   )</f>
        <v>139.64711130445278</v>
      </c>
      <c r="CQ75" s="1">
        <f xml:space="preserve"> MIN(   MAX(0,EXP((1/beta.p)*( CQ45 - CQ60 - beta.0 - beta.oil*price.oil.2030 - beta.eua*price.eua.2030 - parameters!$D85 ))), price.ceiling   )</f>
        <v>146.20255702203877</v>
      </c>
      <c r="CR75" s="1">
        <f xml:space="preserve"> MIN(   MAX(0,EXP((1/beta.p)*( CR45 - CR60 - beta.0 - beta.oil*price.oil.2030 - beta.eua*price.eua.2030 - parameters!$D85 ))), price.ceiling   )</f>
        <v>153.06573462290393</v>
      </c>
      <c r="CS75" s="1">
        <f xml:space="preserve"> MIN(   MAX(0,EXP((1/beta.p)*( CS45 - CS60 - beta.0 - beta.oil*price.oil.2030 - beta.eua*price.eua.2030 - parameters!$D85 ))), price.ceiling   )</f>
        <v>160.25108994583132</v>
      </c>
      <c r="CT75" s="1">
        <f xml:space="preserve"> MIN(   MAX(0,EXP((1/beta.p)*( CT45 - CT60 - beta.0 - beta.oil*price.oil.2030 - beta.eua*price.eua.2030 - parameters!$D85 ))), price.ceiling   )</f>
        <v>167.77374695972125</v>
      </c>
      <c r="CU75" s="1">
        <f xml:space="preserve"> MIN(   MAX(0,EXP((1/beta.p)*( CU45 - CU60 - beta.0 - beta.oil*price.oil.2030 - beta.eua*price.eua.2030 - parameters!$D85 ))), price.ceiling   )</f>
        <v>175.64953959701148</v>
      </c>
      <c r="CV75" s="1">
        <f xml:space="preserve"> MIN(   MAX(0,EXP((1/beta.p)*( CV45 - CV60 - beta.0 - beta.oil*price.oil.2030 - beta.eua*price.eua.2030 - parameters!$D85 ))), price.ceiling   )</f>
        <v>183.89504508145242</v>
      </c>
      <c r="CW75" s="1">
        <f xml:space="preserve"> MIN(   MAX(0,EXP((1/beta.p)*( CW45 - CW60 - beta.0 - beta.oil*price.oil.2030 - beta.eua*price.eua.2030 - parameters!$D85 ))), price.ceiling   )</f>
        <v>192.52761882038428</v>
      </c>
      <c r="CX75" s="1">
        <f xml:space="preserve"> MIN(   MAX(0,EXP((1/beta.p)*( CX45 - CX60 - beta.0 - beta.oil*price.oil.2030 - beta.eua*price.eua.2030 - parameters!$D85 ))), price.ceiling   )</f>
        <v>201.5654309349618</v>
      </c>
      <c r="CY75" s="1">
        <f xml:space="preserve"> MIN(   MAX(0,EXP((1/beta.p)*( CY45 - CY60 - beta.0 - beta.oil*price.oil.2030 - beta.eua*price.eua.2030 - parameters!$D85 ))), price.ceiling   )</f>
        <v>211.02750450521427</v>
      </c>
      <c r="CZ75" s="1">
        <f xml:space="preserve"> MIN(   MAX(0,EXP((1/beta.p)*( CZ45 - CZ60 - beta.0 - beta.oil*price.oil.2030 - beta.eua*price.eua.2030 - parameters!$D85 ))), price.ceiling   )</f>
        <v>220.93375561044195</v>
      </c>
      <c r="DA75" s="1">
        <f xml:space="preserve"> MIN(   MAX(0,EXP((1/beta.p)*( DA45 - DA60 - beta.0 - beta.oil*price.oil.2030 - beta.eua*price.eua.2030 - parameters!$D85 ))), price.ceiling   )</f>
        <v>231.3050352492246</v>
      </c>
    </row>
    <row r="76" spans="1:105" x14ac:dyDescent="0.25">
      <c r="A76" t="s">
        <v>56</v>
      </c>
      <c r="B76" s="3">
        <f t="shared" si="8"/>
        <v>28.0219411381666</v>
      </c>
      <c r="D76" t="s">
        <v>56</v>
      </c>
      <c r="E76" s="1">
        <f xml:space="preserve"> MIN(   MAX(0,EXP((1/beta.p)*( E46 - E61 - beta.0 - beta.oil*price.oil.2030 - beta.eua*price.eua.2030 - parameters!$D86 ))), price.ceiling   )</f>
        <v>3.9630946021607887</v>
      </c>
      <c r="F76" s="1">
        <f xml:space="preserve"> MIN(   MAX(0,EXP((1/beta.p)*( F46 - F61 - beta.0 - beta.oil*price.oil.2030 - beta.eua*price.eua.2030 - parameters!$D86 ))), price.ceiling   )</f>
        <v>4.1153431377409975</v>
      </c>
      <c r="G76" s="1">
        <f xml:space="preserve"> MIN(   MAX(0,EXP((1/beta.p)*( G46 - G61 - beta.0 - beta.oil*price.oil.2030 - beta.eua*price.eua.2030 - parameters!$D86 ))), price.ceiling   )</f>
        <v>4.2734405411664715</v>
      </c>
      <c r="H76" s="1">
        <f xml:space="preserve"> MIN(   MAX(0,EXP((1/beta.p)*( H46 - H61 - beta.0 - beta.oil*price.oil.2030 - beta.eua*price.eua.2030 - parameters!$D86 ))), price.ceiling   )</f>
        <v>4.4376115059289472</v>
      </c>
      <c r="I76" s="1">
        <f xml:space="preserve"> MIN(   MAX(0,EXP((1/beta.p)*( I46 - I61 - beta.0 - beta.oil*price.oil.2030 - beta.eua*price.eua.2030 - parameters!$D86 ))), price.ceiling   )</f>
        <v>4.6080893574753619</v>
      </c>
      <c r="J76" s="1">
        <f xml:space="preserve"> MIN(   MAX(0,EXP((1/beta.p)*( J46 - J61 - beta.0 - beta.oil*price.oil.2030 - beta.eua*price.eua.2030 - parameters!$D86 ))), price.ceiling   )</f>
        <v>4.7851163848180498</v>
      </c>
      <c r="K76" s="1">
        <f xml:space="preserve"> MIN(   MAX(0,EXP((1/beta.p)*( K46 - K61 - beta.0 - beta.oil*price.oil.2030 - beta.eua*price.eua.2030 - parameters!$D86 ))), price.ceiling   )</f>
        <v>4.9689441848842408</v>
      </c>
      <c r="L76" s="1">
        <f xml:space="preserve"> MIN(   MAX(0,EXP((1/beta.p)*( L46 - L61 - beta.0 - beta.oil*price.oil.2030 - beta.eua*price.eua.2030 - parameters!$D86 ))), price.ceiling   )</f>
        <v>5.15983402009432</v>
      </c>
      <c r="M76" s="1">
        <f xml:space="preserve"> MIN(   MAX(0,EXP((1/beta.p)*( M46 - M61 - beta.0 - beta.oil*price.oil.2030 - beta.eua*price.eua.2030 - parameters!$D86 ))), price.ceiling   )</f>
        <v>5.3580571896769946</v>
      </c>
      <c r="N76" s="1">
        <f xml:space="preserve"> MIN(   MAX(0,EXP((1/beta.p)*( N46 - N61 - beta.0 - beta.oil*price.oil.2030 - beta.eua*price.eua.2030 - parameters!$D86 ))), price.ceiling   )</f>
        <v>5.563895415249144</v>
      </c>
      <c r="O76" s="1">
        <f xml:space="preserve"> MIN(   MAX(0,EXP((1/beta.p)*( O46 - O61 - beta.0 - beta.oil*price.oil.2030 - beta.eua*price.eua.2030 - parameters!$D86 ))), price.ceiling   )</f>
        <v>5.7776412412082987</v>
      </c>
      <c r="P76" s="1">
        <f xml:space="preserve"> MIN(   MAX(0,EXP((1/beta.p)*( P46 - P61 - beta.0 - beta.oil*price.oil.2030 - beta.eua*price.eua.2030 - parameters!$D86 ))), price.ceiling   )</f>
        <v>5.9995984505068582</v>
      </c>
      <c r="Q76" s="1">
        <f xml:space="preserve"> MIN(   MAX(0,EXP((1/beta.p)*( Q46 - Q61 - beta.0 - beta.oil*price.oil.2030 - beta.eua*price.eua.2030 - parameters!$D86 ))), price.ceiling   )</f>
        <v>6.230082496398909</v>
      </c>
      <c r="R76" s="1">
        <f xml:space="preserve"> MIN(   MAX(0,EXP((1/beta.p)*( R46 - R61 - beta.0 - beta.oil*price.oil.2030 - beta.eua*price.eua.2030 - parameters!$D86 ))), price.ceiling   )</f>
        <v>6.4694209507732934</v>
      </c>
      <c r="S76" s="1">
        <f xml:space="preserve"> MIN(   MAX(0,EXP((1/beta.p)*( S46 - S61 - beta.0 - beta.oil*price.oil.2030 - beta.eua*price.eua.2030 - parameters!$D86 ))), price.ceiling   )</f>
        <v>6.7179539697100985</v>
      </c>
      <c r="T76" s="1">
        <f xml:space="preserve"> MIN(   MAX(0,EXP((1/beta.p)*( T46 - T61 - beta.0 - beta.oil*price.oil.2030 - beta.eua*price.eua.2030 - parameters!$D86 ))), price.ceiling   )</f>
        <v>6.9760347769222104</v>
      </c>
      <c r="U76" s="1">
        <f xml:space="preserve"> MIN(   MAX(0,EXP((1/beta.p)*( U46 - U61 - beta.0 - beta.oil*price.oil.2030 - beta.eua*price.eua.2030 - parameters!$D86 ))), price.ceiling   )</f>
        <v>7.2440301657690842</v>
      </c>
      <c r="V76" s="1">
        <f xml:space="preserve"> MIN(   MAX(0,EXP((1/beta.p)*( V46 - V61 - beta.0 - beta.oil*price.oil.2030 - beta.eua*price.eua.2030 - parameters!$D86 ))), price.ceiling   )</f>
        <v>7.5223210205561175</v>
      </c>
      <c r="W76" s="1">
        <f xml:space="preserve"> MIN(   MAX(0,EXP((1/beta.p)*( W46 - W61 - beta.0 - beta.oil*price.oil.2030 - beta.eua*price.eua.2030 - parameters!$D86 ))), price.ceiling   )</f>
        <v>7.811302857860599</v>
      </c>
      <c r="X76" s="1">
        <f xml:space="preserve"> MIN(   MAX(0,EXP((1/beta.p)*( X46 - X61 - beta.0 - beta.oil*price.oil.2030 - beta.eua*price.eua.2030 - parameters!$D86 ))), price.ceiling   )</f>
        <v>8.1113863886535231</v>
      </c>
      <c r="Y76" s="1">
        <f xml:space="preserve"> MIN(   MAX(0,EXP((1/beta.p)*( Y46 - Y61 - beta.0 - beta.oil*price.oil.2030 - beta.eua*price.eua.2030 - parameters!$D86 ))), price.ceiling   )</f>
        <v>8.4229981020162157</v>
      </c>
      <c r="Z76" s="1">
        <f xml:space="preserve"> MIN(   MAX(0,EXP((1/beta.p)*( Z46 - Z61 - beta.0 - beta.oil*price.oil.2030 - beta.eua*price.eua.2030 - parameters!$D86 ))), price.ceiling   )</f>
        <v>8.746580871281342</v>
      </c>
      <c r="AA76" s="1">
        <f xml:space="preserve"> MIN(   MAX(0,EXP((1/beta.p)*( AA46 - AA61 - beta.0 - beta.oil*price.oil.2030 - beta.eua*price.eua.2030 - parameters!$D86 ))), price.ceiling   )</f>
        <v>9.0825945834598016</v>
      </c>
      <c r="AB76" s="1">
        <f xml:space="preserve"> MIN(   MAX(0,EXP((1/beta.p)*( AB46 - AB61 - beta.0 - beta.oil*price.oil.2030 - beta.eua*price.eua.2030 - parameters!$D86 ))), price.ceiling   )</f>
        <v>9.4315167928480292</v>
      </c>
      <c r="AC76" s="1">
        <f xml:space="preserve"> MIN(   MAX(0,EXP((1/beta.p)*( AC46 - AC61 - beta.0 - beta.oil*price.oil.2030 - beta.eua*price.eua.2030 - parameters!$D86 ))), price.ceiling   )</f>
        <v>9.7938433997446612</v>
      </c>
      <c r="AD76" s="1">
        <f xml:space="preserve"> MIN(   MAX(0,EXP((1/beta.p)*( AD46 - AD61 - beta.0 - beta.oil*price.oil.2030 - beta.eua*price.eua.2030 - parameters!$D86 ))), price.ceiling   )</f>
        <v>10.170089355241167</v>
      </c>
      <c r="AE76" s="1">
        <f xml:space="preserve"> MIN(   MAX(0,EXP((1/beta.p)*( AE46 - AE61 - beta.0 - beta.oil*price.oil.2030 - beta.eua*price.eua.2030 - parameters!$D86 ))), price.ceiling   )</f>
        <v>10.560789393088143</v>
      </c>
      <c r="AF76" s="1">
        <f xml:space="preserve"> MIN(   MAX(0,EXP((1/beta.p)*( AF46 - AF61 - beta.0 - beta.oil*price.oil.2030 - beta.eua*price.eua.2030 - parameters!$D86 ))), price.ceiling   )</f>
        <v>10.966498789677374</v>
      </c>
      <c r="AG76" s="1">
        <f xml:space="preserve"> MIN(   MAX(0,EXP((1/beta.p)*( AG46 - AG61 - beta.0 - beta.oil*price.oil.2030 - beta.eua*price.eua.2030 - parameters!$D86 ))), price.ceiling   )</f>
        <v>11.387794153219842</v>
      </c>
      <c r="AH76" s="1">
        <f xml:space="preserve"> MIN(   MAX(0,EXP((1/beta.p)*( AH46 - AH61 - beta.0 - beta.oil*price.oil.2030 - beta.eua*price.eua.2030 - parameters!$D86 ))), price.ceiling   )</f>
        <v>11.825274243241235</v>
      </c>
      <c r="AI76" s="1">
        <f xml:space="preserve"> MIN(   MAX(0,EXP((1/beta.p)*( AI46 - AI61 - beta.0 - beta.oil*price.oil.2030 - beta.eua*price.eua.2030 - parameters!$D86 ))), price.ceiling   )</f>
        <v>12.279560821559663</v>
      </c>
      <c r="AJ76" s="1">
        <f xml:space="preserve"> MIN(   MAX(0,EXP((1/beta.p)*( AJ46 - AJ61 - beta.0 - beta.oil*price.oil.2030 - beta.eua*price.eua.2030 - parameters!$D86 ))), price.ceiling   )</f>
        <v>12.751299535955045</v>
      </c>
      <c r="AK76" s="1">
        <f xml:space="preserve"> MIN(   MAX(0,EXP((1/beta.p)*( AK46 - AK61 - beta.0 - beta.oil*price.oil.2030 - beta.eua*price.eua.2030 - parameters!$D86 ))), price.ceiling   )</f>
        <v>13.241160837786014</v>
      </c>
      <c r="AL76" s="1">
        <f xml:space="preserve"> MIN(   MAX(0,EXP((1/beta.p)*( AL46 - AL61 - beta.0 - beta.oil*price.oil.2030 - beta.eua*price.eua.2030 - parameters!$D86 ))), price.ceiling   )</f>
        <v>13.749840934858589</v>
      </c>
      <c r="AM76" s="1">
        <f xml:space="preserve"> MIN(   MAX(0,EXP((1/beta.p)*( AM46 - AM61 - beta.0 - beta.oil*price.oil.2030 - beta.eua*price.eua.2030 - parameters!$D86 ))), price.ceiling   )</f>
        <v>14.278062780900738</v>
      </c>
      <c r="AN76" s="1">
        <f xml:space="preserve"> MIN(   MAX(0,EXP((1/beta.p)*( AN46 - AN61 - beta.0 - beta.oil*price.oil.2030 - beta.eua*price.eua.2030 - parameters!$D86 ))), price.ceiling   )</f>
        <v>14.826577103049196</v>
      </c>
      <c r="AO76" s="1">
        <f xml:space="preserve"> MIN(   MAX(0,EXP((1/beta.p)*( AO46 - AO61 - beta.0 - beta.oil*price.oil.2030 - beta.eua*price.eua.2030 - parameters!$D86 ))), price.ceiling   )</f>
        <v>15.396163468808812</v>
      </c>
      <c r="AP76" s="1">
        <f xml:space="preserve"> MIN(   MAX(0,EXP((1/beta.p)*( AP46 - AP61 - beta.0 - beta.oil*price.oil.2030 - beta.eua*price.eua.2030 - parameters!$D86 ))), price.ceiling   )</f>
        <v>15.987631394000816</v>
      </c>
      <c r="AQ76" s="1">
        <f xml:space="preserve"> MIN(   MAX(0,EXP((1/beta.p)*( AQ46 - AQ61 - beta.0 - beta.oil*price.oil.2030 - beta.eua*price.eua.2030 - parameters!$D86 ))), price.ceiling   )</f>
        <v>16.601821493274674</v>
      </c>
      <c r="AR76" s="1">
        <f xml:space="preserve"> MIN(   MAX(0,EXP((1/beta.p)*( AR46 - AR61 - beta.0 - beta.oil*price.oil.2030 - beta.eua*price.eua.2030 - parameters!$D86 ))), price.ceiling   )</f>
        <v>17.239606674818663</v>
      </c>
      <c r="AS76" s="1">
        <f xml:space="preserve"> MIN(   MAX(0,EXP((1/beta.p)*( AS46 - AS61 - beta.0 - beta.oil*price.oil.2030 - beta.eua*price.eua.2030 - parameters!$D86 ))), price.ceiling   )</f>
        <v>17.901893380967159</v>
      </c>
      <c r="AT76" s="1">
        <f xml:space="preserve"> MIN(   MAX(0,EXP((1/beta.p)*( AT46 - AT61 - beta.0 - beta.oil*price.oil.2030 - beta.eua*price.eua.2030 - parameters!$D86 ))), price.ceiling   )</f>
        <v>18.589622876467789</v>
      </c>
      <c r="AU76" s="1">
        <f xml:space="preserve"> MIN(   MAX(0,EXP((1/beta.p)*( AU46 - AU61 - beta.0 - beta.oil*price.oil.2030 - beta.eua*price.eua.2030 - parameters!$D86 ))), price.ceiling   )</f>
        <v>19.303772586239408</v>
      </c>
      <c r="AV76" s="1">
        <f xml:space="preserve"> MIN(   MAX(0,EXP((1/beta.p)*( AV46 - AV61 - beta.0 - beta.oil*price.oil.2030 - beta.eua*price.eua.2030 - parameters!$D86 ))), price.ceiling   )</f>
        <v>20.045357484522174</v>
      </c>
      <c r="AW76" s="1">
        <f xml:space="preserve"> MIN(   MAX(0,EXP((1/beta.p)*( AW46 - AW61 - beta.0 - beta.oil*price.oil.2030 - beta.eua*price.eua.2030 - parameters!$D86 ))), price.ceiling   )</f>
        <v>20.815431537393962</v>
      </c>
      <c r="AX76" s="1">
        <f xml:space="preserve"> MIN(   MAX(0,EXP((1/beta.p)*( AX46 - AX61 - beta.0 - beta.oil*price.oil.2030 - beta.eua*price.eua.2030 - parameters!$D86 ))), price.ceiling   )</f>
        <v>21.615089200703466</v>
      </c>
      <c r="AY76" s="1">
        <f xml:space="preserve"> MIN(   MAX(0,EXP((1/beta.p)*( AY46 - AY61 - beta.0 - beta.oil*price.oil.2030 - beta.eua*price.eua.2030 - parameters!$D86 ))), price.ceiling   )</f>
        <v>22.44546697554852</v>
      </c>
      <c r="AZ76" s="1">
        <f xml:space="preserve"> MIN(   MAX(0,EXP((1/beta.p)*( AZ46 - AZ61 - beta.0 - beta.oil*price.oil.2030 - beta.eua*price.eua.2030 - parameters!$D86 ))), price.ceiling   )</f>
        <v>23.307745023510844</v>
      </c>
      <c r="BA76" s="1">
        <f xml:space="preserve"> MIN(   MAX(0,EXP((1/beta.p)*( BA46 - BA61 - beta.0 - beta.oil*price.oil.2030 - beta.eua*price.eua.2030 - parameters!$D86 ))), price.ceiling   )</f>
        <v>24.203148843942401</v>
      </c>
      <c r="BB76" s="1">
        <f xml:space="preserve"> MIN(   MAX(0,EXP((1/beta.p)*( BB46 - BB61 - beta.0 - beta.oil*price.oil.2030 - beta.eua*price.eua.2030 - parameters!$D86 ))), price.ceiling   )</f>
        <v>25.132951015687425</v>
      </c>
      <c r="BC76" s="1">
        <f xml:space="preserve"> MIN(   MAX(0,EXP((1/beta.p)*( BC46 - BC61 - beta.0 - beta.oil*price.oil.2030 - beta.eua*price.eua.2030 - parameters!$D86 ))), price.ceiling   )</f>
        <v>26.098473005715441</v>
      </c>
      <c r="BD76" s="1">
        <f xml:space="preserve"> MIN(   MAX(0,EXP((1/beta.p)*( BD46 - BD61 - beta.0 - beta.oil*price.oil.2030 - beta.eua*price.eua.2030 - parameters!$D86 ))), price.ceiling   )</f>
        <v>27.101087047235769</v>
      </c>
      <c r="BE76" s="1">
        <f xml:space="preserve"> MIN(   MAX(0,EXP((1/beta.p)*( BE46 - BE61 - beta.0 - beta.oil*price.oil.2030 - beta.eua*price.eua.2030 - parameters!$D86 ))), price.ceiling   )</f>
        <v>28.142218089962778</v>
      </c>
      <c r="BF76" s="1">
        <f xml:space="preserve"> MIN(   MAX(0,EXP((1/beta.p)*( BF46 - BF61 - beta.0 - beta.oil*price.oil.2030 - beta.eua*price.eua.2030 - parameters!$D86 ))), price.ceiling   )</f>
        <v>29.223345825303653</v>
      </c>
      <c r="BG76" s="1">
        <f xml:space="preserve"> MIN(   MAX(0,EXP((1/beta.p)*( BG46 - BG61 - beta.0 - beta.oil*price.oil.2030 - beta.eua*price.eua.2030 - parameters!$D86 ))), price.ceiling   )</f>
        <v>30.346006789346927</v>
      </c>
      <c r="BH76" s="1">
        <f xml:space="preserve"> MIN(   MAX(0,EXP((1/beta.p)*( BH46 - BH61 - beta.0 - beta.oil*price.oil.2030 - beta.eua*price.eua.2030 - parameters!$D86 ))), price.ceiling   )</f>
        <v>31.511796546640674</v>
      </c>
      <c r="BI76" s="1">
        <f xml:space="preserve"> MIN(   MAX(0,EXP((1/beta.p)*( BI46 - BI61 - beta.0 - beta.oil*price.oil.2030 - beta.eua*price.eua.2030 - parameters!$D86 ))), price.ceiling   )</f>
        <v>32.72237195786397</v>
      </c>
      <c r="BJ76" s="1">
        <f xml:space="preserve"> MIN(   MAX(0,EXP((1/beta.p)*( BJ46 - BJ61 - beta.0 - beta.oil*price.oil.2030 - beta.eua*price.eua.2030 - parameters!$D86 ))), price.ceiling   )</f>
        <v>33.979453534614464</v>
      </c>
      <c r="BK76" s="1">
        <f xml:space="preserve"> MIN(   MAX(0,EXP((1/beta.p)*( BK46 - BK61 - beta.0 - beta.oil*price.oil.2030 - beta.eua*price.eua.2030 - parameters!$D86 ))), price.ceiling   )</f>
        <v>35.284827884659052</v>
      </c>
      <c r="BL76" s="1">
        <f xml:space="preserve"> MIN(   MAX(0,EXP((1/beta.p)*( BL46 - BL61 - beta.0 - beta.oil*price.oil.2030 - beta.eua*price.eua.2030 - parameters!$D86 ))), price.ceiling   )</f>
        <v>36.640350251122399</v>
      </c>
      <c r="BM76" s="1">
        <f xml:space="preserve"> MIN(   MAX(0,EXP((1/beta.p)*( BM46 - BM61 - beta.0 - beta.oil*price.oil.2030 - beta.eua*price.eua.2030 - parameters!$D86 ))), price.ceiling   )</f>
        <v>38.047947149222651</v>
      </c>
      <c r="BN76" s="1">
        <f xml:space="preserve"> MIN(   MAX(0,EXP((1/beta.p)*( BN46 - BN61 - beta.0 - beta.oil*price.oil.2030 - beta.eua*price.eua.2030 - parameters!$D86 ))), price.ceiling   )</f>
        <v>39.509619104301414</v>
      </c>
      <c r="BO76" s="1">
        <f xml:space="preserve"> MIN(   MAX(0,EXP((1/beta.p)*( BO46 - BO61 - beta.0 - beta.oil*price.oil.2030 - beta.eua*price.eua.2030 - parameters!$D86 ))), price.ceiling   )</f>
        <v>41.0274434950394</v>
      </c>
      <c r="BP76" s="1">
        <f xml:space="preserve"> MIN(   MAX(0,EXP((1/beta.p)*( BP46 - BP61 - beta.0 - beta.oil*price.oil.2030 - beta.eua*price.eua.2030 - parameters!$D86 ))), price.ceiling   )</f>
        <v>42.603577505898947</v>
      </c>
      <c r="BQ76" s="1">
        <f xml:space="preserve"> MIN(   MAX(0,EXP((1/beta.p)*( BQ46 - BQ61 - beta.0 - beta.oil*price.oil.2030 - beta.eua*price.eua.2030 - parameters!$D86 ))), price.ceiling   )</f>
        <v>44.240261192988989</v>
      </c>
      <c r="BR76" s="1">
        <f xml:space="preserve"> MIN(   MAX(0,EXP((1/beta.p)*( BR46 - BR61 - beta.0 - beta.oil*price.oil.2030 - beta.eua*price.eua.2030 - parameters!$D86 ))), price.ceiling   )</f>
        <v>45.939820667710151</v>
      </c>
      <c r="BS76" s="1">
        <f xml:space="preserve"> MIN(   MAX(0,EXP((1/beta.p)*( BS46 - BS61 - beta.0 - beta.oil*price.oil.2030 - beta.eua*price.eua.2030 - parameters!$D86 ))), price.ceiling   )</f>
        <v>47.704671402704662</v>
      </c>
      <c r="BT76" s="1">
        <f xml:space="preserve"> MIN(   MAX(0,EXP((1/beta.p)*( BT46 - BT61 - beta.0 - beta.oil*price.oil.2030 - beta.eua*price.eua.2030 - parameters!$D86 ))), price.ceiling   )</f>
        <v>49.537321664809696</v>
      </c>
      <c r="BU76" s="1">
        <f xml:space="preserve"> MIN(   MAX(0,EXP((1/beta.p)*( BU46 - BU61 - beta.0 - beta.oil*price.oil.2030 - beta.eua*price.eua.2030 - parameters!$D86 ))), price.ceiling   )</f>
        <v>51.440376079892566</v>
      </c>
      <c r="BV76" s="1">
        <f xml:space="preserve"> MIN(   MAX(0,EXP((1/beta.p)*( BV46 - BV61 - beta.0 - beta.oil*price.oil.2030 - beta.eua*price.eua.2030 - parameters!$D86 ))), price.ceiling   )</f>
        <v>53.416539334635146</v>
      </c>
      <c r="BW76" s="1">
        <f xml:space="preserve"> MIN(   MAX(0,EXP((1/beta.p)*( BW46 - BW61 - beta.0 - beta.oil*price.oil.2030 - beta.eua*price.eua.2030 - parameters!$D86 ))), price.ceiling   )</f>
        <v>55.468620020528157</v>
      </c>
      <c r="BX76" s="1">
        <f xml:space="preserve"> MIN(   MAX(0,EXP((1/beta.p)*( BX46 - BX61 - beta.0 - beta.oil*price.oil.2030 - beta.eua*price.eua.2030 - parameters!$D86 ))), price.ceiling   )</f>
        <v>57.599534625538062</v>
      </c>
      <c r="BY76" s="1">
        <f xml:space="preserve"> MIN(   MAX(0,EXP((1/beta.p)*( BY46 - BY61 - beta.0 - beta.oil*price.oil.2030 - beta.eua*price.eua.2030 - parameters!$D86 ))), price.ceiling   )</f>
        <v>59.812311679121045</v>
      </c>
      <c r="BZ76" s="1">
        <f xml:space="preserve"> MIN(   MAX(0,EXP((1/beta.p)*( BZ46 - BZ61 - beta.0 - beta.oil*price.oil.2030 - beta.eua*price.eua.2030 - parameters!$D86 ))), price.ceiling   )</f>
        <v>62.11009605647304</v>
      </c>
      <c r="CA76" s="1">
        <f xml:space="preserve"> MIN(   MAX(0,EXP((1/beta.p)*( CA46 - CA61 - beta.0 - beta.oil*price.oil.2030 - beta.eua*price.eua.2030 - parameters!$D86 ))), price.ceiling   )</f>
        <v>64.496153448135772</v>
      </c>
      <c r="CB76" s="1">
        <f xml:space="preserve"> MIN(   MAX(0,EXP((1/beta.p)*( CB46 - CB61 - beta.0 - beta.oil*price.oil.2030 - beta.eua*price.eua.2030 - parameters!$D86 ))), price.ceiling   )</f>
        <v>66.97387500130823</v>
      </c>
      <c r="CC76" s="1">
        <f xml:space="preserve"> MIN(   MAX(0,EXP((1/beta.p)*( CC46 - CC61 - beta.0 - beta.oil*price.oil.2030 - beta.eua*price.eua.2030 - parameters!$D86 ))), price.ceiling   )</f>
        <v>69.546782139462763</v>
      </c>
      <c r="CD76" s="1">
        <f xml:space="preserve"> MIN(   MAX(0,EXP((1/beta.p)*( CD46 - CD61 - beta.0 - beta.oil*price.oil.2030 - beta.eua*price.eua.2030 - parameters!$D86 ))), price.ceiling   )</f>
        <v>72.218531567113587</v>
      </c>
      <c r="CE76" s="1">
        <f xml:space="preserve"> MIN(   MAX(0,EXP((1/beta.p)*( CE46 - CE61 - beta.0 - beta.oil*price.oil.2030 - beta.eua*price.eua.2030 - parameters!$D86 ))), price.ceiling   )</f>
        <v>74.992920466851515</v>
      </c>
      <c r="CF76" s="1">
        <f xml:space="preserve"> MIN(   MAX(0,EXP((1/beta.p)*( CF46 - CF61 - beta.0 - beta.oil*price.oil.2030 - beta.eua*price.eua.2030 - parameters!$D86 ))), price.ceiling   )</f>
        <v>77.873891896031168</v>
      </c>
      <c r="CG76" s="1">
        <f xml:space="preserve"> MIN(   MAX(0,EXP((1/beta.p)*( CG46 - CG61 - beta.0 - beta.oil*price.oil.2030 - beta.eua*price.eua.2030 - parameters!$D86 ))), price.ceiling   )</f>
        <v>80.865540390780197</v>
      </c>
      <c r="CH76" s="1">
        <f xml:space="preserve"> MIN(   MAX(0,EXP((1/beta.p)*( CH46 - CH61 - beta.0 - beta.oil*price.oil.2030 - beta.eua*price.eua.2030 - parameters!$D86 ))), price.ceiling   )</f>
        <v>83.97211778529558</v>
      </c>
      <c r="CI76" s="1">
        <f xml:space="preserve"> MIN(   MAX(0,EXP((1/beta.p)*( CI46 - CI61 - beta.0 - beta.oil*price.oil.2030 - beta.eua*price.eua.2030 - parameters!$D86 ))), price.ceiling   )</f>
        <v>87.198039254697278</v>
      </c>
      <c r="CJ76" s="1">
        <f xml:space="preserve"> MIN(   MAX(0,EXP((1/beta.p)*( CJ46 - CJ61 - beta.0 - beta.oil*price.oil.2030 - beta.eua*price.eua.2030 - parameters!$D86 ))), price.ceiling   )</f>
        <v>90.547889590027324</v>
      </c>
      <c r="CK76" s="1">
        <f xml:space="preserve"> MIN(   MAX(0,EXP((1/beta.p)*( CK46 - CK61 - beta.0 - beta.oil*price.oil.2030 - beta.eua*price.eua.2030 - parameters!$D86 ))), price.ceiling   )</f>
        <v>94.026429714314077</v>
      </c>
      <c r="CL76" s="1">
        <f xml:space="preserve"> MIN(   MAX(0,EXP((1/beta.p)*( CL46 - CL61 - beta.0 - beta.oil*price.oil.2030 - beta.eua*price.eua.2030 - parameters!$D86 ))), price.ceiling   )</f>
        <v>97.638603448959401</v>
      </c>
      <c r="CM76" s="1">
        <f xml:space="preserve"> MIN(   MAX(0,EXP((1/beta.p)*( CM46 - CM61 - beta.0 - beta.oil*price.oil.2030 - beta.eua*price.eua.2030 - parameters!$D86 ))), price.ceiling   )</f>
        <v>101.38954454006935</v>
      </c>
      <c r="CN76" s="1">
        <f xml:space="preserve"> MIN(   MAX(0,EXP((1/beta.p)*( CN46 - CN61 - beta.0 - beta.oil*price.oil.2030 - beta.eua*price.eua.2030 - parameters!$D86 ))), price.ceiling   )</f>
        <v>105.28458395471105</v>
      </c>
      <c r="CO76" s="1">
        <f xml:space="preserve"> MIN(   MAX(0,EXP((1/beta.p)*( CO46 - CO61 - beta.0 - beta.oil*price.oil.2030 - beta.eua*price.eua.2030 - parameters!$D86 ))), price.ceiling   )</f>
        <v>109.32925745746731</v>
      </c>
      <c r="CP76" s="1">
        <f xml:space="preserve"> MIN(   MAX(0,EXP((1/beta.p)*( CP46 - CP61 - beta.0 - beta.oil*price.oil.2030 - beta.eua*price.eua.2030 - parameters!$D86 ))), price.ceiling   )</f>
        <v>113.52931347805691</v>
      </c>
      <c r="CQ76" s="1">
        <f xml:space="preserve"> MIN(   MAX(0,EXP((1/beta.p)*( CQ46 - CQ61 - beta.0 - beta.oil*price.oil.2030 - beta.eua*price.eua.2030 - parameters!$D86 ))), price.ceiling   )</f>
        <v>117.89072128120051</v>
      </c>
      <c r="CR76" s="1">
        <f xml:space="preserve"> MIN(   MAX(0,EXP((1/beta.p)*( CR46 - CR61 - beta.0 - beta.oil*price.oil.2030 - beta.eua*price.eua.2030 - parameters!$D86 ))), price.ceiling   )</f>
        <v>122.41967945034726</v>
      </c>
      <c r="CS76" s="1">
        <f xml:space="preserve"> MIN(   MAX(0,EXP((1/beta.p)*( CS46 - CS61 - beta.0 - beta.oil*price.oil.2030 - beta.eua*price.eua.2030 - parameters!$D86 ))), price.ceiling   )</f>
        <v>127.12262469731463</v>
      </c>
      <c r="CT76" s="1">
        <f xml:space="preserve"> MIN(   MAX(0,EXP((1/beta.p)*( CT46 - CT61 - beta.0 - beta.oil*price.oil.2030 - beta.eua*price.eua.2030 - parameters!$D86 ))), price.ceiling   )</f>
        <v>132.00624101036615</v>
      </c>
      <c r="CU76" s="1">
        <f xml:space="preserve"> MIN(   MAX(0,EXP((1/beta.p)*( CU46 - CU61 - beta.0 - beta.oil*price.oil.2030 - beta.eua*price.eua.2030 - parameters!$D86 ))), price.ceiling   )</f>
        <v>137.0774691537263</v>
      </c>
      <c r="CV76" s="1">
        <f xml:space="preserve"> MIN(   MAX(0,EXP((1/beta.p)*( CV46 - CV61 - beta.0 - beta.oil*price.oil.2030 - beta.eua*price.eua.2030 - parameters!$D86 ))), price.ceiling   )</f>
        <v>142.34351653203453</v>
      </c>
      <c r="CW76" s="1">
        <f xml:space="preserve"> MIN(   MAX(0,EXP((1/beta.p)*( CW46 - CW61 - beta.0 - beta.oil*price.oil.2030 - beta.eua*price.eua.2030 - parameters!$D86 ))), price.ceiling   )</f>
        <v>147.81186743375744</v>
      </c>
      <c r="CX76" s="1">
        <f xml:space="preserve"> MIN(   MAX(0,EXP((1/beta.p)*( CX46 - CX61 - beta.0 - beta.oil*price.oil.2030 - beta.eua*price.eua.2030 - parameters!$D86 ))), price.ceiling   )</f>
        <v>153.49029366811894</v>
      </c>
      <c r="CY76" s="1">
        <f xml:space="preserve"> MIN(   MAX(0,EXP((1/beta.p)*( CY46 - CY61 - beta.0 - beta.oil*price.oil.2030 - beta.eua*price.eua.2030 - parameters!$D86 ))), price.ceiling   )</f>
        <v>159.38686561066245</v>
      </c>
      <c r="CZ76" s="1">
        <f xml:space="preserve"> MIN(   MAX(0,EXP((1/beta.p)*( CZ46 - CZ61 - beta.0 - beta.oil*price.oil.2030 - beta.eua*price.eua.2030 - parameters!$D86 ))), price.ceiling   )</f>
        <v>165.50996367314951</v>
      </c>
      <c r="DA76" s="1">
        <f xml:space="preserve"> MIN(   MAX(0,EXP((1/beta.p)*( DA46 - DA61 - beta.0 - beta.oil*price.oil.2030 - beta.eua*price.eua.2030 - parameters!$D86 ))), price.ceiling   )</f>
        <v>171.86829021408829</v>
      </c>
    </row>
    <row r="77" spans="1:105" x14ac:dyDescent="0.25">
      <c r="A77" t="s">
        <v>57</v>
      </c>
      <c r="B77" s="3">
        <f t="shared" si="8"/>
        <v>28.404895063461396</v>
      </c>
      <c r="D77" t="s">
        <v>57</v>
      </c>
      <c r="E77" s="1">
        <f xml:space="preserve"> MIN(   MAX(0,EXP((1/beta.p)*( E47 - E62 - beta.0 - beta.oil*price.oil.2030 - beta.eua*price.eua.2030 - parameters!$D87 ))), price.ceiling   )</f>
        <v>7.2132499826018561</v>
      </c>
      <c r="F77" s="1">
        <f xml:space="preserve"> MIN(   MAX(0,EXP((1/beta.p)*( F47 - F62 - beta.0 - beta.oil*price.oil.2030 - beta.eua*price.eua.2030 - parameters!$D87 ))), price.ceiling   )</f>
        <v>7.4084335034638533</v>
      </c>
      <c r="G77" s="1">
        <f xml:space="preserve"> MIN(   MAX(0,EXP((1/beta.p)*( G47 - G62 - beta.0 - beta.oil*price.oil.2030 - beta.eua*price.eua.2030 - parameters!$D87 ))), price.ceiling   )</f>
        <v>7.6088985003467782</v>
      </c>
      <c r="H77" s="1">
        <f xml:space="preserve"> MIN(   MAX(0,EXP((1/beta.p)*( H47 - H62 - beta.0 - beta.oil*price.oil.2030 - beta.eua*price.eua.2030 - parameters!$D87 ))), price.ceiling   )</f>
        <v>7.8147878848490944</v>
      </c>
      <c r="I77" s="1">
        <f xml:space="preserve"> MIN(   MAX(0,EXP((1/beta.p)*( I47 - I62 - beta.0 - beta.oil*price.oil.2030 - beta.eua*price.eua.2030 - parameters!$D87 ))), price.ceiling   )</f>
        <v>8.0262484356179655</v>
      </c>
      <c r="J77" s="1">
        <f xml:space="preserve"> MIN(   MAX(0,EXP((1/beta.p)*( J47 - J62 - beta.0 - beta.oil*price.oil.2030 - beta.eua*price.eua.2030 - parameters!$D87 ))), price.ceiling   )</f>
        <v>8.2434309029878143</v>
      </c>
      <c r="K77" s="1">
        <f xml:space="preserve"> MIN(   MAX(0,EXP((1/beta.p)*( K47 - K62 - beta.0 - beta.oil*price.oil.2030 - beta.eua*price.eua.2030 - parameters!$D87 ))), price.ceiling   )</f>
        <v>8.4664901164503394</v>
      </c>
      <c r="L77" s="1">
        <f xml:space="preserve"> MIN(   MAX(0,EXP((1/beta.p)*( L47 - L62 - beta.0 - beta.oil*price.oil.2030 - beta.eua*price.eua.2030 - parameters!$D87 ))), price.ceiling   )</f>
        <v>8.6955850950325146</v>
      </c>
      <c r="M77" s="1">
        <f xml:space="preserve"> MIN(   MAX(0,EXP((1/beta.p)*( M47 - M62 - beta.0 - beta.oil*price.oil.2030 - beta.eua*price.eua.2030 - parameters!$D87 ))), price.ceiling   )</f>
        <v>8.9308791606613571</v>
      </c>
      <c r="N77" s="1">
        <f xml:space="preserve"> MIN(   MAX(0,EXP((1/beta.p)*( N47 - N62 - beta.0 - beta.oil*price.oil.2030 - beta.eua*price.eua.2030 - parameters!$D87 ))), price.ceiling   )</f>
        <v>9.1725400545961797</v>
      </c>
      <c r="O77" s="1">
        <f xml:space="preserve"> MIN(   MAX(0,EXP((1/beta.p)*( O47 - O62 - beta.0 - beta.oil*price.oil.2030 - beta.eua*price.eua.2030 - parameters!$D87 ))), price.ceiling   )</f>
        <v>9.4207400570114537</v>
      </c>
      <c r="P77" s="1">
        <f xml:space="preserve"> MIN(   MAX(0,EXP((1/beta.p)*( P47 - P62 - beta.0 - beta.oil*price.oil.2030 - beta.eua*price.eua.2030 - parameters!$D87 ))), price.ceiling   )</f>
        <v>9.6756561098154226</v>
      </c>
      <c r="Q77" s="1">
        <f xml:space="preserve"> MIN(   MAX(0,EXP((1/beta.p)*( Q47 - Q62 - beta.0 - beta.oil*price.oil.2030 - beta.eua*price.eua.2030 - parameters!$D87 ))), price.ceiling   )</f>
        <v>9.9374699427920632</v>
      </c>
      <c r="R77" s="1">
        <f xml:space="preserve"> MIN(   MAX(0,EXP((1/beta.p)*( R47 - R62 - beta.0 - beta.oil*price.oil.2030 - beta.eua*price.eua.2030 - parameters!$D87 ))), price.ceiling   )</f>
        <v>10.206368203156355</v>
      </c>
      <c r="S77" s="1">
        <f xml:space="preserve"> MIN(   MAX(0,EXP((1/beta.p)*( S47 - S62 - beta.0 - beta.oil*price.oil.2030 - beta.eua*price.eua.2030 - parameters!$D87 ))), price.ceiling   )</f>
        <v>10.482542588615189</v>
      </c>
      <c r="T77" s="1">
        <f xml:space="preserve"> MIN(   MAX(0,EXP((1/beta.p)*( T47 - T62 - beta.0 - beta.oil*price.oil.2030 - beta.eua*price.eua.2030 - parameters!$D87 ))), price.ceiling   )</f>
        <v>10.766189984028726</v>
      </c>
      <c r="U77" s="1">
        <f xml:space="preserve"> MIN(   MAX(0,EXP((1/beta.p)*( U47 - U62 - beta.0 - beta.oil*price.oil.2030 - beta.eua*price.eua.2030 - parameters!$D87 ))), price.ceiling   )</f>
        <v>11.057512601769737</v>
      </c>
      <c r="V77" s="1">
        <f xml:space="preserve"> MIN(   MAX(0,EXP((1/beta.p)*( V47 - V62 - beta.0 - beta.oil*price.oil.2030 - beta.eua*price.eua.2030 - parameters!$D87 ))), price.ceiling   )</f>
        <v>11.356718125880914</v>
      </c>
      <c r="W77" s="1">
        <f xml:space="preserve"> MIN(   MAX(0,EXP((1/beta.p)*( W47 - W62 - beta.0 - beta.oil*price.oil.2030 - beta.eua*price.eua.2030 - parameters!$D87 ))), price.ceiling   )</f>
        <v>11.664019860132909</v>
      </c>
      <c r="X77" s="1">
        <f xml:space="preserve"> MIN(   MAX(0,EXP((1/beta.p)*( X47 - X62 - beta.0 - beta.oil*price.oil.2030 - beta.eua*price.eua.2030 - parameters!$D87 ))), price.ceiling   )</f>
        <v>11.979636880088702</v>
      </c>
      <c r="Y77" s="1">
        <f xml:space="preserve"> MIN(   MAX(0,EXP((1/beta.p)*( Y47 - Y62 - beta.0 - beta.oil*price.oil.2030 - beta.eua*price.eua.2030 - parameters!$D87 ))), price.ceiling   )</f>
        <v>12.303794189282707</v>
      </c>
      <c r="Z77" s="1">
        <f xml:space="preserve"> MIN(   MAX(0,EXP((1/beta.p)*( Z47 - Z62 - beta.0 - beta.oil*price.oil.2030 - beta.eua*price.eua.2030 - parameters!$D87 ))), price.ceiling   )</f>
        <v>12.636722879625886</v>
      </c>
      <c r="AA77" s="1">
        <f xml:space="preserve"> MIN(   MAX(0,EXP((1/beta.p)*( AA47 - AA62 - beta.0 - beta.oil*price.oil.2030 - beta.eua*price.eua.2030 - parameters!$D87 ))), price.ceiling   )</f>
        <v>12.978660296151283</v>
      </c>
      <c r="AB77" s="1">
        <f xml:space="preserve"> MIN(   MAX(0,EXP((1/beta.p)*( AB47 - AB62 - beta.0 - beta.oil*price.oil.2030 - beta.eua*price.eua.2030 - parameters!$D87 ))), price.ceiling   )</f>
        <v>13.329850206217431</v>
      </c>
      <c r="AC77" s="1">
        <f xml:space="preserve"> MIN(   MAX(0,EXP((1/beta.p)*( AC47 - AC62 - beta.0 - beta.oil*price.oil.2030 - beta.eua*price.eua.2030 - parameters!$D87 ))), price.ceiling   )</f>
        <v>13.69054297329024</v>
      </c>
      <c r="AD77" s="1">
        <f xml:space="preserve"> MIN(   MAX(0,EXP((1/beta.p)*( AD47 - AD62 - beta.0 - beta.oil*price.oil.2030 - beta.eua*price.eua.2030 - parameters!$D87 ))), price.ceiling   )</f>
        <v>14.0609957354272</v>
      </c>
      <c r="AE77" s="1">
        <f xml:space="preserve"> MIN(   MAX(0,EXP((1/beta.p)*( AE47 - AE62 - beta.0 - beta.oil*price.oil.2030 - beta.eua*price.eua.2030 - parameters!$D87 ))), price.ceiling   )</f>
        <v>14.441472588591282</v>
      </c>
      <c r="AF77" s="1">
        <f xml:space="preserve"> MIN(   MAX(0,EXP((1/beta.p)*( AF47 - AF62 - beta.0 - beta.oil*price.oil.2030 - beta.eua*price.eua.2030 - parameters!$D87 ))), price.ceiling   )</f>
        <v>14.832244774925043</v>
      </c>
      <c r="AG77" s="1">
        <f xml:space="preserve"> MIN(   MAX(0,EXP((1/beta.p)*( AG47 - AG62 - beta.0 - beta.oil*price.oil.2030 - beta.eua*price.eua.2030 - parameters!$D87 ))), price.ceiling   )</f>
        <v>15.233590876119306</v>
      </c>
      <c r="AH77" s="1">
        <f xml:space="preserve"> MIN(   MAX(0,EXP((1/beta.p)*( AH47 - AH62 - beta.0 - beta.oil*price.oil.2030 - beta.eua*price.eua.2030 - parameters!$D87 ))), price.ceiling   )</f>
        <v>15.645797012014187</v>
      </c>
      <c r="AI77" s="1">
        <f xml:space="preserve"> MIN(   MAX(0,EXP((1/beta.p)*( AI47 - AI62 - beta.0 - beta.oil*price.oil.2030 - beta.eua*price.eua.2030 - parameters!$D87 ))), price.ceiling   )</f>
        <v>16.069157044574087</v>
      </c>
      <c r="AJ77" s="1">
        <f xml:space="preserve"> MIN(   MAX(0,EXP((1/beta.p)*( AJ47 - AJ62 - beta.0 - beta.oil*price.oil.2030 - beta.eua*price.eua.2030 - parameters!$D87 ))), price.ceiling   )</f>
        <v>16.503972787382022</v>
      </c>
      <c r="AK77" s="1">
        <f xml:space="preserve"> MIN(   MAX(0,EXP((1/beta.p)*( AK47 - AK62 - beta.0 - beta.oil*price.oil.2030 - beta.eua*price.eua.2030 - parameters!$D87 ))), price.ceiling   )</f>
        <v>16.950554220802676</v>
      </c>
      <c r="AL77" s="1">
        <f xml:space="preserve"> MIN(   MAX(0,EXP((1/beta.p)*( AL47 - AL62 - beta.0 - beta.oil*price.oil.2030 - beta.eua*price.eua.2030 - parameters!$D87 ))), price.ceiling   )</f>
        <v>17.409219712967559</v>
      </c>
      <c r="AM77" s="1">
        <f xml:space="preserve"> MIN(   MAX(0,EXP((1/beta.p)*( AM47 - AM62 - beta.0 - beta.oil*price.oil.2030 - beta.eua*price.eua.2030 - parameters!$D87 ))), price.ceiling   )</f>
        <v>17.880296246739849</v>
      </c>
      <c r="AN77" s="1">
        <f xml:space="preserve"> MIN(   MAX(0,EXP((1/beta.p)*( AN47 - AN62 - beta.0 - beta.oil*price.oil.2030 - beta.eua*price.eua.2030 - parameters!$D87 ))), price.ceiling   )</f>
        <v>18.36411965282058</v>
      </c>
      <c r="AO77" s="1">
        <f xml:space="preserve"> MIN(   MAX(0,EXP((1/beta.p)*( AO47 - AO62 - beta.0 - beta.oil*price.oil.2030 - beta.eua*price.eua.2030 - parameters!$D87 ))), price.ceiling   )</f>
        <v>18.861034849162589</v>
      </c>
      <c r="AP77" s="1">
        <f xml:space="preserve"> MIN(   MAX(0,EXP((1/beta.p)*( AP47 - AP62 - beta.0 - beta.oil*price.oil.2030 - beta.eua*price.eua.2030 - parameters!$D87 ))), price.ceiling   )</f>
        <v>19.37139608686261</v>
      </c>
      <c r="AQ77" s="1">
        <f xml:space="preserve"> MIN(   MAX(0,EXP((1/beta.p)*( AQ47 - AQ62 - beta.0 - beta.oil*price.oil.2030 - beta.eua*price.eua.2030 - parameters!$D87 ))), price.ceiling   )</f>
        <v>19.895567202707163</v>
      </c>
      <c r="AR77" s="1">
        <f xml:space="preserve"> MIN(   MAX(0,EXP((1/beta.p)*( AR47 - AR62 - beta.0 - beta.oil*price.oil.2030 - beta.eua*price.eua.2030 - parameters!$D87 ))), price.ceiling   )</f>
        <v>20.433921878551928</v>
      </c>
      <c r="AS77" s="1">
        <f xml:space="preserve"> MIN(   MAX(0,EXP((1/beta.p)*( AS47 - AS62 - beta.0 - beta.oil*price.oil.2030 - beta.eua*price.eua.2030 - parameters!$D87 ))), price.ceiling   )</f>
        <v>20.986843907719717</v>
      </c>
      <c r="AT77" s="1">
        <f xml:space="preserve"> MIN(   MAX(0,EXP((1/beta.p)*( AT47 - AT62 - beta.0 - beta.oil*price.oil.2030 - beta.eua*price.eua.2030 - parameters!$D87 ))), price.ceiling   )</f>
        <v>21.554727468606988</v>
      </c>
      <c r="AU77" s="1">
        <f xml:space="preserve"> MIN(   MAX(0,EXP((1/beta.p)*( AU47 - AU62 - beta.0 - beta.oil*price.oil.2030 - beta.eua*price.eua.2030 - parameters!$D87 ))), price.ceiling   )</f>
        <v>22.137977405693729</v>
      </c>
      <c r="AV77" s="1">
        <f xml:space="preserve"> MIN(   MAX(0,EXP((1/beta.p)*( AV47 - AV62 - beta.0 - beta.oil*price.oil.2030 - beta.eua*price.eua.2030 - parameters!$D87 ))), price.ceiling   )</f>
        <v>22.737009518157407</v>
      </c>
      <c r="AW77" s="1">
        <f xml:space="preserve"> MIN(   MAX(0,EXP((1/beta.p)*( AW47 - AW62 - beta.0 - beta.oil*price.oil.2030 - beta.eua*price.eua.2030 - parameters!$D87 ))), price.ceiling   )</f>
        <v>23.352250856296347</v>
      </c>
      <c r="AX77" s="1">
        <f xml:space="preserve"> MIN(   MAX(0,EXP((1/beta.p)*( AX47 - AX62 - beta.0 - beta.oil*price.oil.2030 - beta.eua*price.eua.2030 - parameters!$D87 ))), price.ceiling   )</f>
        <v>23.984140025974128</v>
      </c>
      <c r="AY77" s="1">
        <f xml:space="preserve"> MIN(   MAX(0,EXP((1/beta.p)*( AY47 - AY62 - beta.0 - beta.oil*price.oil.2030 - beta.eua*price.eua.2030 - parameters!$D87 ))), price.ceiling   )</f>
        <v>24.633127501301889</v>
      </c>
      <c r="AZ77" s="1">
        <f xml:space="preserve"> MIN(   MAX(0,EXP((1/beta.p)*( AZ47 - AZ62 - beta.0 - beta.oil*price.oil.2030 - beta.eua*price.eua.2030 - parameters!$D87 ))), price.ceiling   )</f>
        <v>25.299675945781598</v>
      </c>
      <c r="BA77" s="1">
        <f xml:space="preserve"> MIN(   MAX(0,EXP((1/beta.p)*( BA47 - BA62 - beta.0 - beta.oil*price.oil.2030 - beta.eua*price.eua.2030 - parameters!$D87 ))), price.ceiling   )</f>
        <v>25.984260542139101</v>
      </c>
      <c r="BB77" s="1">
        <f xml:space="preserve"> MIN(   MAX(0,EXP((1/beta.p)*( BB47 - BB62 - beta.0 - beta.oil*price.oil.2030 - beta.eua*price.eua.2030 - parameters!$D87 ))), price.ceiling   )</f>
        <v>26.687369331082078</v>
      </c>
      <c r="BC77" s="1">
        <f xml:space="preserve"> MIN(   MAX(0,EXP((1/beta.p)*( BC47 - BC62 - beta.0 - beta.oil*price.oil.2030 - beta.eua*price.eua.2030 - parameters!$D87 ))), price.ceiling   )</f>
        <v>27.409503559224579</v>
      </c>
      <c r="BD77" s="1">
        <f xml:space="preserve"> MIN(   MAX(0,EXP((1/beta.p)*( BD47 - BD62 - beta.0 - beta.oil*price.oil.2030 - beta.eua*price.eua.2030 - parameters!$D87 ))), price.ceiling   )</f>
        <v>28.151178036425936</v>
      </c>
      <c r="BE77" s="1">
        <f xml:space="preserve"> MIN(   MAX(0,EXP((1/beta.p)*( BE47 - BE62 - beta.0 - beta.oil*price.oil.2030 - beta.eua*price.eua.2030 - parameters!$D87 ))), price.ceiling   )</f>
        <v>28.912921502798987</v>
      </c>
      <c r="BF77" s="1">
        <f xml:space="preserve"> MIN(   MAX(0,EXP((1/beta.p)*( BF47 - BF62 - beta.0 - beta.oil*price.oil.2030 - beta.eua*price.eua.2030 - parameters!$D87 ))), price.ceiling   )</f>
        <v>29.695277005649203</v>
      </c>
      <c r="BG77" s="1">
        <f xml:space="preserve"> MIN(   MAX(0,EXP((1/beta.p)*( BG47 - BG62 - beta.0 - beta.oil*price.oil.2030 - beta.eua*price.eua.2030 - parameters!$D87 ))), price.ceiling   )</f>
        <v>30.498802286613373</v>
      </c>
      <c r="BH77" s="1">
        <f xml:space="preserve"> MIN(   MAX(0,EXP((1/beta.p)*( BH47 - BH62 - beta.0 - beta.oil*price.oil.2030 - beta.eua*price.eua.2030 - parameters!$D87 ))), price.ceiling   )</f>
        <v>31.324070179273864</v>
      </c>
      <c r="BI77" s="1">
        <f xml:space="preserve"> MIN(   MAX(0,EXP((1/beta.p)*( BI47 - BI62 - beta.0 - beta.oil*price.oil.2030 - beta.eua*price.eua.2030 - parameters!$D87 ))), price.ceiling   )</f>
        <v>32.171669017532004</v>
      </c>
      <c r="BJ77" s="1">
        <f xml:space="preserve"> MIN(   MAX(0,EXP((1/beta.p)*( BJ47 - BJ62 - beta.0 - beta.oil*price.oil.2030 - beta.eua*price.eua.2030 - parameters!$D87 ))), price.ceiling   )</f>
        <v>33.042203055031671</v>
      </c>
      <c r="BK77" s="1">
        <f xml:space="preserve"> MIN(   MAX(0,EXP((1/beta.p)*( BK47 - BK62 - beta.0 - beta.oil*price.oil.2030 - beta.eua*price.eua.2030 - parameters!$D87 ))), price.ceiling   )</f>
        <v>33.936292895931899</v>
      </c>
      <c r="BL77" s="1">
        <f xml:space="preserve"> MIN(   MAX(0,EXP((1/beta.p)*( BL47 - BL62 - beta.0 - beta.oil*price.oil.2030 - beta.eua*price.eua.2030 - parameters!$D87 ))), price.ceiling   )</f>
        <v>34.854575937336037</v>
      </c>
      <c r="BM77" s="1">
        <f xml:space="preserve"> MIN(   MAX(0,EXP((1/beta.p)*( BM47 - BM62 - beta.0 - beta.oil*price.oil.2030 - beta.eua*price.eua.2030 - parameters!$D87 ))), price.ceiling   )</f>
        <v>35.797706823692359</v>
      </c>
      <c r="BN77" s="1">
        <f xml:space="preserve"> MIN(   MAX(0,EXP((1/beta.p)*( BN47 - BN62 - beta.0 - beta.oil*price.oil.2030 - beta.eua*price.eua.2030 - parameters!$D87 ))), price.ceiling   )</f>
        <v>36.766357913490523</v>
      </c>
      <c r="BO77" s="1">
        <f xml:space="preserve"> MIN(   MAX(0,EXP((1/beta.p)*( BO47 - BO62 - beta.0 - beta.oil*price.oil.2030 - beta.eua*price.eua.2030 - parameters!$D87 ))), price.ceiling   )</f>
        <v>37.761219758586179</v>
      </c>
      <c r="BP77" s="1">
        <f xml:space="preserve"> MIN(   MAX(0,EXP((1/beta.p)*( BP47 - BP62 - beta.0 - beta.oil*price.oil.2030 - beta.eua*price.eua.2030 - parameters!$D87 ))), price.ceiling   )</f>
        <v>38.783001596495772</v>
      </c>
      <c r="BQ77" s="1">
        <f xml:space="preserve"> MIN(   MAX(0,EXP((1/beta.p)*( BQ47 - BQ62 - beta.0 - beta.oil*price.oil.2030 - beta.eua*price.eua.2030 - parameters!$D87 ))), price.ceiling   )</f>
        <v>39.832431856012469</v>
      </c>
      <c r="BR77" s="1">
        <f xml:space="preserve"> MIN(   MAX(0,EXP((1/beta.p)*( BR47 - BR62 - beta.0 - beta.oil*price.oil.2030 - beta.eua*price.eua.2030 - parameters!$D87 ))), price.ceiling   )</f>
        <v>40.910258676503133</v>
      </c>
      <c r="BS77" s="1">
        <f xml:space="preserve"> MIN(   MAX(0,EXP((1/beta.p)*( BS47 - BS62 - beta.0 - beta.oil*price.oil.2030 - beta.eua*price.eua.2030 - parameters!$D87 ))), price.ceiling   )</f>
        <v>42.017250441257488</v>
      </c>
      <c r="BT77" s="1">
        <f xml:space="preserve"> MIN(   MAX(0,EXP((1/beta.p)*( BT47 - BT62 - beta.0 - beta.oil*price.oil.2030 - beta.eua*price.eua.2030 - parameters!$D87 ))), price.ceiling   )</f>
        <v>43.154196325268963</v>
      </c>
      <c r="BU77" s="1">
        <f xml:space="preserve"> MIN(   MAX(0,EXP((1/beta.p)*( BU47 - BU62 - beta.0 - beta.oil*price.oil.2030 - beta.eua*price.eua.2030 - parameters!$D87 ))), price.ceiling   )</f>
        <v>44.32190685783776</v>
      </c>
      <c r="BV77" s="1">
        <f xml:space="preserve"> MIN(   MAX(0,EXP((1/beta.p)*( BV47 - BV62 - beta.0 - beta.oil*price.oil.2030 - beta.eua*price.eua.2030 - parameters!$D87 ))), price.ceiling   )</f>
        <v>45.521214500397761</v>
      </c>
      <c r="BW77" s="1">
        <f xml:space="preserve"> MIN(   MAX(0,EXP((1/beta.p)*( BW47 - BW62 - beta.0 - beta.oil*price.oil.2030 - beta.eua*price.eua.2030 - parameters!$D87 ))), price.ceiling   )</f>
        <v>46.752974239978698</v>
      </c>
      <c r="BX77" s="1">
        <f xml:space="preserve"> MIN(   MAX(0,EXP((1/beta.p)*( BX47 - BX62 - beta.0 - beta.oil*price.oil.2030 - beta.eua*price.eua.2030 - parameters!$D87 ))), price.ceiling   )</f>
        <v>48.018064198726776</v>
      </c>
      <c r="BY77" s="1">
        <f xml:space="preserve"> MIN(   MAX(0,EXP((1/beta.p)*( BY47 - BY62 - beta.0 - beta.oil*price.oil.2030 - beta.eua*price.eua.2030 - parameters!$D87 ))), price.ceiling   )</f>
        <v>49.317386259918393</v>
      </c>
      <c r="BZ77" s="1">
        <f xml:space="preserve"> MIN(   MAX(0,EXP((1/beta.p)*( BZ47 - BZ62 - beta.0 - beta.oil*price.oil.2030 - beta.eua*price.eua.2030 - parameters!$D87 ))), price.ceiling   )</f>
        <v>50.651866710913396</v>
      </c>
      <c r="CA77" s="1">
        <f xml:space="preserve"> MIN(   MAX(0,EXP((1/beta.p)*( CA47 - CA62 - beta.0 - beta.oil*price.oil.2030 - beta.eua*price.eua.2030 - parameters!$D87 ))), price.ceiling   )</f>
        <v>52.022456903505422</v>
      </c>
      <c r="CB77" s="1">
        <f xml:space="preserve"> MIN(   MAX(0,EXP((1/beta.p)*( CB47 - CB62 - beta.0 - beta.oil*price.oil.2030 - beta.eua*price.eua.2030 - parameters!$D87 ))), price.ceiling   )</f>
        <v>53.430133932141388</v>
      </c>
      <c r="CC77" s="1">
        <f xml:space="preserve"> MIN(   MAX(0,EXP((1/beta.p)*( CC47 - CC62 - beta.0 - beta.oil*price.oil.2030 - beta.eua*price.eua.2030 - parameters!$D87 ))), price.ceiling   )</f>
        <v>54.87590133049266</v>
      </c>
      <c r="CD77" s="1">
        <f xml:space="preserve"> MIN(   MAX(0,EXP((1/beta.p)*( CD47 - CD62 - beta.0 - beta.oil*price.oil.2030 - beta.eua*price.eua.2030 - parameters!$D87 ))), price.ceiling   )</f>
        <v>56.360789786874363</v>
      </c>
      <c r="CE77" s="1">
        <f xml:space="preserve"> MIN(   MAX(0,EXP((1/beta.p)*( CE47 - CE62 - beta.0 - beta.oil*price.oil.2030 - beta.eua*price.eua.2030 - parameters!$D87 ))), price.ceiling   )</f>
        <v>57.885857879023987</v>
      </c>
      <c r="CF77" s="1">
        <f xml:space="preserve"> MIN(   MAX(0,EXP((1/beta.p)*( CF47 - CF62 - beta.0 - beta.oil*price.oil.2030 - beta.eua*price.eua.2030 - parameters!$D87 ))), price.ceiling   )</f>
        <v>59.452192828761852</v>
      </c>
      <c r="CG77" s="1">
        <f xml:space="preserve"> MIN(   MAX(0,EXP((1/beta.p)*( CG47 - CG62 - beta.0 - beta.oil*price.oil.2030 - beta.eua*price.eua.2030 - parameters!$D87 ))), price.ceiling   )</f>
        <v>61.060911277071938</v>
      </c>
      <c r="CH77" s="1">
        <f xml:space="preserve"> MIN(   MAX(0,EXP((1/beta.p)*( CH47 - CH62 - beta.0 - beta.oil*price.oil.2030 - beta.eua*price.eua.2030 - parameters!$D87 ))), price.ceiling   )</f>
        <v>62.713160080156158</v>
      </c>
      <c r="CI77" s="1">
        <f xml:space="preserve"> MIN(   MAX(0,EXP((1/beta.p)*( CI47 - CI62 - beta.0 - beta.oil*price.oil.2030 - beta.eua*price.eua.2030 - parameters!$D87 ))), price.ceiling   )</f>
        <v>64.410117127028272</v>
      </c>
      <c r="CJ77" s="1">
        <f xml:space="preserve"> MIN(   MAX(0,EXP((1/beta.p)*( CJ47 - CJ62 - beta.0 - beta.oil*price.oil.2030 - beta.eua*price.eua.2030 - parameters!$D87 ))), price.ceiling   )</f>
        <v>66.152992179232214</v>
      </c>
      <c r="CK77" s="1">
        <f xml:space="preserve"> MIN(   MAX(0,EXP((1/beta.p)*( CK47 - CK62 - beta.0 - beta.oil*price.oil.2030 - beta.eua*price.eua.2030 - parameters!$D87 ))), price.ceiling   )</f>
        <v>67.943027733280928</v>
      </c>
      <c r="CL77" s="1">
        <f xml:space="preserve"> MIN(   MAX(0,EXP((1/beta.p)*( CL47 - CL62 - beta.0 - beta.oil*price.oil.2030 - beta.eua*price.eua.2030 - parameters!$D87 ))), price.ceiling   )</f>
        <v>69.781499906433439</v>
      </c>
      <c r="CM77" s="1">
        <f xml:space="preserve"> MIN(   MAX(0,EXP((1/beta.p)*( CM47 - CM62 - beta.0 - beta.oil*price.oil.2030 - beta.eua*price.eua.2030 - parameters!$D87 ))), price.ceiling   )</f>
        <v>71.66971934643901</v>
      </c>
      <c r="CN77" s="1">
        <f xml:space="preserve"> MIN(   MAX(0,EXP((1/beta.p)*( CN47 - CN62 - beta.0 - beta.oil*price.oil.2030 - beta.eua*price.eua.2030 - parameters!$D87 ))), price.ceiling   )</f>
        <v>73.609032165898952</v>
      </c>
      <c r="CO77" s="1">
        <f xml:space="preserve"> MIN(   MAX(0,EXP((1/beta.p)*( CO47 - CO62 - beta.0 - beta.oil*price.oil.2030 - beta.eua*price.eua.2030 - parameters!$D87 ))), price.ceiling   )</f>
        <v>75.600820901910865</v>
      </c>
      <c r="CP77" s="1">
        <f xml:space="preserve"> MIN(   MAX(0,EXP((1/beta.p)*( CP47 - CP62 - beta.0 - beta.oil*price.oil.2030 - beta.eua*price.eua.2030 - parameters!$D87 ))), price.ceiling   )</f>
        <v>77.646505501679727</v>
      </c>
      <c r="CQ77" s="1">
        <f xml:space="preserve"> MIN(   MAX(0,EXP((1/beta.p)*( CQ47 - CQ62 - beta.0 - beta.oil*price.oil.2030 - beta.eua*price.eua.2030 - parameters!$D87 ))), price.ceiling   )</f>
        <v>79.747544334799727</v>
      </c>
      <c r="CR77" s="1">
        <f xml:space="preserve"> MIN(   MAX(0,EXP((1/beta.p)*( CR47 - CR62 - beta.0 - beta.oil*price.oil.2030 - beta.eua*price.eua.2030 - parameters!$D87 ))), price.ceiling   )</f>
        <v>81.90543523292574</v>
      </c>
      <c r="CS77" s="1">
        <f xml:space="preserve"> MIN(   MAX(0,EXP((1/beta.p)*( CS47 - CS62 - beta.0 - beta.oil*price.oil.2030 - beta.eua*price.eua.2030 - parameters!$D87 ))), price.ceiling   )</f>
        <v>84.121716557579091</v>
      </c>
      <c r="CT77" s="1">
        <f xml:space="preserve"> MIN(   MAX(0,EXP((1/beta.p)*( CT47 - CT62 - beta.0 - beta.oil*price.oil.2030 - beta.eua*price.eua.2030 - parameters!$D87 ))), price.ceiling   )</f>
        <v>86.397968296845804</v>
      </c>
      <c r="CU77" s="1">
        <f xml:space="preserve"> MIN(   MAX(0,EXP((1/beta.p)*( CU47 - CU62 - beta.0 - beta.oil*price.oil.2030 - beta.eua*price.eua.2030 - parameters!$D87 ))), price.ceiling   )</f>
        <v>88.735813191751163</v>
      </c>
      <c r="CV77" s="1">
        <f xml:space="preserve"> MIN(   MAX(0,EXP((1/beta.p)*( CV47 - CV62 - beta.0 - beta.oil*price.oil.2030 - beta.eua*price.eua.2030 - parameters!$D87 ))), price.ceiling   )</f>
        <v>91.136917893112283</v>
      </c>
      <c r="CW77" s="1">
        <f xml:space="preserve"> MIN(   MAX(0,EXP((1/beta.p)*( CW47 - CW62 - beta.0 - beta.oil*price.oil.2030 - beta.eua*price.eua.2030 - parameters!$D87 ))), price.ceiling   )</f>
        <v>93.602994149694737</v>
      </c>
      <c r="CX77" s="1">
        <f xml:space="preserve"> MIN(   MAX(0,EXP((1/beta.p)*( CX47 - CX62 - beta.0 - beta.oil*price.oil.2030 - beta.eua*price.eua.2030 - parameters!$D87 ))), price.ceiling   )</f>
        <v>96.135800028518787</v>
      </c>
      <c r="CY77" s="1">
        <f xml:space="preserve"> MIN(   MAX(0,EXP((1/beta.p)*( CY47 - CY62 - beta.0 - beta.oil*price.oil.2030 - beta.eua*price.eua.2030 - parameters!$D87 ))), price.ceiling   )</f>
        <v>98.737141168186781</v>
      </c>
      <c r="CZ77" s="1">
        <f xml:space="preserve"> MIN(   MAX(0,EXP((1/beta.p)*( CZ47 - CZ62 - beta.0 - beta.oil*price.oil.2030 - beta.eua*price.eua.2030 - parameters!$D87 ))), price.ceiling   )</f>
        <v>101.40887206612298</v>
      </c>
      <c r="DA77" s="1">
        <f xml:space="preserve"> MIN(   MAX(0,EXP((1/beta.p)*( DA47 - DA62 - beta.0 - beta.oil*price.oil.2030 - beta.eua*price.eua.2030 - parameters!$D87 ))), price.ceiling   )</f>
        <v>104.15289740064622</v>
      </c>
    </row>
    <row r="78" spans="1:105" x14ac:dyDescent="0.25">
      <c r="A78" t="s">
        <v>58</v>
      </c>
      <c r="B78" s="3">
        <f t="shared" si="8"/>
        <v>32.570866425286013</v>
      </c>
      <c r="D78" t="s">
        <v>58</v>
      </c>
      <c r="E78" s="1">
        <f xml:space="preserve"> MIN(   MAX(0,EXP((1/beta.p)*( E48 - E63 - beta.0 - beta.oil*price.oil.2030 - beta.eua*price.eua.2030 - parameters!$D88 ))), price.ceiling   )</f>
        <v>5.1993919498694492</v>
      </c>
      <c r="F78" s="1">
        <f xml:space="preserve"> MIN(   MAX(0,EXP((1/beta.p)*( F48 - F63 - beta.0 - beta.oil*price.oil.2030 - beta.eua*price.eua.2030 - parameters!$D88 ))), price.ceiling   )</f>
        <v>5.3869651233697642</v>
      </c>
      <c r="G78" s="1">
        <f xml:space="preserve"> MIN(   MAX(0,EXP((1/beta.p)*( G48 - G63 - beta.0 - beta.oil*price.oil.2030 - beta.eua*price.eua.2030 - parameters!$D88 ))), price.ceiling   )</f>
        <v>5.5813051834130087</v>
      </c>
      <c r="H78" s="1">
        <f xml:space="preserve"> MIN(   MAX(0,EXP((1/beta.p)*( H48 - H63 - beta.0 - beta.oil*price.oil.2030 - beta.eua*price.eua.2030 - parameters!$D88 ))), price.ceiling   )</f>
        <v>5.78265625208034</v>
      </c>
      <c r="I78" s="1">
        <f xml:space="preserve"> MIN(   MAX(0,EXP((1/beta.p)*( I48 - I63 - beta.0 - beta.oil*price.oil.2030 - beta.eua*price.eua.2030 - parameters!$D88 ))), price.ceiling   )</f>
        <v>5.9912712583968766</v>
      </c>
      <c r="J78" s="1">
        <f xml:space="preserve"> MIN(   MAX(0,EXP((1/beta.p)*( J48 - J63 - beta.0 - beta.oil*price.oil.2030 - beta.eua*price.eua.2030 - parameters!$D88 ))), price.ceiling   )</f>
        <v>6.2074122560508309</v>
      </c>
      <c r="K78" s="1">
        <f xml:space="preserve"> MIN(   MAX(0,EXP((1/beta.p)*( K48 - K63 - beta.0 - beta.oil*price.oil.2030 - beta.eua*price.eua.2030 - parameters!$D88 ))), price.ceiling   )</f>
        <v>6.4313507525747253</v>
      </c>
      <c r="L78" s="1">
        <f xml:space="preserve"> MIN(   MAX(0,EXP((1/beta.p)*( L48 - L63 - beta.0 - beta.oil*price.oil.2030 - beta.eua*price.eua.2030 - parameters!$D88 ))), price.ceiling   )</f>
        <v>6.663368050402096</v>
      </c>
      <c r="M78" s="1">
        <f xml:space="preserve"> MIN(   MAX(0,EXP((1/beta.p)*( M48 - M63 - beta.0 - beta.oil*price.oil.2030 - beta.eua*price.eua.2030 - parameters!$D88 ))), price.ceiling   )</f>
        <v>6.9037556002281679</v>
      </c>
      <c r="N78" s="1">
        <f xml:space="preserve"> MIN(   MAX(0,EXP((1/beta.p)*( N48 - N63 - beta.0 - beta.oil*price.oil.2030 - beta.eua*price.eua.2030 - parameters!$D88 ))), price.ceiling   )</f>
        <v>7.1528153671183921</v>
      </c>
      <c r="O78" s="1">
        <f xml:space="preserve"> MIN(   MAX(0,EXP((1/beta.p)*( O48 - O63 - beta.0 - beta.oil*price.oil.2030 - beta.eua*price.eua.2030 - parameters!$D88 ))), price.ceiling   )</f>
        <v>7.4108602098246443</v>
      </c>
      <c r="P78" s="1">
        <f xml:space="preserve"> MIN(   MAX(0,EXP((1/beta.p)*( P48 - P63 - beta.0 - beta.oil*price.oil.2030 - beta.eua*price.eua.2030 - parameters!$D88 ))), price.ceiling   )</f>
        <v>7.6782142737857058</v>
      </c>
      <c r="Q78" s="1">
        <f xml:space="preserve"> MIN(   MAX(0,EXP((1/beta.p)*( Q48 - Q63 - beta.0 - beta.oil*price.oil.2030 - beta.eua*price.eua.2030 - parameters!$D88 ))), price.ceiling   )</f>
        <v>7.9552133983055615</v>
      </c>
      <c r="R78" s="1">
        <f xml:space="preserve"> MIN(   MAX(0,EXP((1/beta.p)*( R48 - R63 - beta.0 - beta.oil*price.oil.2030 - beta.eua*price.eua.2030 - parameters!$D88 ))), price.ceiling   )</f>
        <v>8.2422055384210733</v>
      </c>
      <c r="S78" s="1">
        <f xml:space="preserve"> MIN(   MAX(0,EXP((1/beta.p)*( S48 - S63 - beta.0 - beta.oil*price.oil.2030 - beta.eua*price.eua.2030 - parameters!$D88 ))), price.ceiling   )</f>
        <v>8.5395512019889761</v>
      </c>
      <c r="T78" s="1">
        <f xml:space="preserve"> MIN(   MAX(0,EXP((1/beta.p)*( T48 - T63 - beta.0 - beta.oil*price.oil.2030 - beta.eua*price.eua.2030 - parameters!$D88 ))), price.ceiling   )</f>
        <v>8.8476239025411516</v>
      </c>
      <c r="U78" s="1">
        <f xml:space="preserve"> MIN(   MAX(0,EXP((1/beta.p)*( U48 - U63 - beta.0 - beta.oil*price.oil.2030 - beta.eua*price.eua.2030 - parameters!$D88 ))), price.ceiling   )</f>
        <v>9.16681062847716</v>
      </c>
      <c r="V78" s="1">
        <f xml:space="preserve"> MIN(   MAX(0,EXP((1/beta.p)*( V48 - V63 - beta.0 - beta.oil*price.oil.2030 - beta.eua*price.eua.2030 - parameters!$D88 ))), price.ceiling   )</f>
        <v>9.4975123291833512</v>
      </c>
      <c r="W78" s="1">
        <f xml:space="preserve"> MIN(   MAX(0,EXP((1/beta.p)*( W48 - W63 - beta.0 - beta.oil*price.oil.2030 - beta.eua*price.eua.2030 - parameters!$D88 ))), price.ceiling   )</f>
        <v>9.8401444186891336</v>
      </c>
      <c r="X78" s="1">
        <f xml:space="preserve"> MIN(   MAX(0,EXP((1/beta.p)*( X48 - X63 - beta.0 - beta.oil*price.oil.2030 - beta.eua*price.eua.2030 - parameters!$D88 ))), price.ceiling   )</f>
        <v>10.195137297493213</v>
      </c>
      <c r="Y78" s="1">
        <f xml:space="preserve"> MIN(   MAX(0,EXP((1/beta.p)*( Y48 - Y63 - beta.0 - beta.oil*price.oil.2030 - beta.eua*price.eua.2030 - parameters!$D88 ))), price.ceiling   )</f>
        <v>10.562936893215223</v>
      </c>
      <c r="Z78" s="1">
        <f xml:space="preserve"> MIN(   MAX(0,EXP((1/beta.p)*( Z48 - Z63 - beta.0 - beta.oil*price.oil.2030 - beta.eua*price.eua.2030 - parameters!$D88 ))), price.ceiling   )</f>
        <v>10.944005220751814</v>
      </c>
      <c r="AA78" s="1">
        <f xml:space="preserve"> MIN(   MAX(0,EXP((1/beta.p)*( AA48 - AA63 - beta.0 - beta.oil*price.oil.2030 - beta.eua*price.eua.2030 - parameters!$D88 ))), price.ceiling   )</f>
        <v>11.338820962641014</v>
      </c>
      <c r="AB78" s="1">
        <f xml:space="preserve"> MIN(   MAX(0,EXP((1/beta.p)*( AB48 - AB63 - beta.0 - beta.oil*price.oil.2030 - beta.eua*price.eua.2030 - parameters!$D88 ))), price.ceiling   )</f>
        <v>11.747880070363774</v>
      </c>
      <c r="AC78" s="1">
        <f xml:space="preserve"> MIN(   MAX(0,EXP((1/beta.p)*( AC48 - AC63 - beta.0 - beta.oil*price.oil.2030 - beta.eua*price.eua.2030 - parameters!$D88 ))), price.ceiling   )</f>
        <v>12.171696387338026</v>
      </c>
      <c r="AD78" s="1">
        <f xml:space="preserve"> MIN(   MAX(0,EXP((1/beta.p)*( AD48 - AD63 - beta.0 - beta.oil*price.oil.2030 - beta.eua*price.eua.2030 - parameters!$D88 ))), price.ceiling   )</f>
        <v>12.61080229438792</v>
      </c>
      <c r="AE78" s="1">
        <f xml:space="preserve"> MIN(   MAX(0,EXP((1/beta.p)*( AE48 - AE63 - beta.0 - beta.oil*price.oil.2030 - beta.eua*price.eua.2030 - parameters!$D88 ))), price.ceiling   )</f>
        <v>13.065749378498943</v>
      </c>
      <c r="AF78" s="1">
        <f xml:space="preserve"> MIN(   MAX(0,EXP((1/beta.p)*( AF48 - AF63 - beta.0 - beta.oil*price.oil.2030 - beta.eua*price.eua.2030 - parameters!$D88 ))), price.ceiling   )</f>
        <v>13.537109125699061</v>
      </c>
      <c r="AG78" s="1">
        <f xml:space="preserve"> MIN(   MAX(0,EXP((1/beta.p)*( AG48 - AG63 - beta.0 - beta.oil*price.oil.2030 - beta.eua*price.eua.2030 - parameters!$D88 ))), price.ceiling   )</f>
        <v>14.025473638936276</v>
      </c>
      <c r="AH78" s="1">
        <f xml:space="preserve"> MIN(   MAX(0,EXP((1/beta.p)*( AH48 - AH63 - beta.0 - beta.oil*price.oil.2030 - beta.eua*price.eua.2030 - parameters!$D88 ))), price.ceiling   )</f>
        <v>14.531456381854202</v>
      </c>
      <c r="AI78" s="1">
        <f xml:space="preserve"> MIN(   MAX(0,EXP((1/beta.p)*( AI48 - AI63 - beta.0 - beta.oil*price.oil.2030 - beta.eua*price.eua.2030 - parameters!$D88 ))), price.ceiling   )</f>
        <v>15.055692949400189</v>
      </c>
      <c r="AJ78" s="1">
        <f xml:space="preserve"> MIN(   MAX(0,EXP((1/beta.p)*( AJ48 - AJ63 - beta.0 - beta.oil*price.oil.2030 - beta.eua*price.eua.2030 - parameters!$D88 ))), price.ceiling   )</f>
        <v>15.598841866233863</v>
      </c>
      <c r="AK78" s="1">
        <f xml:space="preserve"> MIN(   MAX(0,EXP((1/beta.p)*( AK48 - AK63 - beta.0 - beta.oil*price.oil.2030 - beta.eua*price.eua.2030 - parameters!$D88 ))), price.ceiling   )</f>
        <v>16.161585413939008</v>
      </c>
      <c r="AL78" s="1">
        <f xml:space="preserve"> MIN(   MAX(0,EXP((1/beta.p)*( AL48 - AL63 - beta.0 - beta.oil*price.oil.2030 - beta.eua*price.eua.2030 - parameters!$D88 ))), price.ceiling   )</f>
        <v>16.744630488077931</v>
      </c>
      <c r="AM78" s="1">
        <f xml:space="preserve"> MIN(   MAX(0,EXP((1/beta.p)*( AM48 - AM63 - beta.0 - beta.oil*price.oil.2030 - beta.eua*price.eua.2030 - parameters!$D88 ))), price.ceiling   )</f>
        <v>17.348709486164971</v>
      </c>
      <c r="AN78" s="1">
        <f xml:space="preserve"> MIN(   MAX(0,EXP((1/beta.p)*( AN48 - AN63 - beta.0 - beta.oil*price.oil.2030 - beta.eua*price.eua.2030 - parameters!$D88 ))), price.ceiling   )</f>
        <v>17.974581227674424</v>
      </c>
      <c r="AO78" s="1">
        <f xml:space="preserve"> MIN(   MAX(0,EXP((1/beta.p)*( AO48 - AO63 - beta.0 - beta.oil*price.oil.2030 - beta.eua*price.eua.2030 - parameters!$D88 ))), price.ceiling   )</f>
        <v>18.623031907238744</v>
      </c>
      <c r="AP78" s="1">
        <f xml:space="preserve"> MIN(   MAX(0,EXP((1/beta.p)*( AP48 - AP63 - beta.0 - beta.oil*price.oil.2030 - beta.eua*price.eua.2030 - parameters!$D88 ))), price.ceiling   )</f>
        <v>19.294876082234264</v>
      </c>
      <c r="AQ78" s="1">
        <f xml:space="preserve"> MIN(   MAX(0,EXP((1/beta.p)*( AQ48 - AQ63 - beta.0 - beta.oil*price.oil.2030 - beta.eua*price.eua.2030 - parameters!$D88 ))), price.ceiling   )</f>
        <v>19.990957695995068</v>
      </c>
      <c r="AR78" s="1">
        <f xml:space="preserve"> MIN(   MAX(0,EXP((1/beta.p)*( AR48 - AR63 - beta.0 - beta.oil*price.oil.2030 - beta.eua*price.eua.2030 - parameters!$D88 ))), price.ceiling   )</f>
        <v>20.712151137940239</v>
      </c>
      <c r="AS78" s="1">
        <f xml:space="preserve"> MIN(   MAX(0,EXP((1/beta.p)*( AS48 - AS63 - beta.0 - beta.oil*price.oil.2030 - beta.eua*price.eua.2030 - parameters!$D88 ))), price.ceiling   )</f>
        <v>21.459362341946356</v>
      </c>
      <c r="AT78" s="1">
        <f xml:space="preserve"> MIN(   MAX(0,EXP((1/beta.p)*( AT48 - AT63 - beta.0 - beta.oil*price.oil.2030 - beta.eua*price.eua.2030 - parameters!$D88 ))), price.ceiling   )</f>
        <v>22.233529924344737</v>
      </c>
      <c r="AU78" s="1">
        <f xml:space="preserve"> MIN(   MAX(0,EXP((1/beta.p)*( AU48 - AU63 - beta.0 - beta.oil*price.oil.2030 - beta.eua*price.eua.2030 - parameters!$D88 ))), price.ceiling   )</f>
        <v>23.035626362973158</v>
      </c>
      <c r="AV78" s="1">
        <f xml:space="preserve"> MIN(   MAX(0,EXP((1/beta.p)*( AV48 - AV63 - beta.0 - beta.oil*price.oil.2030 - beta.eua*price.eua.2030 - parameters!$D88 ))), price.ceiling   )</f>
        <v>23.866659218762951</v>
      </c>
      <c r="AW78" s="1">
        <f xml:space="preserve"> MIN(   MAX(0,EXP((1/beta.p)*( AW48 - AW63 - beta.0 - beta.oil*price.oil.2030 - beta.eua*price.eua.2030 - parameters!$D88 ))), price.ceiling   )</f>
        <v>24.727672401396031</v>
      </c>
      <c r="AX78" s="1">
        <f xml:space="preserve"> MIN(   MAX(0,EXP((1/beta.p)*( AX48 - AX63 - beta.0 - beta.oil*price.oil.2030 - beta.eua*price.eua.2030 - parameters!$D88 ))), price.ceiling   )</f>
        <v>25.619747480621879</v>
      </c>
      <c r="AY78" s="1">
        <f xml:space="preserve"> MIN(   MAX(0,EXP((1/beta.p)*( AY48 - AY63 - beta.0 - beta.oil*price.oil.2030 - beta.eua*price.eua.2030 - parameters!$D88 ))), price.ceiling   )</f>
        <v>26.544005044881423</v>
      </c>
      <c r="AZ78" s="1">
        <f xml:space="preserve"> MIN(   MAX(0,EXP((1/beta.p)*( AZ48 - AZ63 - beta.0 - beta.oil*price.oil.2030 - beta.eua*price.eua.2030 - parameters!$D88 ))), price.ceiling   )</f>
        <v>27.501606108944657</v>
      </c>
      <c r="BA78" s="1">
        <f xml:space="preserve"> MIN(   MAX(0,EXP((1/beta.p)*( BA48 - BA63 - beta.0 - beta.oil*price.oil.2030 - beta.eua*price.eua.2030 - parameters!$D88 ))), price.ceiling   )</f>
        <v>28.493753572330252</v>
      </c>
      <c r="BB78" s="1">
        <f xml:space="preserve"> MIN(   MAX(0,EXP((1/beta.p)*( BB48 - BB63 - beta.0 - beta.oil*price.oil.2030 - beta.eua*price.eua.2030 - parameters!$D88 ))), price.ceiling   )</f>
        <v>29.521693730338949</v>
      </c>
      <c r="BC78" s="1">
        <f xml:space="preserve"> MIN(   MAX(0,EXP((1/beta.p)*( BC48 - BC63 - beta.0 - beta.oil*price.oil.2030 - beta.eua*price.eua.2030 - parameters!$D88 ))), price.ceiling   )</f>
        <v>30.586717839599086</v>
      </c>
      <c r="BD78" s="1">
        <f xml:space="preserve"> MIN(   MAX(0,EXP((1/beta.p)*( BD48 - BD63 - beta.0 - beta.oil*price.oil.2030 - beta.eua*price.eua.2030 - parameters!$D88 ))), price.ceiling   )</f>
        <v>31.690163740090668</v>
      </c>
      <c r="BE78" s="1">
        <f xml:space="preserve"> MIN(   MAX(0,EXP((1/beta.p)*( BE48 - BE63 - beta.0 - beta.oil*price.oil.2030 - beta.eua*price.eua.2030 - parameters!$D88 ))), price.ceiling   )</f>
        <v>32.833417535685513</v>
      </c>
      <c r="BF78" s="1">
        <f xml:space="preserve"> MIN(   MAX(0,EXP((1/beta.p)*( BF48 - BF63 - beta.0 - beta.oil*price.oil.2030 - beta.eua*price.eua.2030 - parameters!$D88 ))), price.ceiling   )</f>
        <v>34.017915335314562</v>
      </c>
      <c r="BG78" s="1">
        <f xml:space="preserve"> MIN(   MAX(0,EXP((1/beta.p)*( BG48 - BG63 - beta.0 - beta.oil*price.oil.2030 - beta.eua*price.eua.2030 - parameters!$D88 ))), price.ceiling   )</f>
        <v>35.245145056949646</v>
      </c>
      <c r="BH78" s="1">
        <f xml:space="preserve"> MIN(   MAX(0,EXP((1/beta.p)*( BH48 - BH63 - beta.0 - beta.oil*price.oil.2030 - beta.eua*price.eua.2030 - parameters!$D88 ))), price.ceiling   )</f>
        <v>36.516648296665444</v>
      </c>
      <c r="BI78" s="1">
        <f xml:space="preserve"> MIN(   MAX(0,EXP((1/beta.p)*( BI48 - BI63 - beta.0 - beta.oil*price.oil.2030 - beta.eua*price.eua.2030 - parameters!$D88 ))), price.ceiling   )</f>
        <v>37.834022265129633</v>
      </c>
      <c r="BJ78" s="1">
        <f xml:space="preserve"> MIN(   MAX(0,EXP((1/beta.p)*( BJ48 - BJ63 - beta.0 - beta.oil*price.oil.2030 - beta.eua*price.eua.2030 - parameters!$D88 ))), price.ceiling   )</f>
        <v>39.198921793954391</v>
      </c>
      <c r="BK78" s="1">
        <f xml:space="preserve"> MIN(   MAX(0,EXP((1/beta.p)*( BK48 - BK63 - beta.0 - beta.oil*price.oil.2030 - beta.eua*price.eua.2030 - parameters!$D88 ))), price.ceiling   )</f>
        <v>40.613061414428167</v>
      </c>
      <c r="BL78" s="1">
        <f xml:space="preserve"> MIN(   MAX(0,EXP((1/beta.p)*( BL48 - BL63 - beta.0 - beta.oil*price.oil.2030 - beta.eua*price.eua.2030 - parameters!$D88 ))), price.ceiling   )</f>
        <v>42.078217511240368</v>
      </c>
      <c r="BM78" s="1">
        <f xml:space="preserve"> MIN(   MAX(0,EXP((1/beta.p)*( BM48 - BM63 - beta.0 - beta.oil*price.oil.2030 - beta.eua*price.eua.2030 - parameters!$D88 ))), price.ceiling   )</f>
        <v>43.596230553903588</v>
      </c>
      <c r="BN78" s="1">
        <f xml:space="preserve"> MIN(   MAX(0,EXP((1/beta.p)*( BN48 - BN63 - beta.0 - beta.oil*price.oil.2030 - beta.eua*price.eua.2030 - parameters!$D88 ))), price.ceiling   )</f>
        <v>45.169007408676492</v>
      </c>
      <c r="BO78" s="1">
        <f xml:space="preserve"> MIN(   MAX(0,EXP((1/beta.p)*( BO48 - BO63 - beta.0 - beta.oil*price.oil.2030 - beta.eua*price.eua.2030 - parameters!$D88 ))), price.ceiling   )</f>
        <v>46.798523733891685</v>
      </c>
      <c r="BP78" s="1">
        <f xml:space="preserve"> MIN(   MAX(0,EXP((1/beta.p)*( BP48 - BP63 - beta.0 - beta.oil*price.oil.2030 - beta.eua*price.eua.2030 - parameters!$D88 ))), price.ceiling   )</f>
        <v>48.486826461697419</v>
      </c>
      <c r="BQ78" s="1">
        <f xml:space="preserve"> MIN(   MAX(0,EXP((1/beta.p)*( BQ48 - BQ63 - beta.0 - beta.oil*price.oil.2030 - beta.eua*price.eua.2030 - parameters!$D88 ))), price.ceiling   )</f>
        <v>50.236036369330584</v>
      </c>
      <c r="BR78" s="1">
        <f xml:space="preserve"> MIN(   MAX(0,EXP((1/beta.p)*( BR48 - BR63 - beta.0 - beta.oil*price.oil.2030 - beta.eua*price.eua.2030 - parameters!$D88 ))), price.ceiling   )</f>
        <v>52.048350743150621</v>
      </c>
      <c r="BS78" s="1">
        <f xml:space="preserve"> MIN(   MAX(0,EXP((1/beta.p)*( BS48 - BS63 - beta.0 - beta.oil*price.oil.2030 - beta.eua*price.eua.2030 - parameters!$D88 ))), price.ceiling   )</f>
        <v>53.926046138781551</v>
      </c>
      <c r="BT78" s="1">
        <f xml:space="preserve"> MIN(   MAX(0,EXP((1/beta.p)*( BT48 - BT63 - beta.0 - beta.oil*price.oil.2030 - beta.eua*price.eua.2030 - parameters!$D88 ))), price.ceiling   )</f>
        <v>55.871481240828373</v>
      </c>
      <c r="BU78" s="1">
        <f xml:space="preserve"> MIN(   MAX(0,EXP((1/beta.p)*( BU48 - BU63 - beta.0 - beta.oil*price.oil.2030 - beta.eua*price.eua.2030 - parameters!$D88 ))), price.ceiling   )</f>
        <v>57.88709982576097</v>
      </c>
      <c r="BV78" s="1">
        <f xml:space="preserve"> MIN(   MAX(0,EXP((1/beta.p)*( BV48 - BV63 - beta.0 - beta.oil*price.oil.2030 - beta.eua*price.eua.2030 - parameters!$D88 ))), price.ceiling   )</f>
        <v>59.975433831686445</v>
      </c>
      <c r="BW78" s="1">
        <f xml:space="preserve"> MIN(   MAX(0,EXP((1/beta.p)*( BW48 - BW63 - beta.0 - beta.oil*price.oil.2030 - beta.eua*price.eua.2030 - parameters!$D88 ))), price.ceiling   )</f>
        <v>62.139106538867154</v>
      </c>
      <c r="BX78" s="1">
        <f xml:space="preserve"> MIN(   MAX(0,EXP((1/beta.p)*( BX48 - BX63 - beta.0 - beta.oil*price.oil.2030 - beta.eua*price.eua.2030 - parameters!$D88 ))), price.ceiling   )</f>
        <v>64.380835864978536</v>
      </c>
      <c r="BY78" s="1">
        <f xml:space="preserve"> MIN(   MAX(0,EXP((1/beta.p)*( BY48 - BY63 - beta.0 - beta.oil*price.oil.2030 - beta.eua*price.eua.2030 - parameters!$D88 ))), price.ceiling   )</f>
        <v>66.703437779246585</v>
      </c>
      <c r="BZ78" s="1">
        <f xml:space="preserve"> MIN(   MAX(0,EXP((1/beta.p)*( BZ48 - BZ63 - beta.0 - beta.oil*price.oil.2030 - beta.eua*price.eua.2030 - parameters!$D88 ))), price.ceiling   )</f>
        <v>69.109829839754397</v>
      </c>
      <c r="CA78" s="1">
        <f xml:space="preserve"> MIN(   MAX(0,EXP((1/beta.p)*( CA48 - CA63 - beta.0 - beta.oil*price.oil.2030 - beta.eua*price.eua.2030 - parameters!$D88 ))), price.ceiling   )</f>
        <v>71.603034858359578</v>
      </c>
      <c r="CB78" s="1">
        <f xml:space="preserve"> MIN(   MAX(0,EXP((1/beta.p)*( CB48 - CB63 - beta.0 - beta.oil*price.oil.2030 - beta.eua*price.eua.2030 - parameters!$D88 ))), price.ceiling   )</f>
        <v>74.186184697827528</v>
      </c>
      <c r="CC78" s="1">
        <f xml:space="preserve"> MIN(   MAX(0,EXP((1/beta.p)*( CC48 - CC63 - beta.0 - beta.oil*price.oil.2030 - beta.eua*price.eua.2030 - parameters!$D88 ))), price.ceiling   )</f>
        <v>76.862524205950479</v>
      </c>
      <c r="CD78" s="1">
        <f xml:space="preserve"> MIN(   MAX(0,EXP((1/beta.p)*( CD48 - CD63 - beta.0 - beta.oil*price.oil.2030 - beta.eua*price.eua.2030 - parameters!$D88 ))), price.ceiling   )</f>
        <v>79.635415291593162</v>
      </c>
      <c r="CE78" s="1">
        <f xml:space="preserve"> MIN(   MAX(0,EXP((1/beta.p)*( CE48 - CE63 - beta.0 - beta.oil*price.oil.2030 - beta.eua*price.eua.2030 - parameters!$D88 ))), price.ceiling   )</f>
        <v>82.508341147785771</v>
      </c>
      <c r="CF78" s="1">
        <f xml:space="preserve"> MIN(   MAX(0,EXP((1/beta.p)*( CF48 - CF63 - beta.0 - beta.oil*price.oil.2030 - beta.eua*price.eua.2030 - parameters!$D88 ))), price.ceiling   )</f>
        <v>85.484910627169882</v>
      </c>
      <c r="CG78" s="1">
        <f xml:space="preserve"> MIN(   MAX(0,EXP((1/beta.p)*( CG48 - CG63 - beta.0 - beta.oil*price.oil.2030 - beta.eua*price.eua.2030 - parameters!$D88 ))), price.ceiling   )</f>
        <v>88.568862775292061</v>
      </c>
      <c r="CH78" s="1">
        <f xml:space="preserve"> MIN(   MAX(0,EXP((1/beta.p)*( CH48 - CH63 - beta.0 - beta.oil*price.oil.2030 - beta.eua*price.eua.2030 - parameters!$D88 ))), price.ceiling   )</f>
        <v>91.764071527441061</v>
      </c>
      <c r="CI78" s="1">
        <f xml:space="preserve"> MIN(   MAX(0,EXP((1/beta.p)*( CI48 - CI63 - beta.0 - beta.oil*price.oil.2030 - beta.eua*price.eua.2030 - parameters!$D88 ))), price.ceiling   )</f>
        <v>95.074550574927429</v>
      </c>
      <c r="CJ78" s="1">
        <f xml:space="preserve"> MIN(   MAX(0,EXP((1/beta.p)*( CJ48 - CJ63 - beta.0 - beta.oil*price.oil.2030 - beta.eua*price.eua.2030 - parameters!$D88 ))), price.ceiling   )</f>
        <v>98.504458406919809</v>
      </c>
      <c r="CK78" s="1">
        <f xml:space="preserve"> MIN(   MAX(0,EXP((1/beta.p)*( CK48 - CK63 - beta.0 - beta.oil*price.oil.2030 - beta.eua*price.eua.2030 - parameters!$D88 ))), price.ceiling   )</f>
        <v>102.05810353416976</v>
      </c>
      <c r="CL78" s="1">
        <f xml:space="preserve"> MIN(   MAX(0,EXP((1/beta.p)*( CL48 - CL63 - beta.0 - beta.oil*price.oil.2030 - beta.eua*price.eua.2030 - parameters!$D88 ))), price.ceiling   )</f>
        <v>105.73994990118739</v>
      </c>
      <c r="CM78" s="1">
        <f xml:space="preserve"> MIN(   MAX(0,EXP((1/beta.p)*( CM48 - CM63 - beta.0 - beta.oil*price.oil.2030 - beta.eua*price.eua.2030 - parameters!$D88 ))), price.ceiling   )</f>
        <v>109.55462249366776</v>
      </c>
      <c r="CN78" s="1">
        <f xml:space="preserve"> MIN(   MAX(0,EXP((1/beta.p)*( CN48 - CN63 - beta.0 - beta.oil*price.oil.2030 - beta.eua*price.eua.2030 - parameters!$D88 ))), price.ceiling   )</f>
        <v>113.50691314820916</v>
      </c>
      <c r="CO78" s="1">
        <f xml:space="preserve"> MIN(   MAX(0,EXP((1/beta.p)*( CO48 - CO63 - beta.0 - beta.oil*price.oil.2030 - beta.eua*price.eua.2030 - parameters!$D88 ))), price.ceiling   )</f>
        <v>117.60178657162338</v>
      </c>
      <c r="CP78" s="1">
        <f xml:space="preserve"> MIN(   MAX(0,EXP((1/beta.p)*( CP48 - CP63 - beta.0 - beta.oil*price.oil.2030 - beta.eua*price.eua.2030 - parameters!$D88 ))), price.ceiling   )</f>
        <v>121.84438657739906</v>
      </c>
      <c r="CQ78" s="1">
        <f xml:space="preserve"> MIN(   MAX(0,EXP((1/beta.p)*( CQ48 - CQ63 - beta.0 - beta.oil*price.oil.2030 - beta.eua*price.eua.2030 - parameters!$D88 ))), price.ceiling   )</f>
        <v>126.24004254715076</v>
      </c>
      <c r="CR78" s="1">
        <f xml:space="preserve"> MIN(   MAX(0,EXP((1/beta.p)*( CR48 - CR63 - beta.0 - beta.oil*price.oil.2030 - beta.eua*price.eua.2030 - parameters!$D88 ))), price.ceiling   )</f>
        <v>130.79427612517097</v>
      </c>
      <c r="CS78" s="1">
        <f xml:space="preserve"> MIN(   MAX(0,EXP((1/beta.p)*( CS48 - CS63 - beta.0 - beta.oil*price.oil.2030 - beta.eua*price.eua.2030 - parameters!$D88 ))), price.ceiling   )</f>
        <v>135.51280815449621</v>
      </c>
      <c r="CT78" s="1">
        <f xml:space="preserve"> MIN(   MAX(0,EXP((1/beta.p)*( CT48 - CT63 - beta.0 - beta.oil*price.oil.2030 - beta.eua*price.eua.2030 - parameters!$D88 ))), price.ceiling   )</f>
        <v>140.40156586319657</v>
      </c>
      <c r="CU78" s="1">
        <f xml:space="preserve"> MIN(   MAX(0,EXP((1/beta.p)*( CU48 - CU63 - beta.0 - beta.oil*price.oil.2030 - beta.eua*price.eua.2030 - parameters!$D88 ))), price.ceiling   )</f>
        <v>145.46669030991859</v>
      </c>
      <c r="CV78" s="1">
        <f xml:space="preserve"> MIN(   MAX(0,EXP((1/beta.p)*( CV48 - CV63 - beta.0 - beta.oil*price.oil.2030 - beta.eua*price.eua.2030 - parameters!$D88 ))), price.ceiling   )</f>
        <v>150.71454409803397</v>
      </c>
      <c r="CW78" s="1">
        <f xml:space="preserve"> MIN(   MAX(0,EXP((1/beta.p)*( CW48 - CW63 - beta.0 - beta.oil*price.oil.2030 - beta.eua*price.eua.2030 - parameters!$D88 ))), price.ceiling   )</f>
        <v>156.15171936808284</v>
      </c>
      <c r="CX78" s="1">
        <f xml:space="preserve"> MIN(   MAX(0,EXP((1/beta.p)*( CX48 - CX63 - beta.0 - beta.oil*price.oil.2030 - beta.eua*price.eua.2030 - parameters!$D88 ))), price.ceiling   )</f>
        <v>161.7850460785528</v>
      </c>
      <c r="CY78" s="1">
        <f xml:space="preserve"> MIN(   MAX(0,EXP((1/beta.p)*( CY48 - CY63 - beta.0 - beta.oil*price.oil.2030 - beta.eua*price.eua.2030 - parameters!$D88 ))), price.ceiling   )</f>
        <v>167.62160058539487</v>
      </c>
      <c r="CZ78" s="1">
        <f xml:space="preserve"> MIN(   MAX(0,EXP((1/beta.p)*( CZ48 - CZ63 - beta.0 - beta.oil*price.oil.2030 - beta.eua*price.eua.2030 - parameters!$D88 ))), price.ceiling   )</f>
        <v>173.66871453105426</v>
      </c>
      <c r="DA78" s="1">
        <f xml:space="preserve"> MIN(   MAX(0,EXP((1/beta.p)*( DA48 - DA63 - beta.0 - beta.oil*price.oil.2030 - beta.eua*price.eua.2030 - parameters!$D88 ))), price.ceiling   )</f>
        <v>179.93398405418151</v>
      </c>
    </row>
    <row r="79" spans="1:105" x14ac:dyDescent="0.25">
      <c r="A79" t="s">
        <v>59</v>
      </c>
      <c r="B79" s="3">
        <f t="shared" si="8"/>
        <v>37.587064063724959</v>
      </c>
      <c r="D79" t="s">
        <v>59</v>
      </c>
      <c r="E79" s="1">
        <f xml:space="preserve"> MIN(   MAX(0,EXP((1/beta.p)*( E49 - E64 - beta.0 - beta.oil*price.oil.2030 - beta.eua*price.eua.2030 - parameters!$D89 ))), price.ceiling   )</f>
        <v>4.4193229811566113</v>
      </c>
      <c r="F79" s="1">
        <f xml:space="preserve"> MIN(   MAX(0,EXP((1/beta.p)*( F49 - F64 - beta.0 - beta.oil*price.oil.2030 - beta.eua*price.eua.2030 - parameters!$D89 ))), price.ceiling   )</f>
        <v>4.6048387794657968</v>
      </c>
      <c r="G79" s="1">
        <f xml:space="preserve"> MIN(   MAX(0,EXP((1/beta.p)*( G49 - G64 - beta.0 - beta.oil*price.oil.2030 - beta.eua*price.eua.2030 - parameters!$D89 ))), price.ceiling   )</f>
        <v>4.7981422211694644</v>
      </c>
      <c r="H79" s="1">
        <f xml:space="preserve"> MIN(   MAX(0,EXP((1/beta.p)*( H49 - H64 - beta.0 - beta.oil*price.oil.2030 - beta.eua*price.eua.2030 - parameters!$D89 ))), price.ceiling   )</f>
        <v>4.9995602185316521</v>
      </c>
      <c r="I79" s="1">
        <f xml:space="preserve"> MIN(   MAX(0,EXP((1/beta.p)*( I49 - I64 - beta.0 - beta.oil*price.oil.2030 - beta.eua*price.eua.2030 - parameters!$D89 ))), price.ceiling   )</f>
        <v>5.2094334070472819</v>
      </c>
      <c r="J79" s="1">
        <f xml:space="preserve"> MIN(   MAX(0,EXP((1/beta.p)*( J49 - J64 - beta.0 - beta.oil*price.oil.2030 - beta.eua*price.eua.2030 - parameters!$D89 ))), price.ceiling   )</f>
        <v>5.4281167215204835</v>
      </c>
      <c r="K79" s="1">
        <f xml:space="preserve"> MIN(   MAX(0,EXP((1/beta.p)*( K49 - K64 - beta.0 - beta.oil*price.oil.2030 - beta.eua*price.eua.2030 - parameters!$D89 ))), price.ceiling   )</f>
        <v>5.6559799963257005</v>
      </c>
      <c r="L79" s="1">
        <f xml:space="preserve"> MIN(   MAX(0,EXP((1/beta.p)*( L49 - L64 - beta.0 - beta.oil*price.oil.2030 - beta.eua*price.eua.2030 - parameters!$D89 ))), price.ceiling   )</f>
        <v>5.8934085908667866</v>
      </c>
      <c r="M79" s="1">
        <f xml:space="preserve"> MIN(   MAX(0,EXP((1/beta.p)*( M49 - M64 - beta.0 - beta.oil*price.oil.2030 - beta.eua*price.eua.2030 - parameters!$D89 ))), price.ceiling   )</f>
        <v>6.140804041291803</v>
      </c>
      <c r="N79" s="1">
        <f xml:space="preserve"> MIN(   MAX(0,EXP((1/beta.p)*( N49 - N64 - beta.0 - beta.oil*price.oil.2030 - beta.eua*price.eua.2030 - parameters!$D89 ))), price.ceiling   )</f>
        <v>6.3985847395657194</v>
      </c>
      <c r="O79" s="1">
        <f xml:space="preserve"> MIN(   MAX(0,EXP((1/beta.p)*( O49 - O64 - beta.0 - beta.oil*price.oil.2030 - beta.eua*price.eua.2030 - parameters!$D89 ))), price.ceiling   )</f>
        <v>6.6671866410494678</v>
      </c>
      <c r="P79" s="1">
        <f xml:space="preserve"> MIN(   MAX(0,EXP((1/beta.p)*( P49 - P64 - beta.0 - beta.oil*price.oil.2030 - beta.eua*price.eua.2030 - parameters!$D89 ))), price.ceiling   )</f>
        <v>6.9470640017819765</v>
      </c>
      <c r="Q79" s="1">
        <f xml:space="preserve"> MIN(   MAX(0,EXP((1/beta.p)*( Q49 - Q64 - beta.0 - beta.oil*price.oil.2030 - beta.eua*price.eua.2030 - parameters!$D89 ))), price.ceiling   )</f>
        <v>7.2386901467120497</v>
      </c>
      <c r="R79" s="1">
        <f xml:space="preserve"> MIN(   MAX(0,EXP((1/beta.p)*( R49 - R64 - beta.0 - beta.oil*price.oil.2030 - beta.eua*price.eua.2030 - parameters!$D89 ))), price.ceiling   )</f>
        <v>7.5425582701793825</v>
      </c>
      <c r="S79" s="1">
        <f xml:space="preserve"> MIN(   MAX(0,EXP((1/beta.p)*( S49 - S64 - beta.0 - beta.oil*price.oil.2030 - beta.eua*price.eua.2030 - parameters!$D89 ))), price.ceiling   )</f>
        <v>7.8591822699983931</v>
      </c>
      <c r="T79" s="1">
        <f xml:space="preserve"> MIN(   MAX(0,EXP((1/beta.p)*( T49 - T64 - beta.0 - beta.oil*price.oil.2030 - beta.eua*price.eua.2030 - parameters!$D89 ))), price.ceiling   )</f>
        <v>8.189097616555518</v>
      </c>
      <c r="U79" s="1">
        <f xml:space="preserve"> MIN(   MAX(0,EXP((1/beta.p)*( U49 - U64 - beta.0 - beta.oil*price.oil.2030 - beta.eua*price.eua.2030 - parameters!$D89 ))), price.ceiling   )</f>
        <v>8.5328622583897626</v>
      </c>
      <c r="V79" s="1">
        <f xml:space="preserve"> MIN(   MAX(0,EXP((1/beta.p)*( V49 - V64 - beta.0 - beta.oil*price.oil.2030 - beta.eua*price.eua.2030 - parameters!$D89 ))), price.ceiling   )</f>
        <v>8.8910575657879996</v>
      </c>
      <c r="W79" s="1">
        <f xml:space="preserve"> MIN(   MAX(0,EXP((1/beta.p)*( W49 - W64 - beta.0 - beta.oil*price.oil.2030 - beta.eua*price.eua.2030 - parameters!$D89 ))), price.ceiling   )</f>
        <v>9.2642893139908438</v>
      </c>
      <c r="X79" s="1">
        <f xml:space="preserve"> MIN(   MAX(0,EXP((1/beta.p)*( X49 - X64 - beta.0 - beta.oil*price.oil.2030 - beta.eua*price.eua.2030 - parameters!$D89 ))), price.ceiling   )</f>
        <v>9.6531887076718341</v>
      </c>
      <c r="Y79" s="1">
        <f xml:space="preserve"> MIN(   MAX(0,EXP((1/beta.p)*( Y49 - Y64 - beta.0 - beta.oil*price.oil.2030 - beta.eua*price.eua.2030 - parameters!$D89 ))), price.ceiling   )</f>
        <v>10.05841344842257</v>
      </c>
      <c r="Z79" s="1">
        <f xml:space="preserve"> MIN(   MAX(0,EXP((1/beta.p)*( Z49 - Z64 - beta.0 - beta.oil*price.oil.2030 - beta.eua*price.eua.2030 - parameters!$D89 ))), price.ceiling   )</f>
        <v>10.480648847049082</v>
      </c>
      <c r="AA79" s="1">
        <f xml:space="preserve"> MIN(   MAX(0,EXP((1/beta.p)*( AA49 - AA64 - beta.0 - beta.oil*price.oil.2030 - beta.eua*price.eua.2030 - parameters!$D89 ))), price.ceiling   )</f>
        <v>10.920608982560534</v>
      </c>
      <c r="AB79" s="1">
        <f xml:space="preserve"> MIN(   MAX(0,EXP((1/beta.p)*( AB49 - AB64 - beta.0 - beta.oil*price.oil.2030 - beta.eua*price.eua.2030 - parameters!$D89 ))), price.ceiling   )</f>
        <v>11.379037909810373</v>
      </c>
      <c r="AC79" s="1">
        <f xml:space="preserve"> MIN(   MAX(0,EXP((1/beta.p)*( AC49 - AC64 - beta.0 - beta.oil*price.oil.2030 - beta.eua*price.eua.2030 - parameters!$D89 ))), price.ceiling   )</f>
        <v>11.856710917832176</v>
      </c>
      <c r="AD79" s="1">
        <f xml:space="preserve"> MIN(   MAX(0,EXP((1/beta.p)*( AD49 - AD64 - beta.0 - beta.oil*price.oil.2030 - beta.eua*price.eua.2030 - parameters!$D89 ))), price.ceiling   )</f>
        <v>12.354435840998395</v>
      </c>
      <c r="AE79" s="1">
        <f xml:space="preserve"> MIN(   MAX(0,EXP((1/beta.p)*( AE49 - AE64 - beta.0 - beta.oil*price.oil.2030 - beta.eua*price.eua.2030 - parameters!$D89 ))), price.ceiling   )</f>
        <v>12.873054425219312</v>
      </c>
      <c r="AF79" s="1">
        <f xml:space="preserve"> MIN(   MAX(0,EXP((1/beta.p)*( AF49 - AF64 - beta.0 - beta.oil*price.oil.2030 - beta.eua*price.eua.2030 - parameters!$D89 ))), price.ceiling   )</f>
        <v>13.4134437514928</v>
      </c>
      <c r="AG79" s="1">
        <f xml:space="preserve"> MIN(   MAX(0,EXP((1/beta.p)*( AG49 - AG64 - beta.0 - beta.oil*price.oil.2030 - beta.eua*price.eua.2030 - parameters!$D89 ))), price.ceiling   )</f>
        <v>13.976517719212238</v>
      </c>
      <c r="AH79" s="1">
        <f xml:space="preserve"> MIN(   MAX(0,EXP((1/beta.p)*( AH49 - AH64 - beta.0 - beta.oil*price.oil.2030 - beta.eua*price.eua.2030 - parameters!$D89 ))), price.ceiling   )</f>
        <v>14.563228591741302</v>
      </c>
      <c r="AI79" s="1">
        <f xml:space="preserve"> MIN(   MAX(0,EXP((1/beta.p)*( AI49 - AI64 - beta.0 - beta.oil*price.oil.2030 - beta.eua*price.eua.2030 - parameters!$D89 ))), price.ceiling   )</f>
        <v>15.174568606869352</v>
      </c>
      <c r="AJ79" s="1">
        <f xml:space="preserve"> MIN(   MAX(0,EXP((1/beta.p)*( AJ49 - AJ64 - beta.0 - beta.oil*price.oil.2030 - beta.eua*price.eua.2030 - parameters!$D89 ))), price.ceiling   )</f>
        <v>15.811571654871088</v>
      </c>
      <c r="AK79" s="1">
        <f xml:space="preserve"> MIN(   MAX(0,EXP((1/beta.p)*( AK49 - AK64 - beta.0 - beta.oil*price.oil.2030 - beta.eua*price.eua.2030 - parameters!$D89 ))), price.ceiling   )</f>
        <v>16.475315027008286</v>
      </c>
      <c r="AL79" s="1">
        <f xml:space="preserve"> MIN(   MAX(0,EXP((1/beta.p)*( AL49 - AL64 - beta.0 - beta.oil*price.oil.2030 - beta.eua*price.eua.2030 - parameters!$D89 ))), price.ceiling   )</f>
        <v>17.166921237430781</v>
      </c>
      <c r="AM79" s="1">
        <f xml:space="preserve"> MIN(   MAX(0,EXP((1/beta.p)*( AM49 - AM64 - beta.0 - beta.oil*price.oil.2030 - beta.eua*price.eua.2030 - parameters!$D89 ))), price.ceiling   )</f>
        <v>17.887559921557777</v>
      </c>
      <c r="AN79" s="1">
        <f xml:space="preserve"> MIN(   MAX(0,EXP((1/beta.p)*( AN49 - AN64 - beta.0 - beta.oil*price.oil.2030 - beta.eua*price.eua.2030 - parameters!$D89 ))), price.ceiling   )</f>
        <v>18.638449814150025</v>
      </c>
      <c r="AO79" s="1">
        <f xml:space="preserve"> MIN(   MAX(0,EXP((1/beta.p)*( AO49 - AO64 - beta.0 - beta.oil*price.oil.2030 - beta.eua*price.eua.2030 - parameters!$D89 ))), price.ceiling   )</f>
        <v>19.420860810418237</v>
      </c>
      <c r="AP79" s="1">
        <f xml:space="preserve"> MIN(   MAX(0,EXP((1/beta.p)*( AP49 - AP64 - beta.0 - beta.oil*price.oil.2030 - beta.eua*price.eua.2030 - parameters!$D89 ))), price.ceiling   )</f>
        <v>20.236116113653257</v>
      </c>
      <c r="AQ79" s="1">
        <f xml:space="preserve"> MIN(   MAX(0,EXP((1/beta.p)*( AQ49 - AQ64 - beta.0 - beta.oil*price.oil.2030 - beta.eua*price.eua.2030 - parameters!$D89 ))), price.ceiling   )</f>
        <v>21.085594473010293</v>
      </c>
      <c r="AR79" s="1">
        <f xml:space="preserve"> MIN(   MAX(0,EXP((1/beta.p)*( AR49 - AR64 - beta.0 - beta.oil*price.oil.2030 - beta.eua*price.eua.2030 - parameters!$D89 ))), price.ceiling   )</f>
        <v>21.970732515231514</v>
      </c>
      <c r="AS79" s="1">
        <f xml:space="preserve"> MIN(   MAX(0,EXP((1/beta.p)*( AS49 - AS64 - beta.0 - beta.oil*price.oil.2030 - beta.eua*price.eua.2030 - parameters!$D89 ))), price.ceiling   )</f>
        <v>22.893027174250538</v>
      </c>
      <c r="AT79" s="1">
        <f xml:space="preserve"> MIN(   MAX(0,EXP((1/beta.p)*( AT49 - AT64 - beta.0 - beta.oil*price.oil.2030 - beta.eua*price.eua.2030 - parameters!$D89 ))), price.ceiling   )</f>
        <v>23.854038222787537</v>
      </c>
      <c r="AU79" s="1">
        <f xml:space="preserve"> MIN(   MAX(0,EXP((1/beta.p)*( AU49 - AU64 - beta.0 - beta.oil*price.oil.2030 - beta.eua*price.eua.2030 - parameters!$D89 ))), price.ceiling   )</f>
        <v>24.855390910216617</v>
      </c>
      <c r="AV79" s="1">
        <f xml:space="preserve"> MIN(   MAX(0,EXP((1/beta.p)*( AV49 - AV64 - beta.0 - beta.oil*price.oil.2030 - beta.eua*price.eua.2030 - parameters!$D89 ))), price.ceiling   )</f>
        <v>25.898778711166361</v>
      </c>
      <c r="AW79" s="1">
        <f xml:space="preserve"> MIN(   MAX(0,EXP((1/beta.p)*( AW49 - AW64 - beta.0 - beta.oil*price.oil.2030 - beta.eua*price.eua.2030 - parameters!$D89 ))), price.ceiling   )</f>
        <v>26.985966189502133</v>
      </c>
      <c r="AX79" s="1">
        <f xml:space="preserve"> MIN(   MAX(0,EXP((1/beta.p)*( AX49 - AX64 - beta.0 - beta.oil*price.oil.2030 - beta.eua*price.eua.2030 - parameters!$D89 ))), price.ceiling   )</f>
        <v>28.11879198253342</v>
      </c>
      <c r="AY79" s="1">
        <f xml:space="preserve"> MIN(   MAX(0,EXP((1/beta.p)*( AY49 - AY64 - beta.0 - beta.oil*price.oil.2030 - beta.eua*price.eua.2030 - parameters!$D89 ))), price.ceiling   )</f>
        <v>29.299171910493435</v>
      </c>
      <c r="AZ79" s="1">
        <f xml:space="preserve"> MIN(   MAX(0,EXP((1/beta.p)*( AZ49 - AZ64 - beta.0 - beta.oil*price.oil.2030 - beta.eua*price.eua.2030 - parameters!$D89 ))), price.ceiling   )</f>
        <v>30.52910221654918</v>
      </c>
      <c r="BA79" s="1">
        <f xml:space="preserve"> MIN(   MAX(0,EXP((1/beta.p)*( BA49 - BA64 - beta.0 - beta.oil*price.oil.2030 - beta.eua*price.eua.2030 - parameters!$D89 ))), price.ceiling   )</f>
        <v>31.810662942822159</v>
      </c>
      <c r="BB79" s="1">
        <f xml:space="preserve"> MIN(   MAX(0,EXP((1/beta.p)*( BB49 - BB64 - beta.0 - beta.oil*price.oil.2030 - beta.eua*price.eua.2030 - parameters!$D89 ))), price.ceiling   )</f>
        <v>33.146021448128202</v>
      </c>
      <c r="BC79" s="1">
        <f xml:space="preserve"> MIN(   MAX(0,EXP((1/beta.p)*( BC49 - BC64 - beta.0 - beta.oil*price.oil.2030 - beta.eua*price.eua.2030 - parameters!$D89 ))), price.ceiling   )</f>
        <v>34.537436073386871</v>
      </c>
      <c r="BD79" s="1">
        <f xml:space="preserve"> MIN(   MAX(0,EXP((1/beta.p)*( BD49 - BD64 - beta.0 - beta.oil*price.oil.2030 - beta.eua*price.eua.2030 - parameters!$D89 ))), price.ceiling   )</f>
        <v>35.987259960897767</v>
      </c>
      <c r="BE79" s="1">
        <f xml:space="preserve"> MIN(   MAX(0,EXP((1/beta.p)*( BE49 - BE64 - beta.0 - beta.oil*price.oil.2030 - beta.eua*price.eua.2030 - parameters!$D89 ))), price.ceiling   )</f>
        <v>37.497945033944603</v>
      </c>
      <c r="BF79" s="1">
        <f xml:space="preserve"> MIN(   MAX(0,EXP((1/beta.p)*( BF49 - BF64 - beta.0 - beta.oil*price.oil.2030 - beta.eua*price.eua.2030 - parameters!$D89 ))), price.ceiling   )</f>
        <v>39.072046143455616</v>
      </c>
      <c r="BG79" s="1">
        <f xml:space="preserve"> MIN(   MAX(0,EXP((1/beta.p)*( BG49 - BG64 - beta.0 - beta.oil*price.oil.2030 - beta.eua*price.eua.2030 - parameters!$D89 ))), price.ceiling   )</f>
        <v>40.712225388734367</v>
      </c>
      <c r="BH79" s="1">
        <f xml:space="preserve"> MIN(   MAX(0,EXP((1/beta.p)*( BH49 - BH64 - beta.0 - beta.oil*price.oil.2030 - beta.eua*price.eua.2030 - parameters!$D89 ))), price.ceiling   )</f>
        <v>42.421256619567352</v>
      </c>
      <c r="BI79" s="1">
        <f xml:space="preserve"> MIN(   MAX(0,EXP((1/beta.p)*( BI49 - BI64 - beta.0 - beta.oil*price.oil.2030 - beta.eua*price.eua.2030 - parameters!$D89 ))), price.ceiling   )</f>
        <v>44.202030127322651</v>
      </c>
      <c r="BJ79" s="1">
        <f xml:space="preserve"> MIN(   MAX(0,EXP((1/beta.p)*( BJ49 - BJ64 - beta.0 - beta.oil*price.oil.2030 - beta.eua*price.eua.2030 - parameters!$D89 ))), price.ceiling   )</f>
        <v>46.057557532973085</v>
      </c>
      <c r="BK79" s="1">
        <f xml:space="preserve"> MIN(   MAX(0,EXP((1/beta.p)*( BK49 - BK64 - beta.0 - beta.oil*price.oil.2030 - beta.eua*price.eua.2030 - parameters!$D89 ))), price.ceiling   )</f>
        <v>47.990976880310434</v>
      </c>
      <c r="BL79" s="1">
        <f xml:space="preserve"> MIN(   MAX(0,EXP((1/beta.p)*( BL49 - BL64 - beta.0 - beta.oil*price.oil.2030 - beta.eua*price.eua.2030 - parameters!$D89 ))), price.ceiling   )</f>
        <v>50.005557942964153</v>
      </c>
      <c r="BM79" s="1">
        <f xml:space="preserve"> MIN(   MAX(0,EXP((1/beta.p)*( BM49 - BM64 - beta.0 - beta.oil*price.oil.2030 - beta.eua*price.eua.2030 - parameters!$D89 ))), price.ceiling   )</f>
        <v>52.104707754200021</v>
      </c>
      <c r="BN79" s="1">
        <f xml:space="preserve"> MIN(   MAX(0,EXP((1/beta.p)*( BN49 - BN64 - beta.0 - beta.oil*price.oil.2030 - beta.eua*price.eua.2030 - parameters!$D89 ))), price.ceiling   )</f>
        <v>54.291976368850456</v>
      </c>
      <c r="BO79" s="1">
        <f xml:space="preserve"> MIN(   MAX(0,EXP((1/beta.p)*( BO49 - BO64 - beta.0 - beta.oil*price.oil.2030 - beta.eua*price.eua.2030 - parameters!$D89 ))), price.ceiling   )</f>
        <v>56.571062867120993</v>
      </c>
      <c r="BP79" s="1">
        <f xml:space="preserve"> MIN(   MAX(0,EXP((1/beta.p)*( BP49 - BP64 - beta.0 - beta.oil*price.oil.2030 - beta.eua*price.eua.2030 - parameters!$D89 ))), price.ceiling   )</f>
        <v>58.945821610426584</v>
      </c>
      <c r="BQ79" s="1">
        <f xml:space="preserve"> MIN(   MAX(0,EXP((1/beta.p)*( BQ49 - BQ64 - beta.0 - beta.oil*price.oil.2030 - beta.eua*price.eua.2030 - parameters!$D89 ))), price.ceiling   )</f>
        <v>61.420268759837477</v>
      </c>
      <c r="BR79" s="1">
        <f xml:space="preserve"> MIN(   MAX(0,EXP((1/beta.p)*( BR49 - BR64 - beta.0 - beta.oil*price.oil.2030 - beta.eua*price.eua.2030 - parameters!$D89 ))), price.ceiling   )</f>
        <v>63.998589068158552</v>
      </c>
      <c r="BS79" s="1">
        <f xml:space="preserve"> MIN(   MAX(0,EXP((1/beta.p)*( BS49 - BS64 - beta.0 - beta.oil*price.oil.2030 - beta.eua*price.eua.2030 - parameters!$D89 ))), price.ceiling   )</f>
        <v>66.685142957128562</v>
      </c>
      <c r="BT79" s="1">
        <f xml:space="preserve"> MIN(   MAX(0,EXP((1/beta.p)*( BT49 - BT64 - beta.0 - beta.oil*price.oil.2030 - beta.eua*price.eua.2030 - parameters!$D89 ))), price.ceiling   )</f>
        <v>69.48447389170903</v>
      </c>
      <c r="BU79" s="1">
        <f xml:space="preserve"> MIN(   MAX(0,EXP((1/beta.p)*( BU49 - BU64 - beta.0 - beta.oil*price.oil.2030 - beta.eua*price.eua.2030 - parameters!$D89 ))), price.ceiling   )</f>
        <v>72.401316063932512</v>
      </c>
      <c r="BV79" s="1">
        <f xml:space="preserve"> MIN(   MAX(0,EXP((1/beta.p)*( BV49 - BV64 - beta.0 - beta.oil*price.oil.2030 - beta.eua*price.eua.2030 - parameters!$D89 ))), price.ceiling   )</f>
        <v>75.440602399307053</v>
      </c>
      <c r="BW79" s="1">
        <f xml:space="preserve"> MIN(   MAX(0,EXP((1/beta.p)*( BW49 - BW64 - beta.0 - beta.oil*price.oil.2030 - beta.eua*price.eua.2030 - parameters!$D89 ))), price.ceiling   )</f>
        <v>78.607472899315326</v>
      </c>
      <c r="BX79" s="1">
        <f xml:space="preserve"> MIN(   MAX(0,EXP((1/beta.p)*( BX49 - BX64 - beta.0 - beta.oil*price.oil.2030 - beta.eua*price.eua.2030 - parameters!$D89 ))), price.ceiling   )</f>
        <v>81.907283334118048</v>
      </c>
      <c r="BY79" s="1">
        <f xml:space="preserve"> MIN(   MAX(0,EXP((1/beta.p)*( BY49 - BY64 - beta.0 - beta.oil*price.oil.2030 - beta.eua*price.eua.2030 - parameters!$D89 ))), price.ceiling   )</f>
        <v>85.345614300163192</v>
      </c>
      <c r="BZ79" s="1">
        <f xml:space="preserve"> MIN(   MAX(0,EXP((1/beta.p)*( BZ49 - BZ64 - beta.0 - beta.oil*price.oil.2030 - beta.eua*price.eua.2030 - parameters!$D89 ))), price.ceiling   )</f>
        <v>88.92828065801757</v>
      </c>
      <c r="CA79" s="1">
        <f xml:space="preserve"> MIN(   MAX(0,EXP((1/beta.p)*( CA49 - CA64 - beta.0 - beta.oil*price.oil.2030 - beta.eua*price.eua.2030 - parameters!$D89 ))), price.ceiling   )</f>
        <v>92.661341366383709</v>
      </c>
      <c r="CB79" s="1">
        <f xml:space="preserve"> MIN(   MAX(0,EXP((1/beta.p)*( CB49 - CB64 - beta.0 - beta.oil*price.oil.2030 - beta.eua*price.eua.2030 - parameters!$D89 ))), price.ceiling   )</f>
        <v>96.551109728931834</v>
      </c>
      <c r="CC79" s="1">
        <f xml:space="preserve"> MIN(   MAX(0,EXP((1/beta.p)*( CC49 - CC64 - beta.0 - beta.oil*price.oil.2030 - beta.eua*price.eua.2030 - parameters!$D89 ))), price.ceiling   )</f>
        <v>100.60416407127651</v>
      </c>
      <c r="CD79" s="1">
        <f xml:space="preserve"> MIN(   MAX(0,EXP((1/beta.p)*( CD49 - CD64 - beta.0 - beta.oil*price.oil.2030 - beta.eua*price.eua.2030 - parameters!$D89 ))), price.ceiling   )</f>
        <v>104.82735886615579</v>
      </c>
      <c r="CE79" s="1">
        <f xml:space="preserve"> MIN(   MAX(0,EXP((1/beta.p)*( CE49 - CE64 - beta.0 - beta.oil*price.oil.2030 - beta.eua*price.eua.2030 - parameters!$D89 ))), price.ceiling   )</f>
        <v>109.22783632562606</v>
      </c>
      <c r="CF79" s="1">
        <f xml:space="preserve"> MIN(   MAX(0,EXP((1/beta.p)*( CF49 - CF64 - beta.0 - beta.oil*price.oil.2030 - beta.eua*price.eua.2030 - parameters!$D89 ))), price.ceiling   )</f>
        <v>113.81303847987778</v>
      </c>
      <c r="CG79" s="1">
        <f xml:space="preserve"> MIN(   MAX(0,EXP((1/beta.p)*( CG49 - CG64 - beta.0 - beta.oil*price.oil.2030 - beta.eua*price.eua.2030 - parameters!$D89 ))), price.ceiling   )</f>
        <v>118.59071976310069</v>
      </c>
      <c r="CH79" s="1">
        <f xml:space="preserve"> MIN(   MAX(0,EXP((1/beta.p)*( CH49 - CH64 - beta.0 - beta.oil*price.oil.2030 - beta.eua*price.eua.2030 - parameters!$D89 ))), price.ceiling   )</f>
        <v>123.56896012768125</v>
      </c>
      <c r="CI79" s="1">
        <f xml:space="preserve"> MIN(   MAX(0,EXP((1/beta.p)*( CI49 - CI64 - beta.0 - beta.oil*price.oil.2030 - beta.eua*price.eua.2030 - parameters!$D89 ))), price.ceiling   )</f>
        <v>128.75617870891355</v>
      </c>
      <c r="CJ79" s="1">
        <f xml:space="preserve"> MIN(   MAX(0,EXP((1/beta.p)*( CJ49 - CJ64 - beta.0 - beta.oil*price.oil.2030 - beta.eua*price.eua.2030 - parameters!$D89 ))), price.ceiling   )</f>
        <v>134.16114806333107</v>
      </c>
      <c r="CK79" s="1">
        <f xml:space="preserve"> MIN(   MAX(0,EXP((1/beta.p)*( CK49 - CK64 - beta.0 - beta.oil*price.oil.2030 - beta.eua*price.eua.2030 - parameters!$D89 ))), price.ceiling   )</f>
        <v>139.7930090047397</v>
      </c>
      <c r="CL79" s="1">
        <f xml:space="preserve"> MIN(   MAX(0,EXP((1/beta.p)*( CL49 - CL64 - beta.0 - beta.oil*price.oil.2030 - beta.eua*price.eua.2030 - parameters!$D89 ))), price.ceiling   )</f>
        <v>145.66128606304389</v>
      </c>
      <c r="CM79" s="1">
        <f xml:space="preserve"> MIN(   MAX(0,EXP((1/beta.p)*( CM49 - CM64 - beta.0 - beta.oil*price.oil.2030 - beta.eua*price.eua.2030 - parameters!$D89 ))), price.ceiling   )</f>
        <v>151.77590359200661</v>
      </c>
      <c r="CN79" s="1">
        <f xml:space="preserve"> MIN(   MAX(0,EXP((1/beta.p)*( CN49 - CN64 - beta.0 - beta.oil*price.oil.2030 - beta.eua*price.eua.2030 - parameters!$D89 ))), price.ceiling   )</f>
        <v>158.14720255318815</v>
      </c>
      <c r="CO79" s="1">
        <f xml:space="preserve"> MIN(   MAX(0,EXP((1/beta.p)*( CO49 - CO64 - beta.0 - beta.oil*price.oil.2030 - beta.eua*price.eua.2030 - parameters!$D89 ))), price.ceiling   )</f>
        <v>164.78595800444532</v>
      </c>
      <c r="CP79" s="1">
        <f xml:space="preserve"> MIN(   MAX(0,EXP((1/beta.p)*( CP49 - CP64 - beta.0 - beta.oil*price.oil.2030 - beta.eua*price.eua.2030 - parameters!$D89 ))), price.ceiling   )</f>
        <v>171.70339732256855</v>
      </c>
      <c r="CQ79" s="1">
        <f xml:space="preserve"> MIN(   MAX(0,EXP((1/beta.p)*( CQ49 - CQ64 - beta.0 - beta.oil*price.oil.2030 - beta.eua*price.eua.2030 - parameters!$D89 ))), price.ceiling   )</f>
        <v>178.91121919087624</v>
      </c>
      <c r="CR79" s="1">
        <f xml:space="preserve"> MIN(   MAX(0,EXP((1/beta.p)*( CR49 - CR64 - beta.0 - beta.oil*price.oil.2030 - beta.eua*price.eua.2030 - parameters!$D89 ))), price.ceiling   )</f>
        <v>186.42161338387504</v>
      </c>
      <c r="CS79" s="1">
        <f xml:space="preserve"> MIN(   MAX(0,EXP((1/beta.p)*( CS49 - CS64 - beta.0 - beta.oil*price.oil.2030 - beta.eua*price.eua.2030 - parameters!$D89 ))), price.ceiling   )</f>
        <v>194.24728138244805</v>
      </c>
      <c r="CT79" s="1">
        <f xml:space="preserve"> MIN(   MAX(0,EXP((1/beta.p)*( CT49 - CT64 - beta.0 - beta.oil*price.oil.2030 - beta.eua*price.eua.2030 - parameters!$D89 ))), price.ceiling   )</f>
        <v>202.40145785443406</v>
      </c>
      <c r="CU79" s="1">
        <f xml:space="preserve"> MIN(   MAX(0,EXP((1/beta.p)*( CU49 - CU64 - beta.0 - beta.oil*price.oil.2030 - beta.eua*price.eua.2030 - parameters!$D89 ))), price.ceiling   )</f>
        <v>210.89793303692477</v>
      </c>
      <c r="CV79" s="1">
        <f xml:space="preserve"> MIN(   MAX(0,EXP((1/beta.p)*( CV49 - CV64 - beta.0 - beta.oil*price.oil.2030 - beta.eua*price.eua.2030 - parameters!$D89 ))), price.ceiling   )</f>
        <v>219.75107605813528</v>
      </c>
      <c r="CW79" s="1">
        <f xml:space="preserve"> MIN(   MAX(0,EXP((1/beta.p)*( CW49 - CW64 - beta.0 - beta.oil*price.oil.2030 - beta.eua*price.eua.2030 - parameters!$D89 ))), price.ceiling   )</f>
        <v>228.97585923828603</v>
      </c>
      <c r="CX79" s="1">
        <f xml:space="preserve"> MIN(   MAX(0,EXP((1/beta.p)*( CX49 - CX64 - beta.0 - beta.oil*price.oil.2030 - beta.eua*price.eua.2030 - parameters!$D89 ))), price.ceiling   )</f>
        <v>238.58788341059591</v>
      </c>
      <c r="CY79" s="1">
        <f xml:space="preserve"> MIN(   MAX(0,EXP((1/beta.p)*( CY49 - CY64 - beta.0 - beta.oil*price.oil.2030 - beta.eua*price.eua.2030 - parameters!$D89 ))), price.ceiling   )</f>
        <v>248.60340430520839</v>
      </c>
      <c r="CZ79" s="1">
        <f xml:space="preserve"> MIN(   MAX(0,EXP((1/beta.p)*( CZ49 - CZ64 - beta.0 - beta.oil*price.oil.2030 - beta.eua*price.eua.2030 - parameters!$D89 ))), price.ceiling   )</f>
        <v>259.03936004067089</v>
      </c>
      <c r="DA79" s="1">
        <f xml:space="preserve"> MIN(   MAX(0,EXP((1/beta.p)*( DA49 - DA64 - beta.0 - beta.oil*price.oil.2030 - beta.eua*price.eua.2030 - parameters!$D89 ))), price.ceiling   )</f>
        <v>269.91339976945943</v>
      </c>
    </row>
    <row r="80" spans="1:105" x14ac:dyDescent="0.25">
      <c r="A80" t="s">
        <v>60</v>
      </c>
      <c r="B80" s="3">
        <f t="shared" si="8"/>
        <v>38.60644322991029</v>
      </c>
      <c r="D80" t="s">
        <v>60</v>
      </c>
      <c r="E80" s="1">
        <f xml:space="preserve"> MIN(   MAX(0,EXP((1/beta.p)*( E50 - E65 - beta.0 - beta.oil*price.oil.2030 - beta.eua*price.eua.2030 - parameters!$D90 ))), price.ceiling   )</f>
        <v>4.4862251411364777</v>
      </c>
      <c r="F80" s="1">
        <f xml:space="preserve"> MIN(   MAX(0,EXP((1/beta.p)*( F50 - F65 - beta.0 - beta.oil*price.oil.2030 - beta.eua*price.eua.2030 - parameters!$D90 ))), price.ceiling   )</f>
        <v>4.6755628930413851</v>
      </c>
      <c r="G80" s="1">
        <f xml:space="preserve"> MIN(   MAX(0,EXP((1/beta.p)*( G50 - G65 - beta.0 - beta.oil*price.oil.2030 - beta.eua*price.eua.2030 - parameters!$D90 ))), price.ceiling   )</f>
        <v>4.8728915021076276</v>
      </c>
      <c r="H80" s="1">
        <f xml:space="preserve"> MIN(   MAX(0,EXP((1/beta.p)*( H50 - H65 - beta.0 - beta.oil*price.oil.2030 - beta.eua*price.eua.2030 - parameters!$D90 ))), price.ceiling   )</f>
        <v>5.0785482164409315</v>
      </c>
      <c r="I80" s="1">
        <f xml:space="preserve"> MIN(   MAX(0,EXP((1/beta.p)*( I50 - I65 - beta.0 - beta.oil*price.oil.2030 - beta.eua*price.eua.2030 - parameters!$D90 ))), price.ceiling   )</f>
        <v>5.2928845174492247</v>
      </c>
      <c r="J80" s="1">
        <f xml:space="preserve"> MIN(   MAX(0,EXP((1/beta.p)*( J50 - J65 - beta.0 - beta.oil*price.oil.2030 - beta.eua*price.eua.2030 - parameters!$D90 ))), price.ceiling   )</f>
        <v>5.5162667205484359</v>
      </c>
      <c r="K80" s="1">
        <f xml:space="preserve"> MIN(   MAX(0,EXP((1/beta.p)*( K50 - K65 - beta.0 - beta.oil*price.oil.2030 - beta.eua*price.eua.2030 - parameters!$D90 ))), price.ceiling   )</f>
        <v>5.7490766012206134</v>
      </c>
      <c r="L80" s="1">
        <f xml:space="preserve"> MIN(   MAX(0,EXP((1/beta.p)*( L50 - L65 - beta.0 - beta.oil*price.oil.2030 - beta.eua*price.eua.2030 - parameters!$D90 ))), price.ceiling   )</f>
        <v>5.9917120474943752</v>
      </c>
      <c r="M80" s="1">
        <f xml:space="preserve"> MIN(   MAX(0,EXP((1/beta.p)*( M50 - M65 - beta.0 - beta.oil*price.oil.2030 - beta.eua*price.eua.2030 - parameters!$D90 ))), price.ceiling   )</f>
        <v>6.2445877399628005</v>
      </c>
      <c r="N80" s="1">
        <f xml:space="preserve"> MIN(   MAX(0,EXP((1/beta.p)*( N50 - N65 - beta.0 - beta.oil*price.oil.2030 - beta.eua*price.eua.2030 - parameters!$D90 ))), price.ceiling   )</f>
        <v>6.5081358605009463</v>
      </c>
      <c r="O80" s="1">
        <f xml:space="preserve"> MIN(   MAX(0,EXP((1/beta.p)*( O50 - O65 - beta.0 - beta.oil*price.oil.2030 - beta.eua*price.eua.2030 - parameters!$D90 ))), price.ceiling   )</f>
        <v>6.7828068308942902</v>
      </c>
      <c r="P80" s="1">
        <f xml:space="preserve"> MIN(   MAX(0,EXP((1/beta.p)*( P50 - P65 - beta.0 - beta.oil*price.oil.2030 - beta.eua*price.eua.2030 - parameters!$D90 ))), price.ceiling   )</f>
        <v>7.0690700826403789</v>
      </c>
      <c r="Q80" s="1">
        <f xml:space="preserve"> MIN(   MAX(0,EXP((1/beta.p)*( Q50 - Q65 - beta.0 - beta.oil*price.oil.2030 - beta.eua*price.eua.2030 - parameters!$D90 ))), price.ceiling   )</f>
        <v>7.3674148592394229</v>
      </c>
      <c r="R80" s="1">
        <f xml:space="preserve"> MIN(   MAX(0,EXP((1/beta.p)*( R50 - R65 - beta.0 - beta.oil*price.oil.2030 - beta.eua*price.eua.2030 - parameters!$D90 ))), price.ceiling   )</f>
        <v>7.6783510523449365</v>
      </c>
      <c r="S80" s="1">
        <f xml:space="preserve"> MIN(   MAX(0,EXP((1/beta.p)*( S50 - S65 - beta.0 - beta.oil*price.oil.2030 - beta.eua*price.eua.2030 - parameters!$D90 ))), price.ceiling   )</f>
        <v>8.0024100732034853</v>
      </c>
      <c r="T80" s="1">
        <f xml:space="preserve"> MIN(   MAX(0,EXP((1/beta.p)*( T50 - T65 - beta.0 - beta.oil*price.oil.2030 - beta.eua*price.eua.2030 - parameters!$D90 ))), price.ceiling   )</f>
        <v>8.3401457608728986</v>
      </c>
      <c r="U80" s="1">
        <f xml:space="preserve"> MIN(   MAX(0,EXP((1/beta.p)*( U50 - U65 - beta.0 - beta.oil*price.oil.2030 - beta.eua*price.eua.2030 - parameters!$D90 ))), price.ceiling   )</f>
        <v>8.6921353287711582</v>
      </c>
      <c r="V80" s="1">
        <f xml:space="preserve"> MIN(   MAX(0,EXP((1/beta.p)*( V50 - V65 - beta.0 - beta.oil*price.oil.2030 - beta.eua*price.eua.2030 - parameters!$D90 ))), price.ceiling   )</f>
        <v>9.0589803511736324</v>
      </c>
      <c r="W80" s="1">
        <f xml:space="preserve"> MIN(   MAX(0,EXP((1/beta.p)*( W50 - W65 - beta.0 - beta.oil*price.oil.2030 - beta.eua*price.eua.2030 - parameters!$D90 ))), price.ceiling   )</f>
        <v>9.4413077913447392</v>
      </c>
      <c r="X80" s="1">
        <f xml:space="preserve"> MIN(   MAX(0,EXP((1/beta.p)*( X50 - X65 - beta.0 - beta.oil*price.oil.2030 - beta.eua*price.eua.2030 - parameters!$D90 ))), price.ceiling   )</f>
        <v>9.8397710730610601</v>
      </c>
      <c r="Y80" s="1">
        <f xml:space="preserve"> MIN(   MAX(0,EXP((1/beta.p)*( Y50 - Y65 - beta.0 - beta.oil*price.oil.2030 - beta.eua*price.eua.2030 - parameters!$D90 ))), price.ceiling   )</f>
        <v>10.255051197357361</v>
      </c>
      <c r="Z80" s="1">
        <f xml:space="preserve"> MIN(   MAX(0,EXP((1/beta.p)*( Z50 - Z65 - beta.0 - beta.oil*price.oil.2030 - beta.eua*price.eua.2030 - parameters!$D90 ))), price.ceiling   )</f>
        <v>10.687857906403961</v>
      </c>
      <c r="AA80" s="1">
        <f xml:space="preserve"> MIN(   MAX(0,EXP((1/beta.p)*( AA50 - AA65 - beta.0 - beta.oil*price.oil.2030 - beta.eua*price.eua.2030 - parameters!$D90 ))), price.ceiling   )</f>
        <v>11.138930896504718</v>
      </c>
      <c r="AB80" s="1">
        <f xml:space="preserve"> MIN(   MAX(0,EXP((1/beta.p)*( AB50 - AB65 - beta.0 - beta.oil*price.oil.2030 - beta.eua*price.eua.2030 - parameters!$D90 ))), price.ceiling   )</f>
        <v>11.609041082288678</v>
      </c>
      <c r="AC80" s="1">
        <f xml:space="preserve"> MIN(   MAX(0,EXP((1/beta.p)*( AC50 - AC65 - beta.0 - beta.oil*price.oil.2030 - beta.eua*price.eua.2030 - parameters!$D90 ))), price.ceiling   )</f>
        <v>12.098991914255944</v>
      </c>
      <c r="AD80" s="1">
        <f xml:space="preserve"> MIN(   MAX(0,EXP((1/beta.p)*( AD50 - AD65 - beta.0 - beta.oil*price.oil.2030 - beta.eua*price.eua.2030 - parameters!$D90 ))), price.ceiling   )</f>
        <v>12.609620751929612</v>
      </c>
      <c r="AE80" s="1">
        <f xml:space="preserve"> MIN(   MAX(0,EXP((1/beta.p)*( AE50 - AE65 - beta.0 - beta.oil*price.oil.2030 - beta.eua*price.eua.2030 - parameters!$D90 ))), price.ceiling   )</f>
        <v>13.141800294960529</v>
      </c>
      <c r="AF80" s="1">
        <f xml:space="preserve"> MIN(   MAX(0,EXP((1/beta.p)*( AF50 - AF65 - beta.0 - beta.oil*price.oil.2030 - beta.eua*price.eua.2030 - parameters!$D90 ))), price.ceiling   )</f>
        <v>13.696440074630782</v>
      </c>
      <c r="AG80" s="1">
        <f xml:space="preserve"> MIN(   MAX(0,EXP((1/beta.p)*( AG50 - AG65 - beta.0 - beta.oil*price.oil.2030 - beta.eua*price.eua.2030 - parameters!$D90 ))), price.ceiling   )</f>
        <v>14.274488008304919</v>
      </c>
      <c r="AH80" s="1">
        <f xml:space="preserve"> MIN(   MAX(0,EXP((1/beta.p)*( AH50 - AH65 - beta.0 - beta.oil*price.oil.2030 - beta.eua*price.eua.2030 - parameters!$D90 ))), price.ceiling   )</f>
        <v>14.876932019485633</v>
      </c>
      <c r="AI80" s="1">
        <f xml:space="preserve"> MIN(   MAX(0,EXP((1/beta.p)*( AI50 - AI65 - beta.0 - beta.oil*price.oil.2030 - beta.eua*price.eua.2030 - parameters!$D90 ))), price.ceiling   )</f>
        <v>15.504801726242709</v>
      </c>
      <c r="AJ80" s="1">
        <f xml:space="preserve"> MIN(   MAX(0,EXP((1/beta.p)*( AJ50 - AJ65 - beta.0 - beta.oil*price.oil.2030 - beta.eua*price.eua.2030 - parameters!$D90 ))), price.ceiling   )</f>
        <v>16.159170200900771</v>
      </c>
      <c r="AK80" s="1">
        <f xml:space="preserve"> MIN(   MAX(0,EXP((1/beta.p)*( AK50 - AK65 - beta.0 - beta.oil*price.oil.2030 - beta.eua*price.eua.2030 - parameters!$D90 ))), price.ceiling   )</f>
        <v>16.841155803993427</v>
      </c>
      <c r="AL80" s="1">
        <f xml:space="preserve"> MIN(   MAX(0,EXP((1/beta.p)*( AL50 - AL65 - beta.0 - beta.oil*price.oil.2030 - beta.eua*price.eua.2030 - parameters!$D90 ))), price.ceiling   )</f>
        <v>17.551924095617917</v>
      </c>
      <c r="AM80" s="1">
        <f xml:space="preserve"> MIN(   MAX(0,EXP((1/beta.p)*( AM50 - AM65 - beta.0 - beta.oil*price.oil.2030 - beta.eua*price.eua.2030 - parameters!$D90 ))), price.ceiling   )</f>
        <v>18.292689827457238</v>
      </c>
      <c r="AN80" s="1">
        <f xml:space="preserve"> MIN(   MAX(0,EXP((1/beta.p)*( AN50 - AN65 - beta.0 - beta.oil*price.oil.2030 - beta.eua*price.eua.2030 - parameters!$D90 ))), price.ceiling   )</f>
        <v>19.064719018873863</v>
      </c>
      <c r="AO80" s="1">
        <f xml:space="preserve"> MIN(   MAX(0,EXP((1/beta.p)*( AO50 - AO65 - beta.0 - beta.oil*price.oil.2030 - beta.eua*price.eua.2030 - parameters!$D90 ))), price.ceiling   )</f>
        <v>19.869331120623606</v>
      </c>
      <c r="AP80" s="1">
        <f xml:space="preserve"> MIN(   MAX(0,EXP((1/beta.p)*( AP50 - AP65 - beta.0 - beta.oil*price.oil.2030 - beta.eua*price.eua.2030 - parameters!$D90 ))), price.ceiling   )</f>
        <v>20.707901269887252</v>
      </c>
      <c r="AQ80" s="1">
        <f xml:space="preserve"> MIN(   MAX(0,EXP((1/beta.p)*( AQ50 - AQ65 - beta.0 - beta.oil*price.oil.2030 - beta.eua*price.eua.2030 - parameters!$D90 ))), price.ceiling   )</f>
        <v>21.581862640474196</v>
      </c>
      <c r="AR80" s="1">
        <f xml:space="preserve"> MIN(   MAX(0,EXP((1/beta.p)*( AR50 - AR65 - beta.0 - beta.oil*price.oil.2030 - beta.eua*price.eua.2030 - parameters!$D90 ))), price.ceiling   )</f>
        <v>22.492708892214647</v>
      </c>
      <c r="AS80" s="1">
        <f xml:space="preserve"> MIN(   MAX(0,EXP((1/beta.p)*( AS50 - AS65 - beta.0 - beta.oil*price.oil.2030 - beta.eua*price.eua.2030 - parameters!$D90 ))), price.ceiling   )</f>
        <v>23.441996723726515</v>
      </c>
      <c r="AT80" s="1">
        <f xml:space="preserve"> MIN(   MAX(0,EXP((1/beta.p)*( AT50 - AT65 - beta.0 - beta.oil*price.oil.2030 - beta.eua*price.eua.2030 - parameters!$D90 ))), price.ceiling   )</f>
        <v>24.431348532919991</v>
      </c>
      <c r="AU80" s="1">
        <f xml:space="preserve"> MIN(   MAX(0,EXP((1/beta.p)*( AU50 - AU65 - beta.0 - beta.oil*price.oil.2030 - beta.eua*price.eua.2030 - parameters!$D90 ))), price.ceiling   )</f>
        <v>25.462455189786642</v>
      </c>
      <c r="AV80" s="1">
        <f xml:space="preserve"> MIN(   MAX(0,EXP((1/beta.p)*( AV50 - AV65 - beta.0 - beta.oil*price.oil.2030 - beta.eua*price.eua.2030 - parameters!$D90 ))), price.ceiling   )</f>
        <v>26.537078926212043</v>
      </c>
      <c r="AW80" s="1">
        <f xml:space="preserve"> MIN(   MAX(0,EXP((1/beta.p)*( AW50 - AW65 - beta.0 - beta.oil*price.oil.2030 - beta.eua*price.eua.2030 - parameters!$D90 ))), price.ceiling   )</f>
        <v>27.65705634775075</v>
      </c>
      <c r="AX80" s="1">
        <f xml:space="preserve"> MIN(   MAX(0,EXP((1/beta.p)*( AX50 - AX65 - beta.0 - beta.oil*price.oil.2030 - beta.eua*price.eua.2030 - parameters!$D90 ))), price.ceiling   )</f>
        <v>28.824301572510901</v>
      </c>
      <c r="AY80" s="1">
        <f xml:space="preserve"> MIN(   MAX(0,EXP((1/beta.p)*( AY50 - AY65 - beta.0 - beta.oil*price.oil.2030 - beta.eua*price.eua.2030 - parameters!$D90 ))), price.ceiling   )</f>
        <v>30.040809502513262</v>
      </c>
      <c r="AZ80" s="1">
        <f xml:space="preserve"> MIN(   MAX(0,EXP((1/beta.p)*( AZ50 - AZ65 - beta.0 - beta.oil*price.oil.2030 - beta.eua*price.eua.2030 - parameters!$D90 ))), price.ceiling   )</f>
        <v>31.308659233115158</v>
      </c>
      <c r="BA80" s="1">
        <f xml:space="preserve"> MIN(   MAX(0,EXP((1/beta.p)*( BA50 - BA65 - beta.0 - beta.oil*price.oil.2030 - beta.eua*price.eua.2030 - parameters!$D90 ))), price.ceiling   )</f>
        <v>32.630017606327186</v>
      </c>
      <c r="BB80" s="1">
        <f xml:space="preserve"> MIN(   MAX(0,EXP((1/beta.p)*( BB50 - BB65 - beta.0 - beta.oil*price.oil.2030 - beta.eua*price.eua.2030 - parameters!$D90 ))), price.ceiling   )</f>
        <v>34.007142914094153</v>
      </c>
      <c r="BC80" s="1">
        <f xml:space="preserve"> MIN(   MAX(0,EXP((1/beta.p)*( BC50 - BC65 - beta.0 - beta.oil*price.oil.2030 - beta.eua*price.eua.2030 - parameters!$D90 ))), price.ceiling   )</f>
        <v>35.442388757871058</v>
      </c>
      <c r="BD80" s="1">
        <f xml:space="preserve"> MIN(   MAX(0,EXP((1/beta.p)*( BD50 - BD65 - beta.0 - beta.oil*price.oil.2030 - beta.eua*price.eua.2030 - parameters!$D90 ))), price.ceiling   )</f>
        <v>36.938208071088866</v>
      </c>
      <c r="BE80" s="1">
        <f xml:space="preserve"> MIN(   MAX(0,EXP((1/beta.p)*( BE50 - BE65 - beta.0 - beta.oil*price.oil.2030 - beta.eua*price.eua.2030 - parameters!$D90 ))), price.ceiling   )</f>
        <v>38.497157311385791</v>
      </c>
      <c r="BF80" s="1">
        <f xml:space="preserve"> MIN(   MAX(0,EXP((1/beta.p)*( BF50 - BF65 - beta.0 - beta.oil*price.oil.2030 - beta.eua*price.eua.2030 - parameters!$D90 ))), price.ceiling   )</f>
        <v>40.121900829768592</v>
      </c>
      <c r="BG80" s="1">
        <f xml:space="preserve"> MIN(   MAX(0,EXP((1/beta.p)*( BG50 - BG65 - beta.0 - beta.oil*price.oil.2030 - beta.eua*price.eua.2030 - parameters!$D90 ))), price.ceiling   )</f>
        <v>41.815215424170702</v>
      </c>
      <c r="BH80" s="1">
        <f xml:space="preserve"> MIN(   MAX(0,EXP((1/beta.p)*( BH50 - BH65 - beta.0 - beta.oil*price.oil.2030 - beta.eua*price.eua.2030 - parameters!$D90 ))), price.ceiling   )</f>
        <v>43.579995085190198</v>
      </c>
      <c r="BI80" s="1">
        <f xml:space="preserve"> MIN(   MAX(0,EXP((1/beta.p)*( BI50 - BI65 - beta.0 - beta.oil*price.oil.2030 - beta.eua*price.eua.2030 - parameters!$D90 ))), price.ceiling   )</f>
        <v>45.419255942117807</v>
      </c>
      <c r="BJ80" s="1">
        <f xml:space="preserve"> MIN(   MAX(0,EXP((1/beta.p)*( BJ50 - BJ65 - beta.0 - beta.oil*price.oil.2030 - beta.eua*price.eua.2030 - parameters!$D90 ))), price.ceiling   )</f>
        <v>47.336141417708497</v>
      </c>
      <c r="BK80" s="1">
        <f xml:space="preserve"> MIN(   MAX(0,EXP((1/beta.p)*( BK50 - BK65 - beta.0 - beta.oil*price.oil.2030 - beta.eua*price.eua.2030 - parameters!$D90 ))), price.ceiling   )</f>
        <v>49.333927600506108</v>
      </c>
      <c r="BL80" s="1">
        <f xml:space="preserve"> MIN(   MAX(0,EXP((1/beta.p)*( BL50 - BL65 - beta.0 - beta.oil*price.oil.2030 - beta.eua*price.eua.2030 - parameters!$D90 ))), price.ceiling   )</f>
        <v>51.416028843903149</v>
      </c>
      <c r="BM80" s="1">
        <f xml:space="preserve"> MIN(   MAX(0,EXP((1/beta.p)*( BM50 - BM65 - beta.0 - beta.oil*price.oil.2030 - beta.eua*price.eua.2030 - parameters!$D90 ))), price.ceiling   )</f>
        <v>53.58600360150448</v>
      </c>
      <c r="BN80" s="1">
        <f xml:space="preserve"> MIN(   MAX(0,EXP((1/beta.p)*( BN50 - BN65 - beta.0 - beta.oil*price.oil.2030 - beta.eua*price.eua.2030 - parameters!$D90 ))), price.ceiling   )</f>
        <v>55.847560508768183</v>
      </c>
      <c r="BO80" s="1">
        <f xml:space="preserve"> MIN(   MAX(0,EXP((1/beta.p)*( BO50 - BO65 - beta.0 - beta.oil*price.oil.2030 - beta.eua*price.eua.2030 - parameters!$D90 ))), price.ceiling   )</f>
        <v>58.204564721317503</v>
      </c>
      <c r="BP80" s="1">
        <f xml:space="preserve"> MIN(   MAX(0,EXP((1/beta.p)*( BP50 - BP65 - beta.0 - beta.oil*price.oil.2030 - beta.eua*price.eua.2030 - parameters!$D90 ))), price.ceiling   )</f>
        <v>60.661044520756718</v>
      </c>
      <c r="BQ80" s="1">
        <f xml:space="preserve"> MIN(   MAX(0,EXP((1/beta.p)*( BQ50 - BQ65 - beta.0 - beta.oil*price.oil.2030 - beta.eua*price.eua.2030 - parameters!$D90 ))), price.ceiling   )</f>
        <v>63.221198199279904</v>
      </c>
      <c r="BR80" s="1">
        <f xml:space="preserve"> MIN(   MAX(0,EXP((1/beta.p)*( BR50 - BR65 - beta.0 - beta.oil*price.oil.2030 - beta.eua*price.eua.2030 - parameters!$D90 ))), price.ceiling   )</f>
        <v>65.889401234840008</v>
      </c>
      <c r="BS80" s="1">
        <f xml:space="preserve"> MIN(   MAX(0,EXP((1/beta.p)*( BS50 - BS65 - beta.0 - beta.oil*price.oil.2030 - beta.eua*price.eua.2030 - parameters!$D90 ))), price.ceiling   )</f>
        <v>68.67021376914019</v>
      </c>
      <c r="BT80" s="1">
        <f xml:space="preserve"> MIN(   MAX(0,EXP((1/beta.p)*( BT50 - BT65 - beta.0 - beta.oil*price.oil.2030 - beta.eua*price.eua.2030 - parameters!$D90 ))), price.ceiling   )</f>
        <v>71.568388401228574</v>
      </c>
      <c r="BU80" s="1">
        <f xml:space="preserve"> MIN(   MAX(0,EXP((1/beta.p)*( BU50 - BU65 - beta.0 - beta.oil*price.oil.2030 - beta.eua*price.eua.2030 - parameters!$D90 ))), price.ceiling   )</f>
        <v>74.588878310014863</v>
      </c>
      <c r="BV80" s="1">
        <f xml:space="preserve"> MIN(   MAX(0,EXP((1/beta.p)*( BV50 - BV65 - beta.0 - beta.oil*price.oil.2030 - beta.eua*price.eua.2030 - parameters!$D90 ))), price.ceiling   )</f>
        <v>77.736845719592793</v>
      </c>
      <c r="BW80" s="1">
        <f xml:space="preserve"> MIN(   MAX(0,EXP((1/beta.p)*( BW50 - BW65 - beta.0 - beta.oil*price.oil.2030 - beta.eua*price.eua.2030 - parameters!$D90 ))), price.ceiling   )</f>
        <v>81.017670721834648</v>
      </c>
      <c r="BX80" s="1">
        <f xml:space="preserve"> MIN(   MAX(0,EXP((1/beta.p)*( BX50 - BX65 - beta.0 - beta.oil*price.oil.2030 - beta.eua*price.eua.2030 - parameters!$D90 ))), price.ceiling   )</f>
        <v>84.436960471336263</v>
      </c>
      <c r="BY80" s="1">
        <f xml:space="preserve"> MIN(   MAX(0,EXP((1/beta.p)*( BY50 - BY65 - beta.0 - beta.oil*price.oil.2030 - beta.eua*price.eua.2030 - parameters!$D90 ))), price.ceiling   )</f>
        <v>88.000558768428547</v>
      </c>
      <c r="BZ80" s="1">
        <f xml:space="preserve"> MIN(   MAX(0,EXP((1/beta.p)*( BZ50 - BZ65 - beta.0 - beta.oil*price.oil.2030 - beta.eua*price.eua.2030 - parameters!$D90 ))), price.ceiling   )</f>
        <v>91.714556046632239</v>
      </c>
      <c r="CA80" s="1">
        <f xml:space="preserve"> MIN(   MAX(0,EXP((1/beta.p)*( CA50 - CA65 - beta.0 - beta.oil*price.oil.2030 - beta.eua*price.eua.2030 - parameters!$D90 ))), price.ceiling   )</f>
        <v>95.585299781626148</v>
      </c>
      <c r="CB80" s="1">
        <f xml:space="preserve"> MIN(   MAX(0,EXP((1/beta.p)*( CB50 - CB65 - beta.0 - beta.oil*price.oil.2030 - beta.eua*price.eua.2030 - parameters!$D90 ))), price.ceiling   )</f>
        <v>99.619405339517371</v>
      </c>
      <c r="CC80" s="1">
        <f xml:space="preserve"> MIN(   MAX(0,EXP((1/beta.p)*( CC50 - CC65 - beta.0 - beta.oil*price.oil.2030 - beta.eua*price.eua.2030 - parameters!$D90 ))), price.ceiling   )</f>
        <v>103.8237672829551</v>
      </c>
      <c r="CD80" s="1">
        <f xml:space="preserve"> MIN(   MAX(0,EXP((1/beta.p)*( CD50 - CD65 - beta.0 - beta.oil*price.oil.2030 - beta.eua*price.eua.2030 - parameters!$D90 ))), price.ceiling   )</f>
        <v>108.20557115441071</v>
      </c>
      <c r="CE80" s="1">
        <f xml:space="preserve"> MIN(   MAX(0,EXP((1/beta.p)*( CE50 - CE65 - beta.0 - beta.oil*price.oil.2030 - beta.eua*price.eua.2030 - parameters!$D90 ))), price.ceiling   )</f>
        <v>112.77230575676124</v>
      </c>
      <c r="CF80" s="1">
        <f xml:space="preserve"> MIN(   MAX(0,EXP((1/beta.p)*( CF50 - CF65 - beta.0 - beta.oil*price.oil.2030 - beta.eua*price.eua.2030 - parameters!$D90 ))), price.ceiling   )</f>
        <v>117.53177595216684</v>
      </c>
      <c r="CG80" s="1">
        <f xml:space="preserve"> MIN(   MAX(0,EXP((1/beta.p)*( CG50 - CG65 - beta.0 - beta.oil*price.oil.2030 - beta.eua*price.eua.2030 - parameters!$D90 ))), price.ceiling   )</f>
        <v>122.49211600111443</v>
      </c>
      <c r="CH80" s="1">
        <f xml:space="preserve"> MIN(   MAX(0,EXP((1/beta.p)*( CH50 - CH65 - beta.0 - beta.oil*price.oil.2030 - beta.eua*price.eua.2030 - parameters!$D90 ))), price.ceiling   )</f>
        <v>127.661803464426</v>
      </c>
      <c r="CI80" s="1">
        <f xml:space="preserve"> MIN(   MAX(0,EXP((1/beta.p)*( CI50 - CI65 - beta.0 - beta.oil*price.oil.2030 - beta.eua*price.eua.2030 - parameters!$D90 ))), price.ceiling   )</f>
        <v>133.04967369199056</v>
      </c>
      <c r="CJ80" s="1">
        <f xml:space="preserve"> MIN(   MAX(0,EXP((1/beta.p)*( CJ50 - CJ65 - beta.0 - beta.oil*price.oil.2030 - beta.eua*price.eua.2030 - parameters!$D90 ))), price.ceiling   )</f>
        <v>138.66493492298201</v>
      </c>
      <c r="CK80" s="1">
        <f xml:space="preserve"> MIN(   MAX(0,EXP((1/beta.p)*( CK50 - CK65 - beta.0 - beta.oil*price.oil.2030 - beta.eua*price.eua.2030 - parameters!$D90 ))), price.ceiling   )</f>
        <v>144.51718402337093</v>
      </c>
      <c r="CL80" s="1">
        <f xml:space="preserve"> MIN(   MAX(0,EXP((1/beta.p)*( CL50 - CL65 - beta.0 - beta.oil*price.oil.2030 - beta.eua*price.eua.2030 - parameters!$D90 ))), price.ceiling   )</f>
        <v>150.61642288762499</v>
      </c>
      <c r="CM80" s="1">
        <f xml:space="preserve"> MIN(   MAX(0,EXP((1/beta.p)*( CM50 - CM65 - beta.0 - beta.oil*price.oil.2030 - beta.eua*price.eua.2030 - parameters!$D90 ))), price.ceiling   )</f>
        <v>156.97307553263198</v>
      </c>
      <c r="CN80" s="1">
        <f xml:space="preserve"> MIN(   MAX(0,EXP((1/beta.p)*( CN50 - CN65 - beta.0 - beta.oil*price.oil.2030 - beta.eua*price.eua.2030 - parameters!$D90 ))), price.ceiling   )</f>
        <v>163.59800591305833</v>
      </c>
      <c r="CO80" s="1">
        <f xml:space="preserve"> MIN(   MAX(0,EXP((1/beta.p)*( CO50 - CO65 - beta.0 - beta.oil*price.oil.2030 - beta.eua*price.eua.2030 - parameters!$D90 ))), price.ceiling   )</f>
        <v>170.502536488592</v>
      </c>
      <c r="CP80" s="1">
        <f xml:space="preserve"> MIN(   MAX(0,EXP((1/beta.p)*( CP50 - CP65 - beta.0 - beta.oil*price.oil.2030 - beta.eua*price.eua.2030 - parameters!$D90 ))), price.ceiling   )</f>
        <v>177.69846757480067</v>
      </c>
      <c r="CQ80" s="1">
        <f xml:space="preserve"> MIN(   MAX(0,EXP((1/beta.p)*( CQ50 - CQ65 - beta.0 - beta.oil*price.oil.2030 - beta.eua*price.eua.2030 - parameters!$D90 ))), price.ceiling   )</f>
        <v>185.19809751067956</v>
      </c>
      <c r="CR80" s="1">
        <f xml:space="preserve"> MIN(   MAX(0,EXP((1/beta.p)*( CR50 - CR65 - beta.0 - beta.oil*price.oil.2030 - beta.eua*price.eua.2030 - parameters!$D90 ))), price.ceiling   )</f>
        <v>193.01424367735532</v>
      </c>
      <c r="CS80" s="1">
        <f xml:space="preserve"> MIN(   MAX(0,EXP((1/beta.p)*( CS50 - CS65 - beta.0 - beta.oil*price.oil.2030 - beta.eua*price.eua.2030 - parameters!$D90 ))), price.ceiling   )</f>
        <v>201.16026440386733</v>
      </c>
      <c r="CT80" s="1">
        <f xml:space="preserve"> MIN(   MAX(0,EXP((1/beta.p)*( CT50 - CT65 - beta.0 - beta.oil*price.oil.2030 - beta.eua*price.eua.2030 - parameters!$D90 ))), price.ceiling   )</f>
        <v>209.65008179746721</v>
      </c>
      <c r="CU80" s="1">
        <f xml:space="preserve"> MIN(   MAX(0,EXP((1/beta.p)*( CU50 - CU65 - beta.0 - beta.oil*price.oil.2030 - beta.eua*price.eua.2030 - parameters!$D90 ))), price.ceiling   )</f>
        <v>218.49820553745329</v>
      </c>
      <c r="CV80" s="1">
        <f xml:space="preserve"> MIN(   MAX(0,EXP((1/beta.p)*( CV50 - CV65 - beta.0 - beta.oil*price.oil.2030 - beta.eua*price.eua.2030 - parameters!$D90 ))), price.ceiling   )</f>
        <v>227.71975767320663</v>
      </c>
      <c r="CW80" s="1">
        <f xml:space="preserve"> MIN(   MAX(0,EXP((1/beta.p)*( CW50 - CW65 - beta.0 - beta.oil*price.oil.2030 - beta.eua*price.eua.2030 - parameters!$D90 ))), price.ceiling   )</f>
        <v>237.33049846880886</v>
      </c>
      <c r="CX80" s="1">
        <f xml:space="preserve"> MIN(   MAX(0,EXP((1/beta.p)*( CX50 - CX65 - beta.0 - beta.oil*price.oil.2030 - beta.eua*price.eua.2030 - parameters!$D90 ))), price.ceiling   )</f>
        <v>247.34685333841125</v>
      </c>
      <c r="CY80" s="1">
        <f xml:space="preserve"> MIN(   MAX(0,EXP((1/beta.p)*( CY50 - CY65 - beta.0 - beta.oil*price.oil.2030 - beta.eua*price.eua.2030 - parameters!$D90 ))), price.ceiling   )</f>
        <v>257.78594091839466</v>
      </c>
      <c r="CZ80" s="1">
        <f xml:space="preserve"> MIN(   MAX(0,EXP((1/beta.p)*( CZ50 - CZ65 - beta.0 - beta.oil*price.oil.2030 - beta.eua*price.eua.2030 - parameters!$D90 ))), price.ceiling   )</f>
        <v>268.66560232429021</v>
      </c>
      <c r="DA80" s="1">
        <f xml:space="preserve"> MIN(   MAX(0,EXP((1/beta.p)*( DA50 - DA65 - beta.0 - beta.oil*price.oil.2030 - beta.eua*price.eua.2030 - parameters!$D90 ))), price.ceiling   )</f>
        <v>280.0044316424669</v>
      </c>
    </row>
    <row r="82" spans="1:105" x14ac:dyDescent="0.25">
      <c r="A82" s="4" t="s">
        <v>18</v>
      </c>
      <c r="D82" s="4" t="s">
        <v>13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5">
      <c r="A83" t="s">
        <v>48</v>
      </c>
      <c r="B83" s="1">
        <f>SUMPRODUCT(E83:DA83,E$5:DA$5)  /  10^6</f>
        <v>487.43760354006344</v>
      </c>
      <c r="D83" t="s">
        <v>48</v>
      </c>
      <c r="E83" s="1">
        <f t="array" ref="E83:E95" xml:space="preserve">   IF(E53:E65&lt;E38:E50,     E68:E80   *   4   *   (E38:E50-E53:E65),   0  )</f>
        <v>20798556.504772946</v>
      </c>
      <c r="F83" s="1">
        <f t="array" ref="F83:F95" xml:space="preserve">   IF(F53:F65&lt;F38:F50,     F68:F80   *   4   *   (F38:F50-F53:F65),   0  )</f>
        <v>22520317.667040318</v>
      </c>
      <c r="G83" s="1">
        <f t="array" ref="G83:G95" xml:space="preserve">   IF(G53:G65&lt;G38:G50,     G68:G80   *   4   *   (G38:G50-G53:G65),   0  )</f>
        <v>24343932.062970757</v>
      </c>
      <c r="H83" s="1">
        <f t="array" ref="H83:H95" xml:space="preserve">   IF(H53:H65&lt;H38:H50,     H68:H80   *   4   *   (H38:H50-H53:H65),   0  )</f>
        <v>26274694.412231486</v>
      </c>
      <c r="I83" s="1">
        <f t="array" ref="I83:I95" xml:space="preserve">   IF(I53:I65&lt;I38:I50,     I68:I80   *   4   *   (I38:I50-I53:I65),   0  )</f>
        <v>28318156.314198148</v>
      </c>
      <c r="J83" s="1">
        <f t="array" ref="J83:J95" xml:space="preserve">   IF(J53:J65&lt;J38:J50,     J68:J80   *   4   *   (J38:J50-J53:J65),   0  )</f>
        <v>30480138.185700338</v>
      </c>
      <c r="K83" s="1">
        <f t="array" ref="K83:K95" xml:space="preserve">   IF(K53:K65&lt;K38:K50,     K68:K80   *   4   *   (K38:K50-K53:K65),   0  )</f>
        <v>32766741.737449363</v>
      </c>
      <c r="L83" s="1">
        <f t="array" ref="L83:L95" xml:space="preserve">   IF(L53:L65&lt;L38:L50,     L68:L80   *   4   *   (L38:L50-L53:L65),   0  )</f>
        <v>35184363.01294098</v>
      </c>
      <c r="M83" s="1">
        <f t="array" ref="M83:M95" xml:space="preserve">   IF(M53:M65&lt;M38:M50,     M68:M80   *   4   *   (M38:M50-M53:M65),   0  )</f>
        <v>37739706.014659785</v>
      </c>
      <c r="N83" s="1">
        <f t="array" ref="N83:N95" xml:space="preserve">   IF(N53:N65&lt;N38:N50,     N68:N80   *   4   *   (N38:N50-N53:N65),   0  )</f>
        <v>40439796.943490677</v>
      </c>
      <c r="O83" s="1">
        <f t="array" ref="O83:O95" xml:space="preserve">   IF(O53:O65&lt;O38:O50,     O68:O80   *   4   *   (O38:O50-O53:O65),   0  )</f>
        <v>43291999.07836698</v>
      </c>
      <c r="P83" s="1">
        <f t="array" ref="P83:P95" xml:space="preserve">   IF(P53:P65&lt;P38:P50,     P68:P80   *   4   *   (P38:P50-P53:P65),   0  )</f>
        <v>46304028.324357517</v>
      </c>
      <c r="Q83" s="1">
        <f t="array" ref="Q83:Q95" xml:space="preserve">   IF(Q53:Q65&lt;Q38:Q50,     Q68:Q80   *   4   *   (Q38:Q50-Q53:Q65),   0  )</f>
        <v>49483969.458617948</v>
      </c>
      <c r="R83" s="1">
        <f t="array" ref="R83:R95" xml:space="preserve">   IF(R53:R65&lt;R38:R50,     R68:R80   *   4   *   (R38:R50-R53:R65),   0  )</f>
        <v>52840293.104908101</v>
      </c>
      <c r="S83" s="1">
        <f t="array" ref="S83:S95" xml:space="preserve">   IF(S53:S65&lt;S38:S50,     S68:S80   *   4   *   (S38:S50-S53:S65),   0  )</f>
        <v>56381873.468704484</v>
      </c>
      <c r="T83" s="1">
        <f t="array" ref="T83:T95" xml:space="preserve">   IF(T53:T65&lt;T38:T50,     T68:T80   *   4   *   (T38:T50-T53:T65),   0  )</f>
        <v>60118006.866327599</v>
      </c>
      <c r="U83" s="1">
        <f t="array" ref="U83:U95" xml:space="preserve">   IF(U53:U65&lt;U38:U50,     U68:U80   *   4   *   (U38:U50-U53:U65),   0  )</f>
        <v>64058431.082946256</v>
      </c>
      <c r="V83" s="1">
        <f t="array" ref="V83:V95" xml:space="preserve">   IF(V53:V65&lt;V38:V50,     V68:V80   *   4   *   (V38:V50-V53:V65),   0  )</f>
        <v>68213345.595832407</v>
      </c>
      <c r="W83" s="1">
        <f t="array" ref="W83:W95" xml:space="preserve">   IF(W53:W65&lt;W38:W50,     W68:W80   *   4   *   (W38:W50-W53:W65),   0  )</f>
        <v>72593432.700810179</v>
      </c>
      <c r="X83" s="1">
        <f t="array" ref="X83:X95" xml:space="preserve">   IF(X53:X65&lt;X38:X50,     X68:X80   *   4   *   (X38:X50-X53:X65),   0  )</f>
        <v>77209879.58148399</v>
      </c>
      <c r="Y83" s="1">
        <f t="array" ref="Y83:Y95" xml:space="preserve">   IF(Y53:Y65&lt;Y38:Y50,     Y68:Y80   *   4   *   (Y38:Y50-Y53:Y65),   0  )</f>
        <v>82074401.3625395</v>
      </c>
      <c r="Z83" s="1">
        <f t="array" ref="Z83:Z95" xml:space="preserve">   IF(Z53:Z65&lt;Z38:Z50,     Z68:Z80   *   4   *   (Z38:Z50-Z53:Z65),   0  )</f>
        <v>87199265.190195099</v>
      </c>
      <c r="AA83" s="1">
        <f t="array" ref="AA83:AA95" xml:space="preserve">   IF(AA53:AA65&lt;AA38:AA50,     AA68:AA80   *   4   *   (AA38:AA50-AA53:AA65),   0  )</f>
        <v>92597315.384738579</v>
      </c>
      <c r="AB83" s="1">
        <f t="array" ref="AB83:AB95" xml:space="preserve">   IF(AB53:AB65&lt;AB38:AB50,     AB68:AB80   *   4   *   (AB38:AB50-AB53:AB65),   0  )</f>
        <v>98281999.712024525</v>
      </c>
      <c r="AC83" s="1">
        <f t="array" ref="AC83:AC95" xml:space="preserve">   IF(AC53:AC65&lt;AC38:AC50,     AC68:AC80   *   4   *   (AC38:AC50-AC53:AC65),   0  )</f>
        <v>104267396.82282564</v>
      </c>
      <c r="AD83" s="1">
        <f t="array" ref="AD83:AD95" xml:space="preserve">   IF(AD53:AD65&lt;AD38:AD50,     AD68:AD80   *   4   *   (AD38:AD50-AD53:AD65),   0  )</f>
        <v>110568244.91104157</v>
      </c>
      <c r="AE83" s="1">
        <f t="array" ref="AE83:AE95" xml:space="preserve">   IF(AE53:AE65&lt;AE38:AE50,     AE68:AE80   *   4   *   (AE38:AE50-AE53:AE65),   0  )</f>
        <v>117199971.64396222</v>
      </c>
      <c r="AF83" s="1">
        <f t="array" ref="AF83:AF95" xml:space="preserve">   IF(AF53:AF65&lt;AF38:AF50,     AF68:AF80   *   4   *   (AF38:AF50-AF53:AF65),   0  )</f>
        <v>124178725.42007619</v>
      </c>
      <c r="AG83" s="1">
        <f t="array" ref="AG83:AG95" xml:space="preserve">   IF(AG53:AG65&lt;AG38:AG50,     AG68:AG80   *   4   *   (AG38:AG50-AG53:AG65),   0  )</f>
        <v>131521408.01229952</v>
      </c>
      <c r="AH83" s="1">
        <f t="array" ref="AH83:AH95" xml:space="preserve">   IF(AH53:AH65&lt;AH38:AH50,     AH68:AH80   *   4   *   (AH38:AH50-AH53:AH65),   0  )</f>
        <v>139245708.65699315</v>
      </c>
      <c r="AI83" s="1">
        <f t="array" ref="AI83:AI95" xml:space="preserve">   IF(AI53:AI65&lt;AI38:AI50,     AI68:AI80   *   4   *   (AI38:AI50-AI53:AI65),   0  )</f>
        <v>147370139.65172902</v>
      </c>
      <c r="AJ83" s="1">
        <f t="array" ref="AJ83:AJ95" xml:space="preserve">   IF(AJ53:AJ65&lt;AJ38:AJ50,     AJ68:AJ80   *   4   *   (AJ38:AJ50-AJ53:AJ65),   0  )</f>
        <v>155914073.52747446</v>
      </c>
      <c r="AK83" s="1">
        <f t="array" ref="AK83:AK95" xml:space="preserve">   IF(AK53:AK65&lt;AK38:AK50,     AK68:AK80   *   4   *   (AK38:AK50-AK53:AK65),   0  )</f>
        <v>164897781.86368215</v>
      </c>
      <c r="AL83" s="1">
        <f t="array" ref="AL83:AL95" xml:space="preserve">   IF(AL53:AL65&lt;AL38:AL50,     AL68:AL80   *   4   *   (AL38:AL50-AL53:AL65),   0  )</f>
        <v>174342475.81771657</v>
      </c>
      <c r="AM83" s="1">
        <f t="array" ref="AM83:AM95" xml:space="preserve">   IF(AM53:AM65&lt;AM38:AM50,     AM68:AM80   *   4   *   (AM38:AM50-AM53:AM65),   0  )</f>
        <v>184270348.4431113</v>
      </c>
      <c r="AN83" s="1">
        <f t="array" ref="AN83:AN95" xml:space="preserve">   IF(AN53:AN65&lt;AN38:AN50,     AN68:AN80   *   4   *   (AN38:AN50-AN53:AN65),   0  )</f>
        <v>194704618.87434924</v>
      </c>
      <c r="AO83" s="1">
        <f t="array" ref="AO83:AO95" xml:space="preserve">   IF(AO53:AO65&lt;AO38:AO50,     AO68:AO80   *   4   *   (AO38:AO50-AO53:AO65),   0  )</f>
        <v>205669578.45918992</v>
      </c>
      <c r="AP83" s="1">
        <f t="array" ref="AP83:AP95" xml:space="preserve">   IF(AP53:AP65&lt;AP38:AP50,     AP68:AP80   *   4   *   (AP38:AP50-AP53:AP65),   0  )</f>
        <v>217190638.92303747</v>
      </c>
      <c r="AQ83" s="1">
        <f t="array" ref="AQ83:AQ95" xml:space="preserve">   IF(AQ53:AQ65&lt;AQ38:AQ50,     AQ68:AQ80   *   4   *   (AQ38:AQ50-AQ53:AQ65),   0  )</f>
        <v>229294382.65347067</v>
      </c>
      <c r="AR83" s="1">
        <f t="array" ref="AR83:AR95" xml:space="preserve">   IF(AR53:AR65&lt;AR38:AR50,     AR68:AR80   *   4   *   (AR38:AR50-AR53:AR65),   0  )</f>
        <v>242008615.19682151</v>
      </c>
      <c r="AS83" s="1">
        <f t="array" ref="AS83:AS95" xml:space="preserve">   IF(AS53:AS65&lt;AS38:AS50,     AS68:AS80   *   4   *   (AS38:AS50-AS53:AS65),   0  )</f>
        <v>255362420.06263188</v>
      </c>
      <c r="AT83" s="1">
        <f t="array" ref="AT83:AT95" xml:space="preserve">   IF(AT53:AT65&lt;AT38:AT50,     AT68:AT80   *   4   *   (AT38:AT50-AT53:AT65),   0  )</f>
        <v>269386215.93591219</v>
      </c>
      <c r="AU83" s="1">
        <f t="array" ref="AU83:AU95" xml:space="preserve">   IF(AU53:AU65&lt;AU38:AU50,     AU68:AU80   *   4   *   (AU38:AU50-AU53:AU65),   0  )</f>
        <v>284111816.40140235</v>
      </c>
      <c r="AV83" s="1">
        <f t="array" ref="AV83:AV95" xml:space="preserve">   IF(AV53:AV65&lt;AV38:AV50,     AV68:AV80   *   4   *   (AV38:AV50-AV53:AV65),   0  )</f>
        <v>299572492.28849679</v>
      </c>
      <c r="AW83" s="1">
        <f t="array" ref="AW83:AW95" xml:space="preserve">   IF(AW53:AW65&lt;AW38:AW50,     AW68:AW80   *   4   *   (AW38:AW50-AW53:AW65),   0  )</f>
        <v>315803036.75012761</v>
      </c>
      <c r="AX83" s="1">
        <f t="array" ref="AX83:AX95" xml:space="preserve">   IF(AX53:AX65&lt;AX38:AX50,     AX68:AX80   *   4   *   (AX38:AX50-AX53:AX65),   0  )</f>
        <v>332839833.19375539</v>
      </c>
      <c r="AY83" s="1">
        <f t="array" ref="AY83:AY95" xml:space="preserve">   IF(AY53:AY65&lt;AY38:AY50,     AY68:AY80   *   4   *   (AY38:AY50-AY53:AY65),   0  )</f>
        <v>350720926.18765193</v>
      </c>
      <c r="AZ83" s="1">
        <f t="array" ref="AZ83:AZ95" xml:space="preserve">   IF(AZ53:AZ65&lt;AZ38:AZ50,     AZ68:AZ80   *   4   *   (AZ38:AZ50-AZ53:AZ65),   0  )</f>
        <v>369486095.47092533</v>
      </c>
      <c r="BA83" s="1">
        <f t="array" ref="BA83:BA95" xml:space="preserve">   IF(BA53:BA65&lt;BA38:BA50,     BA68:BA80   *   4   *   (BA38:BA50-BA53:BA65),   0  )</f>
        <v>389176933.20121771</v>
      </c>
      <c r="BB83" s="1">
        <f t="array" ref="BB83:BB95" xml:space="preserve">   IF(BB53:BB65&lt;BB38:BB50,     BB68:BB80   *   4   *   (BB38:BB50-BB53:BB65),   0  )</f>
        <v>409836924.57971638</v>
      </c>
      <c r="BC83" s="1">
        <f t="array" ref="BC83:BC95" xml:space="preserve">   IF(BC53:BC65&lt;BC38:BC50,     BC68:BC80   *   4   *   (BC38:BC50-BC53:BC65),   0  )</f>
        <v>431511531.99908352</v>
      </c>
      <c r="BD83" s="1">
        <f t="array" ref="BD83:BD95" xml:space="preserve">   IF(BD53:BD65&lt;BD38:BD50,     BD68:BD80   *   4   *   (BD38:BD50-BD53:BD65),   0  )</f>
        <v>454248282.86610365</v>
      </c>
      <c r="BE83" s="1">
        <f t="array" ref="BE83:BE95" xml:space="preserve">   IF(BE53:BE65&lt;BE38:BE50,     BE68:BE80   *   4   *   (BE38:BE50-BE53:BE65),   0  )</f>
        <v>478096861.25733048</v>
      </c>
      <c r="BF83" s="1">
        <f t="array" ref="BF83:BF95" xml:space="preserve">   IF(BF53:BF65&lt;BF38:BF50,     BF68:BF80   *   4   *   (BF38:BF50-BF53:BF65),   0  )</f>
        <v>503109203.57274622</v>
      </c>
      <c r="BG83" s="1">
        <f t="array" ref="BG83:BG95" xml:space="preserve">   IF(BG53:BG65&lt;BG38:BG50,     BG68:BG80   *   4   *   (BG38:BG50-BG53:BG65),   0  )</f>
        <v>529339598.35947818</v>
      </c>
      <c r="BH83" s="1">
        <f t="array" ref="BH83:BH95" xml:space="preserve">   IF(BH53:BH65&lt;BH38:BH50,     BH68:BH80   *   4   *   (BH38:BH50-BH53:BH65),   0  )</f>
        <v>556844790.48494518</v>
      </c>
      <c r="BI83" s="1">
        <f t="array" ref="BI83:BI95" xml:space="preserve">   IF(BI53:BI65&lt;BI38:BI50,     BI68:BI80   *   4   *   (BI38:BI50-BI53:BI65),   0  )</f>
        <v>585684089.84642506</v>
      </c>
      <c r="BJ83" s="1">
        <f t="array" ref="BJ83:BJ95" xml:space="preserve">   IF(BJ53:BJ65&lt;BJ38:BJ50,     BJ68:BJ80   *   4   *   (BJ38:BJ50-BJ53:BJ65),   0  )</f>
        <v>615919484.81200957</v>
      </c>
      <c r="BK83" s="1">
        <f t="array" ref="BK83:BK95" xml:space="preserve">   IF(BK53:BK65&lt;BK38:BK50,     BK68:BK80   *   4   *   (BK38:BK50-BK53:BK65),   0  )</f>
        <v>647615760.59617686</v>
      </c>
      <c r="BL83" s="1">
        <f t="array" ref="BL83:BL95" xml:space="preserve">   IF(BL53:BL65&lt;BL38:BL50,     BL68:BL80   *   4   *   (BL38:BL50-BL53:BL65),   0  )</f>
        <v>680840622.7818805</v>
      </c>
      <c r="BM83" s="1">
        <f t="array" ref="BM83:BM95" xml:space="preserve">   IF(BM53:BM65&lt;BM38:BM50,     BM68:BM80   *   4   *   (BM38:BM50-BM53:BM65),   0  )</f>
        <v>715664826.21002674</v>
      </c>
      <c r="BN83" s="1">
        <f t="array" ref="BN83:BN95" xml:space="preserve">   IF(BN53:BN65&lt;BN38:BN50,     BN68:BN80   *   4   *   (BN38:BN50-BN53:BN65),   0  )</f>
        <v>752162309.46662176</v>
      </c>
      <c r="BO83" s="1">
        <f t="array" ref="BO83:BO95" xml:space="preserve">   IF(BO53:BO65&lt;BO38:BO50,     BO68:BO80   *   4   *   (BO38:BO50-BO53:BO65),   0  )</f>
        <v>790410335.2076242</v>
      </c>
      <c r="BP83" s="1">
        <f t="array" ref="BP83:BP95" xml:space="preserve">   IF(BP53:BP65&lt;BP38:BP50,     BP68:BP80   *   4   *   (BP38:BP50-BP53:BP65),   0  )</f>
        <v>830489636.57175112</v>
      </c>
      <c r="BQ83" s="1">
        <f t="array" ref="BQ83:BQ95" xml:space="preserve">   IF(BQ53:BQ65&lt;BQ38:BQ50,     BQ68:BQ80   *   4   *   (BQ38:BQ50-BQ53:BQ65),   0  )</f>
        <v>872484569.94207668</v>
      </c>
      <c r="BR83" s="1">
        <f t="array" ref="BR83:BR95" xml:space="preserve">   IF(BR53:BR65&lt;BR38:BR50,     BR68:BR80   *   4   *   (BR38:BR50-BR53:BR65),   0  )</f>
        <v>916483274.32836211</v>
      </c>
      <c r="BS83" s="1">
        <f t="array" ref="BS83:BS95" xml:space="preserve">   IF(BS53:BS65&lt;BS38:BS50,     BS68:BS80   *   4   *   (BS38:BS50-BS53:BS65),   0  )</f>
        <v>962577837.65353882</v>
      </c>
      <c r="BT83" s="1">
        <f t="array" ref="BT83:BT95" xml:space="preserve">   IF(BT53:BT65&lt;BT38:BT50,     BT68:BT80   *   4   *   (BT38:BT50-BT53:BT65),   0  )</f>
        <v>1010864470.2398441</v>
      </c>
      <c r="BU83" s="1">
        <f t="array" ref="BU83:BU95" xml:space="preserve">   IF(BU53:BU65&lt;BU38:BU50,     BU68:BU80   *   4   *   (BU38:BU50-BU53:BU65),   0  )</f>
        <v>1061443685.8025616</v>
      </c>
      <c r="BV83" s="1">
        <f t="array" ref="BV83:BV95" xml:space="preserve">   IF(BV53:BV65&lt;BV38:BV50,     BV68:BV80   *   4   *   (BV38:BV50-BV53:BV65),   0  )</f>
        <v>1114420490.2724216</v>
      </c>
      <c r="BW83" s="1">
        <f t="array" ref="BW83:BW95" xml:space="preserve">   IF(BW53:BW65&lt;BW38:BW50,     BW68:BW80   *   4   *   (BW38:BW50-BW53:BW65),   0  )</f>
        <v>1169904578.781271</v>
      </c>
      <c r="BX83" s="1">
        <f t="array" ref="BX83:BX95" xml:space="preserve">   IF(BX53:BX65&lt;BX38:BX50,     BX68:BX80   *   4   *   (BX38:BX50-BX53:BX65),   0  )</f>
        <v>1228010541.1598275</v>
      </c>
      <c r="BY83" s="1">
        <f t="array" ref="BY83:BY95" xml:space="preserve">   IF(BY53:BY65&lt;BY38:BY50,     BY68:BY80   *   4   *   (BY38:BY50-BY53:BY65),   0  )</f>
        <v>1288858076.3110452</v>
      </c>
      <c r="BZ83" s="1">
        <f t="array" ref="BZ83:BZ95" xml:space="preserve">   IF(BZ53:BZ65&lt;BZ38:BZ50,     BZ68:BZ80   *   4   *   (BZ38:BZ50-BZ53:BZ65),   0  )</f>
        <v>1352572215.8380508</v>
      </c>
      <c r="CA83" s="1">
        <f t="array" ref="CA83:CA95" xml:space="preserve">   IF(CA53:CA65&lt;CA38:CA50,     CA68:CA80   *   4   *   (CA38:CA50-CA53:CA65),   0  )</f>
        <v>1419283557.3215876</v>
      </c>
      <c r="CB83" s="1">
        <f t="array" ref="CB83:CB95" xml:space="preserve">   IF(CB53:CB65&lt;CB38:CB50,     CB68:CB80   *   4   *   (CB38:CB50-CB53:CB65),   0  )</f>
        <v>1489128507.6586602</v>
      </c>
      <c r="CC83" s="1">
        <f t="array" ref="CC83:CC95" xml:space="preserve">   IF(CC53:CC65&lt;CC38:CC50,     CC68:CC80   *   4   *   (CC38:CC50-CC53:CC65),   0  )</f>
        <v>1562249536.8913996</v>
      </c>
      <c r="CD83" s="1">
        <f t="array" ref="CD83:CD95" xml:space="preserve">   IF(CD53:CD65&lt;CD38:CD50,     CD68:CD80   *   4   *   (CD38:CD50-CD53:CD65),   0  )</f>
        <v>1638795442.9733708</v>
      </c>
      <c r="CE83" s="1">
        <f t="array" ref="CE83:CE95" xml:space="preserve">   IF(CE53:CE65&lt;CE38:CE50,     CE68:CE80   *   4   *   (CE38:CE50-CE53:CE65),   0  )</f>
        <v>1718921627.9393756</v>
      </c>
      <c r="CF83" s="1">
        <f t="array" ref="CF83:CF95" xml:space="preserve">   IF(CF53:CF65&lt;CF38:CF50,     CF68:CF80   *   4   *   (CF38:CF50-CF53:CF65),   0  )</f>
        <v>1802790385.9645286</v>
      </c>
      <c r="CG83" s="1">
        <f t="array" ref="CG83:CG95" xml:space="preserve">   IF(CG53:CG65&lt;CG38:CG50,     CG68:CG80   *   4   *   (CG38:CG50-CG53:CG65),   0  )</f>
        <v>1890571203.8188722</v>
      </c>
      <c r="CH83" s="1">
        <f t="array" ref="CH83:CH95" xml:space="preserve">   IF(CH53:CH65&lt;CH38:CH50,     CH68:CH80   *   4   *   (CH38:CH50-CH53:CH65),   0  )</f>
        <v>1982441074.2451313</v>
      </c>
      <c r="CI83" s="1">
        <f t="array" ref="CI83:CI95" xml:space="preserve">   IF(CI53:CI65&lt;CI38:CI50,     CI68:CI80   *   4   *   (CI38:CI50-CI53:CI65),   0  )</f>
        <v>2078584822.8095286</v>
      </c>
      <c r="CJ83" s="1">
        <f t="array" ref="CJ83:CJ95" xml:space="preserve">   IF(CJ53:CJ65&lt;CJ38:CJ50,     CJ68:CJ80   *   4   *   (CJ38:CJ50-CJ53:CJ65),   0  )</f>
        <v>2179195448.798737</v>
      </c>
      <c r="CK83" s="1">
        <f t="array" ref="CK83:CK95" xml:space="preserve">   IF(CK53:CK65&lt;CK38:CK50,     CK68:CK80   *   4   *   (CK38:CK50-CK53:CK65),   0  )</f>
        <v>2284474480.7602177</v>
      </c>
      <c r="CL83" s="1">
        <f t="array" ref="CL83:CL95" xml:space="preserve">   IF(CL53:CL65&lt;CL38:CL50,     CL68:CL80   *   4   *   (CL38:CL50-CL53:CL65),   0  )</f>
        <v>2394632347.308332</v>
      </c>
      <c r="CM83" s="1">
        <f t="array" ref="CM83:CM95" xml:space="preserve">   IF(CM53:CM65&lt;CM38:CM50,     CM68:CM80   *   4   *   (CM38:CM50-CM53:CM65),   0  )</f>
        <v>2509888763.844914</v>
      </c>
      <c r="CN83" s="1">
        <f t="array" ref="CN83:CN95" xml:space="preserve">   IF(CN53:CN65&lt;CN38:CN50,     CN68:CN80   *   4   *   (CN38:CN50-CN53:CN65),   0  )</f>
        <v>2630473135.8702626</v>
      </c>
      <c r="CO83" s="1">
        <f t="array" ref="CO83:CO95" xml:space="preserve">   IF(CO53:CO65&lt;CO38:CO50,     CO68:CO80   *   4   *   (CO38:CO50-CO53:CO65),   0  )</f>
        <v>2756624979.5890083</v>
      </c>
      <c r="CP83" s="1">
        <f t="array" ref="CP83:CP95" xml:space="preserve">   IF(CP53:CP65&lt;CP38:CP50,     CP68:CP80   *   4   *   (CP38:CP50-CP53:CP65),   0  )</f>
        <v>2888594360.5448999</v>
      </c>
      <c r="CQ83" s="1">
        <f t="array" ref="CQ83:CQ95" xml:space="preserve">   IF(CQ53:CQ65&lt;CQ38:CQ50,     CQ68:CQ80   *   4   *   (CQ38:CQ50-CQ53:CQ65),   0  )</f>
        <v>3026642351.0495801</v>
      </c>
      <c r="CR83" s="1">
        <f t="array" ref="CR83:CR95" xml:space="preserve">   IF(CR53:CR65&lt;CR38:CR50,     CR68:CR80   *   4   *   (CR38:CR50-CR53:CR65),   0  )</f>
        <v>3171041507.2024884</v>
      </c>
      <c r="CS83" s="1">
        <f t="array" ref="CS83:CS95" xml:space="preserve">   IF(CS53:CS65&lt;CS38:CS50,     CS68:CS80   *   4   *   (CS38:CS50-CS53:CS65),   0  )</f>
        <v>3322076366.3326583</v>
      </c>
      <c r="CT83" s="1">
        <f t="array" ref="CT83:CT95" xml:space="preserve">   IF(CT53:CT65&lt;CT38:CT50,     CT68:CT80   *   4   *   (CT38:CT50-CT53:CT65),   0  )</f>
        <v>3480043965.727984</v>
      </c>
      <c r="CU83" s="1">
        <f t="array" ref="CU83:CU95" xml:space="preserve">   IF(CU53:CU65&lt;CU38:CU50,     CU68:CU80   *   4   *   (CU38:CU50-CU53:CU65),   0  )</f>
        <v>3645254383.5541077</v>
      </c>
      <c r="CV83" s="1">
        <f t="array" ref="CV83:CV95" xml:space="preserve">   IF(CV53:CV65&lt;CV38:CV50,     CV68:CV80   *   4   *   (CV38:CV50-CV53:CV65),   0  )</f>
        <v>3818031302.9028063</v>
      </c>
      <c r="CW83" s="1">
        <f t="array" ref="CW83:CW95" xml:space="preserve">   IF(CW53:CW65&lt;CW38:CW50,     CW68:CW80   *   4   *   (CW38:CW50-CW53:CW65),   0  )</f>
        <v>3998712599.9494166</v>
      </c>
      <c r="CX83" s="1">
        <f t="array" ref="CX83:CX95" xml:space="preserve">   IF(CX53:CX65&lt;CX38:CX50,     CX68:CX80   *   4   *   (CX38:CX50-CX53:CX65),   0  )</f>
        <v>4187650957.23985</v>
      </c>
      <c r="CY83" s="1">
        <f t="array" ref="CY83:CY95" xml:space="preserve">   IF(CY53:CY65&lt;CY38:CY50,     CY68:CY80   *   4   *   (CY38:CY50-CY53:CY65),   0  )</f>
        <v>4385214503.170639</v>
      </c>
      <c r="CZ83" s="1">
        <f t="array" ref="CZ83:CZ95" xml:space="preserve">   IF(CZ53:CZ65&lt;CZ38:CZ50,     CZ68:CZ80   *   4   *   (CZ38:CZ50-CZ53:CZ65),   0  )</f>
        <v>4591787478.7702608</v>
      </c>
      <c r="DA83" s="1">
        <f t="array" ref="DA83:DA95" xml:space="preserve">   IF(DA53:DA65&lt;DA38:DA50,     DA68:DA80   *   4   *   (DA38:DA50-DA53:DA65),   0  )</f>
        <v>4807770932.936204</v>
      </c>
    </row>
    <row r="84" spans="1:105" x14ac:dyDescent="0.25">
      <c r="A84" t="s">
        <v>49</v>
      </c>
      <c r="B84" s="1">
        <f t="shared" ref="B84:B95" si="9">SUMPRODUCT(E84:DA84,E$5:DA$5)  /  10^6</f>
        <v>420.56824523738152</v>
      </c>
      <c r="D84" t="s">
        <v>49</v>
      </c>
      <c r="E84" s="1">
        <v>34675788.031944402</v>
      </c>
      <c r="F84" s="1">
        <v>36725723.60855265</v>
      </c>
      <c r="G84" s="1">
        <v>38871156.401229084</v>
      </c>
      <c r="H84" s="1">
        <v>41116093.02580329</v>
      </c>
      <c r="I84" s="1">
        <v>43464698.538988419</v>
      </c>
      <c r="J84" s="1">
        <v>45921302.469664373</v>
      </c>
      <c r="K84" s="1">
        <v>48490405.073723391</v>
      </c>
      <c r="L84" s="1">
        <v>51176683.820604123</v>
      </c>
      <c r="M84" s="1">
        <v>53985000.119930223</v>
      </c>
      <c r="N84" s="1">
        <v>56920406.296972096</v>
      </c>
      <c r="O84" s="1">
        <v>59988152.825960651</v>
      </c>
      <c r="P84" s="1">
        <v>63193695.830606326</v>
      </c>
      <c r="Q84" s="1">
        <v>66542704.861510165</v>
      </c>
      <c r="R84" s="1">
        <v>70041070.96049957</v>
      </c>
      <c r="S84" s="1">
        <v>73694915.022280514</v>
      </c>
      <c r="T84" s="1">
        <v>77510596.464168489</v>
      </c>
      <c r="U84" s="1">
        <v>81494722.215044215</v>
      </c>
      <c r="V84" s="1">
        <v>85654156.035078853</v>
      </c>
      <c r="W84" s="1">
        <v>89996028.178183571</v>
      </c>
      <c r="X84" s="1">
        <v>94527745.409566239</v>
      </c>
      <c r="Y84" s="1">
        <v>99257001.391217902</v>
      </c>
      <c r="Z84" s="1">
        <v>104191787.4486085</v>
      </c>
      <c r="AA84" s="1">
        <v>109340403.73234539</v>
      </c>
      <c r="AB84" s="1">
        <v>114711470.78903612</v>
      </c>
      <c r="AC84" s="1">
        <v>120313941.55610445</v>
      </c>
      <c r="AD84" s="1">
        <v>126157113.79583383</v>
      </c>
      <c r="AE84" s="1">
        <v>132250642.98445354</v>
      </c>
      <c r="AF84" s="1">
        <v>138604555.67264751</v>
      </c>
      <c r="AG84" s="1">
        <v>145229263.334445</v>
      </c>
      <c r="AH84" s="1">
        <v>152135576.72205722</v>
      </c>
      <c r="AI84" s="1">
        <v>159334720.74484539</v>
      </c>
      <c r="AJ84" s="1">
        <v>166838349.89125249</v>
      </c>
      <c r="AK84" s="1">
        <v>174658564.21319863</v>
      </c>
      <c r="AL84" s="1">
        <v>182807925.8931312</v>
      </c>
      <c r="AM84" s="1">
        <v>191299476.4146378</v>
      </c>
      <c r="AN84" s="1">
        <v>200146754.35826942</v>
      </c>
      <c r="AO84" s="1">
        <v>209363813.84499002</v>
      </c>
      <c r="AP84" s="1">
        <v>218965243.65045998</v>
      </c>
      <c r="AQ84" s="1">
        <v>228966187.0141876</v>
      </c>
      <c r="AR84" s="1">
        <v>239382362.16842595</v>
      </c>
      <c r="AS84" s="1">
        <v>250230083.61257935</v>
      </c>
      <c r="AT84" s="1">
        <v>261526284.15979153</v>
      </c>
      <c r="AU84" s="1">
        <v>273288537.78333253</v>
      </c>
      <c r="AV84" s="1">
        <v>285535083.2913726</v>
      </c>
      <c r="AW84" s="1">
        <v>298284848.85975277</v>
      </c>
      <c r="AX84" s="1">
        <v>311557477.45338923</v>
      </c>
      <c r="AY84" s="1">
        <v>325373353.16805518</v>
      </c>
      <c r="AZ84" s="1">
        <v>339753628.52537566</v>
      </c>
      <c r="BA84" s="1">
        <v>354720252.75505984</v>
      </c>
      <c r="BB84" s="1">
        <v>370296001.09956557</v>
      </c>
      <c r="BC84" s="1">
        <v>386504505.17766058</v>
      </c>
      <c r="BD84" s="1">
        <v>403370284.44460624</v>
      </c>
      <c r="BE84" s="1">
        <v>420918778.78803587</v>
      </c>
      <c r="BF84" s="1">
        <v>439176382.29996812</v>
      </c>
      <c r="BG84" s="1">
        <v>458170478.26682365</v>
      </c>
      <c r="BH84" s="1">
        <v>477929475.42078549</v>
      </c>
      <c r="BI84" s="1">
        <v>498482845.49737066</v>
      </c>
      <c r="BJ84" s="1">
        <v>519861162.14566123</v>
      </c>
      <c r="BK84" s="1">
        <v>542096141.23927104</v>
      </c>
      <c r="BL84" s="1">
        <v>565220682.6378231</v>
      </c>
      <c r="BM84" s="1">
        <v>589268913.45045733</v>
      </c>
      <c r="BN84" s="1">
        <v>614276232.85470009</v>
      </c>
      <c r="BO84" s="1">
        <v>640279358.52590334</v>
      </c>
      <c r="BP84" s="1">
        <v>667316374.73439968</v>
      </c>
      <c r="BQ84" s="1">
        <v>695426782.16952252</v>
      </c>
      <c r="BR84" s="1">
        <v>724651549.55172575</v>
      </c>
      <c r="BS84" s="1">
        <v>755033167.09617686</v>
      </c>
      <c r="BT84" s="1">
        <v>786615701.89343071</v>
      </c>
      <c r="BU84" s="1">
        <v>819444855.27508366</v>
      </c>
      <c r="BV84" s="1">
        <v>853568022.23469603</v>
      </c>
      <c r="BW84" s="1">
        <v>889034352.9767344</v>
      </c>
      <c r="BX84" s="1">
        <v>925894816.66882694</v>
      </c>
      <c r="BY84" s="1">
        <v>964202267.47527742</v>
      </c>
      <c r="BZ84" s="1">
        <v>1004011512.9525024</v>
      </c>
      <c r="CA84" s="1">
        <v>1045379384.8898842</v>
      </c>
      <c r="CB84" s="1">
        <v>1088364812.6824622</v>
      </c>
      <c r="CC84" s="1">
        <v>1133028899.324899</v>
      </c>
      <c r="CD84" s="1">
        <v>1179435000.1192937</v>
      </c>
      <c r="CE84" s="1">
        <v>1227648804.1926606</v>
      </c>
      <c r="CF84" s="1">
        <v>1277738418.923224</v>
      </c>
      <c r="CG84" s="1">
        <v>1329774457.3781595</v>
      </c>
      <c r="CH84" s="1">
        <v>1383830128.8690205</v>
      </c>
      <c r="CI84" s="1">
        <v>1439981332.7347331</v>
      </c>
      <c r="CJ84" s="1">
        <v>1498306755.4659834</v>
      </c>
      <c r="CK84" s="1">
        <v>1558887971.2886982</v>
      </c>
      <c r="CL84" s="1">
        <v>1621809546.3284936</v>
      </c>
      <c r="CM84" s="1">
        <v>1687159146.4822028</v>
      </c>
      <c r="CN84" s="1">
        <v>1755027649.126986</v>
      </c>
      <c r="CO84" s="1">
        <v>1825509258.8020971</v>
      </c>
      <c r="CP84" s="1">
        <v>1898701627.0030763</v>
      </c>
      <c r="CQ84" s="1">
        <v>1974705976.2330306</v>
      </c>
      <c r="CR84" s="1">
        <v>2053627228.4606931</v>
      </c>
      <c r="CS84" s="1">
        <v>2135574138.1401787</v>
      </c>
      <c r="CT84" s="1">
        <v>2220659429.9527531</v>
      </c>
      <c r="CU84" s="1">
        <v>2308999941.436511</v>
      </c>
      <c r="CV84" s="1">
        <v>2400716770.6756525</v>
      </c>
      <c r="CW84" s="1">
        <v>2495935429.227005</v>
      </c>
      <c r="CX84" s="1">
        <v>2594786000.4676476</v>
      </c>
      <c r="CY84" s="1">
        <v>2697403303.5538754</v>
      </c>
      <c r="CZ84" s="1">
        <v>2803927063.1883759</v>
      </c>
      <c r="DA84" s="1">
        <v>2914502085.3993258</v>
      </c>
    </row>
    <row r="85" spans="1:105" x14ac:dyDescent="0.25">
      <c r="A85" t="s">
        <v>50</v>
      </c>
      <c r="B85" s="1">
        <f t="shared" si="9"/>
        <v>411.29924311136165</v>
      </c>
      <c r="D85" t="s">
        <v>50</v>
      </c>
      <c r="E85" s="1">
        <v>19602611.363050029</v>
      </c>
      <c r="F85" s="1">
        <v>21157112.315579206</v>
      </c>
      <c r="G85" s="1">
        <v>22799886.051239688</v>
      </c>
      <c r="H85" s="1">
        <v>24535339.449803673</v>
      </c>
      <c r="I85" s="1">
        <v>26368084.758706633</v>
      </c>
      <c r="J85" s="1">
        <v>28302948.761091024</v>
      </c>
      <c r="K85" s="1">
        <v>30344982.341279965</v>
      </c>
      <c r="L85" s="1">
        <v>32499470.464544743</v>
      </c>
      <c r="M85" s="1">
        <v>34771942.588734172</v>
      </c>
      <c r="N85" s="1">
        <v>37168183.526067242</v>
      </c>
      <c r="O85" s="1">
        <v>39694244.774153359</v>
      </c>
      <c r="P85" s="1">
        <v>42356456.336099409</v>
      </c>
      <c r="Q85" s="1">
        <v>45161439.050389878</v>
      </c>
      <c r="R85" s="1">
        <v>48116117.452089123</v>
      </c>
      <c r="S85" s="1">
        <v>51227733.187809579</v>
      </c>
      <c r="T85" s="1">
        <v>54503859.007825524</v>
      </c>
      <c r="U85" s="1">
        <v>57952413.359683305</v>
      </c>
      <c r="V85" s="1">
        <v>61581675.608670756</v>
      </c>
      <c r="W85" s="1">
        <v>65400301.911563434</v>
      </c>
      <c r="X85" s="1">
        <v>69417341.771160483</v>
      </c>
      <c r="Y85" s="1">
        <v>73642255.300266981</v>
      </c>
      <c r="Z85" s="1">
        <v>78084931.224966779</v>
      </c>
      <c r="AA85" s="1">
        <v>82755705.658268049</v>
      </c>
      <c r="AB85" s="1">
        <v>87665381.676492885</v>
      </c>
      <c r="AC85" s="1">
        <v>92825249.732121453</v>
      </c>
      <c r="AD85" s="1">
        <v>98247108.938200027</v>
      </c>
      <c r="AE85" s="1">
        <v>103943289.2608723</v>
      </c>
      <c r="AF85" s="1">
        <v>109926674.65810937</v>
      </c>
      <c r="AG85" s="1">
        <v>116210727.20428579</v>
      </c>
      <c r="AH85" s="1">
        <v>122809512.24188924</v>
      </c>
      <c r="AI85" s="1">
        <v>129737724.60335845</v>
      </c>
      <c r="AJ85" s="1">
        <v>137010715.94781703</v>
      </c>
      <c r="AK85" s="1">
        <v>144644523.25932327</v>
      </c>
      <c r="AL85" s="1">
        <v>152655898.55517471</v>
      </c>
      <c r="AM85" s="1">
        <v>161062339.85481599</v>
      </c>
      <c r="AN85" s="1">
        <v>169882123.46197295</v>
      </c>
      <c r="AO85" s="1">
        <v>179134337.61481658</v>
      </c>
      <c r="AP85" s="1">
        <v>188838917.56120661</v>
      </c>
      <c r="AQ85" s="1">
        <v>199016682.11842585</v>
      </c>
      <c r="AR85" s="1">
        <v>209689371.77925086</v>
      </c>
      <c r="AS85" s="1">
        <v>220879688.42876011</v>
      </c>
      <c r="AT85" s="1">
        <v>232611336.73892143</v>
      </c>
      <c r="AU85" s="1">
        <v>244909067.3107641</v>
      </c>
      <c r="AV85" s="1">
        <v>257798721.63680422</v>
      </c>
      <c r="AW85" s="1">
        <v>271307278.9593845</v>
      </c>
      <c r="AX85" s="1">
        <v>285462905.10368961</v>
      </c>
      <c r="AY85" s="1">
        <v>300295003.36743897</v>
      </c>
      <c r="AZ85" s="1">
        <v>315834267.55262077</v>
      </c>
      <c r="BA85" s="1">
        <v>332112737.22813302</v>
      </c>
      <c r="BB85" s="1">
        <v>349163855.31584424</v>
      </c>
      <c r="BC85" s="1">
        <v>367022528.09637332</v>
      </c>
      <c r="BD85" s="1">
        <v>385725187.73484647</v>
      </c>
      <c r="BE85" s="1">
        <v>405309857.43098235</v>
      </c>
      <c r="BF85" s="1">
        <v>425816219.30213779</v>
      </c>
      <c r="BG85" s="1">
        <v>447285685.11239225</v>
      </c>
      <c r="BH85" s="1">
        <v>469761469.96537954</v>
      </c>
      <c r="BI85" s="1">
        <v>493288669.08337992</v>
      </c>
      <c r="BJ85" s="1">
        <v>517914337.8002131</v>
      </c>
      <c r="BK85" s="1">
        <v>543687574.900666</v>
      </c>
      <c r="BL85" s="1">
        <v>570659609.44463432</v>
      </c>
      <c r="BM85" s="1">
        <v>598883891.21978009</v>
      </c>
      <c r="BN85" s="1">
        <v>628416184.97240627</v>
      </c>
      <c r="BO85" s="1">
        <v>659314668.57232451</v>
      </c>
      <c r="BP85" s="1">
        <v>691640035.27389729</v>
      </c>
      <c r="BQ85" s="1">
        <v>725455600.24199474</v>
      </c>
      <c r="BR85" s="1">
        <v>760827411.51855087</v>
      </c>
      <c r="BS85" s="1">
        <v>797824365.61250472</v>
      </c>
      <c r="BT85" s="1">
        <v>836518327.90341485</v>
      </c>
      <c r="BU85" s="1">
        <v>876984258.0567466</v>
      </c>
      <c r="BV85" s="1">
        <v>919300340.65693176</v>
      </c>
      <c r="BW85" s="1">
        <v>963548121.27265179</v>
      </c>
      <c r="BX85" s="1">
        <v>1009812648.1775771</v>
      </c>
      <c r="BY85" s="1">
        <v>1058182619.9588143</v>
      </c>
      <c r="BZ85" s="1">
        <v>1108750539.2548306</v>
      </c>
      <c r="CA85" s="1">
        <v>1161612872.8743892</v>
      </c>
      <c r="CB85" s="1">
        <v>1216870218.5583103</v>
      </c>
      <c r="CC85" s="1">
        <v>1274627478.6564682</v>
      </c>
      <c r="CD85" s="1">
        <v>1334994041.0035532</v>
      </c>
      <c r="CE85" s="1">
        <v>1398083967.2885697</v>
      </c>
      <c r="CF85" s="1">
        <v>1464016189.2251084</v>
      </c>
      <c r="CG85" s="1">
        <v>1532914712.8418095</v>
      </c>
      <c r="CH85" s="1">
        <v>1604908831.2254548</v>
      </c>
      <c r="CI85" s="1">
        <v>1680133346.0625739</v>
      </c>
      <c r="CJ85" s="1">
        <v>1758728798.3395188</v>
      </c>
      <c r="CK85" s="1">
        <v>1840841708.5755017</v>
      </c>
      <c r="CL85" s="1">
        <v>1926624826.9783137</v>
      </c>
      <c r="CM85" s="1">
        <v>2016237393.928211</v>
      </c>
      <c r="CN85" s="1">
        <v>2109845411.2118957</v>
      </c>
      <c r="CO85" s="1">
        <v>2207621924.4456005</v>
      </c>
      <c r="CP85" s="1">
        <v>2309747317.1440234</v>
      </c>
      <c r="CQ85" s="1">
        <v>2416409616.9104147</v>
      </c>
      <c r="CR85" s="1">
        <v>2527804814.2423053</v>
      </c>
      <c r="CS85" s="1">
        <v>2644137194.4673657</v>
      </c>
      <c r="CT85" s="1">
        <v>2765619683.3447104</v>
      </c>
      <c r="CU85" s="1">
        <v>2892474206.8885789</v>
      </c>
      <c r="CV85" s="1">
        <v>3024932065.9938755</v>
      </c>
      <c r="CW85" s="1">
        <v>3163234326.466445</v>
      </c>
      <c r="CX85" s="1">
        <v>3307632225.0852752</v>
      </c>
      <c r="CY85" s="1">
        <v>3458387592.3492188</v>
      </c>
      <c r="CZ85" s="1">
        <v>3615773292.5871296</v>
      </c>
      <c r="DA85" s="1">
        <v>3780073682.1377172</v>
      </c>
    </row>
    <row r="86" spans="1:105" x14ac:dyDescent="0.25">
      <c r="A86" t="s">
        <v>51</v>
      </c>
      <c r="B86" s="1">
        <f t="shared" si="9"/>
        <v>391.84866182222623</v>
      </c>
      <c r="D86" t="s">
        <v>51</v>
      </c>
      <c r="E86" s="1">
        <v>2438745.8076366591</v>
      </c>
      <c r="F86" s="1">
        <v>3231228.0574150346</v>
      </c>
      <c r="G86" s="1">
        <v>4091085.174868172</v>
      </c>
      <c r="H86" s="1">
        <v>5022821.7456018049</v>
      </c>
      <c r="I86" s="1">
        <v>6031213.4364290563</v>
      </c>
      <c r="J86" s="1">
        <v>7121322.3677872913</v>
      </c>
      <c r="K86" s="1">
        <v>8298513.3251978252</v>
      </c>
      <c r="L86" s="1">
        <v>9568470.8543591499</v>
      </c>
      <c r="M86" s="1">
        <v>10937217.286787434</v>
      </c>
      <c r="N86" s="1">
        <v>12411131.745361334</v>
      </c>
      <c r="O86" s="1">
        <v>13996970.181695987</v>
      </c>
      <c r="P86" s="1">
        <v>15701886.499970842</v>
      </c>
      <c r="Q86" s="1">
        <v>17533454.824674364</v>
      </c>
      <c r="R86" s="1">
        <v>19499692.972711861</v>
      </c>
      <c r="S86" s="1">
        <v>21609087.193458829</v>
      </c>
      <c r="T86" s="1">
        <v>23870618.243639085</v>
      </c>
      <c r="U86" s="1">
        <v>26293788.867371712</v>
      </c>
      <c r="V86" s="1">
        <v>28888652.755373202</v>
      </c>
      <c r="W86" s="1">
        <v>31665845.061129343</v>
      </c>
      <c r="X86" s="1">
        <v>34636614.555875108</v>
      </c>
      <c r="Y86" s="1">
        <v>37812857.508449197</v>
      </c>
      <c r="Z86" s="1">
        <v>41207153.380534947</v>
      </c>
      <c r="AA86" s="1">
        <v>44832802.432469726</v>
      </c>
      <c r="AB86" s="1">
        <v>48703865.3397144</v>
      </c>
      <c r="AC86" s="1">
        <v>52835204.925232619</v>
      </c>
      <c r="AD86" s="1">
        <v>57242530.118451476</v>
      </c>
      <c r="AE86" s="1">
        <v>61942442.257171735</v>
      </c>
      <c r="AF86" s="1">
        <v>66952483.85478323</v>
      </c>
      <c r="AG86" s="1">
        <v>72291189.961430296</v>
      </c>
      <c r="AH86" s="1">
        <v>77978142.254384458</v>
      </c>
      <c r="AI86" s="1">
        <v>84034025.999825373</v>
      </c>
      <c r="AJ86" s="1">
        <v>90480690.035531178</v>
      </c>
      <c r="AK86" s="1">
        <v>97341209.93164596</v>
      </c>
      <c r="AL86" s="1">
        <v>104639954.49475044</v>
      </c>
      <c r="AM86" s="1">
        <v>112402655.78892688</v>
      </c>
      <c r="AN86" s="1">
        <v>120656482.85640278</v>
      </c>
      <c r="AO86" s="1">
        <v>129430119.32970244</v>
      </c>
      <c r="AP86" s="1">
        <v>138753845.13705277</v>
      </c>
      <c r="AQ86" s="1">
        <v>148659622.51310244</v>
      </c>
      <c r="AR86" s="1">
        <v>159181186.53784859</v>
      </c>
      <c r="AS86" s="1">
        <v>170354140.4380486</v>
      </c>
      <c r="AT86" s="1">
        <v>182216055.89734855</v>
      </c>
      <c r="AU86" s="1">
        <v>194806578.63392609</v>
      </c>
      <c r="AV86" s="1">
        <v>208167539.51763386</v>
      </c>
      <c r="AW86" s="1">
        <v>222343071.5124948</v>
      </c>
      <c r="AX86" s="1">
        <v>237379732.74495795</v>
      </c>
      <c r="AY86" s="1">
        <v>253326636.0136162</v>
      </c>
      <c r="AZ86" s="1">
        <v>270235585.07215059</v>
      </c>
      <c r="BA86" s="1">
        <v>288161218.03413951</v>
      </c>
      <c r="BB86" s="1">
        <v>307161158.26609093</v>
      </c>
      <c r="BC86" s="1">
        <v>327296173.15367043</v>
      </c>
      <c r="BD86" s="1">
        <v>348630341.14564782</v>
      </c>
      <c r="BE86" s="1">
        <v>371231227.50061625</v>
      </c>
      <c r="BF86" s="1">
        <v>395170069.18310064</v>
      </c>
      <c r="BG86" s="1">
        <v>420521969.37832922</v>
      </c>
      <c r="BH86" s="1">
        <v>447366102.11871046</v>
      </c>
      <c r="BI86" s="1">
        <v>475785927.54005742</v>
      </c>
      <c r="BJ86" s="1">
        <v>505869418.31181139</v>
      </c>
      <c r="BK86" s="1">
        <v>537709297.81309533</v>
      </c>
      <c r="BL86" s="1">
        <v>571403290.65531468</v>
      </c>
      <c r="BM86" s="1">
        <v>607054386.18245995</v>
      </c>
      <c r="BN86" s="1">
        <v>644771115.61210191</v>
      </c>
      <c r="BO86" s="1">
        <v>684667843.51364315</v>
      </c>
      <c r="BP86" s="1">
        <v>726865074.35548782</v>
      </c>
      <c r="BQ86" s="1">
        <v>771489774.88981354</v>
      </c>
      <c r="BR86" s="1">
        <v>818675713.18234098</v>
      </c>
      <c r="BS86" s="1">
        <v>868563815.13527536</v>
      </c>
      <c r="BT86" s="1">
        <v>921302539.39433241</v>
      </c>
      <c r="BU86" s="1">
        <v>977048271.57566774</v>
      </c>
      <c r="BV86" s="1">
        <v>1035965738.7956721</v>
      </c>
      <c r="BW86" s="1">
        <v>1098228445.5360961</v>
      </c>
      <c r="BX86" s="1">
        <v>1164019131.9289324</v>
      </c>
      <c r="BY86" s="1">
        <v>1233530255.6000531</v>
      </c>
      <c r="BZ86" s="1">
        <v>1306964498.2678843</v>
      </c>
      <c r="CA86" s="1">
        <v>1384535298.3535371</v>
      </c>
      <c r="CB86" s="1">
        <v>1466467410.9219823</v>
      </c>
      <c r="CC86" s="1">
        <v>1552997496.3401048</v>
      </c>
      <c r="CD86" s="1">
        <v>1644374739.1071112</v>
      </c>
      <c r="CE86" s="1">
        <v>1740861498.3857856</v>
      </c>
      <c r="CF86" s="1">
        <v>1842733991.8398502</v>
      </c>
      <c r="CG86" s="1">
        <v>1950283014.4630876</v>
      </c>
      <c r="CH86" s="1">
        <v>2063814694.1705711</v>
      </c>
      <c r="CI86" s="1">
        <v>2183651286.0109196</v>
      </c>
      <c r="CJ86" s="1">
        <v>2310132006.9517455</v>
      </c>
      <c r="CK86" s="1">
        <v>2443613913.2881875</v>
      </c>
      <c r="CL86" s="1">
        <v>2584472822.8270674</v>
      </c>
      <c r="CM86" s="1">
        <v>2733104284.1069665</v>
      </c>
      <c r="CN86" s="1">
        <v>2889924595.0275488</v>
      </c>
      <c r="CO86" s="1">
        <v>3055371873.3802242</v>
      </c>
      <c r="CP86" s="1">
        <v>3229907181.8968058</v>
      </c>
      <c r="CQ86" s="1">
        <v>3414015710.5635915</v>
      </c>
      <c r="CR86" s="1">
        <v>3608208019.0855985</v>
      </c>
      <c r="CS86" s="1">
        <v>3813021342.5297151</v>
      </c>
      <c r="CT86" s="1">
        <v>4029020963.3268261</v>
      </c>
      <c r="CU86" s="1">
        <v>4256801652.9715438</v>
      </c>
      <c r="CV86" s="1">
        <v>4496989186.9250174</v>
      </c>
      <c r="CW86" s="1">
        <v>4750241936.4008112</v>
      </c>
      <c r="CX86" s="1">
        <v>5017252540.8976173</v>
      </c>
      <c r="CY86" s="1">
        <v>5298749665.5350275</v>
      </c>
      <c r="CZ86" s="1">
        <v>5595499847.4506292</v>
      </c>
      <c r="DA86" s="1">
        <v>5908309435.729125</v>
      </c>
    </row>
    <row r="87" spans="1:105" x14ac:dyDescent="0.25">
      <c r="A87" t="s">
        <v>52</v>
      </c>
      <c r="B87" s="1">
        <f t="shared" si="9"/>
        <v>276.48778962632196</v>
      </c>
      <c r="D87" t="s">
        <v>52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566374.65267308743</v>
      </c>
      <c r="P87" s="1">
        <v>1526302.7762055444</v>
      </c>
      <c r="Q87" s="1">
        <v>2574460.1311373194</v>
      </c>
      <c r="R87" s="1">
        <v>3716984.8536114255</v>
      </c>
      <c r="S87" s="1">
        <v>4960395.5456305388</v>
      </c>
      <c r="T87" s="1">
        <v>6311613.4045217</v>
      </c>
      <c r="U87" s="1">
        <v>7777985.5886336928</v>
      </c>
      <c r="V87" s="1">
        <v>9367309.8864272162</v>
      </c>
      <c r="W87" s="1">
        <v>11087860.759692486</v>
      </c>
      <c r="X87" s="1">
        <v>12948416.835391227</v>
      </c>
      <c r="Y87" s="1">
        <v>14958289.924578711</v>
      </c>
      <c r="Z87" s="1">
        <v>17127355.651028104</v>
      </c>
      <c r="AA87" s="1">
        <v>19466085.776563115</v>
      </c>
      <c r="AB87" s="1">
        <v>21985582.314718675</v>
      </c>
      <c r="AC87" s="1">
        <v>24697613.529203527</v>
      </c>
      <c r="AD87" s="1">
        <v>27614651.9187463</v>
      </c>
      <c r="AE87" s="1">
        <v>30749914.295281455</v>
      </c>
      <c r="AF87" s="1">
        <v>34117404.068085447</v>
      </c>
      <c r="AG87" s="1">
        <v>37731955.852423854</v>
      </c>
      <c r="AH87" s="1">
        <v>41609282.527528219</v>
      </c>
      <c r="AI87" s="1">
        <v>45766024.875308163</v>
      </c>
      <c r="AJ87" s="1">
        <v>50219803.938131064</v>
      </c>
      <c r="AK87" s="1">
        <v>54989276.241290055</v>
      </c>
      <c r="AL87" s="1">
        <v>60094192.033449106</v>
      </c>
      <c r="AM87" s="1">
        <v>65555456.706418432</v>
      </c>
      <c r="AN87" s="1">
        <v>71395195.564097717</v>
      </c>
      <c r="AO87" s="1">
        <v>77636822.119350657</v>
      </c>
      <c r="AP87" s="1">
        <v>84305110.106959924</v>
      </c>
      <c r="AQ87" s="1">
        <v>91426269.410687998</v>
      </c>
      <c r="AR87" s="1">
        <v>99028026.112853289</v>
      </c>
      <c r="AS87" s="1">
        <v>107139706.88575698</v>
      </c>
      <c r="AT87" s="1">
        <v>115792327.95578432</v>
      </c>
      <c r="AU87" s="1">
        <v>125018688.88308731</v>
      </c>
      <c r="AV87" s="1">
        <v>134853471.41246787</v>
      </c>
      <c r="AW87" s="1">
        <v>145333343.66444185</v>
      </c>
      <c r="AX87" s="1">
        <v>156497069.94952583</v>
      </c>
      <c r="AY87" s="1">
        <v>168385626.50356704</v>
      </c>
      <c r="AZ87" s="1">
        <v>181042323.45748448</v>
      </c>
      <c r="BA87" s="1">
        <v>194512933.37113777</v>
      </c>
      <c r="BB87" s="1">
        <v>208845826.67822754</v>
      </c>
      <c r="BC87" s="1">
        <v>224092114.40721366</v>
      </c>
      <c r="BD87" s="1">
        <v>240305798.56223935</v>
      </c>
      <c r="BE87" s="1">
        <v>257543930.5680443</v>
      </c>
      <c r="BF87" s="1">
        <v>275866778.20385742</v>
      </c>
      <c r="BG87" s="1">
        <v>295338001.47336799</v>
      </c>
      <c r="BH87" s="1">
        <v>316024837.88109702</v>
      </c>
      <c r="BI87" s="1">
        <v>337998297.60993087</v>
      </c>
      <c r="BJ87" s="1">
        <v>361333369.12025267</v>
      </c>
      <c r="BK87" s="1">
        <v>386109235.71812302</v>
      </c>
      <c r="BL87" s="1">
        <v>412409503.66833556</v>
      </c>
      <c r="BM87" s="1">
        <v>440322442.45804226</v>
      </c>
      <c r="BN87" s="1">
        <v>469941237.84799623</v>
      </c>
      <c r="BO87" s="1">
        <v>501364258.38147181</v>
      </c>
      <c r="BP87" s="1">
        <v>534695336.0555861</v>
      </c>
      <c r="BQ87" s="1">
        <v>570044061.89620268</v>
      </c>
      <c r="BR87" s="1">
        <v>607526097.2159338</v>
      </c>
      <c r="BS87" s="1">
        <v>647263501.37502587</v>
      </c>
      <c r="BT87" s="1">
        <v>689385076.90726984</v>
      </c>
      <c r="BU87" s="1">
        <v>734026732.91759717</v>
      </c>
      <c r="BV87" s="1">
        <v>781331867.70479929</v>
      </c>
      <c r="BW87" s="1">
        <v>831451771.61199844</v>
      </c>
      <c r="BX87" s="1">
        <v>884546051.1591959</v>
      </c>
      <c r="BY87" s="1">
        <v>940783075.56654966</v>
      </c>
      <c r="BZ87" s="1">
        <v>1000340446.8341644</v>
      </c>
      <c r="CA87" s="1">
        <v>1063405494.6041745</v>
      </c>
      <c r="CB87" s="1">
        <v>1130175797.0940082</v>
      </c>
      <c r="CC87" s="1">
        <v>1200859729.4560423</v>
      </c>
      <c r="CD87" s="1">
        <v>1275677040.9884989</v>
      </c>
      <c r="CE87" s="1">
        <v>1354859462.6957214</v>
      </c>
      <c r="CF87" s="1">
        <v>1438651346.7729239</v>
      </c>
      <c r="CG87" s="1">
        <v>1527310339.6713843</v>
      </c>
      <c r="CH87" s="1">
        <v>1621108090.4850743</v>
      </c>
      <c r="CI87" s="1">
        <v>1720330996.48908</v>
      </c>
      <c r="CJ87" s="1">
        <v>1825280987.7539961</v>
      </c>
      <c r="CK87" s="1">
        <v>1936276352.8591805</v>
      </c>
      <c r="CL87" s="1">
        <v>2053652607.831429</v>
      </c>
      <c r="CM87" s="1">
        <v>2177763410.5445247</v>
      </c>
      <c r="CN87" s="1">
        <v>2308981522.9296823</v>
      </c>
      <c r="CO87" s="1">
        <v>2447699823.4671049</v>
      </c>
      <c r="CP87" s="1">
        <v>2594332372.5553384</v>
      </c>
      <c r="CQ87" s="1">
        <v>2749315533.4879417</v>
      </c>
      <c r="CR87" s="1">
        <v>2913109151.9064593</v>
      </c>
      <c r="CS87" s="1">
        <v>3086197796.7454324</v>
      </c>
      <c r="CT87" s="1">
        <v>3269092065.8391833</v>
      </c>
      <c r="CU87" s="1">
        <v>3462329959.5220304</v>
      </c>
      <c r="CV87" s="1">
        <v>3666478325.72366</v>
      </c>
      <c r="CW87" s="1">
        <v>3882134380.2401118</v>
      </c>
      <c r="CX87" s="1">
        <v>4109927306.0485749</v>
      </c>
      <c r="CY87" s="1">
        <v>4350519935.7314501</v>
      </c>
      <c r="CZ87" s="1">
        <v>4604610521.2824516</v>
      </c>
      <c r="DA87" s="1">
        <v>4872934595.7851019</v>
      </c>
    </row>
    <row r="88" spans="1:105" x14ac:dyDescent="0.25">
      <c r="A88" t="s">
        <v>53</v>
      </c>
      <c r="B88" s="1">
        <f t="shared" si="9"/>
        <v>219.32411631573251</v>
      </c>
      <c r="D88" t="s">
        <v>53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890455.31750096567</v>
      </c>
      <c r="V88" s="1">
        <v>2146577.7362200529</v>
      </c>
      <c r="W88" s="1">
        <v>3512489.7557142163</v>
      </c>
      <c r="X88" s="1">
        <v>4995464.4824486608</v>
      </c>
      <c r="Y88" s="1">
        <v>6603204.4425530899</v>
      </c>
      <c r="Z88" s="1">
        <v>8343865.3764938219</v>
      </c>
      <c r="AA88" s="1">
        <v>10226081.300177353</v>
      </c>
      <c r="AB88" s="1">
        <v>12258990.898036595</v>
      </c>
      <c r="AC88" s="1">
        <v>14452265.316975918</v>
      </c>
      <c r="AD88" s="1">
        <v>16816137.433540951</v>
      </c>
      <c r="AE88" s="1">
        <v>19361432.670344189</v>
      </c>
      <c r="AF88" s="1">
        <v>22099601.441624079</v>
      </c>
      <c r="AG88" s="1">
        <v>25042753.311855182</v>
      </c>
      <c r="AH88" s="1">
        <v>28203692.955566205</v>
      </c>
      <c r="AI88" s="1">
        <v>31595958.010974944</v>
      </c>
      <c r="AJ88" s="1">
        <v>35233858.924721673</v>
      </c>
      <c r="AK88" s="1">
        <v>39132520.889887281</v>
      </c>
      <c r="AL88" s="1">
        <v>43307927.984632425</v>
      </c>
      <c r="AM88" s="1">
        <v>47776969.624198072</v>
      </c>
      <c r="AN88" s="1">
        <v>52557489.444680899</v>
      </c>
      <c r="AO88" s="1">
        <v>57668336.742952622</v>
      </c>
      <c r="AP88" s="1">
        <v>63129420.603340857</v>
      </c>
      <c r="AQ88" s="1">
        <v>68961766.848250374</v>
      </c>
      <c r="AR88" s="1">
        <v>75187577.956788138</v>
      </c>
      <c r="AS88" s="1">
        <v>81830296.102680311</v>
      </c>
      <c r="AT88" s="1">
        <v>88914669.470354646</v>
      </c>
      <c r="AU88" s="1">
        <v>96466822.016018718</v>
      </c>
      <c r="AV88" s="1">
        <v>104514326.84891754</v>
      </c>
      <c r="AW88" s="1">
        <v>113086283.41671966</v>
      </c>
      <c r="AX88" s="1">
        <v>122213398.68817607</v>
      </c>
      <c r="AY88" s="1">
        <v>131928072.53585228</v>
      </c>
      <c r="AZ88" s="1">
        <v>142264487.53186023</v>
      </c>
      <c r="BA88" s="1">
        <v>153258703.38014284</v>
      </c>
      <c r="BB88" s="1">
        <v>164948756.22002053</v>
      </c>
      <c r="BC88" s="1">
        <v>177374763.04740864</v>
      </c>
      <c r="BD88" s="1">
        <v>190579031.5123893</v>
      </c>
      <c r="BE88" s="1">
        <v>204606175.36471143</v>
      </c>
      <c r="BF88" s="1">
        <v>219503235.83230266</v>
      </c>
      <c r="BG88" s="1">
        <v>235319809.23205996</v>
      </c>
      <c r="BH88" s="1">
        <v>252108181.12706897</v>
      </c>
      <c r="BI88" s="1">
        <v>269923467.36000633</v>
      </c>
      <c r="BJ88" s="1">
        <v>288823762.30885786</v>
      </c>
      <c r="BK88" s="1">
        <v>308870294.7282722</v>
      </c>
      <c r="BL88" s="1">
        <v>330127591.55788505</v>
      </c>
      <c r="BM88" s="1">
        <v>352663650.09786659</v>
      </c>
      <c r="BN88" s="1">
        <v>376550118.97177327</v>
      </c>
      <c r="BO88" s="1">
        <v>401862488.3176043</v>
      </c>
      <c r="BP88" s="1">
        <v>428680289.66977757</v>
      </c>
      <c r="BQ88" s="1">
        <v>457087306.01765412</v>
      </c>
      <c r="BR88" s="1">
        <v>487171792.55024177</v>
      </c>
      <c r="BS88" s="1">
        <v>519026708.62191653</v>
      </c>
      <c r="BT88" s="1">
        <v>552749961.50042439</v>
      </c>
      <c r="BU88" s="1">
        <v>588444662.48613513</v>
      </c>
      <c r="BV88" s="1">
        <v>626219396.02061307</v>
      </c>
      <c r="BW88" s="1">
        <v>666188502.43304551</v>
      </c>
      <c r="BX88" s="1">
        <v>708472375.00506508</v>
      </c>
      <c r="BY88" s="1">
        <v>753197772.06805062</v>
      </c>
      <c r="BZ88" s="1">
        <v>800498144.88216853</v>
      </c>
      <c r="CA88" s="1">
        <v>850513982.0833106</v>
      </c>
      <c r="CB88" s="1">
        <v>903393171.52281082</v>
      </c>
      <c r="CC88" s="1">
        <v>959291380.3653754</v>
      </c>
      <c r="CD88" s="1">
        <v>1018372454.3532432</v>
      </c>
      <c r="CE88" s="1">
        <v>1080808837.1892548</v>
      </c>
      <c r="CF88" s="1">
        <v>1146782011.0382533</v>
      </c>
      <c r="CG88" s="1">
        <v>1216482959.1954224</v>
      </c>
      <c r="CH88" s="1">
        <v>1290112652.021564</v>
      </c>
      <c r="CI88" s="1">
        <v>1367882557.2993491</v>
      </c>
      <c r="CJ88" s="1">
        <v>1450015176.2211876</v>
      </c>
      <c r="CK88" s="1">
        <v>1536744606.2786882</v>
      </c>
      <c r="CL88" s="1">
        <v>1628317132.3859715</v>
      </c>
      <c r="CM88" s="1">
        <v>1724991847.6343262</v>
      </c>
      <c r="CN88" s="1">
        <v>1827041305.1441693</v>
      </c>
      <c r="CO88" s="1">
        <v>1934752202.552036</v>
      </c>
      <c r="CP88" s="1">
        <v>2048426100.7455292</v>
      </c>
      <c r="CQ88" s="1">
        <v>2168380178.5381203</v>
      </c>
      <c r="CR88" s="1">
        <v>2294948025.0583358</v>
      </c>
      <c r="CS88" s="1">
        <v>2428480471.7146726</v>
      </c>
      <c r="CT88" s="1">
        <v>2569346465.6884642</v>
      </c>
      <c r="CU88" s="1">
        <v>2717933987.0023003</v>
      </c>
      <c r="CV88" s="1">
        <v>2874651011.3115306</v>
      </c>
      <c r="CW88" s="1">
        <v>3039926520.6712012</v>
      </c>
      <c r="CX88" s="1">
        <v>3214211564.640635</v>
      </c>
      <c r="CY88" s="1">
        <v>3397980374.203073</v>
      </c>
      <c r="CZ88" s="1">
        <v>3591731531.0985413</v>
      </c>
      <c r="DA88" s="1">
        <v>3795989195.2946587</v>
      </c>
    </row>
    <row r="89" spans="1:105" x14ac:dyDescent="0.25">
      <c r="A89" t="s">
        <v>54</v>
      </c>
      <c r="B89" s="1">
        <f t="shared" si="9"/>
        <v>202.38998973441625</v>
      </c>
      <c r="D89" t="s">
        <v>54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822554.98274346697</v>
      </c>
      <c r="Y89" s="1">
        <v>2248825.2929590931</v>
      </c>
      <c r="Z89" s="1">
        <v>3800188.3328927192</v>
      </c>
      <c r="AA89" s="1">
        <v>5484943.3763746424</v>
      </c>
      <c r="AB89" s="1">
        <v>7311880.1913244119</v>
      </c>
      <c r="AC89" s="1">
        <v>9290306.2401626445</v>
      </c>
      <c r="AD89" s="1">
        <v>11430075.32891863</v>
      </c>
      <c r="AE89" s="1">
        <v>13741617.780066734</v>
      </c>
      <c r="AF89" s="1">
        <v>16235972.207932146</v>
      </c>
      <c r="AG89" s="1">
        <v>18924818.979504202</v>
      </c>
      <c r="AH89" s="1">
        <v>21820515.447692893</v>
      </c>
      <c r="AI89" s="1">
        <v>24936133.048470788</v>
      </c>
      <c r="AJ89" s="1">
        <v>28285496.35796931</v>
      </c>
      <c r="AK89" s="1">
        <v>31883224.210455161</v>
      </c>
      <c r="AL89" s="1">
        <v>35744772.983212084</v>
      </c>
      <c r="AM89" s="1">
        <v>39886482.159705721</v>
      </c>
      <c r="AN89" s="1">
        <v>44325622.288028866</v>
      </c>
      <c r="AO89" s="1">
        <v>49080445.457523033</v>
      </c>
      <c r="AP89" s="1">
        <v>54170238.422664173</v>
      </c>
      <c r="AQ89" s="1">
        <v>59615378.509800076</v>
      </c>
      <c r="AR89" s="1">
        <v>65437392.449148864</v>
      </c>
      <c r="AS89" s="1">
        <v>71659018.281629398</v>
      </c>
      <c r="AT89" s="1">
        <v>78304270.49760972</v>
      </c>
      <c r="AU89" s="1">
        <v>85398508.572548628</v>
      </c>
      <c r="AV89" s="1">
        <v>92968509.072785079</v>
      </c>
      <c r="AW89" s="1">
        <v>101042541.51341921</v>
      </c>
      <c r="AX89" s="1">
        <v>109650448.1593484</v>
      </c>
      <c r="AY89" s="1">
        <v>118823727.97009341</v>
      </c>
      <c r="AZ89" s="1">
        <v>128595624.89909214</v>
      </c>
      <c r="BA89" s="1">
        <v>139001220.76868087</v>
      </c>
      <c r="BB89" s="1">
        <v>150077532.95304281</v>
      </c>
      <c r="BC89" s="1">
        <v>161863617.1130116</v>
      </c>
      <c r="BD89" s="1">
        <v>174400675.23879829</v>
      </c>
      <c r="BE89" s="1">
        <v>187732169.26949045</v>
      </c>
      <c r="BF89" s="1">
        <v>201903940.57158411</v>
      </c>
      <c r="BG89" s="1">
        <v>216964335.57288292</v>
      </c>
      <c r="BH89" s="1">
        <v>232964337.86286214</v>
      </c>
      <c r="BI89" s="1">
        <v>249957707.08608848</v>
      </c>
      <c r="BJ89" s="1">
        <v>268001124.97154543</v>
      </c>
      <c r="BK89" s="1">
        <v>287154348.85776395</v>
      </c>
      <c r="BL89" s="1">
        <v>307480373.09155548</v>
      </c>
      <c r="BM89" s="1">
        <v>329045598.69691509</v>
      </c>
      <c r="BN89" s="1">
        <v>351920011.73036295</v>
      </c>
      <c r="BO89" s="1">
        <v>376177370.75964808</v>
      </c>
      <c r="BP89" s="1">
        <v>401895403.92442238</v>
      </c>
      <c r="BQ89" s="1">
        <v>429156016.06023091</v>
      </c>
      <c r="BR89" s="1">
        <v>458045506.39102048</v>
      </c>
      <c r="BS89" s="1">
        <v>488654797.32039672</v>
      </c>
      <c r="BT89" s="1">
        <v>521079674.87811118</v>
      </c>
      <c r="BU89" s="1">
        <v>555421041.40579772</v>
      </c>
      <c r="BV89" s="1">
        <v>591785181.09486938</v>
      </c>
      <c r="BW89" s="1">
        <v>630284039.01978087</v>
      </c>
      <c r="BX89" s="1">
        <v>671035514.34165204</v>
      </c>
      <c r="BY89" s="1">
        <v>714163768.39058661</v>
      </c>
      <c r="BZ89" s="1">
        <v>759799548.369977</v>
      </c>
      <c r="CA89" s="1">
        <v>808080527.46278894</v>
      </c>
      <c r="CB89" s="1">
        <v>859151662.15825176</v>
      </c>
      <c r="CC89" s="1">
        <v>913165567.65777183</v>
      </c>
      <c r="CD89" s="1">
        <v>970282912.26115918</v>
      </c>
      <c r="CE89" s="1">
        <v>1030672831.6786842</v>
      </c>
      <c r="CF89" s="1">
        <v>1094513364.2609825</v>
      </c>
      <c r="CG89" s="1">
        <v>1161991908.1876891</v>
      </c>
      <c r="CH89" s="1">
        <v>1233305701.7068481</v>
      </c>
      <c r="CI89" s="1">
        <v>1308662327.5708354</v>
      </c>
      <c r="CJ89" s="1">
        <v>1388280242.8708735</v>
      </c>
      <c r="CK89" s="1">
        <v>1472389335.5312052</v>
      </c>
      <c r="CL89" s="1">
        <v>1561231508.7859871</v>
      </c>
      <c r="CM89" s="1">
        <v>1655061295.0268242</v>
      </c>
      <c r="CN89" s="1">
        <v>1754146500.4770246</v>
      </c>
      <c r="CO89" s="1">
        <v>1858768882.2200227</v>
      </c>
      <c r="CP89" s="1">
        <v>1969224859.1842787</v>
      </c>
      <c r="CQ89" s="1">
        <v>2085826258.7655392</v>
      </c>
      <c r="CR89" s="1">
        <v>2208901100.8495851</v>
      </c>
      <c r="CS89" s="1">
        <v>2338794421.0849714</v>
      </c>
      <c r="CT89" s="1">
        <v>2475869135.345789</v>
      </c>
      <c r="CU89" s="1">
        <v>2620506947.4193091</v>
      </c>
      <c r="CV89" s="1">
        <v>2773109302.0529819</v>
      </c>
      <c r="CW89" s="1">
        <v>2934098385.5994854</v>
      </c>
      <c r="CX89" s="1">
        <v>3103918176.608047</v>
      </c>
      <c r="CY89" s="1">
        <v>3283035548.8247581</v>
      </c>
      <c r="CZ89" s="1">
        <v>3471941429.1851058</v>
      </c>
      <c r="DA89" s="1">
        <v>3671152013.5077677</v>
      </c>
    </row>
    <row r="90" spans="1:105" x14ac:dyDescent="0.25">
      <c r="A90" t="s">
        <v>55</v>
      </c>
      <c r="B90" s="1">
        <f t="shared" si="9"/>
        <v>186.94212604040339</v>
      </c>
      <c r="D90" t="s">
        <v>55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779035.72363007464</v>
      </c>
      <c r="AB90" s="1">
        <v>2286592.7301510326</v>
      </c>
      <c r="AC90" s="1">
        <v>3933971.3336392636</v>
      </c>
      <c r="AD90" s="1">
        <v>5730976.6951795323</v>
      </c>
      <c r="AE90" s="1">
        <v>7688026.4256117875</v>
      </c>
      <c r="AF90" s="1">
        <v>9816186.4788734112</v>
      </c>
      <c r="AG90" s="1">
        <v>12127209.065600963</v>
      </c>
      <c r="AH90" s="1">
        <v>14633572.697569182</v>
      </c>
      <c r="AI90" s="1">
        <v>17348524.479474958</v>
      </c>
      <c r="AJ90" s="1">
        <v>20286124.770816658</v>
      </c>
      <c r="AK90" s="1">
        <v>23461294.347191382</v>
      </c>
      <c r="AL90" s="1">
        <v>26889864.197251711</v>
      </c>
      <c r="AM90" s="1">
        <v>30588628.098846391</v>
      </c>
      <c r="AN90" s="1">
        <v>34575398.125536703</v>
      </c>
      <c r="AO90" s="1">
        <v>38869063.242750742</v>
      </c>
      <c r="AP90" s="1">
        <v>43489651.16133187</v>
      </c>
      <c r="AQ90" s="1">
        <v>48458393.625181071</v>
      </c>
      <c r="AR90" s="1">
        <v>53797795.319101818</v>
      </c>
      <c r="AS90" s="1">
        <v>59531706.592864096</v>
      </c>
      <c r="AT90" s="1">
        <v>65685400.207927994</v>
      </c>
      <c r="AU90" s="1">
        <v>72285652.324240237</v>
      </c>
      <c r="AV90" s="1">
        <v>79360827.956064358</v>
      </c>
      <c r="AW90" s="1">
        <v>86940971.137958989</v>
      </c>
      <c r="AX90" s="1">
        <v>95057900.054804787</v>
      </c>
      <c r="AY90" s="1">
        <v>103745307.40324286</v>
      </c>
      <c r="AZ90" s="1">
        <v>113038866.26604709</v>
      </c>
      <c r="BA90" s="1">
        <v>122976341.79585636</v>
      </c>
      <c r="BB90" s="1">
        <v>133597709.02037451</v>
      </c>
      <c r="BC90" s="1">
        <v>144945277.0976482</v>
      </c>
      <c r="BD90" s="1">
        <v>157063820.36739111</v>
      </c>
      <c r="BE90" s="1">
        <v>170000716.56259641</v>
      </c>
      <c r="BF90" s="1">
        <v>183806092.56489429</v>
      </c>
      <c r="BG90" s="1">
        <v>198532978.10734087</v>
      </c>
      <c r="BH90" s="1">
        <v>214237467.84959349</v>
      </c>
      <c r="BI90" s="1">
        <v>230978892.2728205</v>
      </c>
      <c r="BJ90" s="1">
        <v>248819997.86523345</v>
      </c>
      <c r="BK90" s="1">
        <v>267827137.09391499</v>
      </c>
      <c r="BL90" s="1">
        <v>288070468.68466771</v>
      </c>
      <c r="BM90" s="1">
        <v>309624168.7590363</v>
      </c>
      <c r="BN90" s="1">
        <v>332566653.40649235</v>
      </c>
      <c r="BO90" s="1">
        <v>356980813.30011111</v>
      </c>
      <c r="BP90" s="1">
        <v>382954260.99598777</v>
      </c>
      <c r="BQ90" s="1">
        <v>410579591.59020424</v>
      </c>
      <c r="BR90" s="1">
        <v>439954657.44247884</v>
      </c>
      <c r="BS90" s="1">
        <v>471182857.71276569</v>
      </c>
      <c r="BT90" s="1">
        <v>504373443.49613154</v>
      </c>
      <c r="BU90" s="1">
        <v>539641839.38235116</v>
      </c>
      <c r="BV90" s="1">
        <v>577109982.30984068</v>
      </c>
      <c r="BW90" s="1">
        <v>616906678.62903917</v>
      </c>
      <c r="BX90" s="1">
        <v>659167980.33813214</v>
      </c>
      <c r="BY90" s="1">
        <v>704037581.50428224</v>
      </c>
      <c r="BZ90" s="1">
        <v>751667235.9364233</v>
      </c>
      <c r="CA90" s="1">
        <v>802217197.2312665</v>
      </c>
      <c r="CB90" s="1">
        <v>855856682.37264407</v>
      </c>
      <c r="CC90" s="1">
        <v>912764360.12582088</v>
      </c>
      <c r="CD90" s="1">
        <v>973128865.53305233</v>
      </c>
      <c r="CE90" s="1">
        <v>1037149341.8846978</v>
      </c>
      <c r="CF90" s="1">
        <v>1105036011.6116829</v>
      </c>
      <c r="CG90" s="1">
        <v>1177010777.6203098</v>
      </c>
      <c r="CH90" s="1">
        <v>1253307856.6694889</v>
      </c>
      <c r="CI90" s="1">
        <v>1334174446.4735756</v>
      </c>
      <c r="CJ90" s="1">
        <v>1419871428.3014679</v>
      </c>
      <c r="CK90" s="1">
        <v>1510674106.9344783</v>
      </c>
      <c r="CL90" s="1">
        <v>1606872989.9421825</v>
      </c>
      <c r="CM90" s="1">
        <v>1708774608.3370504</v>
      </c>
      <c r="CN90" s="1">
        <v>1816702380.7754731</v>
      </c>
      <c r="CO90" s="1">
        <v>1930997523.5851908</v>
      </c>
      <c r="CP90" s="1">
        <v>2052020009.0171535</v>
      </c>
      <c r="CQ90" s="1">
        <v>2180149574.2440486</v>
      </c>
      <c r="CR90" s="1">
        <v>2315786783.7582536</v>
      </c>
      <c r="CS90" s="1">
        <v>2459354147.9591818</v>
      </c>
      <c r="CT90" s="1">
        <v>2611297300.8642759</v>
      </c>
      <c r="CU90" s="1">
        <v>2772086240.0295734</v>
      </c>
      <c r="CV90" s="1">
        <v>2942216631.9251909</v>
      </c>
      <c r="CW90" s="1">
        <v>3122211186.1786466</v>
      </c>
      <c r="CX90" s="1">
        <v>3312621102.2752166</v>
      </c>
      <c r="CY90" s="1">
        <v>3514027592.4896417</v>
      </c>
      <c r="CZ90" s="1">
        <v>3727043485.0182528</v>
      </c>
      <c r="DA90" s="1">
        <v>3952314911.4851627</v>
      </c>
    </row>
    <row r="91" spans="1:105" x14ac:dyDescent="0.25">
      <c r="A91" t="s">
        <v>56</v>
      </c>
      <c r="B91" s="1">
        <f t="shared" si="9"/>
        <v>228.72846465690097</v>
      </c>
      <c r="D91" t="s">
        <v>56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888002.49040372856</v>
      </c>
      <c r="O91" s="1">
        <v>1954836.6525910804</v>
      </c>
      <c r="P91" s="1">
        <v>3102328.5079894536</v>
      </c>
      <c r="Q91" s="1">
        <v>4335100.7722190619</v>
      </c>
      <c r="R91" s="1">
        <v>5658012.3014097214</v>
      </c>
      <c r="S91" s="1">
        <v>7076169.4132631151</v>
      </c>
      <c r="T91" s="1">
        <v>8594937.7294439077</v>
      </c>
      <c r="U91" s="1">
        <v>10219954.562647192</v>
      </c>
      <c r="V91" s="1">
        <v>11957141.872713841</v>
      </c>
      <c r="W91" s="1">
        <v>13812719.817234429</v>
      </c>
      <c r="X91" s="1">
        <v>15793220.923197057</v>
      </c>
      <c r="Y91" s="1">
        <v>17905504.907397371</v>
      </c>
      <c r="Z91" s="1">
        <v>20156774.174542192</v>
      </c>
      <c r="AA91" s="1">
        <v>22554590.023243837</v>
      </c>
      <c r="AB91" s="1">
        <v>25106889.591421716</v>
      </c>
      <c r="AC91" s="1">
        <v>27822003.574005011</v>
      </c>
      <c r="AD91" s="1">
        <v>30708674.747266207</v>
      </c>
      <c r="AE91" s="1">
        <v>33776077.335612968</v>
      </c>
      <c r="AF91" s="1">
        <v>37033837.258228295</v>
      </c>
      <c r="AG91" s="1">
        <v>40492053.29457847</v>
      </c>
      <c r="AH91" s="1">
        <v>44161319.209507421</v>
      </c>
      <c r="AI91" s="1">
        <v>48052746.880408898</v>
      </c>
      <c r="AJ91" s="1">
        <v>52177990.470816322</v>
      </c>
      <c r="AK91" s="1">
        <v>56549271.696677908</v>
      </c>
      <c r="AL91" s="1">
        <v>61179406.233595647</v>
      </c>
      <c r="AM91" s="1">
        <v>66081831.315402724</v>
      </c>
      <c r="AN91" s="1">
        <v>71270634.576641291</v>
      </c>
      <c r="AO91" s="1">
        <v>76760584.193782493</v>
      </c>
      <c r="AP91" s="1">
        <v>82567160.382408142</v>
      </c>
      <c r="AQ91" s="1">
        <v>88706588.310054228</v>
      </c>
      <c r="AR91" s="1">
        <v>95195872.487000346</v>
      </c>
      <c r="AS91" s="1">
        <v>102052832.69998747</v>
      </c>
      <c r="AT91" s="1">
        <v>109296141.5566563</v>
      </c>
      <c r="AU91" s="1">
        <v>116945363.71143104</v>
      </c>
      <c r="AV91" s="1">
        <v>125020996.84663031</v>
      </c>
      <c r="AW91" s="1">
        <v>133544514.48577282</v>
      </c>
      <c r="AX91" s="1">
        <v>142538410.71937239</v>
      </c>
      <c r="AY91" s="1">
        <v>152026246.92697534</v>
      </c>
      <c r="AZ91" s="1">
        <v>162032700.58281496</v>
      </c>
      <c r="BA91" s="1">
        <v>172583616.23621622</v>
      </c>
      <c r="BB91" s="1">
        <v>183706058.76181635</v>
      </c>
      <c r="BC91" s="1">
        <v>195428368.97875947</v>
      </c>
      <c r="BD91" s="1">
        <v>207780221.74229243</v>
      </c>
      <c r="BE91" s="1">
        <v>220792686.61563995</v>
      </c>
      <c r="BF91" s="1">
        <v>234498291.23467618</v>
      </c>
      <c r="BG91" s="1">
        <v>248931087.48274696</v>
      </c>
      <c r="BH91" s="1">
        <v>264126720.59804076</v>
      </c>
      <c r="BI91" s="1">
        <v>280122501.34116119</v>
      </c>
      <c r="BJ91" s="1">
        <v>296957481.35603476</v>
      </c>
      <c r="BK91" s="1">
        <v>314672531.86300379</v>
      </c>
      <c r="BL91" s="1">
        <v>333310425.82890087</v>
      </c>
      <c r="BM91" s="1">
        <v>352915923.76512003</v>
      </c>
      <c r="BN91" s="1">
        <v>373535863.31116271</v>
      </c>
      <c r="BO91" s="1">
        <v>395219252.76788473</v>
      </c>
      <c r="BP91" s="1">
        <v>418017368.75170523</v>
      </c>
      <c r="BQ91" s="1">
        <v>441983858.14835876</v>
      </c>
      <c r="BR91" s="1">
        <v>467174844.55242133</v>
      </c>
      <c r="BS91" s="1">
        <v>493649039.38679856</v>
      </c>
      <c r="BT91" s="1">
        <v>521467857.9046669</v>
      </c>
      <c r="BU91" s="1">
        <v>550695540.2850014</v>
      </c>
      <c r="BV91" s="1">
        <v>581399278.04185653</v>
      </c>
      <c r="BW91" s="1">
        <v>613649345.97695112</v>
      </c>
      <c r="BX91" s="1">
        <v>647519239.91490173</v>
      </c>
      <c r="BY91" s="1">
        <v>683085820.47068036</v>
      </c>
      <c r="BZ91" s="1">
        <v>720429463.10947192</v>
      </c>
      <c r="CA91" s="1">
        <v>759634214.7702508</v>
      </c>
      <c r="CB91" s="1">
        <v>800787957.33589065</v>
      </c>
      <c r="CC91" s="1">
        <v>843982578.24472833</v>
      </c>
      <c r="CD91" s="1">
        <v>889314148.55100739</v>
      </c>
      <c r="CE91" s="1">
        <v>936883108.75473404</v>
      </c>
      <c r="CF91" s="1">
        <v>986794462.73511267</v>
      </c>
      <c r="CG91" s="1">
        <v>1039157980.1359178</v>
      </c>
      <c r="CH91" s="1">
        <v>1094088407.5659919</v>
      </c>
      <c r="CI91" s="1">
        <v>1151705688.9934645</v>
      </c>
      <c r="CJ91" s="1">
        <v>1212135195.7283814</v>
      </c>
      <c r="CK91" s="1">
        <v>1275507966.4052036</v>
      </c>
      <c r="CL91" s="1">
        <v>1341960957.3940375</v>
      </c>
      <c r="CM91" s="1">
        <v>1411637304.0877538</v>
      </c>
      <c r="CN91" s="1">
        <v>1484686593.5310085</v>
      </c>
      <c r="CO91" s="1">
        <v>1561265148.8770087</v>
      </c>
      <c r="CP91" s="1">
        <v>1641536326.1784344</v>
      </c>
      <c r="CQ91" s="1">
        <v>1725670824.040344</v>
      </c>
      <c r="CR91" s="1">
        <v>1813847006.6853416</v>
      </c>
      <c r="CS91" s="1">
        <v>1906251241.0044363</v>
      </c>
      <c r="CT91" s="1">
        <v>2003078248.1914296</v>
      </c>
      <c r="CU91" s="1">
        <v>2104531470.5838757</v>
      </c>
      <c r="CV91" s="1">
        <v>2210823454.360023</v>
      </c>
      <c r="CW91" s="1">
        <v>2322176248.7686191</v>
      </c>
      <c r="CX91" s="1">
        <v>2438821822.5970564</v>
      </c>
      <c r="CY91" s="1">
        <v>2561002498.6130991</v>
      </c>
      <c r="CZ91" s="1">
        <v>2688971406.7466097</v>
      </c>
      <c r="DA91" s="1">
        <v>2822992956.8098307</v>
      </c>
    </row>
    <row r="92" spans="1:105" x14ac:dyDescent="0.25">
      <c r="A92" t="s">
        <v>57</v>
      </c>
      <c r="B92" s="1">
        <f t="shared" si="9"/>
        <v>262.21696195429826</v>
      </c>
      <c r="D92" t="s">
        <v>57</v>
      </c>
      <c r="E92" s="1">
        <v>18489149.675166689</v>
      </c>
      <c r="F92" s="1">
        <v>19927340.133397743</v>
      </c>
      <c r="G92" s="1">
        <v>21429825.071242999</v>
      </c>
      <c r="H92" s="1">
        <v>22999030.95075905</v>
      </c>
      <c r="I92" s="1">
        <v>24637468.473570518</v>
      </c>
      <c r="J92" s="1">
        <v>26347735.36311793</v>
      </c>
      <c r="K92" s="1">
        <v>28132519.235796116</v>
      </c>
      <c r="L92" s="1">
        <v>29994600.563756276</v>
      </c>
      <c r="M92" s="1">
        <v>31936855.732230507</v>
      </c>
      <c r="N92" s="1">
        <v>33962260.194324404</v>
      </c>
      <c r="O92" s="1">
        <v>36073891.726314493</v>
      </c>
      <c r="P92" s="1">
        <v>38274933.786579207</v>
      </c>
      <c r="Q92" s="1">
        <v>40568678.981388584</v>
      </c>
      <c r="R92" s="1">
        <v>42958532.640876397</v>
      </c>
      <c r="S92" s="1">
        <v>45448016.508619882</v>
      </c>
      <c r="T92" s="1">
        <v>48040772.548356608</v>
      </c>
      <c r="U92" s="1">
        <v>50740566.871476956</v>
      </c>
      <c r="V92" s="1">
        <v>53551293.789040692</v>
      </c>
      <c r="W92" s="1">
        <v>56476979.992180772</v>
      </c>
      <c r="X92" s="1">
        <v>59521788.864875913</v>
      </c>
      <c r="Y92" s="1">
        <v>62690024.933194816</v>
      </c>
      <c r="Z92" s="1">
        <v>65986138.455239214</v>
      </c>
      <c r="AA92" s="1">
        <v>69414730.156142712</v>
      </c>
      <c r="AB92" s="1">
        <v>72980556.112615258</v>
      </c>
      <c r="AC92" s="1">
        <v>76688532.791658834</v>
      </c>
      <c r="AD92" s="1">
        <v>80543742.248221278</v>
      </c>
      <c r="AE92" s="1">
        <v>84551437.486701518</v>
      </c>
      <c r="AF92" s="1">
        <v>88717047.991366103</v>
      </c>
      <c r="AG92" s="1">
        <v>93046185.430894226</v>
      </c>
      <c r="AH92" s="1">
        <v>97544649.542424083</v>
      </c>
      <c r="AI92" s="1">
        <v>102218434.2006392</v>
      </c>
      <c r="AJ92" s="1">
        <v>107073733.67759936</v>
      </c>
      <c r="AK92" s="1">
        <v>112116949.09919564</v>
      </c>
      <c r="AL92" s="1">
        <v>117354695.10428753</v>
      </c>
      <c r="AM92" s="1">
        <v>122793806.71276295</v>
      </c>
      <c r="AN92" s="1">
        <v>128441346.40895139</v>
      </c>
      <c r="AO92" s="1">
        <v>134304611.44701788</v>
      </c>
      <c r="AP92" s="1">
        <v>140391141.38516164</v>
      </c>
      <c r="AQ92" s="1">
        <v>146708725.85565627</v>
      </c>
      <c r="AR92" s="1">
        <v>153265412.57797527</v>
      </c>
      <c r="AS92" s="1">
        <v>160069515.62247068</v>
      </c>
      <c r="AT92" s="1">
        <v>167129623.93229747</v>
      </c>
      <c r="AU92" s="1">
        <v>174454610.1115067</v>
      </c>
      <c r="AV92" s="1">
        <v>182053639.48747599</v>
      </c>
      <c r="AW92" s="1">
        <v>189936179.45608503</v>
      </c>
      <c r="AX92" s="1">
        <v>198112009.1183058</v>
      </c>
      <c r="AY92" s="1">
        <v>206591229.21713337</v>
      </c>
      <c r="AZ92" s="1">
        <v>215384272.38405767</v>
      </c>
      <c r="BA92" s="1">
        <v>224501913.70455036</v>
      </c>
      <c r="BB92" s="1">
        <v>233955281.61232889</v>
      </c>
      <c r="BC92" s="1">
        <v>243755869.12245667</v>
      </c>
      <c r="BD92" s="1">
        <v>253915545.41363716</v>
      </c>
      <c r="BE92" s="1">
        <v>264446567.77037618</v>
      </c>
      <c r="BF92" s="1">
        <v>275361593.89600807</v>
      </c>
      <c r="BG92" s="1">
        <v>286673694.60791051</v>
      </c>
      <c r="BH92" s="1">
        <v>298396366.92657626</v>
      </c>
      <c r="BI92" s="1">
        <v>310543547.5705626</v>
      </c>
      <c r="BJ92" s="1">
        <v>323129626.86969918</v>
      </c>
      <c r="BK92" s="1">
        <v>336169463.10930669</v>
      </c>
      <c r="BL92" s="1">
        <v>349678397.3185699</v>
      </c>
      <c r="BM92" s="1">
        <v>363672268.51659256</v>
      </c>
      <c r="BN92" s="1">
        <v>378167429.43008149</v>
      </c>
      <c r="BO92" s="1">
        <v>393180762.69701427</v>
      </c>
      <c r="BP92" s="1">
        <v>408729697.57108855</v>
      </c>
      <c r="BQ92" s="1">
        <v>424832227.14218724</v>
      </c>
      <c r="BR92" s="1">
        <v>441506926.08855116</v>
      </c>
      <c r="BS92" s="1">
        <v>458772968.97683412</v>
      </c>
      <c r="BT92" s="1">
        <v>476650149.12668467</v>
      </c>
      <c r="BU92" s="1">
        <v>495158898.05700862</v>
      </c>
      <c r="BV92" s="1">
        <v>514320305.53158259</v>
      </c>
      <c r="BW92" s="1">
        <v>534156140.22221226</v>
      </c>
      <c r="BX92" s="1">
        <v>554688871.00817907</v>
      </c>
      <c r="BY92" s="1">
        <v>575941688.93128109</v>
      </c>
      <c r="BZ92" s="1">
        <v>597938529.82635605</v>
      </c>
      <c r="CA92" s="1">
        <v>620704097.64775586</v>
      </c>
      <c r="CB92" s="1">
        <v>644263888.51288104</v>
      </c>
      <c r="CC92" s="1">
        <v>668644215.48449314</v>
      </c>
      <c r="CD92" s="1">
        <v>693872234.11417687</v>
      </c>
      <c r="CE92" s="1">
        <v>719975968.77001357</v>
      </c>
      <c r="CF92" s="1">
        <v>746984339.77218902</v>
      </c>
      <c r="CG92" s="1">
        <v>774927191.36098647</v>
      </c>
      <c r="CH92" s="1">
        <v>803835320.52235305</v>
      </c>
      <c r="CI92" s="1">
        <v>833740506.69695115</v>
      </c>
      <c r="CJ92" s="1">
        <v>864675542.39943182</v>
      </c>
      <c r="CK92" s="1">
        <v>896674264.77539611</v>
      </c>
      <c r="CL92" s="1">
        <v>929771588.12441754</v>
      </c>
      <c r="CM92" s="1">
        <v>964003537.41825938</v>
      </c>
      <c r="CN92" s="1">
        <v>999407282.84436488</v>
      </c>
      <c r="CO92" s="1">
        <v>1036021175.405539</v>
      </c>
      <c r="CP92" s="1">
        <v>1073884783.6076999</v>
      </c>
      <c r="CQ92" s="1">
        <v>1113038931.2685323</v>
      </c>
      <c r="CR92" s="1">
        <v>1153525736.4808002</v>
      </c>
      <c r="CS92" s="1">
        <v>1195388651.7651796</v>
      </c>
      <c r="CT92" s="1">
        <v>1238672505.448405</v>
      </c>
      <c r="CU92" s="1">
        <v>1283423544.3036792</v>
      </c>
      <c r="CV92" s="1">
        <v>1329689477.4913344</v>
      </c>
      <c r="CW92" s="1">
        <v>1377519521.8389158</v>
      </c>
      <c r="CX92" s="1">
        <v>1426964448.5009775</v>
      </c>
      <c r="CY92" s="1">
        <v>1478076631.0401268</v>
      </c>
      <c r="CZ92" s="1">
        <v>1530910094.9720373</v>
      </c>
      <c r="DA92" s="1">
        <v>1585520568.8184924</v>
      </c>
    </row>
    <row r="93" spans="1:105" x14ac:dyDescent="0.25">
      <c r="A93" t="s">
        <v>58</v>
      </c>
      <c r="B93" s="1">
        <f t="shared" si="9"/>
        <v>374.40728446906201</v>
      </c>
      <c r="D93" t="s">
        <v>58</v>
      </c>
      <c r="E93" s="1">
        <v>12982285.112756969</v>
      </c>
      <c r="F93" s="1">
        <v>14355884.183458835</v>
      </c>
      <c r="G93" s="1">
        <v>15811694.987246541</v>
      </c>
      <c r="H93" s="1">
        <v>17353861.555285364</v>
      </c>
      <c r="I93" s="1">
        <v>18986719.922092713</v>
      </c>
      <c r="J93" s="1">
        <v>20714806.585597955</v>
      </c>
      <c r="K93" s="1">
        <v>22542867.327724531</v>
      </c>
      <c r="L93" s="1">
        <v>24475866.410495799</v>
      </c>
      <c r="M93" s="1">
        <v>26518996.163279843</v>
      </c>
      <c r="N93" s="1">
        <v>28677686.977426212</v>
      </c>
      <c r="O93" s="1">
        <v>30957617.725210845</v>
      </c>
      <c r="P93" s="1">
        <v>33364726.6206965</v>
      </c>
      <c r="Q93" s="1">
        <v>35905222.540833347</v>
      </c>
      <c r="R93" s="1">
        <v>38585596.825871967</v>
      </c>
      <c r="S93" s="1">
        <v>41412635.578938149</v>
      </c>
      <c r="T93" s="1">
        <v>44393432.485426523</v>
      </c>
      <c r="U93" s="1">
        <v>47535402.173711881</v>
      </c>
      <c r="V93" s="1">
        <v>50846294.139551125</v>
      </c>
      <c r="W93" s="1">
        <v>54334207.257457867</v>
      </c>
      <c r="X93" s="1">
        <v>58007604.903279737</v>
      </c>
      <c r="Y93" s="1">
        <v>61875330.713191144</v>
      </c>
      <c r="Z93" s="1">
        <v>65946625.005337745</v>
      </c>
      <c r="AA93" s="1">
        <v>70231141.891435683</v>
      </c>
      <c r="AB93" s="1">
        <v>74738967.106733799</v>
      </c>
      <c r="AC93" s="1">
        <v>79480636.587899804</v>
      </c>
      <c r="AD93" s="1">
        <v>84467155.829590023</v>
      </c>
      <c r="AE93" s="1">
        <v>89710020.051706642</v>
      </c>
      <c r="AF93" s="1">
        <v>95221235.210643709</v>
      </c>
      <c r="AG93" s="1">
        <v>101013339.88917035</v>
      </c>
      <c r="AH93" s="1">
        <v>107099428.10099937</v>
      </c>
      <c r="AI93" s="1">
        <v>113493173.04755078</v>
      </c>
      <c r="AJ93" s="1">
        <v>120208851.86593167</v>
      </c>
      <c r="AK93" s="1">
        <v>127261371.40873224</v>
      </c>
      <c r="AL93" s="1">
        <v>134666295.0978764</v>
      </c>
      <c r="AM93" s="1">
        <v>142439870.89647138</v>
      </c>
      <c r="AN93" s="1">
        <v>150599060.44437063</v>
      </c>
      <c r="AO93" s="1">
        <v>159161569.40501136</v>
      </c>
      <c r="AP93" s="1">
        <v>168145879.07300222</v>
      </c>
      <c r="AQ93" s="1">
        <v>177571279.29393157</v>
      </c>
      <c r="AR93" s="1">
        <v>187457902.74993801</v>
      </c>
      <c r="AS93" s="1">
        <v>197826760.66674331</v>
      </c>
      <c r="AT93" s="1">
        <v>208699780.00008485</v>
      </c>
      <c r="AU93" s="1">
        <v>220099842.16181952</v>
      </c>
      <c r="AV93" s="1">
        <v>232050823.34838995</v>
      </c>
      <c r="AW93" s="1">
        <v>244577636.53686672</v>
      </c>
      <c r="AX93" s="1">
        <v>257706275.21639988</v>
      </c>
      <c r="AY93" s="1">
        <v>271463858.92563379</v>
      </c>
      <c r="AZ93" s="1">
        <v>285878680.66947472</v>
      </c>
      <c r="BA93" s="1">
        <v>300980256.29154599</v>
      </c>
      <c r="BB93" s="1">
        <v>316799375.88172197</v>
      </c>
      <c r="BC93" s="1">
        <v>333368157.30132252</v>
      </c>
      <c r="BD93" s="1">
        <v>350720101.91185278</v>
      </c>
      <c r="BE93" s="1">
        <v>368890152.59661764</v>
      </c>
      <c r="BF93" s="1">
        <v>387914754.16811717</v>
      </c>
      <c r="BG93" s="1">
        <v>407831916.25784874</v>
      </c>
      <c r="BH93" s="1">
        <v>428681278.78900379</v>
      </c>
      <c r="BI93" s="1">
        <v>450504180.13657266</v>
      </c>
      <c r="BJ93" s="1">
        <v>473343728.08355582</v>
      </c>
      <c r="BK93" s="1">
        <v>497244873.68629867</v>
      </c>
      <c r="BL93" s="1">
        <v>522254488.16652149</v>
      </c>
      <c r="BM93" s="1">
        <v>548421442.95228016</v>
      </c>
      <c r="BN93" s="1">
        <v>575796692.99498892</v>
      </c>
      <c r="BO93" s="1">
        <v>604433363.49470842</v>
      </c>
      <c r="BP93" s="1">
        <v>634386840.17117894</v>
      </c>
      <c r="BQ93" s="1">
        <v>665714863.22355807</v>
      </c>
      <c r="BR93" s="1">
        <v>698477625.12752008</v>
      </c>
      <c r="BS93" s="1">
        <v>732737872.42431653</v>
      </c>
      <c r="BT93" s="1">
        <v>768561011.66252971</v>
      </c>
      <c r="BU93" s="1">
        <v>806015219.65968215</v>
      </c>
      <c r="BV93" s="1">
        <v>845171558.25749326</v>
      </c>
      <c r="BW93" s="1">
        <v>886104093.7515223</v>
      </c>
      <c r="BX93" s="1">
        <v>928890021.18309641</v>
      </c>
      <c r="BY93" s="1">
        <v>973609793.68891847</v>
      </c>
      <c r="BZ93" s="1">
        <v>1020347257.1115259</v>
      </c>
      <c r="CA93" s="1">
        <v>1069189790.0818083</v>
      </c>
      <c r="CB93" s="1">
        <v>1120228449.7932339</v>
      </c>
      <c r="CC93" s="1">
        <v>1173558123.6961377</v>
      </c>
      <c r="CD93" s="1">
        <v>1229277687.3494799</v>
      </c>
      <c r="CE93" s="1">
        <v>1287490168.6769273</v>
      </c>
      <c r="CF93" s="1">
        <v>1348302918.8839171</v>
      </c>
      <c r="CG93" s="1">
        <v>1411827790.3025026</v>
      </c>
      <c r="CH93" s="1">
        <v>1478181321.4414153</v>
      </c>
      <c r="CI93" s="1">
        <v>1547484929.5297308</v>
      </c>
      <c r="CJ93" s="1">
        <v>1619865110.8540039</v>
      </c>
      <c r="CK93" s="1">
        <v>1695453649.2005737</v>
      </c>
      <c r="CL93" s="1">
        <v>1774387832.7271063</v>
      </c>
      <c r="CM93" s="1">
        <v>1856810679.6003189</v>
      </c>
      <c r="CN93" s="1">
        <v>1942871172.7500632</v>
      </c>
      <c r="CO93" s="1">
        <v>2032724504.1039231</v>
      </c>
      <c r="CP93" s="1">
        <v>2126532328.6808281</v>
      </c>
      <c r="CQ93" s="1">
        <v>2224463028.9371381</v>
      </c>
      <c r="CR93" s="1">
        <v>2326691989.7742562</v>
      </c>
      <c r="CS93" s="1">
        <v>2433401884.633007</v>
      </c>
      <c r="CT93" s="1">
        <v>2544782973.1167278</v>
      </c>
      <c r="CU93" s="1">
        <v>2661033410.602612</v>
      </c>
      <c r="CV93" s="1">
        <v>2782359570.3189116</v>
      </c>
      <c r="CW93" s="1">
        <v>2908976378.3844638</v>
      </c>
      <c r="CX93" s="1">
        <v>3041107662.3266463</v>
      </c>
      <c r="CY93" s="1">
        <v>3178986513.6141939</v>
      </c>
      <c r="CZ93" s="1">
        <v>3322855664.7625079</v>
      </c>
      <c r="DA93" s="1">
        <v>3472967881.5910435</v>
      </c>
    </row>
    <row r="94" spans="1:105" x14ac:dyDescent="0.25">
      <c r="A94" t="s">
        <v>59</v>
      </c>
      <c r="B94" s="1">
        <f t="shared" si="9"/>
        <v>494.3656312826767</v>
      </c>
      <c r="D94" t="s">
        <v>59</v>
      </c>
      <c r="E94" s="1">
        <v>11495161.323385896</v>
      </c>
      <c r="F94" s="1">
        <v>12875560.594376685</v>
      </c>
      <c r="G94" s="1">
        <v>14351597.031996846</v>
      </c>
      <c r="H94" s="1">
        <v>15928867.501076503</v>
      </c>
      <c r="I94" s="1">
        <v>17613270.23060279</v>
      </c>
      <c r="J94" s="1">
        <v>19411020.2525637</v>
      </c>
      <c r="K94" s="1">
        <v>21328665.60592749</v>
      </c>
      <c r="L94" s="1">
        <v>23373104.342790421</v>
      </c>
      <c r="M94" s="1">
        <v>25551602.375485249</v>
      </c>
      <c r="N94" s="1">
        <v>27871812.205287319</v>
      </c>
      <c r="O94" s="1">
        <v>30341792.575284179</v>
      </c>
      <c r="P94" s="1">
        <v>32970029.091995232</v>
      </c>
      <c r="Q94" s="1">
        <v>35765455.862442136</v>
      </c>
      <c r="R94" s="1">
        <v>38737478.19558543</v>
      </c>
      <c r="S94" s="1">
        <v>41895996.419359028</v>
      </c>
      <c r="T94" s="1">
        <v>45251430.866960742</v>
      </c>
      <c r="U94" s="1">
        <v>48814748.088595629</v>
      </c>
      <c r="V94" s="1">
        <v>52597488.347526841</v>
      </c>
      <c r="W94" s="1">
        <v>56611794.462070294</v>
      </c>
      <c r="X94" s="1">
        <v>60870442.058080964</v>
      </c>
      <c r="Y94" s="1">
        <v>65386871.299526438</v>
      </c>
      <c r="Z94" s="1">
        <v>70175220.16793251</v>
      </c>
      <c r="AA94" s="1">
        <v>75250359.364823893</v>
      </c>
      <c r="AB94" s="1">
        <v>80627928.914777249</v>
      </c>
      <c r="AC94" s="1">
        <v>86324376.550359145</v>
      </c>
      <c r="AD94" s="1">
        <v>92356997.964049935</v>
      </c>
      <c r="AE94" s="1">
        <v>98743979.016257226</v>
      </c>
      <c r="AF94" s="1">
        <v>105504439.99271548</v>
      </c>
      <c r="AG94" s="1">
        <v>112658482.0089522</v>
      </c>
      <c r="AH94" s="1">
        <v>120227235.66409284</v>
      </c>
      <c r="AI94" s="1">
        <v>128232912.05107754</v>
      </c>
      <c r="AJ94" s="1">
        <v>136698856.23538995</v>
      </c>
      <c r="AK94" s="1">
        <v>145649603.31965619</v>
      </c>
      <c r="AL94" s="1">
        <v>155110937.21697703</v>
      </c>
      <c r="AM94" s="1">
        <v>165109952.26161221</v>
      </c>
      <c r="AN94" s="1">
        <v>175675117.79166332</v>
      </c>
      <c r="AO94" s="1">
        <v>186836345.84470519</v>
      </c>
      <c r="AP94" s="1">
        <v>198625062.11391056</v>
      </c>
      <c r="AQ94" s="1">
        <v>211074280.3191191</v>
      </c>
      <c r="AR94" s="1">
        <v>224218680.15451801</v>
      </c>
      <c r="AS94" s="1">
        <v>238094688.98216125</v>
      </c>
      <c r="AT94" s="1">
        <v>252740567.44845569</v>
      </c>
      <c r="AU94" s="1">
        <v>268196499.20901677</v>
      </c>
      <c r="AV94" s="1">
        <v>284504684.95594555</v>
      </c>
      <c r="AW94" s="1">
        <v>301709440.95063353</v>
      </c>
      <c r="AX94" s="1">
        <v>319857302.27467</v>
      </c>
      <c r="AY94" s="1">
        <v>338997131.02133816</v>
      </c>
      <c r="AZ94" s="1">
        <v>359180229.6605438</v>
      </c>
      <c r="BA94" s="1">
        <v>380460459.82087594</v>
      </c>
      <c r="BB94" s="1">
        <v>402894366.74382216</v>
      </c>
      <c r="BC94" s="1">
        <v>426541309.67705405</v>
      </c>
      <c r="BD94" s="1">
        <v>451463598.48607767</v>
      </c>
      <c r="BE94" s="1">
        <v>477726636.77656734</v>
      </c>
      <c r="BF94" s="1">
        <v>505399071.833242</v>
      </c>
      <c r="BG94" s="1">
        <v>534552951.69538808</v>
      </c>
      <c r="BH94" s="1">
        <v>565263889.70396805</v>
      </c>
      <c r="BI94" s="1">
        <v>597611236.87081373</v>
      </c>
      <c r="BJ94" s="1">
        <v>631678262.43665707</v>
      </c>
      <c r="BK94" s="1">
        <v>667552343.00176156</v>
      </c>
      <c r="BL94" s="1">
        <v>705325160.63070178</v>
      </c>
      <c r="BM94" s="1">
        <v>745092910.35145366</v>
      </c>
      <c r="BN94" s="1">
        <v>786956517.48841047</v>
      </c>
      <c r="BO94" s="1">
        <v>831021865.28929746</v>
      </c>
      <c r="BP94" s="1">
        <v>877400033.32724845</v>
      </c>
      <c r="BQ94" s="1">
        <v>926207547.18157029</v>
      </c>
      <c r="BR94" s="1">
        <v>977566639.92400813</v>
      </c>
      <c r="BS94" s="1">
        <v>1031605525.9616771</v>
      </c>
      <c r="BT94" s="1">
        <v>1088458687.8133109</v>
      </c>
      <c r="BU94" s="1">
        <v>1148267176.422081</v>
      </c>
      <c r="BV94" s="1">
        <v>1211178925.6361525</v>
      </c>
      <c r="BW94" s="1">
        <v>1277349081.5172157</v>
      </c>
      <c r="BX94" s="1">
        <v>1346940347.1677461</v>
      </c>
      <c r="BY94" s="1">
        <v>1420123343.7995977</v>
      </c>
      <c r="BZ94" s="1">
        <v>1497076988.7998297</v>
      </c>
      <c r="CA94" s="1">
        <v>1577988891.5845532</v>
      </c>
      <c r="CB94" s="1">
        <v>1663055768.0679829</v>
      </c>
      <c r="CC94" s="1">
        <v>1752483874.611999</v>
      </c>
      <c r="CD94" s="1">
        <v>1846489462.3613911</v>
      </c>
      <c r="CE94" s="1">
        <v>1945299252.9115694</v>
      </c>
      <c r="CF94" s="1">
        <v>2049150936.2991383</v>
      </c>
      <c r="CG94" s="1">
        <v>2158293692.3512931</v>
      </c>
      <c r="CH94" s="1">
        <v>2272988736.4775724</v>
      </c>
      <c r="CI94" s="1">
        <v>2393509891.0374126</v>
      </c>
      <c r="CJ94" s="1">
        <v>2520144183.4689274</v>
      </c>
      <c r="CK94" s="1">
        <v>2653192472.4188652</v>
      </c>
      <c r="CL94" s="1">
        <v>2792970103.1706386</v>
      </c>
      <c r="CM94" s="1">
        <v>2939807593.726789</v>
      </c>
      <c r="CN94" s="1">
        <v>3094051352.9646115</v>
      </c>
      <c r="CO94" s="1">
        <v>3256064432.3486423</v>
      </c>
      <c r="CP94" s="1">
        <v>3426227312.7518258</v>
      </c>
      <c r="CQ94" s="1">
        <v>3604938728.0083485</v>
      </c>
      <c r="CR94" s="1">
        <v>3792616526.8954325</v>
      </c>
      <c r="CS94" s="1">
        <v>3989698575.3192463</v>
      </c>
      <c r="CT94" s="1">
        <v>4196643700.5613623</v>
      </c>
      <c r="CU94" s="1">
        <v>4413932679.5271835</v>
      </c>
      <c r="CV94" s="1">
        <v>4642069273.02672</v>
      </c>
      <c r="CW94" s="1">
        <v>4881581308.2109108</v>
      </c>
      <c r="CX94" s="1">
        <v>5133021811.3838987</v>
      </c>
      <c r="CY94" s="1">
        <v>5396970193.5132256</v>
      </c>
      <c r="CZ94" s="1">
        <v>5674033490.8660555</v>
      </c>
      <c r="DA94" s="1">
        <v>5964847663.310503</v>
      </c>
    </row>
    <row r="95" spans="1:105" x14ac:dyDescent="0.25">
      <c r="A95" t="s">
        <v>60</v>
      </c>
      <c r="B95" s="1">
        <f t="shared" si="9"/>
        <v>523.65896254565473</v>
      </c>
      <c r="D95" t="s">
        <v>60</v>
      </c>
      <c r="E95" s="1">
        <v>13246551.932295719</v>
      </c>
      <c r="F95" s="1">
        <v>14722060.254074654</v>
      </c>
      <c r="G95" s="1">
        <v>16298519.272376008</v>
      </c>
      <c r="H95" s="1">
        <v>17981821.91026853</v>
      </c>
      <c r="I95" s="1">
        <v>19778178.690355308</v>
      </c>
      <c r="J95" s="1">
        <v>21694134.046406604</v>
      </c>
      <c r="K95" s="1">
        <v>23736583.446125116</v>
      </c>
      <c r="L95" s="1">
        <v>25912791.364456177</v>
      </c>
      <c r="M95" s="1">
        <v>28230410.14873682</v>
      </c>
      <c r="N95" s="1">
        <v>30697499.818948466</v>
      </c>
      <c r="O95" s="1">
        <v>33322548.84840164</v>
      </c>
      <c r="P95" s="1">
        <v>36114495.972340696</v>
      </c>
      <c r="Q95" s="1">
        <v>39082753.074220024</v>
      </c>
      <c r="R95" s="1">
        <v>42237229.201770268</v>
      </c>
      <c r="S95" s="1">
        <v>45588355.767453641</v>
      </c>
      <c r="T95" s="1">
        <v>49147112.990503594</v>
      </c>
      <c r="U95" s="1">
        <v>52925057.640461966</v>
      </c>
      <c r="V95" s="1">
        <v>56934352.144972332</v>
      </c>
      <c r="W95" s="1">
        <v>61187795.127568185</v>
      </c>
      <c r="X95" s="1">
        <v>65698853.444312066</v>
      </c>
      <c r="Y95" s="1">
        <v>70481695.791408539</v>
      </c>
      <c r="Z95" s="1">
        <v>75551227.959329993</v>
      </c>
      <c r="AA95" s="1">
        <v>80923129.812573597</v>
      </c>
      <c r="AB95" s="1">
        <v>86613894.077913031</v>
      </c>
      <c r="AC95" s="1">
        <v>92640867.027928069</v>
      </c>
      <c r="AD95" s="1">
        <v>99022291.150700942</v>
      </c>
      <c r="AE95" s="1">
        <v>105777349.90086304</v>
      </c>
      <c r="AF95" s="1">
        <v>112926214.63167232</v>
      </c>
      <c r="AG95" s="1">
        <v>120490093.81250846</v>
      </c>
      <c r="AH95" s="1">
        <v>128491284.64109904</v>
      </c>
      <c r="AI95" s="1">
        <v>136953227.16494673</v>
      </c>
      <c r="AJ95" s="1">
        <v>145900561.03182289</v>
      </c>
      <c r="AK95" s="1">
        <v>155359184.99484321</v>
      </c>
      <c r="AL95" s="1">
        <v>165356319.3035498</v>
      </c>
      <c r="AM95" s="1">
        <v>175920571.11861601</v>
      </c>
      <c r="AN95" s="1">
        <v>187082003.09425849</v>
      </c>
      <c r="AO95" s="1">
        <v>198872205.27922493</v>
      </c>
      <c r="AP95" s="1">
        <v>211324370.49431184</v>
      </c>
      <c r="AQ95" s="1">
        <v>224473373.35179314</v>
      </c>
      <c r="AR95" s="1">
        <v>238355853.08990452</v>
      </c>
      <c r="AS95" s="1">
        <v>253010300.40365669</v>
      </c>
      <c r="AT95" s="1">
        <v>268477148.46175873</v>
      </c>
      <c r="AU95" s="1">
        <v>284798868.30833024</v>
      </c>
      <c r="AV95" s="1">
        <v>302020068.85739732</v>
      </c>
      <c r="AW95" s="1">
        <v>320187601.69791323</v>
      </c>
      <c r="AX95" s="1">
        <v>339350670.93724138</v>
      </c>
      <c r="AY95" s="1">
        <v>359560948.32171381</v>
      </c>
      <c r="AZ95" s="1">
        <v>380872693.88403684</v>
      </c>
      <c r="BA95" s="1">
        <v>403342882.37901515</v>
      </c>
      <c r="BB95" s="1">
        <v>427031335.7812627</v>
      </c>
      <c r="BC95" s="1">
        <v>452000862.13139749</v>
      </c>
      <c r="BD95" s="1">
        <v>478317401.03056347</v>
      </c>
      <c r="BE95" s="1">
        <v>506050176.09715205</v>
      </c>
      <c r="BF95" s="1">
        <v>535271854.71423846</v>
      </c>
      <c r="BG95" s="1">
        <v>566058715.41156566</v>
      </c>
      <c r="BH95" s="1">
        <v>598490823.24196708</v>
      </c>
      <c r="BI95" s="1">
        <v>632652213.52887583</v>
      </c>
      <c r="BJ95" s="1">
        <v>668631084.37913823</v>
      </c>
      <c r="BK95" s="1">
        <v>706519998.37370193</v>
      </c>
      <c r="BL95" s="1">
        <v>746416093.86796987</v>
      </c>
      <c r="BM95" s="1">
        <v>788421306.35370266</v>
      </c>
      <c r="BN95" s="1">
        <v>832642600.35538352</v>
      </c>
      <c r="BO95" s="1">
        <v>879192212.35595429</v>
      </c>
      <c r="BP95" s="1">
        <v>928187905.26984513</v>
      </c>
      <c r="BQ95" s="1">
        <v>979753235.00527656</v>
      </c>
      <c r="BR95" s="1">
        <v>1034017829.6830215</v>
      </c>
      <c r="BS95" s="1">
        <v>1091117682.1051252</v>
      </c>
      <c r="BT95" s="1">
        <v>1151195456.0946615</v>
      </c>
      <c r="BU95" s="1">
        <v>1214400807.3563879</v>
      </c>
      <c r="BV95" s="1">
        <v>1280890719.5383768</v>
      </c>
      <c r="BW95" s="1">
        <v>1350829856.206161</v>
      </c>
      <c r="BX95" s="1">
        <v>1424390929.4739599</v>
      </c>
      <c r="BY95" s="1">
        <v>1501755086.072067</v>
      </c>
      <c r="BZ95" s="1">
        <v>1583112311.6655347</v>
      </c>
      <c r="CA95" s="1">
        <v>1668661854.277071</v>
      </c>
      <c r="CB95" s="1">
        <v>1758612667.7065165</v>
      </c>
      <c r="CC95" s="1">
        <v>1853183875.8806062</v>
      </c>
      <c r="CD95" s="1">
        <v>1952605259.1098797</v>
      </c>
      <c r="CE95" s="1">
        <v>2057117763.2747781</v>
      </c>
      <c r="CF95" s="1">
        <v>2166974033.0102515</v>
      </c>
      <c r="CG95" s="1">
        <v>2282438970.0075746</v>
      </c>
      <c r="CH95" s="1">
        <v>2403790317.6037722</v>
      </c>
      <c r="CI95" s="1">
        <v>2531319272.8831143</v>
      </c>
      <c r="CJ95" s="1">
        <v>2665331127.5716462</v>
      </c>
      <c r="CK95" s="1">
        <v>2806145939.0648842</v>
      </c>
      <c r="CL95" s="1">
        <v>2954099232.9905696</v>
      </c>
      <c r="CM95" s="1">
        <v>3109542738.7731194</v>
      </c>
      <c r="CN95" s="1">
        <v>3272845159.7339654</v>
      </c>
      <c r="CO95" s="1">
        <v>3444392979.3327303</v>
      </c>
      <c r="CP95" s="1">
        <v>3624591305.2281122</v>
      </c>
      <c r="CQ95" s="1">
        <v>3813864752.9147387</v>
      </c>
      <c r="CR95" s="1">
        <v>4012658370.773088</v>
      </c>
      <c r="CS95" s="1">
        <v>4221438608.4541221</v>
      </c>
      <c r="CT95" s="1">
        <v>4440694330.6088171</v>
      </c>
      <c r="CU95" s="1">
        <v>4670937878.0651455</v>
      </c>
      <c r="CV95" s="1">
        <v>4912706178.6518621</v>
      </c>
      <c r="CW95" s="1">
        <v>5166561909.9695177</v>
      </c>
      <c r="CX95" s="1">
        <v>5433094716.5148478</v>
      </c>
      <c r="CY95" s="1">
        <v>5712922483.6754475</v>
      </c>
      <c r="CZ95" s="1">
        <v>6006692671.2269306</v>
      </c>
      <c r="DA95" s="1">
        <v>6315083709.085968</v>
      </c>
    </row>
    <row r="97" spans="1:105" x14ac:dyDescent="0.25">
      <c r="A97" s="4" t="s">
        <v>10</v>
      </c>
      <c r="D97" s="4" t="s">
        <v>27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5">
      <c r="A98" t="s">
        <v>48</v>
      </c>
      <c r="B98" s="3">
        <f>SUMPRODUCT(E98:DA98,E$5:DA$5)</f>
        <v>35.165236625576561</v>
      </c>
      <c r="D98" t="s">
        <v>48</v>
      </c>
      <c r="E98" s="1">
        <f t="shared" ref="E98:AJ98" si="10">IF( E53&lt;E38,  MAX(price.feed.2030,E68), price.feed.2030)</f>
        <v>4.9371353153313429</v>
      </c>
      <c r="F98" s="1">
        <f t="shared" si="10"/>
        <v>5.1275000814114513</v>
      </c>
      <c r="G98" s="1">
        <f t="shared" si="10"/>
        <v>5.3252048821169415</v>
      </c>
      <c r="H98" s="1">
        <f t="shared" si="10"/>
        <v>5.5305327325740432</v>
      </c>
      <c r="I98" s="1">
        <f t="shared" si="10"/>
        <v>5.7437775603318535</v>
      </c>
      <c r="J98" s="1">
        <f t="shared" si="10"/>
        <v>5.965244626120664</v>
      </c>
      <c r="K98" s="1">
        <f t="shared" si="10"/>
        <v>6.1952509608337856</v>
      </c>
      <c r="L98" s="1">
        <f t="shared" si="10"/>
        <v>6.4341258193584068</v>
      </c>
      <c r="M98" s="1">
        <f t="shared" si="10"/>
        <v>6.682211151905129</v>
      </c>
      <c r="N98" s="1">
        <f t="shared" si="10"/>
        <v>6.9398620935109134</v>
      </c>
      <c r="O98" s="1">
        <f t="shared" si="10"/>
        <v>7.207447472416157</v>
      </c>
      <c r="P98" s="1">
        <f t="shared" si="10"/>
        <v>7.4853503380436308</v>
      </c>
      <c r="Q98" s="1">
        <f t="shared" si="10"/>
        <v>7.773968509335071</v>
      </c>
      <c r="R98" s="1">
        <f t="shared" si="10"/>
        <v>8.0737151442304498</v>
      </c>
      <c r="S98" s="1">
        <f t="shared" si="10"/>
        <v>8.3850193311049992</v>
      </c>
      <c r="T98" s="1">
        <f t="shared" si="10"/>
        <v>8.708326703010778</v>
      </c>
      <c r="U98" s="1">
        <f t="shared" si="10"/>
        <v>9.0441000756019534</v>
      </c>
      <c r="V98" s="1">
        <f t="shared" si="10"/>
        <v>9.3928201096570678</v>
      </c>
      <c r="W98" s="1">
        <f t="shared" si="10"/>
        <v>9.7549859991466477</v>
      </c>
      <c r="X98" s="1">
        <f t="shared" si="10"/>
        <v>10.131116185831162</v>
      </c>
      <c r="Y98" s="1">
        <f t="shared" si="10"/>
        <v>10.521749101412228</v>
      </c>
      <c r="Z98" s="1">
        <f t="shared" si="10"/>
        <v>10.92744393829954</v>
      </c>
      <c r="AA98" s="1">
        <f t="shared" si="10"/>
        <v>11.348781450096755</v>
      </c>
      <c r="AB98" s="1">
        <f t="shared" si="10"/>
        <v>11.78636478295239</v>
      </c>
      <c r="AC98" s="1">
        <f t="shared" si="10"/>
        <v>12.240820338965637</v>
      </c>
      <c r="AD98" s="1">
        <f t="shared" si="10"/>
        <v>12.712798672883237</v>
      </c>
      <c r="AE98" s="1">
        <f t="shared" si="10"/>
        <v>13.20297542337088</v>
      </c>
      <c r="AF98" s="1">
        <f t="shared" si="10"/>
        <v>13.712052280192404</v>
      </c>
      <c r="AG98" s="1">
        <f t="shared" si="10"/>
        <v>14.240757988681141</v>
      </c>
      <c r="AH98" s="1">
        <f t="shared" si="10"/>
        <v>14.789849392941505</v>
      </c>
      <c r="AI98" s="1">
        <f t="shared" si="10"/>
        <v>15.360112519273979</v>
      </c>
      <c r="AJ98" s="1">
        <f t="shared" si="10"/>
        <v>15.952363701374606</v>
      </c>
      <c r="AK98" s="1">
        <f t="shared" ref="AK98:BP98" si="11">IF( AK53&lt;AK38,  MAX(price.feed.2030,AK68), price.feed.2030)</f>
        <v>16.567450748919537</v>
      </c>
      <c r="AL98" s="1">
        <f t="shared" si="11"/>
        <v>17.206254161207646</v>
      </c>
      <c r="AM98" s="1">
        <f t="shared" si="11"/>
        <v>17.869688387598373</v>
      </c>
      <c r="AN98" s="1">
        <f t="shared" si="11"/>
        <v>18.558703136549255</v>
      </c>
      <c r="AO98" s="1">
        <f t="shared" si="11"/>
        <v>19.274284735126987</v>
      </c>
      <c r="AP98" s="1">
        <f t="shared" si="11"/>
        <v>20.017457540938079</v>
      </c>
      <c r="AQ98" s="1">
        <f t="shared" si="11"/>
        <v>20.789285408500476</v>
      </c>
      <c r="AR98" s="1">
        <f t="shared" si="11"/>
        <v>21.590873212155035</v>
      </c>
      <c r="AS98" s="1">
        <f t="shared" si="11"/>
        <v>22.423368427697103</v>
      </c>
      <c r="AT98" s="1">
        <f t="shared" si="11"/>
        <v>23.287962774992248</v>
      </c>
      <c r="AU98" s="1">
        <f t="shared" si="11"/>
        <v>24.185893923927356</v>
      </c>
      <c r="AV98" s="1">
        <f t="shared" si="11"/>
        <v>25.118447266139675</v>
      </c>
      <c r="AW98" s="1">
        <f t="shared" si="11"/>
        <v>26.086957755059352</v>
      </c>
      <c r="AX98" s="1">
        <f t="shared" si="11"/>
        <v>27.092811816900124</v>
      </c>
      <c r="AY98" s="1">
        <f t="shared" si="11"/>
        <v>28.137449335333315</v>
      </c>
      <c r="AZ98" s="1">
        <f t="shared" si="11"/>
        <v>29.222365712686464</v>
      </c>
      <c r="BA98" s="1">
        <f t="shared" si="11"/>
        <v>30.349114010617125</v>
      </c>
      <c r="BB98" s="1">
        <f t="shared" si="11"/>
        <v>31.519307173326073</v>
      </c>
      <c r="BC98" s="1">
        <f t="shared" si="11"/>
        <v>32.73462033649276</v>
      </c>
      <c r="BD98" s="1">
        <f t="shared" si="11"/>
        <v>33.99679322523793</v>
      </c>
      <c r="BE98" s="1">
        <f t="shared" si="11"/>
        <v>35.307632644546381</v>
      </c>
      <c r="BF98" s="1">
        <f t="shared" si="11"/>
        <v>36.669015065714717</v>
      </c>
      <c r="BG98" s="1">
        <f t="shared" si="11"/>
        <v>38.082889312526646</v>
      </c>
      <c r="BH98" s="1">
        <f t="shared" si="11"/>
        <v>39.55127935100127</v>
      </c>
      <c r="BI98" s="1">
        <f t="shared" si="11"/>
        <v>41.076287186707511</v>
      </c>
      <c r="BJ98" s="1">
        <f t="shared" si="11"/>
        <v>42.66009587379272</v>
      </c>
      <c r="BK98" s="1">
        <f t="shared" si="11"/>
        <v>44.304972640032304</v>
      </c>
      <c r="BL98" s="1">
        <f t="shared" si="11"/>
        <v>46.013272132374517</v>
      </c>
      <c r="BM98" s="1">
        <f t="shared" si="11"/>
        <v>47.787439787625814</v>
      </c>
      <c r="BN98" s="1">
        <f t="shared" si="11"/>
        <v>49.630015333102463</v>
      </c>
      <c r="BO98" s="1">
        <f t="shared" si="11"/>
        <v>51.543636422259119</v>
      </c>
      <c r="BP98" s="1">
        <f t="shared" si="11"/>
        <v>53.531042410499289</v>
      </c>
      <c r="BQ98" s="1">
        <f t="shared" ref="BQ98:DA98" si="12">IF( BQ53&lt;BQ38,  MAX(price.feed.2030,BQ68), price.feed.2030)</f>
        <v>55.595078276572146</v>
      </c>
      <c r="BR98" s="1">
        <f t="shared" si="12"/>
        <v>57.738698695170065</v>
      </c>
      <c r="BS98" s="1">
        <f t="shared" si="12"/>
        <v>59.964972266555485</v>
      </c>
      <c r="BT98" s="1">
        <f t="shared" si="12"/>
        <v>62.27708590927358</v>
      </c>
      <c r="BU98" s="1">
        <f t="shared" si="12"/>
        <v>64.678349422237261</v>
      </c>
      <c r="BV98" s="1">
        <f t="shared" si="12"/>
        <v>67.172200222716199</v>
      </c>
      <c r="BW98" s="1">
        <f t="shared" si="12"/>
        <v>69.762208267011673</v>
      </c>
      <c r="BX98" s="1">
        <f t="shared" si="12"/>
        <v>72.452081160862065</v>
      </c>
      <c r="BY98" s="1">
        <f t="shared" si="12"/>
        <v>75.245669466893489</v>
      </c>
      <c r="BZ98" s="1">
        <f t="shared" si="12"/>
        <v>78.146972216713962</v>
      </c>
      <c r="CA98" s="1">
        <f t="shared" si="12"/>
        <v>81.160142635541121</v>
      </c>
      <c r="CB98" s="1">
        <f t="shared" si="12"/>
        <v>84.289494087559405</v>
      </c>
      <c r="CC98" s="1">
        <f t="shared" si="12"/>
        <v>87.539506250515871</v>
      </c>
      <c r="CD98" s="1">
        <f t="shared" si="12"/>
        <v>90.914831528395055</v>
      </c>
      <c r="CE98" s="1">
        <f t="shared" si="12"/>
        <v>94.42030171135157</v>
      </c>
      <c r="CF98" s="1">
        <f t="shared" si="12"/>
        <v>98.060934892435</v>
      </c>
      <c r="CG98" s="1">
        <f t="shared" si="12"/>
        <v>101.84194265100848</v>
      </c>
      <c r="CH98" s="1">
        <f t="shared" si="12"/>
        <v>105.76873751314245</v>
      </c>
      <c r="CI98" s="1">
        <f t="shared" si="12"/>
        <v>109.84694069966515</v>
      </c>
      <c r="CJ98" s="1">
        <f t="shared" si="12"/>
        <v>114.08239017296022</v>
      </c>
      <c r="CK98" s="1">
        <f t="shared" si="12"/>
        <v>118.48114899403124</v>
      </c>
      <c r="CL98" s="1">
        <f t="shared" si="12"/>
        <v>123.04951400179442</v>
      </c>
      <c r="CM98" s="1">
        <f t="shared" si="12"/>
        <v>127.79402482702605</v>
      </c>
      <c r="CN98" s="1">
        <f t="shared" si="12"/>
        <v>132.72147325386726</v>
      </c>
      <c r="CO98" s="1">
        <f t="shared" si="12"/>
        <v>137.83891294228786</v>
      </c>
      <c r="CP98" s="1">
        <f t="shared" si="12"/>
        <v>143.15366952542485</v>
      </c>
      <c r="CQ98" s="1">
        <f t="shared" si="12"/>
        <v>148.67335109625256</v>
      </c>
      <c r="CR98" s="1">
        <f t="shared" si="12"/>
        <v>154.4058590985947</v>
      </c>
      <c r="CS98" s="1">
        <f t="shared" si="12"/>
        <v>160.35939963807033</v>
      </c>
      <c r="CT98" s="1">
        <f t="shared" si="12"/>
        <v>166.54249522916186</v>
      </c>
      <c r="CU98" s="1">
        <f t="shared" si="12"/>
        <v>172.96399699522593</v>
      </c>
      <c r="CV98" s="1">
        <f t="shared" si="12"/>
        <v>179.63309733890705</v>
      </c>
      <c r="CW98" s="1">
        <f t="shared" si="12"/>
        <v>186.55934310109561</v>
      </c>
      <c r="CX98" s="1">
        <f t="shared" si="12"/>
        <v>193.75264922726481</v>
      </c>
      <c r="CY98" s="1">
        <f t="shared" si="12"/>
        <v>201.22331296074884</v>
      </c>
      <c r="CZ98" s="1">
        <f t="shared" si="12"/>
        <v>208.98202858328517</v>
      </c>
      <c r="DA98" s="1">
        <f t="shared" si="12"/>
        <v>217.0399027239157</v>
      </c>
    </row>
    <row r="99" spans="1:105" x14ac:dyDescent="0.25">
      <c r="A99" t="s">
        <v>49</v>
      </c>
      <c r="B99" s="3">
        <f t="shared" ref="B99:B110" si="13">SUMPRODUCT(E99:DA99,E$5:DA$5)</f>
        <v>31.022179560499065</v>
      </c>
      <c r="D99" t="s">
        <v>49</v>
      </c>
      <c r="E99" s="1">
        <f t="shared" ref="E99:AJ99" si="14">IF( E54&lt;E39,  MAX(price.feed.2030,E69), price.feed.2030)</f>
        <v>6.1431154987049013</v>
      </c>
      <c r="F99" s="1">
        <f t="shared" si="14"/>
        <v>6.3390735766473894</v>
      </c>
      <c r="G99" s="1">
        <f t="shared" si="14"/>
        <v>6.5412824842086641</v>
      </c>
      <c r="H99" s="1">
        <f t="shared" si="14"/>
        <v>6.7499416154189849</v>
      </c>
      <c r="I99" s="1">
        <f t="shared" si="14"/>
        <v>6.9652567247410202</v>
      </c>
      <c r="J99" s="1">
        <f t="shared" si="14"/>
        <v>7.1874401299600841</v>
      </c>
      <c r="K99" s="1">
        <f t="shared" si="14"/>
        <v>7.4167109215463114</v>
      </c>
      <c r="L99" s="1">
        <f t="shared" si="14"/>
        <v>7.6532951786952603</v>
      </c>
      <c r="M99" s="1">
        <f t="shared" si="14"/>
        <v>7.8974261922599265</v>
      </c>
      <c r="N99" s="1">
        <f t="shared" si="14"/>
        <v>8.1493446947940562</v>
      </c>
      <c r="O99" s="1">
        <f t="shared" si="14"/>
        <v>8.4092990979335323</v>
      </c>
      <c r="P99" s="1">
        <f t="shared" si="14"/>
        <v>8.6775457373499627</v>
      </c>
      <c r="Q99" s="1">
        <f t="shared" si="14"/>
        <v>8.954349125518009</v>
      </c>
      <c r="R99" s="1">
        <f t="shared" si="14"/>
        <v>9.2399822125456677</v>
      </c>
      <c r="S99" s="1">
        <f t="shared" si="14"/>
        <v>9.5347266553247376</v>
      </c>
      <c r="T99" s="1">
        <f t="shared" si="14"/>
        <v>9.8388730952668766</v>
      </c>
      <c r="U99" s="1">
        <f t="shared" si="14"/>
        <v>10.152721444899086</v>
      </c>
      <c r="V99" s="1">
        <f t="shared" si="14"/>
        <v>10.476581183601279</v>
      </c>
      <c r="W99" s="1">
        <f t="shared" si="14"/>
        <v>10.810771662777492</v>
      </c>
      <c r="X99" s="1">
        <f t="shared" si="14"/>
        <v>11.155622420761716</v>
      </c>
      <c r="Y99" s="1">
        <f t="shared" si="14"/>
        <v>11.511473507768869</v>
      </c>
      <c r="Z99" s="1">
        <f t="shared" si="14"/>
        <v>11.878675821211267</v>
      </c>
      <c r="AA99" s="1">
        <f t="shared" si="14"/>
        <v>12.257591451711333</v>
      </c>
      <c r="AB99" s="1">
        <f t="shared" si="14"/>
        <v>12.648594040151691</v>
      </c>
      <c r="AC99" s="1">
        <f t="shared" si="14"/>
        <v>13.052069146114702</v>
      </c>
      <c r="AD99" s="1">
        <f t="shared" si="14"/>
        <v>13.468414628074852</v>
      </c>
      <c r="AE99" s="1">
        <f t="shared" si="14"/>
        <v>13.898041035718739</v>
      </c>
      <c r="AF99" s="1">
        <f t="shared" si="14"/>
        <v>14.341372014779685</v>
      </c>
      <c r="AG99" s="1">
        <f t="shared" si="14"/>
        <v>14.79884472478602</v>
      </c>
      <c r="AH99" s="1">
        <f t="shared" si="14"/>
        <v>15.270910270135088</v>
      </c>
      <c r="AI99" s="1">
        <f t="shared" si="14"/>
        <v>15.758034144917971</v>
      </c>
      <c r="AJ99" s="1">
        <f t="shared" si="14"/>
        <v>16.260696691933614</v>
      </c>
      <c r="AK99" s="1">
        <f t="shared" ref="AK99:BP99" si="15">IF( AK54&lt;AK39,  MAX(price.feed.2030,AK69), price.feed.2030)</f>
        <v>16.779393576344944</v>
      </c>
      <c r="AL99" s="1">
        <f t="shared" si="15"/>
        <v>17.31463627444403</v>
      </c>
      <c r="AM99" s="1">
        <f t="shared" si="15"/>
        <v>17.866952578008352</v>
      </c>
      <c r="AN99" s="1">
        <f t="shared" si="15"/>
        <v>18.436887114745332</v>
      </c>
      <c r="AO99" s="1">
        <f t="shared" si="15"/>
        <v>19.025001885338511</v>
      </c>
      <c r="AP99" s="1">
        <f t="shared" si="15"/>
        <v>19.631876817624768</v>
      </c>
      <c r="AQ99" s="1">
        <f t="shared" si="15"/>
        <v>20.258110338449264</v>
      </c>
      <c r="AR99" s="1">
        <f t="shared" si="15"/>
        <v>20.904319963761751</v>
      </c>
      <c r="AS99" s="1">
        <f t="shared" si="15"/>
        <v>21.571142907536331</v>
      </c>
      <c r="AT99" s="1">
        <f t="shared" si="15"/>
        <v>22.259236710114958</v>
      </c>
      <c r="AU99" s="1">
        <f t="shared" si="15"/>
        <v>22.969279886594506</v>
      </c>
      <c r="AV99" s="1">
        <f t="shared" si="15"/>
        <v>23.701972595896319</v>
      </c>
      <c r="AW99" s="1">
        <f t="shared" si="15"/>
        <v>24.458037331178726</v>
      </c>
      <c r="AX99" s="1">
        <f t="shared" si="15"/>
        <v>25.238219632272326</v>
      </c>
      <c r="AY99" s="1">
        <f t="shared" si="15"/>
        <v>26.043288820841759</v>
      </c>
      <c r="AZ99" s="1">
        <f t="shared" si="15"/>
        <v>26.874038758997592</v>
      </c>
      <c r="BA99" s="1">
        <f t="shared" si="15"/>
        <v>27.731288632107667</v>
      </c>
      <c r="BB99" s="1">
        <f t="shared" si="15"/>
        <v>28.615883756578615</v>
      </c>
      <c r="BC99" s="1">
        <f t="shared" si="15"/>
        <v>29.528696413405118</v>
      </c>
      <c r="BD99" s="1">
        <f t="shared" si="15"/>
        <v>30.470626708308103</v>
      </c>
      <c r="BE99" s="1">
        <f t="shared" si="15"/>
        <v>31.442603459310423</v>
      </c>
      <c r="BF99" s="1">
        <f t="shared" si="15"/>
        <v>32.445585112625153</v>
      </c>
      <c r="BG99" s="1">
        <f t="shared" si="15"/>
        <v>33.480560687759613</v>
      </c>
      <c r="BH99" s="1">
        <f t="shared" si="15"/>
        <v>34.548550752767106</v>
      </c>
      <c r="BI99" s="1">
        <f t="shared" si="15"/>
        <v>35.650608430607953</v>
      </c>
      <c r="BJ99" s="1">
        <f t="shared" si="15"/>
        <v>36.787820437612396</v>
      </c>
      <c r="BK99" s="1">
        <f t="shared" si="15"/>
        <v>37.961308155069084</v>
      </c>
      <c r="BL99" s="1">
        <f t="shared" si="15"/>
        <v>39.172228734996025</v>
      </c>
      <c r="BM99" s="1">
        <f t="shared" si="15"/>
        <v>40.421776241184332</v>
      </c>
      <c r="BN99" s="1">
        <f t="shared" si="15"/>
        <v>41.711182826639863</v>
      </c>
      <c r="BO99" s="1">
        <f t="shared" si="15"/>
        <v>43.041719948583825</v>
      </c>
      <c r="BP99" s="1">
        <f t="shared" si="15"/>
        <v>44.414699622210605</v>
      </c>
      <c r="BQ99" s="1">
        <f t="shared" ref="BQ99:DA99" si="16">IF( BQ54&lt;BQ39,  MAX(price.feed.2030,BQ69), price.feed.2030)</f>
        <v>45.831475714438781</v>
      </c>
      <c r="BR99" s="1">
        <f t="shared" si="16"/>
        <v>47.293445278931387</v>
      </c>
      <c r="BS99" s="1">
        <f t="shared" si="16"/>
        <v>48.802049933701682</v>
      </c>
      <c r="BT99" s="1">
        <f t="shared" si="16"/>
        <v>50.358777282662935</v>
      </c>
      <c r="BU99" s="1">
        <f t="shared" si="16"/>
        <v>51.965162382523935</v>
      </c>
      <c r="BV99" s="1">
        <f t="shared" si="16"/>
        <v>53.622789256476672</v>
      </c>
      <c r="BW99" s="1">
        <f t="shared" si="16"/>
        <v>55.333292456169026</v>
      </c>
      <c r="BX99" s="1">
        <f t="shared" si="16"/>
        <v>57.098358673502325</v>
      </c>
      <c r="BY99" s="1">
        <f t="shared" si="16"/>
        <v>58.919728403843436</v>
      </c>
      <c r="BZ99" s="1">
        <f t="shared" si="16"/>
        <v>60.799197662291348</v>
      </c>
      <c r="CA99" s="1">
        <f t="shared" si="16"/>
        <v>62.738619754690546</v>
      </c>
      <c r="CB99" s="1">
        <f t="shared" si="16"/>
        <v>64.739907105137689</v>
      </c>
      <c r="CC99" s="1">
        <f t="shared" si="16"/>
        <v>66.805033141783554</v>
      </c>
      <c r="CD99" s="1">
        <f t="shared" si="16"/>
        <v>68.936034242789731</v>
      </c>
      <c r="CE99" s="1">
        <f t="shared" si="16"/>
        <v>71.135011744359204</v>
      </c>
      <c r="CF99" s="1">
        <f t="shared" si="16"/>
        <v>73.404134012820592</v>
      </c>
      <c r="CG99" s="1">
        <f t="shared" si="16"/>
        <v>75.745638582809192</v>
      </c>
      <c r="CH99" s="1">
        <f t="shared" si="16"/>
        <v>78.161834363654194</v>
      </c>
      <c r="CI99" s="1">
        <f t="shared" si="16"/>
        <v>80.655103916145933</v>
      </c>
      <c r="CJ99" s="1">
        <f t="shared" si="16"/>
        <v>83.227905801930405</v>
      </c>
      <c r="CK99" s="1">
        <f t="shared" si="16"/>
        <v>85.882777007845931</v>
      </c>
      <c r="CL99" s="1">
        <f t="shared" si="16"/>
        <v>88.622335447593485</v>
      </c>
      <c r="CM99" s="1">
        <f t="shared" si="16"/>
        <v>91.449282543207474</v>
      </c>
      <c r="CN99" s="1">
        <f t="shared" si="16"/>
        <v>94.366405888872166</v>
      </c>
      <c r="CO99" s="1">
        <f t="shared" si="16"/>
        <v>97.376581999710851</v>
      </c>
      <c r="CP99" s="1">
        <f t="shared" si="16"/>
        <v>100.48277914825796</v>
      </c>
      <c r="CQ99" s="1">
        <f t="shared" si="16"/>
        <v>103.68806029141139</v>
      </c>
      <c r="CR99" s="1">
        <f t="shared" si="16"/>
        <v>106.9955860907511</v>
      </c>
      <c r="CS99" s="1">
        <f t="shared" si="16"/>
        <v>110.40861802920223</v>
      </c>
      <c r="CT99" s="1">
        <f t="shared" si="16"/>
        <v>113.93052162711608</v>
      </c>
      <c r="CU99" s="1">
        <f t="shared" si="16"/>
        <v>117.56476976094031</v>
      </c>
      <c r="CV99" s="1">
        <f t="shared" si="16"/>
        <v>121.31494608775074</v>
      </c>
      <c r="CW99" s="1">
        <f t="shared" si="16"/>
        <v>125.18474857902154</v>
      </c>
      <c r="CX99" s="1">
        <f t="shared" si="16"/>
        <v>129.1779931671187</v>
      </c>
      <c r="CY99" s="1">
        <f t="shared" si="16"/>
        <v>133.29861750811202</v>
      </c>
      <c r="CZ99" s="1">
        <f t="shared" si="16"/>
        <v>137.55068486461667</v>
      </c>
      <c r="DA99" s="1">
        <f t="shared" si="16"/>
        <v>141.93838811249245</v>
      </c>
    </row>
    <row r="100" spans="1:105" x14ac:dyDescent="0.25">
      <c r="A100" t="s">
        <v>50</v>
      </c>
      <c r="B100" s="3">
        <f t="shared" si="13"/>
        <v>30.500409553867399</v>
      </c>
      <c r="D100" t="s">
        <v>50</v>
      </c>
      <c r="E100" s="1">
        <f t="shared" ref="E100:AJ100" si="17">IF( E55&lt;E40,  MAX(price.feed.2030,E70), price.feed.2030)</f>
        <v>4.6307912645726939</v>
      </c>
      <c r="F100" s="1">
        <f t="shared" si="17"/>
        <v>4.8023419987457974</v>
      </c>
      <c r="G100" s="1">
        <f t="shared" si="17"/>
        <v>4.9802479436623592</v>
      </c>
      <c r="H100" s="1">
        <f t="shared" si="17"/>
        <v>5.164744532320019</v>
      </c>
      <c r="I100" s="1">
        <f t="shared" si="17"/>
        <v>5.3560759194879903</v>
      </c>
      <c r="J100" s="1">
        <f t="shared" si="17"/>
        <v>5.5544953048108621</v>
      </c>
      <c r="K100" s="1">
        <f t="shared" si="17"/>
        <v>5.7602652678820165</v>
      </c>
      <c r="L100" s="1">
        <f t="shared" si="17"/>
        <v>5.9736581157300543</v>
      </c>
      <c r="M100" s="1">
        <f t="shared" si="17"/>
        <v>6.194956243178078</v>
      </c>
      <c r="N100" s="1">
        <f t="shared" si="17"/>
        <v>6.4244525065527354</v>
      </c>
      <c r="O100" s="1">
        <f t="shared" si="17"/>
        <v>6.6624506112375581</v>
      </c>
      <c r="P100" s="1">
        <f t="shared" si="17"/>
        <v>6.9092655135834793</v>
      </c>
      <c r="Q100" s="1">
        <f t="shared" si="17"/>
        <v>7.1652238377083552</v>
      </c>
      <c r="R100" s="1">
        <f t="shared" si="17"/>
        <v>7.4306643077371657</v>
      </c>
      <c r="S100" s="1">
        <f t="shared" si="17"/>
        <v>7.7059381960547837</v>
      </c>
      <c r="T100" s="1">
        <f t="shared" si="17"/>
        <v>7.9914097881645887</v>
      </c>
      <c r="U100" s="1">
        <f t="shared" si="17"/>
        <v>8.2874568647680871</v>
      </c>
      <c r="V100" s="1">
        <f t="shared" si="17"/>
        <v>8.5944712017034526</v>
      </c>
      <c r="W100" s="1">
        <f t="shared" si="17"/>
        <v>8.9128590884046854</v>
      </c>
      <c r="X100" s="1">
        <f t="shared" si="17"/>
        <v>9.2430418655673545</v>
      </c>
      <c r="Y100" s="1">
        <f t="shared" si="17"/>
        <v>9.5854564827325923</v>
      </c>
      <c r="Z100" s="1">
        <f t="shared" si="17"/>
        <v>9.9405560765271428</v>
      </c>
      <c r="AA100" s="1">
        <f t="shared" si="17"/>
        <v>10.308810570324646</v>
      </c>
      <c r="AB100" s="1">
        <f t="shared" si="17"/>
        <v>10.690707296121857</v>
      </c>
      <c r="AC100" s="1">
        <f t="shared" si="17"/>
        <v>11.086751639452601</v>
      </c>
      <c r="AD100" s="1">
        <f t="shared" si="17"/>
        <v>11.49746770819306</v>
      </c>
      <c r="AE100" s="1">
        <f t="shared" si="17"/>
        <v>11.923399026143334</v>
      </c>
      <c r="AF100" s="1">
        <f t="shared" si="17"/>
        <v>12.365109252303244</v>
      </c>
      <c r="AG100" s="1">
        <f t="shared" si="17"/>
        <v>12.823182926794161</v>
      </c>
      <c r="AH100" s="1">
        <f t="shared" si="17"/>
        <v>13.298226244413986</v>
      </c>
      <c r="AI100" s="1">
        <f t="shared" si="17"/>
        <v>13.790867856849038</v>
      </c>
      <c r="AJ100" s="1">
        <f t="shared" si="17"/>
        <v>14.301759704604345</v>
      </c>
      <c r="AK100" s="1">
        <f t="shared" ref="AK100:BP100" si="18">IF( AK55&lt;AK40,  MAX(price.feed.2030,AK70), price.feed.2030)</f>
        <v>14.831577879753429</v>
      </c>
      <c r="AL100" s="1">
        <f t="shared" si="18"/>
        <v>15.381023520649101</v>
      </c>
      <c r="AM100" s="1">
        <f t="shared" si="18"/>
        <v>15.950823739779603</v>
      </c>
      <c r="AN100" s="1">
        <f t="shared" si="18"/>
        <v>16.541732585997575</v>
      </c>
      <c r="AO100" s="1">
        <f t="shared" si="18"/>
        <v>17.154532042395637</v>
      </c>
      <c r="AP100" s="1">
        <f t="shared" si="18"/>
        <v>17.790033061148751</v>
      </c>
      <c r="AQ100" s="1">
        <f t="shared" si="18"/>
        <v>18.449076636693171</v>
      </c>
      <c r="AR100" s="1">
        <f t="shared" si="18"/>
        <v>19.132534918661879</v>
      </c>
      <c r="AS100" s="1">
        <f t="shared" si="18"/>
        <v>19.841312366049557</v>
      </c>
      <c r="AT100" s="1">
        <f t="shared" si="18"/>
        <v>20.576346944134286</v>
      </c>
      <c r="AU100" s="1">
        <f t="shared" si="18"/>
        <v>21.338611365740093</v>
      </c>
      <c r="AV100" s="1">
        <f t="shared" si="18"/>
        <v>22.129114378482765</v>
      </c>
      <c r="AW100" s="1">
        <f t="shared" si="18"/>
        <v>22.948902099702703</v>
      </c>
      <c r="AX100" s="1">
        <f t="shared" si="18"/>
        <v>23.799059400851107</v>
      </c>
      <c r="AY100" s="1">
        <f t="shared" si="18"/>
        <v>24.680711343161672</v>
      </c>
      <c r="AZ100" s="1">
        <f t="shared" si="18"/>
        <v>25.595024666507822</v>
      </c>
      <c r="BA100" s="1">
        <f t="shared" si="18"/>
        <v>26.543209333415533</v>
      </c>
      <c r="BB100" s="1">
        <f t="shared" si="18"/>
        <v>27.526520130275223</v>
      </c>
      <c r="BC100" s="1">
        <f t="shared" si="18"/>
        <v>28.546258327871389</v>
      </c>
      <c r="BD100" s="1">
        <f t="shared" si="18"/>
        <v>29.603773403427969</v>
      </c>
      <c r="BE100" s="1">
        <f t="shared" si="18"/>
        <v>30.700464826447835</v>
      </c>
      <c r="BF100" s="1">
        <f t="shared" si="18"/>
        <v>31.83778391070992</v>
      </c>
      <c r="BG100" s="1">
        <f t="shared" si="18"/>
        <v>33.017235734874752</v>
      </c>
      <c r="BH100" s="1">
        <f t="shared" si="18"/>
        <v>34.240381134240288</v>
      </c>
      <c r="BI100" s="1">
        <f t="shared" si="18"/>
        <v>35.508838766283382</v>
      </c>
      <c r="BJ100" s="1">
        <f t="shared" si="18"/>
        <v>36.824287252720907</v>
      </c>
      <c r="BK100" s="1">
        <f t="shared" si="18"/>
        <v>38.188467400924672</v>
      </c>
      <c r="BL100" s="1">
        <f t="shared" si="18"/>
        <v>39.603184507630374</v>
      </c>
      <c r="BM100" s="1">
        <f t="shared" si="18"/>
        <v>41.0703107479887</v>
      </c>
      <c r="BN100" s="1">
        <f t="shared" si="18"/>
        <v>42.591787653120846</v>
      </c>
      <c r="BO100" s="1">
        <f t="shared" si="18"/>
        <v>44.169628679456082</v>
      </c>
      <c r="BP100" s="1">
        <f t="shared" si="18"/>
        <v>45.80592187325292</v>
      </c>
      <c r="BQ100" s="1">
        <f t="shared" ref="BQ100:DA100" si="19">IF( BQ55&lt;BQ40,  MAX(price.feed.2030,BQ70), price.feed.2030)</f>
        <v>47.502832633828383</v>
      </c>
      <c r="BR100" s="1">
        <f t="shared" si="19"/>
        <v>49.262606579153747</v>
      </c>
      <c r="BS100" s="1">
        <f t="shared" si="19"/>
        <v>51.087572517607533</v>
      </c>
      <c r="BT100" s="1">
        <f t="shared" si="19"/>
        <v>52.980145529819509</v>
      </c>
      <c r="BU100" s="1">
        <f t="shared" si="19"/>
        <v>54.942830164683272</v>
      </c>
      <c r="BV100" s="1">
        <f t="shared" si="19"/>
        <v>56.97822375376775</v>
      </c>
      <c r="BW100" s="1">
        <f t="shared" si="19"/>
        <v>59.089019848512493</v>
      </c>
      <c r="BX100" s="1">
        <f t="shared" si="19"/>
        <v>61.278011784757091</v>
      </c>
      <c r="BY100" s="1">
        <f t="shared" si="19"/>
        <v>63.548096379320015</v>
      </c>
      <c r="BZ100" s="1">
        <f t="shared" si="19"/>
        <v>65.902277763520516</v>
      </c>
      <c r="CA100" s="1">
        <f t="shared" si="19"/>
        <v>68.34367135871527</v>
      </c>
      <c r="CB100" s="1">
        <f t="shared" si="19"/>
        <v>70.875507999111747</v>
      </c>
      <c r="CC100" s="1">
        <f t="shared" si="19"/>
        <v>73.501138207313559</v>
      </c>
      <c r="CD100" s="1">
        <f t="shared" si="19"/>
        <v>76.224036628256968</v>
      </c>
      <c r="CE100" s="1">
        <f t="shared" si="19"/>
        <v>79.047806627404512</v>
      </c>
      <c r="CF100" s="1">
        <f t="shared" si="19"/>
        <v>81.976185059282699</v>
      </c>
      <c r="CG100" s="1">
        <f t="shared" si="19"/>
        <v>85.013047212672731</v>
      </c>
      <c r="CH100" s="1">
        <f t="shared" si="19"/>
        <v>88.162411938999398</v>
      </c>
      <c r="CI100" s="1">
        <f t="shared" si="19"/>
        <v>91.428446970704144</v>
      </c>
      <c r="CJ100" s="1">
        <f t="shared" si="19"/>
        <v>94.815474436641551</v>
      </c>
      <c r="CK100" s="1">
        <f t="shared" si="19"/>
        <v>98.327976581796591</v>
      </c>
      <c r="CL100" s="1">
        <f t="shared" si="19"/>
        <v>101.97060169889301</v>
      </c>
      <c r="CM100" s="1">
        <f t="shared" si="19"/>
        <v>105.7481702797417</v>
      </c>
      <c r="CN100" s="1">
        <f t="shared" si="19"/>
        <v>109.66568139447025</v>
      </c>
      <c r="CO100" s="1">
        <f t="shared" si="19"/>
        <v>113.72831930707562</v>
      </c>
      <c r="CP100" s="1">
        <f t="shared" si="19"/>
        <v>117.94146033605321</v>
      </c>
      <c r="CQ100" s="1">
        <f t="shared" si="19"/>
        <v>122.31067996918325</v>
      </c>
      <c r="CR100" s="1">
        <f t="shared" si="19"/>
        <v>126.84176024188926</v>
      </c>
      <c r="CS100" s="1">
        <f t="shared" si="19"/>
        <v>131.54069738893253</v>
      </c>
      <c r="CT100" s="1">
        <f t="shared" si="19"/>
        <v>136.41370977956885</v>
      </c>
      <c r="CU100" s="1">
        <f t="shared" si="19"/>
        <v>141.46724614666775</v>
      </c>
      <c r="CV100" s="1">
        <f t="shared" si="19"/>
        <v>146.70799412068533</v>
      </c>
      <c r="CW100" s="1">
        <f t="shared" si="19"/>
        <v>152.14288907978451</v>
      </c>
      <c r="CX100" s="1">
        <f t="shared" si="19"/>
        <v>157.77912332781256</v>
      </c>
      <c r="CY100" s="1">
        <f t="shared" si="19"/>
        <v>163.62415561228374</v>
      </c>
      <c r="CZ100" s="1">
        <f t="shared" si="19"/>
        <v>169.68572099496163</v>
      </c>
      <c r="DA100" s="1">
        <f t="shared" si="19"/>
        <v>175.97184108810382</v>
      </c>
    </row>
    <row r="101" spans="1:105" x14ac:dyDescent="0.25">
      <c r="A101" t="s">
        <v>51</v>
      </c>
      <c r="B101" s="3">
        <f t="shared" si="13"/>
        <v>31.747204123598756</v>
      </c>
      <c r="D101" t="s">
        <v>51</v>
      </c>
      <c r="E101" s="1">
        <f t="shared" ref="E101:AJ101" si="20">IF( E56&lt;E41,  MAX(price.feed.2030,E71), price.feed.2030)</f>
        <v>3.0716161327880642</v>
      </c>
      <c r="F101" s="1">
        <f t="shared" si="20"/>
        <v>3.2120685685447539</v>
      </c>
      <c r="G101" s="1">
        <f t="shared" si="20"/>
        <v>3.3589433194141356</v>
      </c>
      <c r="H101" s="1">
        <f t="shared" si="20"/>
        <v>3.5125340515842263</v>
      </c>
      <c r="I101" s="1">
        <f t="shared" si="20"/>
        <v>3.6731478593960505</v>
      </c>
      <c r="J101" s="1">
        <f t="shared" si="20"/>
        <v>3.8411058793581261</v>
      </c>
      <c r="K101" s="1">
        <f t="shared" si="20"/>
        <v>4.0167439322373131</v>
      </c>
      <c r="L101" s="1">
        <f t="shared" si="20"/>
        <v>4.2004131945098608</v>
      </c>
      <c r="M101" s="1">
        <f t="shared" si="20"/>
        <v>4.3924809005151539</v>
      </c>
      <c r="N101" s="1">
        <f t="shared" si="20"/>
        <v>4.5933310767160815</v>
      </c>
      <c r="O101" s="1">
        <f t="shared" si="20"/>
        <v>4.8033653095341284</v>
      </c>
      <c r="P101" s="1">
        <f t="shared" si="20"/>
        <v>5.0230035482944189</v>
      </c>
      <c r="Q101" s="1">
        <f t="shared" si="20"/>
        <v>5.2526849448861492</v>
      </c>
      <c r="R101" s="1">
        <f t="shared" si="20"/>
        <v>5.4928687318172704</v>
      </c>
      <c r="S101" s="1">
        <f t="shared" si="20"/>
        <v>5.7440351404189984</v>
      </c>
      <c r="T101" s="1">
        <f t="shared" si="20"/>
        <v>6.0066863610360706</v>
      </c>
      <c r="U101" s="1">
        <f t="shared" si="20"/>
        <v>6.2813475471225759</v>
      </c>
      <c r="V101" s="1">
        <f t="shared" si="20"/>
        <v>6.5685678652509685</v>
      </c>
      <c r="W101" s="1">
        <f t="shared" si="20"/>
        <v>6.868921593133698</v>
      </c>
      <c r="X101" s="1">
        <f t="shared" si="20"/>
        <v>7.1830092678528903</v>
      </c>
      <c r="Y101" s="1">
        <f t="shared" si="20"/>
        <v>7.511458886593851</v>
      </c>
      <c r="Z101" s="1">
        <f t="shared" si="20"/>
        <v>7.8549271622832189</v>
      </c>
      <c r="AA101" s="1">
        <f t="shared" si="20"/>
        <v>8.2141008366422845</v>
      </c>
      <c r="AB101" s="1">
        <f t="shared" si="20"/>
        <v>8.5896980532809053</v>
      </c>
      <c r="AC101" s="1">
        <f t="shared" si="20"/>
        <v>8.9824697935773532</v>
      </c>
      <c r="AD101" s="1">
        <f t="shared" si="20"/>
        <v>9.3932013782150818</v>
      </c>
      <c r="AE101" s="1">
        <f t="shared" si="20"/>
        <v>9.822714037378617</v>
      </c>
      <c r="AF101" s="1">
        <f t="shared" si="20"/>
        <v>10.271866552748113</v>
      </c>
      <c r="AG101" s="1">
        <f t="shared" si="20"/>
        <v>10.741556974575541</v>
      </c>
      <c r="AH101" s="1">
        <f t="shared" si="20"/>
        <v>11.232724417275817</v>
      </c>
      <c r="AI101" s="1">
        <f t="shared" si="20"/>
        <v>11.746350937122886</v>
      </c>
      <c r="AJ101" s="1">
        <f t="shared" si="20"/>
        <v>12.283463495805242</v>
      </c>
      <c r="AK101" s="1">
        <f t="shared" ref="AK101:BP101" si="21">IF( AK56&lt;AK41,  MAX(price.feed.2030,AK71), price.feed.2030)</f>
        <v>12.84513601376675</v>
      </c>
      <c r="AL101" s="1">
        <f t="shared" si="21"/>
        <v>13.432491517438347</v>
      </c>
      <c r="AM101" s="1">
        <f t="shared" si="21"/>
        <v>14.0467043846539</v>
      </c>
      <c r="AN101" s="1">
        <f t="shared" si="21"/>
        <v>14.689002692739704</v>
      </c>
      <c r="AO101" s="1">
        <f t="shared" si="21"/>
        <v>15.360670673972512</v>
      </c>
      <c r="AP101" s="1">
        <f t="shared" si="21"/>
        <v>16.063051283315627</v>
      </c>
      <c r="AQ101" s="1">
        <f t="shared" si="21"/>
        <v>16.797548883567035</v>
      </c>
      <c r="AR101" s="1">
        <f t="shared" si="21"/>
        <v>17.565632053288379</v>
      </c>
      <c r="AS101" s="1">
        <f t="shared" si="21"/>
        <v>18.368836523129083</v>
      </c>
      <c r="AT101" s="1">
        <f t="shared" si="21"/>
        <v>19.208768246416447</v>
      </c>
      <c r="AU101" s="1">
        <f t="shared" si="21"/>
        <v>20.087106610151405</v>
      </c>
      <c r="AV101" s="1">
        <f t="shared" si="21"/>
        <v>21.005607792829874</v>
      </c>
      <c r="AW101" s="1">
        <f t="shared" si="21"/>
        <v>21.966108275803563</v>
      </c>
      <c r="AX101" s="1">
        <f t="shared" si="21"/>
        <v>22.97052851520094</v>
      </c>
      <c r="AY101" s="1">
        <f t="shared" si="21"/>
        <v>24.02087678175014</v>
      </c>
      <c r="AZ101" s="1">
        <f t="shared" si="21"/>
        <v>25.119253176181239</v>
      </c>
      <c r="BA101" s="1">
        <f t="shared" si="21"/>
        <v>26.267853828236444</v>
      </c>
      <c r="BB101" s="1">
        <f t="shared" si="21"/>
        <v>27.46897528768384</v>
      </c>
      <c r="BC101" s="1">
        <f t="shared" si="21"/>
        <v>28.72501911611419</v>
      </c>
      <c r="BD101" s="1">
        <f t="shared" si="21"/>
        <v>30.038496688701901</v>
      </c>
      <c r="BE101" s="1">
        <f t="shared" si="21"/>
        <v>31.412034215530831</v>
      </c>
      <c r="BF101" s="1">
        <f t="shared" si="21"/>
        <v>32.848377992524597</v>
      </c>
      <c r="BG101" s="1">
        <f t="shared" si="21"/>
        <v>34.350399892480851</v>
      </c>
      <c r="BH101" s="1">
        <f t="shared" si="21"/>
        <v>35.921103107187584</v>
      </c>
      <c r="BI101" s="1">
        <f t="shared" si="21"/>
        <v>37.563628152103391</v>
      </c>
      <c r="BJ101" s="1">
        <f t="shared" si="21"/>
        <v>39.281259145606661</v>
      </c>
      <c r="BK101" s="1">
        <f t="shared" si="21"/>
        <v>41.077430375369843</v>
      </c>
      <c r="BL101" s="1">
        <f t="shared" si="21"/>
        <v>42.955733164986228</v>
      </c>
      <c r="BM101" s="1">
        <f t="shared" si="21"/>
        <v>44.919923054580487</v>
      </c>
      <c r="BN101" s="1">
        <f t="shared" si="21"/>
        <v>46.973927309758082</v>
      </c>
      <c r="BO101" s="1">
        <f t="shared" si="21"/>
        <v>49.121852773909382</v>
      </c>
      <c r="BP101" s="1">
        <f t="shared" si="21"/>
        <v>51.367994079566202</v>
      </c>
      <c r="BQ101" s="1">
        <f t="shared" ref="BQ101:DA101" si="22">IF( BQ56&lt;BQ41,  MAX(price.feed.2030,BQ71), price.feed.2030)</f>
        <v>53.71684223523129</v>
      </c>
      <c r="BR101" s="1">
        <f t="shared" si="22"/>
        <v>56.173093604847587</v>
      </c>
      <c r="BS101" s="1">
        <f t="shared" si="22"/>
        <v>58.741659297862142</v>
      </c>
      <c r="BT101" s="1">
        <f t="shared" si="22"/>
        <v>61.427674988659298</v>
      </c>
      <c r="BU101" s="1">
        <f t="shared" si="22"/>
        <v>64.236511184996232</v>
      </c>
      <c r="BV101" s="1">
        <f t="shared" si="22"/>
        <v>67.173783965972063</v>
      </c>
      <c r="BW101" s="1">
        <f t="shared" si="22"/>
        <v>70.245366211000444</v>
      </c>
      <c r="BX101" s="1">
        <f t="shared" si="22"/>
        <v>73.45739934223694</v>
      </c>
      <c r="BY101" s="1">
        <f t="shared" si="22"/>
        <v>76.816305603939725</v>
      </c>
      <c r="BZ101" s="1">
        <f t="shared" si="22"/>
        <v>80.328800903315198</v>
      </c>
      <c r="CA101" s="1">
        <f t="shared" si="22"/>
        <v>84.001908238522489</v>
      </c>
      <c r="CB101" s="1">
        <f t="shared" si="22"/>
        <v>87.842971740686551</v>
      </c>
      <c r="CC101" s="1">
        <f t="shared" si="22"/>
        <v>91.859671357994131</v>
      </c>
      <c r="CD101" s="1">
        <f t="shared" si="22"/>
        <v>96.060038211233959</v>
      </c>
      <c r="CE101" s="1">
        <f t="shared" si="22"/>
        <v>100.45247065148227</v>
      </c>
      <c r="CF101" s="1">
        <f t="shared" si="22"/>
        <v>105.04575105204201</v>
      </c>
      <c r="CG101" s="1">
        <f t="shared" si="22"/>
        <v>109.84906336820644</v>
      </c>
      <c r="CH101" s="1">
        <f t="shared" si="22"/>
        <v>114.87201149996125</v>
      </c>
      <c r="CI101" s="1">
        <f t="shared" si="22"/>
        <v>120.1246384943362</v>
      </c>
      <c r="CJ101" s="1">
        <f t="shared" si="22"/>
        <v>125.61744662580254</v>
      </c>
      <c r="CK101" s="1">
        <f t="shared" si="22"/>
        <v>131.36141839486467</v>
      </c>
      <c r="CL101" s="1">
        <f t="shared" si="22"/>
        <v>137.36803848683095</v>
      </c>
      <c r="CM101" s="1">
        <f t="shared" si="22"/>
        <v>143.64931673467038</v>
      </c>
      <c r="CN101" s="1">
        <f t="shared" si="22"/>
        <v>150.21781213186557</v>
      </c>
      <c r="CO101" s="1">
        <f t="shared" si="22"/>
        <v>157.08665794327584</v>
      </c>
      <c r="CP101" s="1">
        <f t="shared" si="22"/>
        <v>164.26958796421724</v>
      </c>
      <c r="CQ101" s="1">
        <f t="shared" si="22"/>
        <v>171.78096398026261</v>
      </c>
      <c r="CR101" s="1">
        <f t="shared" si="22"/>
        <v>179.63580448266632</v>
      </c>
      <c r="CS101" s="1">
        <f t="shared" si="22"/>
        <v>187.84981469682725</v>
      </c>
      <c r="CT101" s="1">
        <f t="shared" si="22"/>
        <v>196.43941798383196</v>
      </c>
      <c r="CU101" s="1">
        <f t="shared" si="22"/>
        <v>205.42178867785893</v>
      </c>
      <c r="CV101" s="1">
        <f t="shared" si="22"/>
        <v>214.81488642510672</v>
      </c>
      <c r="CW101" s="1">
        <f t="shared" si="22"/>
        <v>224.63749209289801</v>
      </c>
      <c r="CX101" s="1">
        <f t="shared" si="22"/>
        <v>234.90924532076085</v>
      </c>
      <c r="CY101" s="1">
        <f t="shared" si="22"/>
        <v>245.65068378856827</v>
      </c>
      <c r="CZ101" s="1">
        <f t="shared" si="22"/>
        <v>256.88328428024602</v>
      </c>
      <c r="DA101" s="1">
        <f t="shared" si="22"/>
        <v>268.62950562516056</v>
      </c>
    </row>
    <row r="102" spans="1:105" x14ac:dyDescent="0.25">
      <c r="A102" t="s">
        <v>52</v>
      </c>
      <c r="B102" s="3">
        <f t="shared" si="13"/>
        <v>28.330232826984883</v>
      </c>
      <c r="D102" t="s">
        <v>52</v>
      </c>
      <c r="E102" s="1">
        <f t="shared" ref="E102:AJ102" si="23">IF( E57&lt;E42,  MAX(price.feed.2030,E72), price.feed.2030)</f>
        <v>0</v>
      </c>
      <c r="F102" s="1">
        <f t="shared" si="23"/>
        <v>0</v>
      </c>
      <c r="G102" s="1">
        <f t="shared" si="23"/>
        <v>0</v>
      </c>
      <c r="H102" s="1">
        <f t="shared" si="23"/>
        <v>0</v>
      </c>
      <c r="I102" s="1">
        <f t="shared" si="23"/>
        <v>0</v>
      </c>
      <c r="J102" s="1">
        <f t="shared" si="23"/>
        <v>0</v>
      </c>
      <c r="K102" s="1">
        <f t="shared" si="23"/>
        <v>0</v>
      </c>
      <c r="L102" s="1">
        <f t="shared" si="23"/>
        <v>0</v>
      </c>
      <c r="M102" s="1">
        <f t="shared" si="23"/>
        <v>0</v>
      </c>
      <c r="N102" s="1">
        <f t="shared" si="23"/>
        <v>0</v>
      </c>
      <c r="O102" s="1">
        <f t="shared" si="23"/>
        <v>4.1304677920102515</v>
      </c>
      <c r="P102" s="1">
        <f t="shared" si="23"/>
        <v>4.3229339786361409</v>
      </c>
      <c r="Q102" s="1">
        <f t="shared" si="23"/>
        <v>4.5243684552620076</v>
      </c>
      <c r="R102" s="1">
        <f t="shared" si="23"/>
        <v>4.735189114645709</v>
      </c>
      <c r="S102" s="1">
        <f t="shared" si="23"/>
        <v>4.9558333219704043</v>
      </c>
      <c r="T102" s="1">
        <f t="shared" si="23"/>
        <v>5.1867588221953911</v>
      </c>
      <c r="U102" s="1">
        <f t="shared" si="23"/>
        <v>5.4284446896865122</v>
      </c>
      <c r="V102" s="1">
        <f t="shared" si="23"/>
        <v>5.6813923220962153</v>
      </c>
      <c r="W102" s="1">
        <f t="shared" si="23"/>
        <v>5.9461264805551233</v>
      </c>
      <c r="X102" s="1">
        <f t="shared" si="23"/>
        <v>6.2231963783331414</v>
      </c>
      <c r="Y102" s="1">
        <f t="shared" si="23"/>
        <v>6.5131768202285345</v>
      </c>
      <c r="Z102" s="1">
        <f t="shared" si="23"/>
        <v>6.8166693950488382</v>
      </c>
      <c r="AA102" s="1">
        <f t="shared" si="23"/>
        <v>7.1343037236573998</v>
      </c>
      <c r="AB102" s="1">
        <f t="shared" si="23"/>
        <v>7.4667387651748012</v>
      </c>
      <c r="AC102" s="1">
        <f t="shared" si="23"/>
        <v>7.8146641840449691</v>
      </c>
      <c r="AD102" s="1">
        <f t="shared" si="23"/>
        <v>8.1788017808020275</v>
      </c>
      <c r="AE102" s="1">
        <f t="shared" si="23"/>
        <v>8.5599069895062225</v>
      </c>
      <c r="AF102" s="1">
        <f t="shared" si="23"/>
        <v>8.958770444955352</v>
      </c>
      <c r="AG102" s="1">
        <f t="shared" si="23"/>
        <v>9.3762196229231858</v>
      </c>
      <c r="AH102" s="1">
        <f t="shared" si="23"/>
        <v>9.8131205568274744</v>
      </c>
      <c r="AI102" s="1">
        <f t="shared" si="23"/>
        <v>10.270379634389121</v>
      </c>
      <c r="AJ102" s="1">
        <f t="shared" si="23"/>
        <v>10.748945478009716</v>
      </c>
      <c r="AK102" s="1">
        <f t="shared" ref="AK102:BP102" si="24">IF( AK57&lt;AK42,  MAX(price.feed.2030,AK72), price.feed.2030)</f>
        <v>11.249810912768444</v>
      </c>
      <c r="AL102" s="1">
        <f t="shared" si="24"/>
        <v>11.7740150261212</v>
      </c>
      <c r="AM102" s="1">
        <f t="shared" si="24"/>
        <v>12.322645323574891</v>
      </c>
      <c r="AN102" s="1">
        <f t="shared" si="24"/>
        <v>12.896839984809024</v>
      </c>
      <c r="AO102" s="1">
        <f t="shared" si="24"/>
        <v>13.497790224925152</v>
      </c>
      <c r="AP102" s="1">
        <f t="shared" si="24"/>
        <v>14.126742765722762</v>
      </c>
      <c r="AQ102" s="1">
        <f t="shared" si="24"/>
        <v>14.785002422128477</v>
      </c>
      <c r="AR102" s="1">
        <f t="shared" si="24"/>
        <v>15.473934809144305</v>
      </c>
      <c r="AS102" s="1">
        <f t="shared" si="24"/>
        <v>16.194969174930787</v>
      </c>
      <c r="AT102" s="1">
        <f t="shared" si="24"/>
        <v>16.949601365902495</v>
      </c>
      <c r="AU102" s="1">
        <f t="shared" si="24"/>
        <v>17.739396929987141</v>
      </c>
      <c r="AV102" s="1">
        <f t="shared" si="24"/>
        <v>18.565994364486439</v>
      </c>
      <c r="AW102" s="1">
        <f t="shared" si="24"/>
        <v>19.431108515276456</v>
      </c>
      <c r="AX102" s="1">
        <f t="shared" si="24"/>
        <v>20.336534134399603</v>
      </c>
      <c r="AY102" s="1">
        <f t="shared" si="24"/>
        <v>21.284149603428641</v>
      </c>
      <c r="AZ102" s="1">
        <f t="shared" si="24"/>
        <v>22.275920830327163</v>
      </c>
      <c r="BA102" s="1">
        <f t="shared" si="24"/>
        <v>23.313905327890982</v>
      </c>
      <c r="BB102" s="1">
        <f t="shared" si="24"/>
        <v>24.400256482231377</v>
      </c>
      <c r="BC102" s="1">
        <f t="shared" si="24"/>
        <v>25.537228020155691</v>
      </c>
      <c r="BD102" s="1">
        <f t="shared" si="24"/>
        <v>26.727178684713</v>
      </c>
      <c r="BE102" s="1">
        <f t="shared" si="24"/>
        <v>27.972577128604986</v>
      </c>
      <c r="BF102" s="1">
        <f t="shared" si="24"/>
        <v>29.276007035613393</v>
      </c>
      <c r="BG102" s="1">
        <f t="shared" si="24"/>
        <v>30.64017248066942</v>
      </c>
      <c r="BH102" s="1">
        <f t="shared" si="24"/>
        <v>32.067903539684366</v>
      </c>
      <c r="BI102" s="1">
        <f t="shared" si="24"/>
        <v>33.56216216078019</v>
      </c>
      <c r="BJ102" s="1">
        <f t="shared" si="24"/>
        <v>35.126048309099779</v>
      </c>
      <c r="BK102" s="1">
        <f t="shared" si="24"/>
        <v>36.762806397945454</v>
      </c>
      <c r="BL102" s="1">
        <f t="shared" si="24"/>
        <v>38.475832019586896</v>
      </c>
      <c r="BM102" s="1">
        <f t="shared" si="24"/>
        <v>40.268678989703112</v>
      </c>
      <c r="BN102" s="1">
        <f t="shared" si="24"/>
        <v>42.145066720071604</v>
      </c>
      <c r="BO102" s="1">
        <f t="shared" si="24"/>
        <v>44.108887934800904</v>
      </c>
      <c r="BP102" s="1">
        <f t="shared" si="24"/>
        <v>46.164216746114121</v>
      </c>
      <c r="BQ102" s="1">
        <f t="shared" ref="BQ102:DA102" si="25">IF( BQ57&lt;BQ42,  MAX(price.feed.2030,BQ72), price.feed.2030)</f>
        <v>48.315317106437064</v>
      </c>
      <c r="BR102" s="1">
        <f t="shared" si="25"/>
        <v>50.566651654326314</v>
      </c>
      <c r="BS102" s="1">
        <f t="shared" si="25"/>
        <v>52.922890972587993</v>
      </c>
      <c r="BT102" s="1">
        <f t="shared" si="25"/>
        <v>55.388923277794376</v>
      </c>
      <c r="BU102" s="1">
        <f t="shared" si="25"/>
        <v>57.969864561300341</v>
      </c>
      <c r="BV102" s="1">
        <f t="shared" si="25"/>
        <v>60.671069202797518</v>
      </c>
      <c r="BW102" s="1">
        <f t="shared" si="25"/>
        <v>63.498141078425121</v>
      </c>
      <c r="BX102" s="1">
        <f t="shared" si="25"/>
        <v>66.456945186482201</v>
      </c>
      <c r="BY102" s="1">
        <f t="shared" si="25"/>
        <v>69.553619814859545</v>
      </c>
      <c r="BZ102" s="1">
        <f t="shared" si="25"/>
        <v>72.794589275434291</v>
      </c>
      <c r="CA102" s="1">
        <f t="shared" si="25"/>
        <v>76.186577231844964</v>
      </c>
      <c r="CB102" s="1">
        <f t="shared" si="25"/>
        <v>79.736620648296693</v>
      </c>
      <c r="CC102" s="1">
        <f t="shared" si="25"/>
        <v>83.452084388335621</v>
      </c>
      <c r="CD102" s="1">
        <f t="shared" si="25"/>
        <v>87.340676493877268</v>
      </c>
      <c r="CE102" s="1">
        <f t="shared" si="25"/>
        <v>91.410464176187375</v>
      </c>
      <c r="CF102" s="1">
        <f t="shared" si="25"/>
        <v>95.669890551990349</v>
      </c>
      <c r="CG102" s="1">
        <f t="shared" si="25"/>
        <v>100.12779215942464</v>
      </c>
      <c r="CH102" s="1">
        <f t="shared" si="25"/>
        <v>104.79341729018373</v>
      </c>
      <c r="CI102" s="1">
        <f t="shared" si="25"/>
        <v>109.67644517587533</v>
      </c>
      <c r="CJ102" s="1">
        <f t="shared" si="25"/>
        <v>114.787006068401</v>
      </c>
      <c r="CK102" s="1">
        <f t="shared" si="25"/>
        <v>120.13570225601505</v>
      </c>
      <c r="CL102" s="1">
        <f t="shared" si="25"/>
        <v>125.73363005866366</v>
      </c>
      <c r="CM102" s="1">
        <f t="shared" si="25"/>
        <v>131.59240284823275</v>
      </c>
      <c r="CN102" s="1">
        <f t="shared" si="25"/>
        <v>137.72417514146511</v>
      </c>
      <c r="CO102" s="1">
        <f t="shared" si="25"/>
        <v>144.14166781552697</v>
      </c>
      <c r="CP102" s="1">
        <f t="shared" si="25"/>
        <v>150.8581944985369</v>
      </c>
      <c r="CQ102" s="1">
        <f t="shared" si="25"/>
        <v>157.88768918980745</v>
      </c>
      <c r="CR102" s="1">
        <f t="shared" si="25"/>
        <v>165.24473516709764</v>
      </c>
      <c r="CS102" s="1">
        <f t="shared" si="25"/>
        <v>172.94459524084911</v>
      </c>
      <c r="CT102" s="1">
        <f t="shared" si="25"/>
        <v>181.00324341816949</v>
      </c>
      <c r="CU102" s="1">
        <f t="shared" si="25"/>
        <v>189.43739804225331</v>
      </c>
      <c r="CV102" s="1">
        <f t="shared" si="25"/>
        <v>198.26455647599047</v>
      </c>
      <c r="CW102" s="1">
        <f t="shared" si="25"/>
        <v>207.50303140171684</v>
      </c>
      <c r="CX102" s="1">
        <f t="shared" si="25"/>
        <v>217.17198881241345</v>
      </c>
      <c r="CY102" s="1">
        <f t="shared" si="25"/>
        <v>227.29148777316979</v>
      </c>
      <c r="CZ102" s="1">
        <f t="shared" si="25"/>
        <v>237.8825220354021</v>
      </c>
      <c r="DA102" s="1">
        <f t="shared" si="25"/>
        <v>248.96706359015397</v>
      </c>
    </row>
    <row r="103" spans="1:105" x14ac:dyDescent="0.25">
      <c r="A103" t="s">
        <v>53</v>
      </c>
      <c r="B103" s="3">
        <f t="shared" si="13"/>
        <v>27.22102456141128</v>
      </c>
      <c r="D103" t="s">
        <v>53</v>
      </c>
      <c r="E103" s="1">
        <f t="shared" ref="E103:AJ103" si="26">IF( E58&lt;E43,  MAX(price.feed.2030,E73), price.feed.2030)</f>
        <v>0</v>
      </c>
      <c r="F103" s="1">
        <f t="shared" si="26"/>
        <v>0</v>
      </c>
      <c r="G103" s="1">
        <f t="shared" si="26"/>
        <v>0</v>
      </c>
      <c r="H103" s="1">
        <f t="shared" si="26"/>
        <v>0</v>
      </c>
      <c r="I103" s="1">
        <f t="shared" si="26"/>
        <v>0</v>
      </c>
      <c r="J103" s="1">
        <f t="shared" si="26"/>
        <v>0</v>
      </c>
      <c r="K103" s="1">
        <f t="shared" si="26"/>
        <v>0</v>
      </c>
      <c r="L103" s="1">
        <f t="shared" si="26"/>
        <v>0</v>
      </c>
      <c r="M103" s="1">
        <f t="shared" si="26"/>
        <v>0</v>
      </c>
      <c r="N103" s="1">
        <f t="shared" si="26"/>
        <v>0</v>
      </c>
      <c r="O103" s="1">
        <f t="shared" si="26"/>
        <v>0</v>
      </c>
      <c r="P103" s="1">
        <f t="shared" si="26"/>
        <v>0</v>
      </c>
      <c r="Q103" s="1">
        <f t="shared" si="26"/>
        <v>0</v>
      </c>
      <c r="R103" s="1">
        <f t="shared" si="26"/>
        <v>0</v>
      </c>
      <c r="S103" s="1">
        <f t="shared" si="26"/>
        <v>0</v>
      </c>
      <c r="T103" s="1">
        <f t="shared" si="26"/>
        <v>0</v>
      </c>
      <c r="U103" s="1">
        <f t="shared" si="26"/>
        <v>5.6549667324459492</v>
      </c>
      <c r="V103" s="1">
        <f t="shared" si="26"/>
        <v>5.9060503650009029</v>
      </c>
      <c r="W103" s="1">
        <f t="shared" si="26"/>
        <v>6.1682822489107707</v>
      </c>
      <c r="X103" s="1">
        <f t="shared" si="26"/>
        <v>6.4421573726660712</v>
      </c>
      <c r="Y103" s="1">
        <f t="shared" si="26"/>
        <v>6.7281927025184967</v>
      </c>
      <c r="Z103" s="1">
        <f t="shared" si="26"/>
        <v>7.0269281583055836</v>
      </c>
      <c r="AA103" s="1">
        <f t="shared" si="26"/>
        <v>7.338927632602565</v>
      </c>
      <c r="AB103" s="1">
        <f t="shared" si="26"/>
        <v>7.6647800551250853</v>
      </c>
      <c r="AC103" s="1">
        <f t="shared" si="26"/>
        <v>8.0051005043920149</v>
      </c>
      <c r="AD103" s="1">
        <f t="shared" si="26"/>
        <v>8.3605313687466918</v>
      </c>
      <c r="AE103" s="1">
        <f t="shared" si="26"/>
        <v>8.7317435589281533</v>
      </c>
      <c r="AF103" s="1">
        <f t="shared" si="26"/>
        <v>9.1194377744811597</v>
      </c>
      <c r="AG103" s="1">
        <f t="shared" si="26"/>
        <v>9.5243458263955869</v>
      </c>
      <c r="AH103" s="1">
        <f t="shared" si="26"/>
        <v>9.9472320184716736</v>
      </c>
      <c r="AI103" s="1">
        <f t="shared" si="26"/>
        <v>10.388894590018666</v>
      </c>
      <c r="AJ103" s="1">
        <f t="shared" si="26"/>
        <v>10.850167222610112</v>
      </c>
      <c r="AK103" s="1">
        <f t="shared" ref="AK103:BP103" si="27">IF( AK58&lt;AK43,  MAX(price.feed.2030,AK73), price.feed.2030)</f>
        <v>11.33192061373984</v>
      </c>
      <c r="AL103" s="1">
        <f t="shared" si="27"/>
        <v>11.8350641203492</v>
      </c>
      <c r="AM103" s="1">
        <f t="shared" si="27"/>
        <v>12.360547475327802</v>
      </c>
      <c r="AN103" s="1">
        <f t="shared" si="27"/>
        <v>12.90936258022778</v>
      </c>
      <c r="AO103" s="1">
        <f t="shared" si="27"/>
        <v>13.482545377575658</v>
      </c>
      <c r="AP103" s="1">
        <f t="shared" si="27"/>
        <v>14.081177806315781</v>
      </c>
      <c r="AQ103" s="1">
        <f t="shared" si="27"/>
        <v>14.706389844076556</v>
      </c>
      <c r="AR103" s="1">
        <f t="shared" si="27"/>
        <v>15.359361640114489</v>
      </c>
      <c r="AS103" s="1">
        <f t="shared" si="27"/>
        <v>16.04132574296202</v>
      </c>
      <c r="AT103" s="1">
        <f t="shared" si="27"/>
        <v>16.7535694269842</v>
      </c>
      <c r="AU103" s="1">
        <f t="shared" si="27"/>
        <v>17.497437122235759</v>
      </c>
      <c r="AV103" s="1">
        <f t="shared" si="27"/>
        <v>18.274332952205128</v>
      </c>
      <c r="AW103" s="1">
        <f t="shared" si="27"/>
        <v>19.085723384235788</v>
      </c>
      <c r="AX103" s="1">
        <f t="shared" si="27"/>
        <v>19.933139997627645</v>
      </c>
      <c r="AY103" s="1">
        <f t="shared" si="27"/>
        <v>20.818182374643701</v>
      </c>
      <c r="AZ103" s="1">
        <f t="shared" si="27"/>
        <v>21.7425211198791</v>
      </c>
      <c r="BA103" s="1">
        <f t="shared" si="27"/>
        <v>22.707901013691632</v>
      </c>
      <c r="BB103" s="1">
        <f t="shared" si="27"/>
        <v>23.716144305646385</v>
      </c>
      <c r="BC103" s="1">
        <f t="shared" si="27"/>
        <v>24.769154154191252</v>
      </c>
      <c r="BD103" s="1">
        <f t="shared" si="27"/>
        <v>25.86891821905569</v>
      </c>
      <c r="BE103" s="1">
        <f t="shared" si="27"/>
        <v>27.017512413154158</v>
      </c>
      <c r="BF103" s="1">
        <f t="shared" si="27"/>
        <v>28.217104821076102</v>
      </c>
      <c r="BG103" s="1">
        <f t="shared" si="27"/>
        <v>29.469959791558875</v>
      </c>
      <c r="BH103" s="1">
        <f t="shared" si="27"/>
        <v>30.77844221166896</v>
      </c>
      <c r="BI103" s="1">
        <f t="shared" si="27"/>
        <v>32.145021970759075</v>
      </c>
      <c r="BJ103" s="1">
        <f t="shared" si="27"/>
        <v>33.57227862262728</v>
      </c>
      <c r="BK103" s="1">
        <f t="shared" si="27"/>
        <v>35.062906254678836</v>
      </c>
      <c r="BL103" s="1">
        <f t="shared" si="27"/>
        <v>36.619718573281197</v>
      </c>
      <c r="BM103" s="1">
        <f t="shared" si="27"/>
        <v>38.245654214911866</v>
      </c>
      <c r="BN103" s="1">
        <f t="shared" si="27"/>
        <v>39.943782293123768</v>
      </c>
      <c r="BO103" s="1">
        <f t="shared" si="27"/>
        <v>41.717308191799361</v>
      </c>
      <c r="BP103" s="1">
        <f t="shared" si="27"/>
        <v>43.569579615628008</v>
      </c>
      <c r="BQ103" s="1">
        <f t="shared" ref="BQ103:DA103" si="28">IF( BQ58&lt;BQ43,  MAX(price.feed.2030,BQ73), price.feed.2030)</f>
        <v>45.504092909228298</v>
      </c>
      <c r="BR103" s="1">
        <f t="shared" si="28"/>
        <v>47.524499656842423</v>
      </c>
      <c r="BS103" s="1">
        <f t="shared" si="28"/>
        <v>49.634613575060882</v>
      </c>
      <c r="BT103" s="1">
        <f t="shared" si="28"/>
        <v>51.838417711588015</v>
      </c>
      <c r="BU103" s="1">
        <f t="shared" si="28"/>
        <v>54.140071963636395</v>
      </c>
      <c r="BV103" s="1">
        <f t="shared" si="28"/>
        <v>56.543920930142427</v>
      </c>
      <c r="BW103" s="1">
        <f t="shared" si="28"/>
        <v>59.054502112624384</v>
      </c>
      <c r="BX103" s="1">
        <f t="shared" si="28"/>
        <v>61.676554480162991</v>
      </c>
      <c r="BY103" s="1">
        <f t="shared" si="28"/>
        <v>64.415027414672082</v>
      </c>
      <c r="BZ103" s="1">
        <f t="shared" si="28"/>
        <v>67.275090053344272</v>
      </c>
      <c r="CA103" s="1">
        <f t="shared" si="28"/>
        <v>70.262141045905793</v>
      </c>
      <c r="CB103" s="1">
        <f t="shared" si="28"/>
        <v>73.381818745099551</v>
      </c>
      <c r="CC103" s="1">
        <f t="shared" si="28"/>
        <v>76.640011849630838</v>
      </c>
      <c r="CD103" s="1">
        <f t="shared" si="28"/>
        <v>80.042870519665215</v>
      </c>
      <c r="CE103" s="1">
        <f t="shared" si="28"/>
        <v>83.596817985862003</v>
      </c>
      <c r="CF103" s="1">
        <f t="shared" si="28"/>
        <v>87.308562673853544</v>
      </c>
      <c r="CG103" s="1">
        <f t="shared" si="28"/>
        <v>91.185110867059393</v>
      </c>
      <c r="CH103" s="1">
        <f t="shared" si="28"/>
        <v>95.233779931735697</v>
      </c>
      <c r="CI103" s="1">
        <f t="shared" si="28"/>
        <v>99.462212129223943</v>
      </c>
      <c r="CJ103" s="1">
        <f t="shared" si="28"/>
        <v>103.87838904147171</v>
      </c>
      <c r="CK103" s="1">
        <f t="shared" si="28"/>
        <v>108.49064663705398</v>
      </c>
      <c r="CL103" s="1">
        <f t="shared" si="28"/>
        <v>113.30769100613459</v>
      </c>
      <c r="CM103" s="1">
        <f t="shared" si="28"/>
        <v>118.33861479406804</v>
      </c>
      <c r="CN103" s="1">
        <f t="shared" si="28"/>
        <v>123.59291436466238</v>
      </c>
      <c r="CO103" s="1">
        <f t="shared" si="28"/>
        <v>129.08050772550087</v>
      </c>
      <c r="CP103" s="1">
        <f t="shared" si="28"/>
        <v>134.81175324915711</v>
      </c>
      <c r="CQ103" s="1">
        <f t="shared" si="28"/>
        <v>140.79746922564334</v>
      </c>
      <c r="CR103" s="1">
        <f t="shared" si="28"/>
        <v>147.04895428299707</v>
      </c>
      <c r="CS103" s="1">
        <f t="shared" si="28"/>
        <v>153.57800871455382</v>
      </c>
      <c r="CT103" s="1">
        <f t="shared" si="28"/>
        <v>160.39695675316185</v>
      </c>
      <c r="CU103" s="1">
        <f t="shared" si="28"/>
        <v>167.51866983438515</v>
      </c>
      <c r="CV103" s="1">
        <f t="shared" si="28"/>
        <v>174.95659089260468</v>
      </c>
      <c r="CW103" s="1">
        <f t="shared" si="28"/>
        <v>182.72475973588018</v>
      </c>
      <c r="CX103" s="1">
        <f t="shared" si="28"/>
        <v>190.83783954746946</v>
      </c>
      <c r="CY103" s="1">
        <f t="shared" si="28"/>
        <v>199.31114456402997</v>
      </c>
      <c r="CZ103" s="1">
        <f t="shared" si="28"/>
        <v>208.16066898274866</v>
      </c>
      <c r="DA103" s="1">
        <f t="shared" si="28"/>
        <v>217.40311715196191</v>
      </c>
    </row>
    <row r="104" spans="1:105" x14ac:dyDescent="0.25">
      <c r="A104" t="s">
        <v>54</v>
      </c>
      <c r="B104" s="3">
        <f t="shared" si="13"/>
        <v>27.298691462156828</v>
      </c>
      <c r="D104" t="s">
        <v>54</v>
      </c>
      <c r="E104" s="1">
        <f t="shared" ref="E104:AJ104" si="29">IF( E59&lt;E44,  MAX(price.feed.2030,E74), price.feed.2030)</f>
        <v>0</v>
      </c>
      <c r="F104" s="1">
        <f t="shared" si="29"/>
        <v>0</v>
      </c>
      <c r="G104" s="1">
        <f t="shared" si="29"/>
        <v>0</v>
      </c>
      <c r="H104" s="1">
        <f t="shared" si="29"/>
        <v>0</v>
      </c>
      <c r="I104" s="1">
        <f t="shared" si="29"/>
        <v>0</v>
      </c>
      <c r="J104" s="1">
        <f t="shared" si="29"/>
        <v>0</v>
      </c>
      <c r="K104" s="1">
        <f t="shared" si="29"/>
        <v>0</v>
      </c>
      <c r="L104" s="1">
        <f t="shared" si="29"/>
        <v>0</v>
      </c>
      <c r="M104" s="1">
        <f t="shared" si="29"/>
        <v>0</v>
      </c>
      <c r="N104" s="1">
        <f t="shared" si="29"/>
        <v>0</v>
      </c>
      <c r="O104" s="1">
        <f t="shared" si="29"/>
        <v>0</v>
      </c>
      <c r="P104" s="1">
        <f t="shared" si="29"/>
        <v>0</v>
      </c>
      <c r="Q104" s="1">
        <f t="shared" si="29"/>
        <v>0</v>
      </c>
      <c r="R104" s="1">
        <f t="shared" si="29"/>
        <v>0</v>
      </c>
      <c r="S104" s="1">
        <f t="shared" si="29"/>
        <v>0</v>
      </c>
      <c r="T104" s="1">
        <f t="shared" si="29"/>
        <v>0</v>
      </c>
      <c r="U104" s="1">
        <f t="shared" si="29"/>
        <v>0</v>
      </c>
      <c r="V104" s="1">
        <f t="shared" si="29"/>
        <v>0</v>
      </c>
      <c r="W104" s="1">
        <f t="shared" si="29"/>
        <v>0</v>
      </c>
      <c r="X104" s="1">
        <f t="shared" si="29"/>
        <v>6.4565811787822787</v>
      </c>
      <c r="Y104" s="1">
        <f t="shared" si="29"/>
        <v>6.7433961935762659</v>
      </c>
      <c r="Z104" s="1">
        <f t="shared" si="29"/>
        <v>7.0429521389701222</v>
      </c>
      <c r="AA104" s="1">
        <f t="shared" si="29"/>
        <v>7.3558149940938673</v>
      </c>
      <c r="AB104" s="1">
        <f t="shared" si="29"/>
        <v>7.6825758800695594</v>
      </c>
      <c r="AC104" s="1">
        <f t="shared" si="29"/>
        <v>8.0238521768718343</v>
      </c>
      <c r="AD104" s="1">
        <f t="shared" si="29"/>
        <v>8.3802886898017768</v>
      </c>
      <c r="AE104" s="1">
        <f t="shared" si="29"/>
        <v>8.7525588677780259</v>
      </c>
      <c r="AF104" s="1">
        <f t="shared" si="29"/>
        <v>9.1413660757469444</v>
      </c>
      <c r="AG104" s="1">
        <f t="shared" si="29"/>
        <v>9.5474449236159487</v>
      </c>
      <c r="AH104" s="1">
        <f t="shared" si="29"/>
        <v>9.9715626542208859</v>
      </c>
      <c r="AI104" s="1">
        <f t="shared" si="29"/>
        <v>10.414520592949835</v>
      </c>
      <c r="AJ104" s="1">
        <f t="shared" si="29"/>
        <v>10.877155661762302</v>
      </c>
      <c r="AK104" s="1">
        <f t="shared" ref="AK104:BP104" si="30">IF( AK59&lt;AK44,  MAX(price.feed.2030,AK74), price.feed.2030)</f>
        <v>11.360341960464311</v>
      </c>
      <c r="AL104" s="1">
        <f t="shared" si="30"/>
        <v>11.864992418227137</v>
      </c>
      <c r="AM104" s="1">
        <f t="shared" si="30"/>
        <v>12.392060518469963</v>
      </c>
      <c r="AN104" s="1">
        <f t="shared" si="30"/>
        <v>12.942542100365488</v>
      </c>
      <c r="AO104" s="1">
        <f t="shared" si="30"/>
        <v>13.517477240372237</v>
      </c>
      <c r="AP104" s="1">
        <f t="shared" si="30"/>
        <v>14.117952217348513</v>
      </c>
      <c r="AQ104" s="1">
        <f t="shared" si="30"/>
        <v>14.745101564960891</v>
      </c>
      <c r="AR104" s="1">
        <f t="shared" si="30"/>
        <v>15.400110215265</v>
      </c>
      <c r="AS104" s="1">
        <f t="shared" si="30"/>
        <v>16.084215737508789</v>
      </c>
      <c r="AT104" s="1">
        <f t="shared" si="30"/>
        <v>16.798710676388087</v>
      </c>
      <c r="AU104" s="1">
        <f t="shared" si="30"/>
        <v>17.544944994172482</v>
      </c>
      <c r="AV104" s="1">
        <f t="shared" si="30"/>
        <v>18.32432862131559</v>
      </c>
      <c r="AW104" s="1">
        <f t="shared" si="30"/>
        <v>19.138334120368846</v>
      </c>
      <c r="AX104" s="1">
        <f t="shared" si="30"/>
        <v>19.988499468231957</v>
      </c>
      <c r="AY104" s="1">
        <f t="shared" si="30"/>
        <v>20.876430961996867</v>
      </c>
      <c r="AZ104" s="1">
        <f t="shared" si="30"/>
        <v>21.803806253875418</v>
      </c>
      <c r="BA104" s="1">
        <f t="shared" si="30"/>
        <v>22.772377520944961</v>
      </c>
      <c r="BB104" s="1">
        <f t="shared" si="30"/>
        <v>23.783974775700756</v>
      </c>
      <c r="BC104" s="1">
        <f t="shared" si="30"/>
        <v>24.840509323670148</v>
      </c>
      <c r="BD104" s="1">
        <f t="shared" si="30"/>
        <v>25.94397737462128</v>
      </c>
      <c r="BE104" s="1">
        <f t="shared" si="30"/>
        <v>27.096463814189342</v>
      </c>
      <c r="BF104" s="1">
        <f t="shared" si="30"/>
        <v>28.300146143046423</v>
      </c>
      <c r="BG104" s="1">
        <f t="shared" si="30"/>
        <v>29.557298591057712</v>
      </c>
      <c r="BH104" s="1">
        <f t="shared" si="30"/>
        <v>30.870296414197199</v>
      </c>
      <c r="BI104" s="1">
        <f t="shared" si="30"/>
        <v>32.241620382341381</v>
      </c>
      <c r="BJ104" s="1">
        <f t="shared" si="30"/>
        <v>33.673861466420405</v>
      </c>
      <c r="BK104" s="1">
        <f t="shared" si="30"/>
        <v>35.169725733782343</v>
      </c>
      <c r="BL104" s="1">
        <f t="shared" si="30"/>
        <v>36.732039461019923</v>
      </c>
      <c r="BM104" s="1">
        <f t="shared" si="30"/>
        <v>38.363754473919791</v>
      </c>
      <c r="BN104" s="1">
        <f t="shared" si="30"/>
        <v>40.06795372462377</v>
      </c>
      <c r="BO104" s="1">
        <f t="shared" si="30"/>
        <v>41.847857116539338</v>
      </c>
      <c r="BP104" s="1">
        <f t="shared" si="30"/>
        <v>43.706827588004948</v>
      </c>
      <c r="BQ104" s="1">
        <f t="shared" ref="BQ104:DA104" si="31">IF( BQ59&lt;BQ44,  MAX(price.feed.2030,BQ74), price.feed.2030)</f>
        <v>45.648377466204749</v>
      </c>
      <c r="BR104" s="1">
        <f t="shared" si="31"/>
        <v>47.676175103337584</v>
      </c>
      <c r="BS104" s="1">
        <f t="shared" si="31"/>
        <v>49.794051807578676</v>
      </c>
      <c r="BT104" s="1">
        <f t="shared" si="31"/>
        <v>52.006009081929392</v>
      </c>
      <c r="BU104" s="1">
        <f t="shared" si="31"/>
        <v>54.31622618463188</v>
      </c>
      <c r="BV104" s="1">
        <f t="shared" si="31"/>
        <v>56.729068025433598</v>
      </c>
      <c r="BW104" s="1">
        <f t="shared" si="31"/>
        <v>59.249093412620425</v>
      </c>
      <c r="BX104" s="1">
        <f t="shared" si="31"/>
        <v>61.881063666400443</v>
      </c>
      <c r="BY104" s="1">
        <f t="shared" si="31"/>
        <v>64.629951614912827</v>
      </c>
      <c r="BZ104" s="1">
        <f t="shared" si="31"/>
        <v>67.500950989857841</v>
      </c>
      <c r="CA104" s="1">
        <f t="shared" si="31"/>
        <v>70.499486239501508</v>
      </c>
      <c r="CB104" s="1">
        <f t="shared" si="31"/>
        <v>73.63122277759372</v>
      </c>
      <c r="CC104" s="1">
        <f t="shared" si="31"/>
        <v>76.902077687566077</v>
      </c>
      <c r="CD104" s="1">
        <f t="shared" si="31"/>
        <v>80.318230902231804</v>
      </c>
      <c r="CE104" s="1">
        <f t="shared" si="31"/>
        <v>83.88613688011273</v>
      </c>
      <c r="CF104" s="1">
        <f t="shared" si="31"/>
        <v>87.61253680045229</v>
      </c>
      <c r="CG104" s="1">
        <f t="shared" si="31"/>
        <v>91.504471299957729</v>
      </c>
      <c r="CH104" s="1">
        <f t="shared" si="31"/>
        <v>95.56929377533524</v>
      </c>
      <c r="CI104" s="1">
        <f t="shared" si="31"/>
        <v>99.814684276751194</v>
      </c>
      <c r="CJ104" s="1">
        <f t="shared" si="31"/>
        <v>104.2486640184716</v>
      </c>
      <c r="CK104" s="1">
        <f t="shared" si="31"/>
        <v>108.87961053409339</v>
      </c>
      <c r="CL104" s="1">
        <f t="shared" si="31"/>
        <v>113.71627350500481</v>
      </c>
      <c r="CM104" s="1">
        <f t="shared" si="31"/>
        <v>118.76779129197806</v>
      </c>
      <c r="CN104" s="1">
        <f t="shared" si="31"/>
        <v>124.04370820113122</v>
      </c>
      <c r="CO104" s="1">
        <f t="shared" si="31"/>
        <v>129.55399251688095</v>
      </c>
      <c r="CP104" s="1">
        <f t="shared" si="31"/>
        <v>135.30905533595589</v>
      </c>
      <c r="CQ104" s="1">
        <f t="shared" si="31"/>
        <v>141.31977023805854</v>
      </c>
      <c r="CR104" s="1">
        <f t="shared" si="31"/>
        <v>147.59749383033846</v>
      </c>
      <c r="CS104" s="1">
        <f t="shared" si="31"/>
        <v>154.15408720449437</v>
      </c>
      <c r="CT104" s="1">
        <f t="shared" si="31"/>
        <v>161.00193834704746</v>
      </c>
      <c r="CU104" s="1">
        <f t="shared" si="31"/>
        <v>168.15398554512478</v>
      </c>
      <c r="CV104" s="1">
        <f t="shared" si="31"/>
        <v>175.62374183197898</v>
      </c>
      <c r="CW104" s="1">
        <f t="shared" si="31"/>
        <v>183.42532051842755</v>
      </c>
      <c r="CX104" s="1">
        <f t="shared" si="31"/>
        <v>191.57346185845594</v>
      </c>
      <c r="CY104" s="1">
        <f t="shared" si="31"/>
        <v>200.08356089935901</v>
      </c>
      <c r="CZ104" s="1">
        <f t="shared" si="31"/>
        <v>208.97169656904882</v>
      </c>
      <c r="DA104" s="1">
        <f t="shared" si="31"/>
        <v>218.25466205548</v>
      </c>
    </row>
    <row r="105" spans="1:105" x14ac:dyDescent="0.25">
      <c r="A105" t="s">
        <v>55</v>
      </c>
      <c r="B105" s="3">
        <f t="shared" si="13"/>
        <v>25.915893454555953</v>
      </c>
      <c r="D105" t="s">
        <v>55</v>
      </c>
      <c r="E105" s="1">
        <f t="shared" ref="E105:AJ105" si="32">IF( E60&lt;E45,  MAX(price.feed.2030,E75), price.feed.2030)</f>
        <v>0</v>
      </c>
      <c r="F105" s="1">
        <f t="shared" si="32"/>
        <v>0</v>
      </c>
      <c r="G105" s="1">
        <f t="shared" si="32"/>
        <v>0</v>
      </c>
      <c r="H105" s="1">
        <f t="shared" si="32"/>
        <v>0</v>
      </c>
      <c r="I105" s="1">
        <f t="shared" si="32"/>
        <v>0</v>
      </c>
      <c r="J105" s="1">
        <f t="shared" si="32"/>
        <v>0</v>
      </c>
      <c r="K105" s="1">
        <f t="shared" si="32"/>
        <v>0</v>
      </c>
      <c r="L105" s="1">
        <f t="shared" si="32"/>
        <v>0</v>
      </c>
      <c r="M105" s="1">
        <f t="shared" si="32"/>
        <v>0</v>
      </c>
      <c r="N105" s="1">
        <f t="shared" si="32"/>
        <v>0</v>
      </c>
      <c r="O105" s="1">
        <f t="shared" si="32"/>
        <v>0</v>
      </c>
      <c r="P105" s="1">
        <f t="shared" si="32"/>
        <v>0</v>
      </c>
      <c r="Q105" s="1">
        <f t="shared" si="32"/>
        <v>0</v>
      </c>
      <c r="R105" s="1">
        <f t="shared" si="32"/>
        <v>0</v>
      </c>
      <c r="S105" s="1">
        <f t="shared" si="32"/>
        <v>0</v>
      </c>
      <c r="T105" s="1">
        <f t="shared" si="32"/>
        <v>0</v>
      </c>
      <c r="U105" s="1">
        <f t="shared" si="32"/>
        <v>0</v>
      </c>
      <c r="V105" s="1">
        <f t="shared" si="32"/>
        <v>0</v>
      </c>
      <c r="W105" s="1">
        <f t="shared" si="32"/>
        <v>0</v>
      </c>
      <c r="X105" s="1">
        <f t="shared" si="32"/>
        <v>0</v>
      </c>
      <c r="Y105" s="1">
        <f t="shared" si="32"/>
        <v>0</v>
      </c>
      <c r="Z105" s="1">
        <f t="shared" si="32"/>
        <v>0</v>
      </c>
      <c r="AA105" s="1">
        <f t="shared" si="32"/>
        <v>6.459369990038196</v>
      </c>
      <c r="AB105" s="1">
        <f t="shared" si="32"/>
        <v>6.7625917963753368</v>
      </c>
      <c r="AC105" s="1">
        <f t="shared" si="32"/>
        <v>7.0800477252321921</v>
      </c>
      <c r="AD105" s="1">
        <f t="shared" si="32"/>
        <v>7.4124059681427132</v>
      </c>
      <c r="AE105" s="1">
        <f t="shared" si="32"/>
        <v>7.7603660835147634</v>
      </c>
      <c r="AF105" s="1">
        <f t="shared" si="32"/>
        <v>8.1246604690833042</v>
      </c>
      <c r="AG105" s="1">
        <f t="shared" si="32"/>
        <v>8.5060559034849259</v>
      </c>
      <c r="AH105" s="1">
        <f t="shared" si="32"/>
        <v>8.9053551601983756</v>
      </c>
      <c r="AI105" s="1">
        <f t="shared" si="32"/>
        <v>9.3233986972482086</v>
      </c>
      <c r="AJ105" s="1">
        <f t="shared" si="32"/>
        <v>9.7610664262281119</v>
      </c>
      <c r="AK105" s="1">
        <f t="shared" ref="AK105:BP105" si="33">IF( AK60&lt;AK45,  MAX(price.feed.2030,AK75), price.feed.2030)</f>
        <v>10.21927956436733</v>
      </c>
      <c r="AL105" s="1">
        <f t="shared" si="33"/>
        <v>10.699002573538598</v>
      </c>
      <c r="AM105" s="1">
        <f t="shared" si="33"/>
        <v>11.201245190288738</v>
      </c>
      <c r="AN105" s="1">
        <f t="shared" si="33"/>
        <v>11.727064551164899</v>
      </c>
      <c r="AO105" s="1">
        <f t="shared" si="33"/>
        <v>12.277567417809864</v>
      </c>
      <c r="AP105" s="1">
        <f t="shared" si="33"/>
        <v>12.853912506509806</v>
      </c>
      <c r="AQ105" s="1">
        <f t="shared" si="33"/>
        <v>13.457312927097952</v>
      </c>
      <c r="AR105" s="1">
        <f t="shared" si="33"/>
        <v>14.089038736347451</v>
      </c>
      <c r="AS105" s="1">
        <f t="shared" si="33"/>
        <v>14.750419611228089</v>
      </c>
      <c r="AT105" s="1">
        <f t="shared" si="33"/>
        <v>15.442847647653496</v>
      </c>
      <c r="AU105" s="1">
        <f t="shared" si="33"/>
        <v>16.167780290609763</v>
      </c>
      <c r="AV105" s="1">
        <f t="shared" si="33"/>
        <v>16.926743401832887</v>
      </c>
      <c r="AW105" s="1">
        <f t="shared" si="33"/>
        <v>17.721334471492103</v>
      </c>
      <c r="AX105" s="1">
        <f t="shared" si="33"/>
        <v>18.553225980638921</v>
      </c>
      <c r="AY105" s="1">
        <f t="shared" si="33"/>
        <v>19.424168921499508</v>
      </c>
      <c r="AZ105" s="1">
        <f t="shared" si="33"/>
        <v>20.33599648301994</v>
      </c>
      <c r="BA105" s="1">
        <f t="shared" si="33"/>
        <v>21.29062790942173</v>
      </c>
      <c r="BB105" s="1">
        <f t="shared" si="33"/>
        <v>22.290072539889259</v>
      </c>
      <c r="BC105" s="1">
        <f t="shared" si="33"/>
        <v>23.336434037892129</v>
      </c>
      <c r="BD105" s="1">
        <f t="shared" si="33"/>
        <v>24.431914819044177</v>
      </c>
      <c r="BE105" s="1">
        <f t="shared" si="33"/>
        <v>25.578820686819366</v>
      </c>
      <c r="BF105" s="1">
        <f t="shared" si="33"/>
        <v>26.779565685881618</v>
      </c>
      <c r="BG105" s="1">
        <f t="shared" si="33"/>
        <v>28.036677183244407</v>
      </c>
      <c r="BH105" s="1">
        <f t="shared" si="33"/>
        <v>29.352801187954711</v>
      </c>
      <c r="BI105" s="1">
        <f t="shared" si="33"/>
        <v>30.730707920498762</v>
      </c>
      <c r="BJ105" s="1">
        <f t="shared" si="33"/>
        <v>32.173297643651864</v>
      </c>
      <c r="BK105" s="1">
        <f t="shared" si="33"/>
        <v>33.683606767045639</v>
      </c>
      <c r="BL105" s="1">
        <f t="shared" si="33"/>
        <v>35.264814238301391</v>
      </c>
      <c r="BM105" s="1">
        <f t="shared" si="33"/>
        <v>36.920248234182196</v>
      </c>
      <c r="BN105" s="1">
        <f t="shared" si="33"/>
        <v>38.653393165847305</v>
      </c>
      <c r="BO105" s="1">
        <f t="shared" si="33"/>
        <v>40.467897012953678</v>
      </c>
      <c r="BP105" s="1">
        <f t="shared" si="33"/>
        <v>42.367579002042014</v>
      </c>
      <c r="BQ105" s="1">
        <f t="shared" ref="BQ105:DA105" si="34">IF( BQ60&lt;BQ45,  MAX(price.feed.2030,BQ75), price.feed.2030)</f>
        <v>44.35643764536843</v>
      </c>
      <c r="BR105" s="1">
        <f t="shared" si="34"/>
        <v>46.438659157102833</v>
      </c>
      <c r="BS105" s="1">
        <f t="shared" si="34"/>
        <v>48.618626264608402</v>
      </c>
      <c r="BT105" s="1">
        <f t="shared" si="34"/>
        <v>50.900927433347853</v>
      </c>
      <c r="BU105" s="1">
        <f t="shared" si="34"/>
        <v>53.290366524834894</v>
      </c>
      <c r="BV105" s="1">
        <f t="shared" si="34"/>
        <v>55.791972907957316</v>
      </c>
      <c r="BW105" s="1">
        <f t="shared" si="34"/>
        <v>58.411012044955775</v>
      </c>
      <c r="BX105" s="1">
        <f t="shared" si="34"/>
        <v>61.152996574339781</v>
      </c>
      <c r="BY105" s="1">
        <f t="shared" si="34"/>
        <v>64.023697914067611</v>
      </c>
      <c r="BZ105" s="1">
        <f t="shared" si="34"/>
        <v>67.029158409414208</v>
      </c>
      <c r="CA105" s="1">
        <f t="shared" si="34"/>
        <v>70.175704051095394</v>
      </c>
      <c r="CB105" s="1">
        <f t="shared" si="34"/>
        <v>73.469957790418292</v>
      </c>
      <c r="CC105" s="1">
        <f t="shared" si="34"/>
        <v>76.91885347948417</v>
      </c>
      <c r="CD105" s="1">
        <f t="shared" si="34"/>
        <v>80.529650465784883</v>
      </c>
      <c r="CE105" s="1">
        <f t="shared" si="34"/>
        <v>84.309948871913122</v>
      </c>
      <c r="CF105" s="1">
        <f t="shared" si="34"/>
        <v>88.267705592546875</v>
      </c>
      <c r="CG105" s="1">
        <f t="shared" si="34"/>
        <v>92.411251042379249</v>
      </c>
      <c r="CH105" s="1">
        <f t="shared" si="34"/>
        <v>96.749306690245874</v>
      </c>
      <c r="CI105" s="1">
        <f t="shared" si="34"/>
        <v>101.29100341635476</v>
      </c>
      <c r="CJ105" s="1">
        <f t="shared" si="34"/>
        <v>106.04590073125948</v>
      </c>
      <c r="CK105" s="1">
        <f t="shared" si="34"/>
        <v>111.02400689702684</v>
      </c>
      <c r="CL105" s="1">
        <f t="shared" si="34"/>
        <v>116.23579999295136</v>
      </c>
      <c r="CM105" s="1">
        <f t="shared" si="34"/>
        <v>121.69224997015681</v>
      </c>
      <c r="CN105" s="1">
        <f t="shared" si="34"/>
        <v>127.40484174150444</v>
      </c>
      <c r="CO105" s="1">
        <f t="shared" si="34"/>
        <v>133.38559935541042</v>
      </c>
      <c r="CP105" s="1">
        <f t="shared" si="34"/>
        <v>139.64711130445278</v>
      </c>
      <c r="CQ105" s="1">
        <f t="shared" si="34"/>
        <v>146.20255702203877</v>
      </c>
      <c r="CR105" s="1">
        <f t="shared" si="34"/>
        <v>153.06573462290393</v>
      </c>
      <c r="CS105" s="1">
        <f t="shared" si="34"/>
        <v>160.25108994583132</v>
      </c>
      <c r="CT105" s="1">
        <f t="shared" si="34"/>
        <v>167.77374695972125</v>
      </c>
      <c r="CU105" s="1">
        <f t="shared" si="34"/>
        <v>175.64953959701148</v>
      </c>
      <c r="CV105" s="1">
        <f t="shared" si="34"/>
        <v>183.89504508145242</v>
      </c>
      <c r="CW105" s="1">
        <f t="shared" si="34"/>
        <v>192.52761882038428</v>
      </c>
      <c r="CX105" s="1">
        <f t="shared" si="34"/>
        <v>201.5654309349618</v>
      </c>
      <c r="CY105" s="1">
        <f t="shared" si="34"/>
        <v>211.02750450521427</v>
      </c>
      <c r="CZ105" s="1">
        <f t="shared" si="34"/>
        <v>220.93375561044195</v>
      </c>
      <c r="DA105" s="1">
        <f t="shared" si="34"/>
        <v>231.3050352492246</v>
      </c>
    </row>
    <row r="106" spans="1:105" x14ac:dyDescent="0.25">
      <c r="A106" t="s">
        <v>56</v>
      </c>
      <c r="B106" s="3">
        <f t="shared" si="13"/>
        <v>28.021858228743099</v>
      </c>
      <c r="D106" t="s">
        <v>56</v>
      </c>
      <c r="E106" s="1">
        <f t="shared" ref="E106:AJ106" si="35">IF( E61&lt;E46,  MAX(price.feed.2030,E76), price.feed.2030)</f>
        <v>0</v>
      </c>
      <c r="F106" s="1">
        <f t="shared" si="35"/>
        <v>0</v>
      </c>
      <c r="G106" s="1">
        <f t="shared" si="35"/>
        <v>0</v>
      </c>
      <c r="H106" s="1">
        <f t="shared" si="35"/>
        <v>0</v>
      </c>
      <c r="I106" s="1">
        <f t="shared" si="35"/>
        <v>0</v>
      </c>
      <c r="J106" s="1">
        <f t="shared" si="35"/>
        <v>0</v>
      </c>
      <c r="K106" s="1">
        <f t="shared" si="35"/>
        <v>0</v>
      </c>
      <c r="L106" s="1">
        <f t="shared" si="35"/>
        <v>0</v>
      </c>
      <c r="M106" s="1">
        <f t="shared" si="35"/>
        <v>0</v>
      </c>
      <c r="N106" s="1">
        <f t="shared" si="35"/>
        <v>5.563895415249144</v>
      </c>
      <c r="O106" s="1">
        <f t="shared" si="35"/>
        <v>5.7776412412082987</v>
      </c>
      <c r="P106" s="1">
        <f t="shared" si="35"/>
        <v>5.9995984505068582</v>
      </c>
      <c r="Q106" s="1">
        <f t="shared" si="35"/>
        <v>6.230082496398909</v>
      </c>
      <c r="R106" s="1">
        <f t="shared" si="35"/>
        <v>6.4694209507732934</v>
      </c>
      <c r="S106" s="1">
        <f t="shared" si="35"/>
        <v>6.7179539697100985</v>
      </c>
      <c r="T106" s="1">
        <f t="shared" si="35"/>
        <v>6.9760347769222104</v>
      </c>
      <c r="U106" s="1">
        <f t="shared" si="35"/>
        <v>7.2440301657690842</v>
      </c>
      <c r="V106" s="1">
        <f t="shared" si="35"/>
        <v>7.5223210205561175</v>
      </c>
      <c r="W106" s="1">
        <f t="shared" si="35"/>
        <v>7.811302857860599</v>
      </c>
      <c r="X106" s="1">
        <f t="shared" si="35"/>
        <v>8.1113863886535231</v>
      </c>
      <c r="Y106" s="1">
        <f t="shared" si="35"/>
        <v>8.4229981020162157</v>
      </c>
      <c r="Z106" s="1">
        <f t="shared" si="35"/>
        <v>8.746580871281342</v>
      </c>
      <c r="AA106" s="1">
        <f t="shared" si="35"/>
        <v>9.0825945834598016</v>
      </c>
      <c r="AB106" s="1">
        <f t="shared" si="35"/>
        <v>9.4315167928480292</v>
      </c>
      <c r="AC106" s="1">
        <f t="shared" si="35"/>
        <v>9.7938433997446612</v>
      </c>
      <c r="AD106" s="1">
        <f t="shared" si="35"/>
        <v>10.170089355241167</v>
      </c>
      <c r="AE106" s="1">
        <f t="shared" si="35"/>
        <v>10.560789393088143</v>
      </c>
      <c r="AF106" s="1">
        <f t="shared" si="35"/>
        <v>10.966498789677374</v>
      </c>
      <c r="AG106" s="1">
        <f t="shared" si="35"/>
        <v>11.387794153219842</v>
      </c>
      <c r="AH106" s="1">
        <f t="shared" si="35"/>
        <v>11.825274243241235</v>
      </c>
      <c r="AI106" s="1">
        <f t="shared" si="35"/>
        <v>12.279560821559663</v>
      </c>
      <c r="AJ106" s="1">
        <f t="shared" si="35"/>
        <v>12.751299535955045</v>
      </c>
      <c r="AK106" s="1">
        <f t="shared" ref="AK106:BP106" si="36">IF( AK61&lt;AK46,  MAX(price.feed.2030,AK76), price.feed.2030)</f>
        <v>13.241160837786014</v>
      </c>
      <c r="AL106" s="1">
        <f t="shared" si="36"/>
        <v>13.749840934858589</v>
      </c>
      <c r="AM106" s="1">
        <f t="shared" si="36"/>
        <v>14.278062780900738</v>
      </c>
      <c r="AN106" s="1">
        <f t="shared" si="36"/>
        <v>14.826577103049196</v>
      </c>
      <c r="AO106" s="1">
        <f t="shared" si="36"/>
        <v>15.396163468808812</v>
      </c>
      <c r="AP106" s="1">
        <f t="shared" si="36"/>
        <v>15.987631394000816</v>
      </c>
      <c r="AQ106" s="1">
        <f t="shared" si="36"/>
        <v>16.601821493274674</v>
      </c>
      <c r="AR106" s="1">
        <f t="shared" si="36"/>
        <v>17.239606674818663</v>
      </c>
      <c r="AS106" s="1">
        <f t="shared" si="36"/>
        <v>17.901893380967159</v>
      </c>
      <c r="AT106" s="1">
        <f t="shared" si="36"/>
        <v>18.589622876467789</v>
      </c>
      <c r="AU106" s="1">
        <f t="shared" si="36"/>
        <v>19.303772586239408</v>
      </c>
      <c r="AV106" s="1">
        <f t="shared" si="36"/>
        <v>20.045357484522174</v>
      </c>
      <c r="AW106" s="1">
        <f t="shared" si="36"/>
        <v>20.815431537393962</v>
      </c>
      <c r="AX106" s="1">
        <f t="shared" si="36"/>
        <v>21.615089200703466</v>
      </c>
      <c r="AY106" s="1">
        <f t="shared" si="36"/>
        <v>22.44546697554852</v>
      </c>
      <c r="AZ106" s="1">
        <f t="shared" si="36"/>
        <v>23.307745023510844</v>
      </c>
      <c r="BA106" s="1">
        <f t="shared" si="36"/>
        <v>24.203148843942401</v>
      </c>
      <c r="BB106" s="1">
        <f t="shared" si="36"/>
        <v>25.132951015687425</v>
      </c>
      <c r="BC106" s="1">
        <f t="shared" si="36"/>
        <v>26.098473005715441</v>
      </c>
      <c r="BD106" s="1">
        <f t="shared" si="36"/>
        <v>27.101087047235769</v>
      </c>
      <c r="BE106" s="1">
        <f t="shared" si="36"/>
        <v>28.142218089962778</v>
      </c>
      <c r="BF106" s="1">
        <f t="shared" si="36"/>
        <v>29.223345825303653</v>
      </c>
      <c r="BG106" s="1">
        <f t="shared" si="36"/>
        <v>30.346006789346927</v>
      </c>
      <c r="BH106" s="1">
        <f t="shared" si="36"/>
        <v>31.511796546640674</v>
      </c>
      <c r="BI106" s="1">
        <f t="shared" si="36"/>
        <v>32.72237195786397</v>
      </c>
      <c r="BJ106" s="1">
        <f t="shared" si="36"/>
        <v>33.979453534614464</v>
      </c>
      <c r="BK106" s="1">
        <f t="shared" si="36"/>
        <v>35.284827884659052</v>
      </c>
      <c r="BL106" s="1">
        <f t="shared" si="36"/>
        <v>36.640350251122399</v>
      </c>
      <c r="BM106" s="1">
        <f t="shared" si="36"/>
        <v>38.047947149222651</v>
      </c>
      <c r="BN106" s="1">
        <f t="shared" si="36"/>
        <v>39.509619104301414</v>
      </c>
      <c r="BO106" s="1">
        <f t="shared" si="36"/>
        <v>41.0274434950394</v>
      </c>
      <c r="BP106" s="1">
        <f t="shared" si="36"/>
        <v>42.603577505898947</v>
      </c>
      <c r="BQ106" s="1">
        <f t="shared" ref="BQ106:DA106" si="37">IF( BQ61&lt;BQ46,  MAX(price.feed.2030,BQ76), price.feed.2030)</f>
        <v>44.240261192988989</v>
      </c>
      <c r="BR106" s="1">
        <f t="shared" si="37"/>
        <v>45.939820667710151</v>
      </c>
      <c r="BS106" s="1">
        <f t="shared" si="37"/>
        <v>47.704671402704662</v>
      </c>
      <c r="BT106" s="1">
        <f t="shared" si="37"/>
        <v>49.537321664809696</v>
      </c>
      <c r="BU106" s="1">
        <f t="shared" si="37"/>
        <v>51.440376079892566</v>
      </c>
      <c r="BV106" s="1">
        <f t="shared" si="37"/>
        <v>53.416539334635146</v>
      </c>
      <c r="BW106" s="1">
        <f t="shared" si="37"/>
        <v>55.468620020528157</v>
      </c>
      <c r="BX106" s="1">
        <f t="shared" si="37"/>
        <v>57.599534625538062</v>
      </c>
      <c r="BY106" s="1">
        <f t="shared" si="37"/>
        <v>59.812311679121045</v>
      </c>
      <c r="BZ106" s="1">
        <f t="shared" si="37"/>
        <v>62.11009605647304</v>
      </c>
      <c r="CA106" s="1">
        <f t="shared" si="37"/>
        <v>64.496153448135772</v>
      </c>
      <c r="CB106" s="1">
        <f t="shared" si="37"/>
        <v>66.97387500130823</v>
      </c>
      <c r="CC106" s="1">
        <f t="shared" si="37"/>
        <v>69.546782139462763</v>
      </c>
      <c r="CD106" s="1">
        <f t="shared" si="37"/>
        <v>72.218531567113587</v>
      </c>
      <c r="CE106" s="1">
        <f t="shared" si="37"/>
        <v>74.992920466851515</v>
      </c>
      <c r="CF106" s="1">
        <f t="shared" si="37"/>
        <v>77.873891896031168</v>
      </c>
      <c r="CG106" s="1">
        <f t="shared" si="37"/>
        <v>80.865540390780197</v>
      </c>
      <c r="CH106" s="1">
        <f t="shared" si="37"/>
        <v>83.97211778529558</v>
      </c>
      <c r="CI106" s="1">
        <f t="shared" si="37"/>
        <v>87.198039254697278</v>
      </c>
      <c r="CJ106" s="1">
        <f t="shared" si="37"/>
        <v>90.547889590027324</v>
      </c>
      <c r="CK106" s="1">
        <f t="shared" si="37"/>
        <v>94.026429714314077</v>
      </c>
      <c r="CL106" s="1">
        <f t="shared" si="37"/>
        <v>97.638603448959401</v>
      </c>
      <c r="CM106" s="1">
        <f t="shared" si="37"/>
        <v>101.38954454006935</v>
      </c>
      <c r="CN106" s="1">
        <f t="shared" si="37"/>
        <v>105.28458395471105</v>
      </c>
      <c r="CO106" s="1">
        <f t="shared" si="37"/>
        <v>109.32925745746731</v>
      </c>
      <c r="CP106" s="1">
        <f t="shared" si="37"/>
        <v>113.52931347805691</v>
      </c>
      <c r="CQ106" s="1">
        <f t="shared" si="37"/>
        <v>117.89072128120051</v>
      </c>
      <c r="CR106" s="1">
        <f t="shared" si="37"/>
        <v>122.41967945034726</v>
      </c>
      <c r="CS106" s="1">
        <f t="shared" si="37"/>
        <v>127.12262469731463</v>
      </c>
      <c r="CT106" s="1">
        <f t="shared" si="37"/>
        <v>132.00624101036615</v>
      </c>
      <c r="CU106" s="1">
        <f t="shared" si="37"/>
        <v>137.0774691537263</v>
      </c>
      <c r="CV106" s="1">
        <f t="shared" si="37"/>
        <v>142.34351653203453</v>
      </c>
      <c r="CW106" s="1">
        <f t="shared" si="37"/>
        <v>147.81186743375744</v>
      </c>
      <c r="CX106" s="1">
        <f t="shared" si="37"/>
        <v>153.49029366811894</v>
      </c>
      <c r="CY106" s="1">
        <f t="shared" si="37"/>
        <v>159.38686561066245</v>
      </c>
      <c r="CZ106" s="1">
        <f t="shared" si="37"/>
        <v>165.50996367314951</v>
      </c>
      <c r="DA106" s="1">
        <f t="shared" si="37"/>
        <v>171.86829021408829</v>
      </c>
    </row>
    <row r="107" spans="1:105" x14ac:dyDescent="0.25">
      <c r="A107" t="s">
        <v>57</v>
      </c>
      <c r="B107" s="3">
        <f t="shared" si="13"/>
        <v>28.404895063461396</v>
      </c>
      <c r="D107" t="s">
        <v>57</v>
      </c>
      <c r="E107" s="1">
        <f t="shared" ref="E107:AJ107" si="38">IF( E62&lt;E47,  MAX(price.feed.2030,E77), price.feed.2030)</f>
        <v>7.2132499826018561</v>
      </c>
      <c r="F107" s="1">
        <f t="shared" si="38"/>
        <v>7.4084335034638533</v>
      </c>
      <c r="G107" s="1">
        <f t="shared" si="38"/>
        <v>7.6088985003467782</v>
      </c>
      <c r="H107" s="1">
        <f t="shared" si="38"/>
        <v>7.8147878848490944</v>
      </c>
      <c r="I107" s="1">
        <f t="shared" si="38"/>
        <v>8.0262484356179655</v>
      </c>
      <c r="J107" s="1">
        <f t="shared" si="38"/>
        <v>8.2434309029878143</v>
      </c>
      <c r="K107" s="1">
        <f t="shared" si="38"/>
        <v>8.4664901164503394</v>
      </c>
      <c r="L107" s="1">
        <f t="shared" si="38"/>
        <v>8.6955850950325146</v>
      </c>
      <c r="M107" s="1">
        <f t="shared" si="38"/>
        <v>8.9308791606613571</v>
      </c>
      <c r="N107" s="1">
        <f t="shared" si="38"/>
        <v>9.1725400545961797</v>
      </c>
      <c r="O107" s="1">
        <f t="shared" si="38"/>
        <v>9.4207400570114537</v>
      </c>
      <c r="P107" s="1">
        <f t="shared" si="38"/>
        <v>9.6756561098154226</v>
      </c>
      <c r="Q107" s="1">
        <f t="shared" si="38"/>
        <v>9.9374699427920632</v>
      </c>
      <c r="R107" s="1">
        <f t="shared" si="38"/>
        <v>10.206368203156355</v>
      </c>
      <c r="S107" s="1">
        <f t="shared" si="38"/>
        <v>10.482542588615189</v>
      </c>
      <c r="T107" s="1">
        <f t="shared" si="38"/>
        <v>10.766189984028726</v>
      </c>
      <c r="U107" s="1">
        <f t="shared" si="38"/>
        <v>11.057512601769737</v>
      </c>
      <c r="V107" s="1">
        <f t="shared" si="38"/>
        <v>11.356718125880914</v>
      </c>
      <c r="W107" s="1">
        <f t="shared" si="38"/>
        <v>11.664019860132909</v>
      </c>
      <c r="X107" s="1">
        <f t="shared" si="38"/>
        <v>11.979636880088702</v>
      </c>
      <c r="Y107" s="1">
        <f t="shared" si="38"/>
        <v>12.303794189282707</v>
      </c>
      <c r="Z107" s="1">
        <f t="shared" si="38"/>
        <v>12.636722879625886</v>
      </c>
      <c r="AA107" s="1">
        <f t="shared" si="38"/>
        <v>12.978660296151283</v>
      </c>
      <c r="AB107" s="1">
        <f t="shared" si="38"/>
        <v>13.329850206217431</v>
      </c>
      <c r="AC107" s="1">
        <f t="shared" si="38"/>
        <v>13.69054297329024</v>
      </c>
      <c r="AD107" s="1">
        <f t="shared" si="38"/>
        <v>14.0609957354272</v>
      </c>
      <c r="AE107" s="1">
        <f t="shared" si="38"/>
        <v>14.441472588591282</v>
      </c>
      <c r="AF107" s="1">
        <f t="shared" si="38"/>
        <v>14.832244774925043</v>
      </c>
      <c r="AG107" s="1">
        <f t="shared" si="38"/>
        <v>15.233590876119306</v>
      </c>
      <c r="AH107" s="1">
        <f t="shared" si="38"/>
        <v>15.645797012014187</v>
      </c>
      <c r="AI107" s="1">
        <f t="shared" si="38"/>
        <v>16.069157044574087</v>
      </c>
      <c r="AJ107" s="1">
        <f t="shared" si="38"/>
        <v>16.503972787382022</v>
      </c>
      <c r="AK107" s="1">
        <f t="shared" ref="AK107:BP107" si="39">IF( AK62&lt;AK47,  MAX(price.feed.2030,AK77), price.feed.2030)</f>
        <v>16.950554220802676</v>
      </c>
      <c r="AL107" s="1">
        <f t="shared" si="39"/>
        <v>17.409219712967559</v>
      </c>
      <c r="AM107" s="1">
        <f t="shared" si="39"/>
        <v>17.880296246739849</v>
      </c>
      <c r="AN107" s="1">
        <f t="shared" si="39"/>
        <v>18.36411965282058</v>
      </c>
      <c r="AO107" s="1">
        <f t="shared" si="39"/>
        <v>18.861034849162589</v>
      </c>
      <c r="AP107" s="1">
        <f t="shared" si="39"/>
        <v>19.37139608686261</v>
      </c>
      <c r="AQ107" s="1">
        <f t="shared" si="39"/>
        <v>19.895567202707163</v>
      </c>
      <c r="AR107" s="1">
        <f t="shared" si="39"/>
        <v>20.433921878551928</v>
      </c>
      <c r="AS107" s="1">
        <f t="shared" si="39"/>
        <v>20.986843907719717</v>
      </c>
      <c r="AT107" s="1">
        <f t="shared" si="39"/>
        <v>21.554727468606988</v>
      </c>
      <c r="AU107" s="1">
        <f t="shared" si="39"/>
        <v>22.137977405693729</v>
      </c>
      <c r="AV107" s="1">
        <f t="shared" si="39"/>
        <v>22.737009518157407</v>
      </c>
      <c r="AW107" s="1">
        <f t="shared" si="39"/>
        <v>23.352250856296347</v>
      </c>
      <c r="AX107" s="1">
        <f t="shared" si="39"/>
        <v>23.984140025974128</v>
      </c>
      <c r="AY107" s="1">
        <f t="shared" si="39"/>
        <v>24.633127501301889</v>
      </c>
      <c r="AZ107" s="1">
        <f t="shared" si="39"/>
        <v>25.299675945781598</v>
      </c>
      <c r="BA107" s="1">
        <f t="shared" si="39"/>
        <v>25.984260542139101</v>
      </c>
      <c r="BB107" s="1">
        <f t="shared" si="39"/>
        <v>26.687369331082078</v>
      </c>
      <c r="BC107" s="1">
        <f t="shared" si="39"/>
        <v>27.409503559224579</v>
      </c>
      <c r="BD107" s="1">
        <f t="shared" si="39"/>
        <v>28.151178036425936</v>
      </c>
      <c r="BE107" s="1">
        <f t="shared" si="39"/>
        <v>28.912921502798987</v>
      </c>
      <c r="BF107" s="1">
        <f t="shared" si="39"/>
        <v>29.695277005649203</v>
      </c>
      <c r="BG107" s="1">
        <f t="shared" si="39"/>
        <v>30.498802286613373</v>
      </c>
      <c r="BH107" s="1">
        <f t="shared" si="39"/>
        <v>31.324070179273864</v>
      </c>
      <c r="BI107" s="1">
        <f t="shared" si="39"/>
        <v>32.171669017532004</v>
      </c>
      <c r="BJ107" s="1">
        <f t="shared" si="39"/>
        <v>33.042203055031671</v>
      </c>
      <c r="BK107" s="1">
        <f t="shared" si="39"/>
        <v>33.936292895931899</v>
      </c>
      <c r="BL107" s="1">
        <f t="shared" si="39"/>
        <v>34.854575937336037</v>
      </c>
      <c r="BM107" s="1">
        <f t="shared" si="39"/>
        <v>35.797706823692359</v>
      </c>
      <c r="BN107" s="1">
        <f t="shared" si="39"/>
        <v>36.766357913490523</v>
      </c>
      <c r="BO107" s="1">
        <f t="shared" si="39"/>
        <v>37.761219758586179</v>
      </c>
      <c r="BP107" s="1">
        <f t="shared" si="39"/>
        <v>38.783001596495772</v>
      </c>
      <c r="BQ107" s="1">
        <f t="shared" ref="BQ107:DA107" si="40">IF( BQ62&lt;BQ47,  MAX(price.feed.2030,BQ77), price.feed.2030)</f>
        <v>39.832431856012469</v>
      </c>
      <c r="BR107" s="1">
        <f t="shared" si="40"/>
        <v>40.910258676503133</v>
      </c>
      <c r="BS107" s="1">
        <f t="shared" si="40"/>
        <v>42.017250441257488</v>
      </c>
      <c r="BT107" s="1">
        <f t="shared" si="40"/>
        <v>43.154196325268963</v>
      </c>
      <c r="BU107" s="1">
        <f t="shared" si="40"/>
        <v>44.32190685783776</v>
      </c>
      <c r="BV107" s="1">
        <f t="shared" si="40"/>
        <v>45.521214500397761</v>
      </c>
      <c r="BW107" s="1">
        <f t="shared" si="40"/>
        <v>46.752974239978698</v>
      </c>
      <c r="BX107" s="1">
        <f t="shared" si="40"/>
        <v>48.018064198726776</v>
      </c>
      <c r="BY107" s="1">
        <f t="shared" si="40"/>
        <v>49.317386259918393</v>
      </c>
      <c r="BZ107" s="1">
        <f t="shared" si="40"/>
        <v>50.651866710913396</v>
      </c>
      <c r="CA107" s="1">
        <f t="shared" si="40"/>
        <v>52.022456903505422</v>
      </c>
      <c r="CB107" s="1">
        <f t="shared" si="40"/>
        <v>53.430133932141388</v>
      </c>
      <c r="CC107" s="1">
        <f t="shared" si="40"/>
        <v>54.87590133049266</v>
      </c>
      <c r="CD107" s="1">
        <f t="shared" si="40"/>
        <v>56.360789786874363</v>
      </c>
      <c r="CE107" s="1">
        <f t="shared" si="40"/>
        <v>57.885857879023987</v>
      </c>
      <c r="CF107" s="1">
        <f t="shared" si="40"/>
        <v>59.452192828761852</v>
      </c>
      <c r="CG107" s="1">
        <f t="shared" si="40"/>
        <v>61.060911277071938</v>
      </c>
      <c r="CH107" s="1">
        <f t="shared" si="40"/>
        <v>62.713160080156158</v>
      </c>
      <c r="CI107" s="1">
        <f t="shared" si="40"/>
        <v>64.410117127028272</v>
      </c>
      <c r="CJ107" s="1">
        <f t="shared" si="40"/>
        <v>66.152992179232214</v>
      </c>
      <c r="CK107" s="1">
        <f t="shared" si="40"/>
        <v>67.943027733280928</v>
      </c>
      <c r="CL107" s="1">
        <f t="shared" si="40"/>
        <v>69.781499906433439</v>
      </c>
      <c r="CM107" s="1">
        <f t="shared" si="40"/>
        <v>71.66971934643901</v>
      </c>
      <c r="CN107" s="1">
        <f t="shared" si="40"/>
        <v>73.609032165898952</v>
      </c>
      <c r="CO107" s="1">
        <f t="shared" si="40"/>
        <v>75.600820901910865</v>
      </c>
      <c r="CP107" s="1">
        <f t="shared" si="40"/>
        <v>77.646505501679727</v>
      </c>
      <c r="CQ107" s="1">
        <f t="shared" si="40"/>
        <v>79.747544334799727</v>
      </c>
      <c r="CR107" s="1">
        <f t="shared" si="40"/>
        <v>81.90543523292574</v>
      </c>
      <c r="CS107" s="1">
        <f t="shared" si="40"/>
        <v>84.121716557579091</v>
      </c>
      <c r="CT107" s="1">
        <f t="shared" si="40"/>
        <v>86.397968296845804</v>
      </c>
      <c r="CU107" s="1">
        <f t="shared" si="40"/>
        <v>88.735813191751163</v>
      </c>
      <c r="CV107" s="1">
        <f t="shared" si="40"/>
        <v>91.136917893112283</v>
      </c>
      <c r="CW107" s="1">
        <f t="shared" si="40"/>
        <v>93.602994149694737</v>
      </c>
      <c r="CX107" s="1">
        <f t="shared" si="40"/>
        <v>96.135800028518787</v>
      </c>
      <c r="CY107" s="1">
        <f t="shared" si="40"/>
        <v>98.737141168186781</v>
      </c>
      <c r="CZ107" s="1">
        <f t="shared" si="40"/>
        <v>101.40887206612298</v>
      </c>
      <c r="DA107" s="1">
        <f t="shared" si="40"/>
        <v>104.15289740064622</v>
      </c>
    </row>
    <row r="108" spans="1:105" x14ac:dyDescent="0.25">
      <c r="A108" t="s">
        <v>58</v>
      </c>
      <c r="B108" s="3">
        <f t="shared" si="13"/>
        <v>32.570866425286013</v>
      </c>
      <c r="D108" t="s">
        <v>58</v>
      </c>
      <c r="E108" s="1">
        <f t="shared" ref="E108:AJ108" si="41">IF( E63&lt;E48,  MAX(price.feed.2030,E78), price.feed.2030)</f>
        <v>5.1993919498694492</v>
      </c>
      <c r="F108" s="1">
        <f t="shared" si="41"/>
        <v>5.3869651233697642</v>
      </c>
      <c r="G108" s="1">
        <f t="shared" si="41"/>
        <v>5.5813051834130087</v>
      </c>
      <c r="H108" s="1">
        <f t="shared" si="41"/>
        <v>5.78265625208034</v>
      </c>
      <c r="I108" s="1">
        <f t="shared" si="41"/>
        <v>5.9912712583968766</v>
      </c>
      <c r="J108" s="1">
        <f t="shared" si="41"/>
        <v>6.2074122560508309</v>
      </c>
      <c r="K108" s="1">
        <f t="shared" si="41"/>
        <v>6.4313507525747253</v>
      </c>
      <c r="L108" s="1">
        <f t="shared" si="41"/>
        <v>6.663368050402096</v>
      </c>
      <c r="M108" s="1">
        <f t="shared" si="41"/>
        <v>6.9037556002281679</v>
      </c>
      <c r="N108" s="1">
        <f t="shared" si="41"/>
        <v>7.1528153671183921</v>
      </c>
      <c r="O108" s="1">
        <f t="shared" si="41"/>
        <v>7.4108602098246443</v>
      </c>
      <c r="P108" s="1">
        <f t="shared" si="41"/>
        <v>7.6782142737857058</v>
      </c>
      <c r="Q108" s="1">
        <f t="shared" si="41"/>
        <v>7.9552133983055615</v>
      </c>
      <c r="R108" s="1">
        <f t="shared" si="41"/>
        <v>8.2422055384210733</v>
      </c>
      <c r="S108" s="1">
        <f t="shared" si="41"/>
        <v>8.5395512019889761</v>
      </c>
      <c r="T108" s="1">
        <f t="shared" si="41"/>
        <v>8.8476239025411516</v>
      </c>
      <c r="U108" s="1">
        <f t="shared" si="41"/>
        <v>9.16681062847716</v>
      </c>
      <c r="V108" s="1">
        <f t="shared" si="41"/>
        <v>9.4975123291833512</v>
      </c>
      <c r="W108" s="1">
        <f t="shared" si="41"/>
        <v>9.8401444186891336</v>
      </c>
      <c r="X108" s="1">
        <f t="shared" si="41"/>
        <v>10.195137297493213</v>
      </c>
      <c r="Y108" s="1">
        <f t="shared" si="41"/>
        <v>10.562936893215223</v>
      </c>
      <c r="Z108" s="1">
        <f t="shared" si="41"/>
        <v>10.944005220751814</v>
      </c>
      <c r="AA108" s="1">
        <f t="shared" si="41"/>
        <v>11.338820962641014</v>
      </c>
      <c r="AB108" s="1">
        <f t="shared" si="41"/>
        <v>11.747880070363774</v>
      </c>
      <c r="AC108" s="1">
        <f t="shared" si="41"/>
        <v>12.171696387338026</v>
      </c>
      <c r="AD108" s="1">
        <f t="shared" si="41"/>
        <v>12.61080229438792</v>
      </c>
      <c r="AE108" s="1">
        <f t="shared" si="41"/>
        <v>13.065749378498943</v>
      </c>
      <c r="AF108" s="1">
        <f t="shared" si="41"/>
        <v>13.537109125699061</v>
      </c>
      <c r="AG108" s="1">
        <f t="shared" si="41"/>
        <v>14.025473638936276</v>
      </c>
      <c r="AH108" s="1">
        <f t="shared" si="41"/>
        <v>14.531456381854202</v>
      </c>
      <c r="AI108" s="1">
        <f t="shared" si="41"/>
        <v>15.055692949400189</v>
      </c>
      <c r="AJ108" s="1">
        <f t="shared" si="41"/>
        <v>15.598841866233863</v>
      </c>
      <c r="AK108" s="1">
        <f t="shared" ref="AK108:BP108" si="42">IF( AK63&lt;AK48,  MAX(price.feed.2030,AK78), price.feed.2030)</f>
        <v>16.161585413939008</v>
      </c>
      <c r="AL108" s="1">
        <f t="shared" si="42"/>
        <v>16.744630488077931</v>
      </c>
      <c r="AM108" s="1">
        <f t="shared" si="42"/>
        <v>17.348709486164971</v>
      </c>
      <c r="AN108" s="1">
        <f t="shared" si="42"/>
        <v>17.974581227674424</v>
      </c>
      <c r="AO108" s="1">
        <f t="shared" si="42"/>
        <v>18.623031907238744</v>
      </c>
      <c r="AP108" s="1">
        <f t="shared" si="42"/>
        <v>19.294876082234264</v>
      </c>
      <c r="AQ108" s="1">
        <f t="shared" si="42"/>
        <v>19.990957695995068</v>
      </c>
      <c r="AR108" s="1">
        <f t="shared" si="42"/>
        <v>20.712151137940239</v>
      </c>
      <c r="AS108" s="1">
        <f t="shared" si="42"/>
        <v>21.459362341946356</v>
      </c>
      <c r="AT108" s="1">
        <f t="shared" si="42"/>
        <v>22.233529924344737</v>
      </c>
      <c r="AU108" s="1">
        <f t="shared" si="42"/>
        <v>23.035626362973158</v>
      </c>
      <c r="AV108" s="1">
        <f t="shared" si="42"/>
        <v>23.866659218762951</v>
      </c>
      <c r="AW108" s="1">
        <f t="shared" si="42"/>
        <v>24.727672401396031</v>
      </c>
      <c r="AX108" s="1">
        <f t="shared" si="42"/>
        <v>25.619747480621879</v>
      </c>
      <c r="AY108" s="1">
        <f t="shared" si="42"/>
        <v>26.544005044881423</v>
      </c>
      <c r="AZ108" s="1">
        <f t="shared" si="42"/>
        <v>27.501606108944657</v>
      </c>
      <c r="BA108" s="1">
        <f t="shared" si="42"/>
        <v>28.493753572330252</v>
      </c>
      <c r="BB108" s="1">
        <f t="shared" si="42"/>
        <v>29.521693730338949</v>
      </c>
      <c r="BC108" s="1">
        <f t="shared" si="42"/>
        <v>30.586717839599086</v>
      </c>
      <c r="BD108" s="1">
        <f t="shared" si="42"/>
        <v>31.690163740090668</v>
      </c>
      <c r="BE108" s="1">
        <f t="shared" si="42"/>
        <v>32.833417535685513</v>
      </c>
      <c r="BF108" s="1">
        <f t="shared" si="42"/>
        <v>34.017915335314562</v>
      </c>
      <c r="BG108" s="1">
        <f t="shared" si="42"/>
        <v>35.245145056949646</v>
      </c>
      <c r="BH108" s="1">
        <f t="shared" si="42"/>
        <v>36.516648296665444</v>
      </c>
      <c r="BI108" s="1">
        <f t="shared" si="42"/>
        <v>37.834022265129633</v>
      </c>
      <c r="BJ108" s="1">
        <f t="shared" si="42"/>
        <v>39.198921793954391</v>
      </c>
      <c r="BK108" s="1">
        <f t="shared" si="42"/>
        <v>40.613061414428167</v>
      </c>
      <c r="BL108" s="1">
        <f t="shared" si="42"/>
        <v>42.078217511240368</v>
      </c>
      <c r="BM108" s="1">
        <f t="shared" si="42"/>
        <v>43.596230553903588</v>
      </c>
      <c r="BN108" s="1">
        <f t="shared" si="42"/>
        <v>45.169007408676492</v>
      </c>
      <c r="BO108" s="1">
        <f t="shared" si="42"/>
        <v>46.798523733891685</v>
      </c>
      <c r="BP108" s="1">
        <f t="shared" si="42"/>
        <v>48.486826461697419</v>
      </c>
      <c r="BQ108" s="1">
        <f t="shared" ref="BQ108:DA108" si="43">IF( BQ63&lt;BQ48,  MAX(price.feed.2030,BQ78), price.feed.2030)</f>
        <v>50.236036369330584</v>
      </c>
      <c r="BR108" s="1">
        <f t="shared" si="43"/>
        <v>52.048350743150621</v>
      </c>
      <c r="BS108" s="1">
        <f t="shared" si="43"/>
        <v>53.926046138781551</v>
      </c>
      <c r="BT108" s="1">
        <f t="shared" si="43"/>
        <v>55.871481240828373</v>
      </c>
      <c r="BU108" s="1">
        <f t="shared" si="43"/>
        <v>57.88709982576097</v>
      </c>
      <c r="BV108" s="1">
        <f t="shared" si="43"/>
        <v>59.975433831686445</v>
      </c>
      <c r="BW108" s="1">
        <f t="shared" si="43"/>
        <v>62.139106538867154</v>
      </c>
      <c r="BX108" s="1">
        <f t="shared" si="43"/>
        <v>64.380835864978536</v>
      </c>
      <c r="BY108" s="1">
        <f t="shared" si="43"/>
        <v>66.703437779246585</v>
      </c>
      <c r="BZ108" s="1">
        <f t="shared" si="43"/>
        <v>69.109829839754397</v>
      </c>
      <c r="CA108" s="1">
        <f t="shared" si="43"/>
        <v>71.603034858359578</v>
      </c>
      <c r="CB108" s="1">
        <f t="shared" si="43"/>
        <v>74.186184697827528</v>
      </c>
      <c r="CC108" s="1">
        <f t="shared" si="43"/>
        <v>76.862524205950479</v>
      </c>
      <c r="CD108" s="1">
        <f t="shared" si="43"/>
        <v>79.635415291593162</v>
      </c>
      <c r="CE108" s="1">
        <f t="shared" si="43"/>
        <v>82.508341147785771</v>
      </c>
      <c r="CF108" s="1">
        <f t="shared" si="43"/>
        <v>85.484910627169882</v>
      </c>
      <c r="CG108" s="1">
        <f t="shared" si="43"/>
        <v>88.568862775292061</v>
      </c>
      <c r="CH108" s="1">
        <f t="shared" si="43"/>
        <v>91.764071527441061</v>
      </c>
      <c r="CI108" s="1">
        <f t="shared" si="43"/>
        <v>95.074550574927429</v>
      </c>
      <c r="CJ108" s="1">
        <f t="shared" si="43"/>
        <v>98.504458406919809</v>
      </c>
      <c r="CK108" s="1">
        <f t="shared" si="43"/>
        <v>102.05810353416976</v>
      </c>
      <c r="CL108" s="1">
        <f t="shared" si="43"/>
        <v>105.73994990118739</v>
      </c>
      <c r="CM108" s="1">
        <f t="shared" si="43"/>
        <v>109.55462249366776</v>
      </c>
      <c r="CN108" s="1">
        <f t="shared" si="43"/>
        <v>113.50691314820916</v>
      </c>
      <c r="CO108" s="1">
        <f t="shared" si="43"/>
        <v>117.60178657162338</v>
      </c>
      <c r="CP108" s="1">
        <f t="shared" si="43"/>
        <v>121.84438657739906</v>
      </c>
      <c r="CQ108" s="1">
        <f t="shared" si="43"/>
        <v>126.24004254715076</v>
      </c>
      <c r="CR108" s="1">
        <f t="shared" si="43"/>
        <v>130.79427612517097</v>
      </c>
      <c r="CS108" s="1">
        <f t="shared" si="43"/>
        <v>135.51280815449621</v>
      </c>
      <c r="CT108" s="1">
        <f t="shared" si="43"/>
        <v>140.40156586319657</v>
      </c>
      <c r="CU108" s="1">
        <f t="shared" si="43"/>
        <v>145.46669030991859</v>
      </c>
      <c r="CV108" s="1">
        <f t="shared" si="43"/>
        <v>150.71454409803397</v>
      </c>
      <c r="CW108" s="1">
        <f t="shared" si="43"/>
        <v>156.15171936808284</v>
      </c>
      <c r="CX108" s="1">
        <f t="shared" si="43"/>
        <v>161.7850460785528</v>
      </c>
      <c r="CY108" s="1">
        <f t="shared" si="43"/>
        <v>167.62160058539487</v>
      </c>
      <c r="CZ108" s="1">
        <f t="shared" si="43"/>
        <v>173.66871453105426</v>
      </c>
      <c r="DA108" s="1">
        <f t="shared" si="43"/>
        <v>179.93398405418151</v>
      </c>
    </row>
    <row r="109" spans="1:105" x14ac:dyDescent="0.25">
      <c r="A109" t="s">
        <v>59</v>
      </c>
      <c r="B109" s="3">
        <f t="shared" si="13"/>
        <v>37.587064063724959</v>
      </c>
      <c r="D109" t="s">
        <v>59</v>
      </c>
      <c r="E109" s="1">
        <f t="shared" ref="E109:AJ109" si="44">IF( E64&lt;E49,  MAX(price.feed.2030,E79), price.feed.2030)</f>
        <v>4.4193229811566113</v>
      </c>
      <c r="F109" s="1">
        <f t="shared" si="44"/>
        <v>4.6048387794657968</v>
      </c>
      <c r="G109" s="1">
        <f t="shared" si="44"/>
        <v>4.7981422211694644</v>
      </c>
      <c r="H109" s="1">
        <f t="shared" si="44"/>
        <v>4.9995602185316521</v>
      </c>
      <c r="I109" s="1">
        <f t="shared" si="44"/>
        <v>5.2094334070472819</v>
      </c>
      <c r="J109" s="1">
        <f t="shared" si="44"/>
        <v>5.4281167215204835</v>
      </c>
      <c r="K109" s="1">
        <f t="shared" si="44"/>
        <v>5.6559799963257005</v>
      </c>
      <c r="L109" s="1">
        <f t="shared" si="44"/>
        <v>5.8934085908667866</v>
      </c>
      <c r="M109" s="1">
        <f t="shared" si="44"/>
        <v>6.140804041291803</v>
      </c>
      <c r="N109" s="1">
        <f t="shared" si="44"/>
        <v>6.3985847395657194</v>
      </c>
      <c r="O109" s="1">
        <f t="shared" si="44"/>
        <v>6.6671866410494678</v>
      </c>
      <c r="P109" s="1">
        <f t="shared" si="44"/>
        <v>6.9470640017819765</v>
      </c>
      <c r="Q109" s="1">
        <f t="shared" si="44"/>
        <v>7.2386901467120497</v>
      </c>
      <c r="R109" s="1">
        <f t="shared" si="44"/>
        <v>7.5425582701793825</v>
      </c>
      <c r="S109" s="1">
        <f t="shared" si="44"/>
        <v>7.8591822699983931</v>
      </c>
      <c r="T109" s="1">
        <f t="shared" si="44"/>
        <v>8.189097616555518</v>
      </c>
      <c r="U109" s="1">
        <f t="shared" si="44"/>
        <v>8.5328622583897626</v>
      </c>
      <c r="V109" s="1">
        <f t="shared" si="44"/>
        <v>8.8910575657879996</v>
      </c>
      <c r="W109" s="1">
        <f t="shared" si="44"/>
        <v>9.2642893139908438</v>
      </c>
      <c r="X109" s="1">
        <f t="shared" si="44"/>
        <v>9.6531887076718341</v>
      </c>
      <c r="Y109" s="1">
        <f t="shared" si="44"/>
        <v>10.05841344842257</v>
      </c>
      <c r="Z109" s="1">
        <f t="shared" si="44"/>
        <v>10.480648847049082</v>
      </c>
      <c r="AA109" s="1">
        <f t="shared" si="44"/>
        <v>10.920608982560534</v>
      </c>
      <c r="AB109" s="1">
        <f t="shared" si="44"/>
        <v>11.379037909810373</v>
      </c>
      <c r="AC109" s="1">
        <f t="shared" si="44"/>
        <v>11.856710917832176</v>
      </c>
      <c r="AD109" s="1">
        <f t="shared" si="44"/>
        <v>12.354435840998395</v>
      </c>
      <c r="AE109" s="1">
        <f t="shared" si="44"/>
        <v>12.873054425219312</v>
      </c>
      <c r="AF109" s="1">
        <f t="shared" si="44"/>
        <v>13.4134437514928</v>
      </c>
      <c r="AG109" s="1">
        <f t="shared" si="44"/>
        <v>13.976517719212238</v>
      </c>
      <c r="AH109" s="1">
        <f t="shared" si="44"/>
        <v>14.563228591741302</v>
      </c>
      <c r="AI109" s="1">
        <f t="shared" si="44"/>
        <v>15.174568606869352</v>
      </c>
      <c r="AJ109" s="1">
        <f t="shared" si="44"/>
        <v>15.811571654871088</v>
      </c>
      <c r="AK109" s="1">
        <f t="shared" ref="AK109:BP109" si="45">IF( AK64&lt;AK49,  MAX(price.feed.2030,AK79), price.feed.2030)</f>
        <v>16.475315027008286</v>
      </c>
      <c r="AL109" s="1">
        <f t="shared" si="45"/>
        <v>17.166921237430781</v>
      </c>
      <c r="AM109" s="1">
        <f t="shared" si="45"/>
        <v>17.887559921557777</v>
      </c>
      <c r="AN109" s="1">
        <f t="shared" si="45"/>
        <v>18.638449814150025</v>
      </c>
      <c r="AO109" s="1">
        <f t="shared" si="45"/>
        <v>19.420860810418237</v>
      </c>
      <c r="AP109" s="1">
        <f t="shared" si="45"/>
        <v>20.236116113653257</v>
      </c>
      <c r="AQ109" s="1">
        <f t="shared" si="45"/>
        <v>21.085594473010293</v>
      </c>
      <c r="AR109" s="1">
        <f t="shared" si="45"/>
        <v>21.970732515231514</v>
      </c>
      <c r="AS109" s="1">
        <f t="shared" si="45"/>
        <v>22.893027174250538</v>
      </c>
      <c r="AT109" s="1">
        <f t="shared" si="45"/>
        <v>23.854038222787537</v>
      </c>
      <c r="AU109" s="1">
        <f t="shared" si="45"/>
        <v>24.855390910216617</v>
      </c>
      <c r="AV109" s="1">
        <f t="shared" si="45"/>
        <v>25.898778711166361</v>
      </c>
      <c r="AW109" s="1">
        <f t="shared" si="45"/>
        <v>26.985966189502133</v>
      </c>
      <c r="AX109" s="1">
        <f t="shared" si="45"/>
        <v>28.11879198253342</v>
      </c>
      <c r="AY109" s="1">
        <f t="shared" si="45"/>
        <v>29.299171910493435</v>
      </c>
      <c r="AZ109" s="1">
        <f t="shared" si="45"/>
        <v>30.52910221654918</v>
      </c>
      <c r="BA109" s="1">
        <f t="shared" si="45"/>
        <v>31.810662942822159</v>
      </c>
      <c r="BB109" s="1">
        <f t="shared" si="45"/>
        <v>33.146021448128202</v>
      </c>
      <c r="BC109" s="1">
        <f t="shared" si="45"/>
        <v>34.537436073386871</v>
      </c>
      <c r="BD109" s="1">
        <f t="shared" si="45"/>
        <v>35.987259960897767</v>
      </c>
      <c r="BE109" s="1">
        <f t="shared" si="45"/>
        <v>37.497945033944603</v>
      </c>
      <c r="BF109" s="1">
        <f t="shared" si="45"/>
        <v>39.072046143455616</v>
      </c>
      <c r="BG109" s="1">
        <f t="shared" si="45"/>
        <v>40.712225388734367</v>
      </c>
      <c r="BH109" s="1">
        <f t="shared" si="45"/>
        <v>42.421256619567352</v>
      </c>
      <c r="BI109" s="1">
        <f t="shared" si="45"/>
        <v>44.202030127322651</v>
      </c>
      <c r="BJ109" s="1">
        <f t="shared" si="45"/>
        <v>46.057557532973085</v>
      </c>
      <c r="BK109" s="1">
        <f t="shared" si="45"/>
        <v>47.990976880310434</v>
      </c>
      <c r="BL109" s="1">
        <f t="shared" si="45"/>
        <v>50.005557942964153</v>
      </c>
      <c r="BM109" s="1">
        <f t="shared" si="45"/>
        <v>52.104707754200021</v>
      </c>
      <c r="BN109" s="1">
        <f t="shared" si="45"/>
        <v>54.291976368850456</v>
      </c>
      <c r="BO109" s="1">
        <f t="shared" si="45"/>
        <v>56.571062867120993</v>
      </c>
      <c r="BP109" s="1">
        <f t="shared" si="45"/>
        <v>58.945821610426584</v>
      </c>
      <c r="BQ109" s="1">
        <f t="shared" ref="BQ109:DA109" si="46">IF( BQ64&lt;BQ49,  MAX(price.feed.2030,BQ79), price.feed.2030)</f>
        <v>61.420268759837477</v>
      </c>
      <c r="BR109" s="1">
        <f t="shared" si="46"/>
        <v>63.998589068158552</v>
      </c>
      <c r="BS109" s="1">
        <f t="shared" si="46"/>
        <v>66.685142957128562</v>
      </c>
      <c r="BT109" s="1">
        <f t="shared" si="46"/>
        <v>69.48447389170903</v>
      </c>
      <c r="BU109" s="1">
        <f t="shared" si="46"/>
        <v>72.401316063932512</v>
      </c>
      <c r="BV109" s="1">
        <f t="shared" si="46"/>
        <v>75.440602399307053</v>
      </c>
      <c r="BW109" s="1">
        <f t="shared" si="46"/>
        <v>78.607472899315326</v>
      </c>
      <c r="BX109" s="1">
        <f t="shared" si="46"/>
        <v>81.907283334118048</v>
      </c>
      <c r="BY109" s="1">
        <f t="shared" si="46"/>
        <v>85.345614300163192</v>
      </c>
      <c r="BZ109" s="1">
        <f t="shared" si="46"/>
        <v>88.92828065801757</v>
      </c>
      <c r="CA109" s="1">
        <f t="shared" si="46"/>
        <v>92.661341366383709</v>
      </c>
      <c r="CB109" s="1">
        <f t="shared" si="46"/>
        <v>96.551109728931834</v>
      </c>
      <c r="CC109" s="1">
        <f t="shared" si="46"/>
        <v>100.60416407127651</v>
      </c>
      <c r="CD109" s="1">
        <f t="shared" si="46"/>
        <v>104.82735886615579</v>
      </c>
      <c r="CE109" s="1">
        <f t="shared" si="46"/>
        <v>109.22783632562606</v>
      </c>
      <c r="CF109" s="1">
        <f t="shared" si="46"/>
        <v>113.81303847987778</v>
      </c>
      <c r="CG109" s="1">
        <f t="shared" si="46"/>
        <v>118.59071976310069</v>
      </c>
      <c r="CH109" s="1">
        <f t="shared" si="46"/>
        <v>123.56896012768125</v>
      </c>
      <c r="CI109" s="1">
        <f t="shared" si="46"/>
        <v>128.75617870891355</v>
      </c>
      <c r="CJ109" s="1">
        <f t="shared" si="46"/>
        <v>134.16114806333107</v>
      </c>
      <c r="CK109" s="1">
        <f t="shared" si="46"/>
        <v>139.7930090047397</v>
      </c>
      <c r="CL109" s="1">
        <f t="shared" si="46"/>
        <v>145.66128606304389</v>
      </c>
      <c r="CM109" s="1">
        <f t="shared" si="46"/>
        <v>151.77590359200661</v>
      </c>
      <c r="CN109" s="1">
        <f t="shared" si="46"/>
        <v>158.14720255318815</v>
      </c>
      <c r="CO109" s="1">
        <f t="shared" si="46"/>
        <v>164.78595800444532</v>
      </c>
      <c r="CP109" s="1">
        <f t="shared" si="46"/>
        <v>171.70339732256855</v>
      </c>
      <c r="CQ109" s="1">
        <f t="shared" si="46"/>
        <v>178.91121919087624</v>
      </c>
      <c r="CR109" s="1">
        <f t="shared" si="46"/>
        <v>186.42161338387504</v>
      </c>
      <c r="CS109" s="1">
        <f t="shared" si="46"/>
        <v>194.24728138244805</v>
      </c>
      <c r="CT109" s="1">
        <f t="shared" si="46"/>
        <v>202.40145785443406</v>
      </c>
      <c r="CU109" s="1">
        <f t="shared" si="46"/>
        <v>210.89793303692477</v>
      </c>
      <c r="CV109" s="1">
        <f t="shared" si="46"/>
        <v>219.75107605813528</v>
      </c>
      <c r="CW109" s="1">
        <f t="shared" si="46"/>
        <v>228.97585923828603</v>
      </c>
      <c r="CX109" s="1">
        <f t="shared" si="46"/>
        <v>238.58788341059591</v>
      </c>
      <c r="CY109" s="1">
        <f t="shared" si="46"/>
        <v>248.60340430520839</v>
      </c>
      <c r="CZ109" s="1">
        <f t="shared" si="46"/>
        <v>259.03936004067089</v>
      </c>
      <c r="DA109" s="1">
        <f t="shared" si="46"/>
        <v>269.91339976945943</v>
      </c>
    </row>
    <row r="110" spans="1:105" x14ac:dyDescent="0.25">
      <c r="A110" t="s">
        <v>60</v>
      </c>
      <c r="B110" s="3">
        <f t="shared" si="13"/>
        <v>38.60644322991029</v>
      </c>
      <c r="D110" t="s">
        <v>60</v>
      </c>
      <c r="E110" s="1">
        <f t="shared" ref="E110:AJ110" si="47">IF( E65&lt;E50,  MAX(price.feed.2030,E80), price.feed.2030)</f>
        <v>4.4862251411364777</v>
      </c>
      <c r="F110" s="1">
        <f t="shared" si="47"/>
        <v>4.6755628930413851</v>
      </c>
      <c r="G110" s="1">
        <f t="shared" si="47"/>
        <v>4.8728915021076276</v>
      </c>
      <c r="H110" s="1">
        <f t="shared" si="47"/>
        <v>5.0785482164409315</v>
      </c>
      <c r="I110" s="1">
        <f t="shared" si="47"/>
        <v>5.2928845174492247</v>
      </c>
      <c r="J110" s="1">
        <f t="shared" si="47"/>
        <v>5.5162667205484359</v>
      </c>
      <c r="K110" s="1">
        <f t="shared" si="47"/>
        <v>5.7490766012206134</v>
      </c>
      <c r="L110" s="1">
        <f t="shared" si="47"/>
        <v>5.9917120474943752</v>
      </c>
      <c r="M110" s="1">
        <f t="shared" si="47"/>
        <v>6.2445877399628005</v>
      </c>
      <c r="N110" s="1">
        <f t="shared" si="47"/>
        <v>6.5081358605009463</v>
      </c>
      <c r="O110" s="1">
        <f t="shared" si="47"/>
        <v>6.7828068308942902</v>
      </c>
      <c r="P110" s="1">
        <f t="shared" si="47"/>
        <v>7.0690700826403789</v>
      </c>
      <c r="Q110" s="1">
        <f t="shared" si="47"/>
        <v>7.3674148592394229</v>
      </c>
      <c r="R110" s="1">
        <f t="shared" si="47"/>
        <v>7.6783510523449365</v>
      </c>
      <c r="S110" s="1">
        <f t="shared" si="47"/>
        <v>8.0024100732034853</v>
      </c>
      <c r="T110" s="1">
        <f t="shared" si="47"/>
        <v>8.3401457608728986</v>
      </c>
      <c r="U110" s="1">
        <f t="shared" si="47"/>
        <v>8.6921353287711582</v>
      </c>
      <c r="V110" s="1">
        <f t="shared" si="47"/>
        <v>9.0589803511736324</v>
      </c>
      <c r="W110" s="1">
        <f t="shared" si="47"/>
        <v>9.4413077913447392</v>
      </c>
      <c r="X110" s="1">
        <f t="shared" si="47"/>
        <v>9.8397710730610601</v>
      </c>
      <c r="Y110" s="1">
        <f t="shared" si="47"/>
        <v>10.255051197357361</v>
      </c>
      <c r="Z110" s="1">
        <f t="shared" si="47"/>
        <v>10.687857906403961</v>
      </c>
      <c r="AA110" s="1">
        <f t="shared" si="47"/>
        <v>11.138930896504718</v>
      </c>
      <c r="AB110" s="1">
        <f t="shared" si="47"/>
        <v>11.609041082288678</v>
      </c>
      <c r="AC110" s="1">
        <f t="shared" si="47"/>
        <v>12.098991914255944</v>
      </c>
      <c r="AD110" s="1">
        <f t="shared" si="47"/>
        <v>12.609620751929612</v>
      </c>
      <c r="AE110" s="1">
        <f t="shared" si="47"/>
        <v>13.141800294960529</v>
      </c>
      <c r="AF110" s="1">
        <f t="shared" si="47"/>
        <v>13.696440074630782</v>
      </c>
      <c r="AG110" s="1">
        <f t="shared" si="47"/>
        <v>14.274488008304919</v>
      </c>
      <c r="AH110" s="1">
        <f t="shared" si="47"/>
        <v>14.876932019485633</v>
      </c>
      <c r="AI110" s="1">
        <f t="shared" si="47"/>
        <v>15.504801726242709</v>
      </c>
      <c r="AJ110" s="1">
        <f t="shared" si="47"/>
        <v>16.159170200900771</v>
      </c>
      <c r="AK110" s="1">
        <f t="shared" ref="AK110:BP110" si="48">IF( AK65&lt;AK50,  MAX(price.feed.2030,AK80), price.feed.2030)</f>
        <v>16.841155803993427</v>
      </c>
      <c r="AL110" s="1">
        <f t="shared" si="48"/>
        <v>17.551924095617917</v>
      </c>
      <c r="AM110" s="1">
        <f t="shared" si="48"/>
        <v>18.292689827457238</v>
      </c>
      <c r="AN110" s="1">
        <f t="shared" si="48"/>
        <v>19.064719018873863</v>
      </c>
      <c r="AO110" s="1">
        <f t="shared" si="48"/>
        <v>19.869331120623606</v>
      </c>
      <c r="AP110" s="1">
        <f t="shared" si="48"/>
        <v>20.707901269887252</v>
      </c>
      <c r="AQ110" s="1">
        <f t="shared" si="48"/>
        <v>21.581862640474196</v>
      </c>
      <c r="AR110" s="1">
        <f t="shared" si="48"/>
        <v>22.492708892214647</v>
      </c>
      <c r="AS110" s="1">
        <f t="shared" si="48"/>
        <v>23.441996723726515</v>
      </c>
      <c r="AT110" s="1">
        <f t="shared" si="48"/>
        <v>24.431348532919991</v>
      </c>
      <c r="AU110" s="1">
        <f t="shared" si="48"/>
        <v>25.462455189786642</v>
      </c>
      <c r="AV110" s="1">
        <f t="shared" si="48"/>
        <v>26.537078926212043</v>
      </c>
      <c r="AW110" s="1">
        <f t="shared" si="48"/>
        <v>27.65705634775075</v>
      </c>
      <c r="AX110" s="1">
        <f t="shared" si="48"/>
        <v>28.824301572510901</v>
      </c>
      <c r="AY110" s="1">
        <f t="shared" si="48"/>
        <v>30.040809502513262</v>
      </c>
      <c r="AZ110" s="1">
        <f t="shared" si="48"/>
        <v>31.308659233115158</v>
      </c>
      <c r="BA110" s="1">
        <f t="shared" si="48"/>
        <v>32.630017606327186</v>
      </c>
      <c r="BB110" s="1">
        <f t="shared" si="48"/>
        <v>34.007142914094153</v>
      </c>
      <c r="BC110" s="1">
        <f t="shared" si="48"/>
        <v>35.442388757871058</v>
      </c>
      <c r="BD110" s="1">
        <f t="shared" si="48"/>
        <v>36.938208071088866</v>
      </c>
      <c r="BE110" s="1">
        <f t="shared" si="48"/>
        <v>38.497157311385791</v>
      </c>
      <c r="BF110" s="1">
        <f t="shared" si="48"/>
        <v>40.121900829768592</v>
      </c>
      <c r="BG110" s="1">
        <f t="shared" si="48"/>
        <v>41.815215424170702</v>
      </c>
      <c r="BH110" s="1">
        <f t="shared" si="48"/>
        <v>43.579995085190198</v>
      </c>
      <c r="BI110" s="1">
        <f t="shared" si="48"/>
        <v>45.419255942117807</v>
      </c>
      <c r="BJ110" s="1">
        <f t="shared" si="48"/>
        <v>47.336141417708497</v>
      </c>
      <c r="BK110" s="1">
        <f t="shared" si="48"/>
        <v>49.333927600506108</v>
      </c>
      <c r="BL110" s="1">
        <f t="shared" si="48"/>
        <v>51.416028843903149</v>
      </c>
      <c r="BM110" s="1">
        <f t="shared" si="48"/>
        <v>53.58600360150448</v>
      </c>
      <c r="BN110" s="1">
        <f t="shared" si="48"/>
        <v>55.847560508768183</v>
      </c>
      <c r="BO110" s="1">
        <f t="shared" si="48"/>
        <v>58.204564721317503</v>
      </c>
      <c r="BP110" s="1">
        <f t="shared" si="48"/>
        <v>60.661044520756718</v>
      </c>
      <c r="BQ110" s="1">
        <f t="shared" ref="BQ110:DA110" si="49">IF( BQ65&lt;BQ50,  MAX(price.feed.2030,BQ80), price.feed.2030)</f>
        <v>63.221198199279904</v>
      </c>
      <c r="BR110" s="1">
        <f t="shared" si="49"/>
        <v>65.889401234840008</v>
      </c>
      <c r="BS110" s="1">
        <f t="shared" si="49"/>
        <v>68.67021376914019</v>
      </c>
      <c r="BT110" s="1">
        <f t="shared" si="49"/>
        <v>71.568388401228574</v>
      </c>
      <c r="BU110" s="1">
        <f t="shared" si="49"/>
        <v>74.588878310014863</v>
      </c>
      <c r="BV110" s="1">
        <f t="shared" si="49"/>
        <v>77.736845719592793</v>
      </c>
      <c r="BW110" s="1">
        <f t="shared" si="49"/>
        <v>81.017670721834648</v>
      </c>
      <c r="BX110" s="1">
        <f t="shared" si="49"/>
        <v>84.436960471336263</v>
      </c>
      <c r="BY110" s="1">
        <f t="shared" si="49"/>
        <v>88.000558768428547</v>
      </c>
      <c r="BZ110" s="1">
        <f t="shared" si="49"/>
        <v>91.714556046632239</v>
      </c>
      <c r="CA110" s="1">
        <f t="shared" si="49"/>
        <v>95.585299781626148</v>
      </c>
      <c r="CB110" s="1">
        <f t="shared" si="49"/>
        <v>99.619405339517371</v>
      </c>
      <c r="CC110" s="1">
        <f t="shared" si="49"/>
        <v>103.8237672829551</v>
      </c>
      <c r="CD110" s="1">
        <f t="shared" si="49"/>
        <v>108.20557115441071</v>
      </c>
      <c r="CE110" s="1">
        <f t="shared" si="49"/>
        <v>112.77230575676124</v>
      </c>
      <c r="CF110" s="1">
        <f t="shared" si="49"/>
        <v>117.53177595216684</v>
      </c>
      <c r="CG110" s="1">
        <f t="shared" si="49"/>
        <v>122.49211600111443</v>
      </c>
      <c r="CH110" s="1">
        <f t="shared" si="49"/>
        <v>127.661803464426</v>
      </c>
      <c r="CI110" s="1">
        <f t="shared" si="49"/>
        <v>133.04967369199056</v>
      </c>
      <c r="CJ110" s="1">
        <f t="shared" si="49"/>
        <v>138.66493492298201</v>
      </c>
      <c r="CK110" s="1">
        <f t="shared" si="49"/>
        <v>144.51718402337093</v>
      </c>
      <c r="CL110" s="1">
        <f t="shared" si="49"/>
        <v>150.61642288762499</v>
      </c>
      <c r="CM110" s="1">
        <f t="shared" si="49"/>
        <v>156.97307553263198</v>
      </c>
      <c r="CN110" s="1">
        <f t="shared" si="49"/>
        <v>163.59800591305833</v>
      </c>
      <c r="CO110" s="1">
        <f t="shared" si="49"/>
        <v>170.502536488592</v>
      </c>
      <c r="CP110" s="1">
        <f t="shared" si="49"/>
        <v>177.69846757480067</v>
      </c>
      <c r="CQ110" s="1">
        <f t="shared" si="49"/>
        <v>185.19809751067956</v>
      </c>
      <c r="CR110" s="1">
        <f t="shared" si="49"/>
        <v>193.01424367735532</v>
      </c>
      <c r="CS110" s="1">
        <f t="shared" si="49"/>
        <v>201.16026440386733</v>
      </c>
      <c r="CT110" s="1">
        <f t="shared" si="49"/>
        <v>209.65008179746721</v>
      </c>
      <c r="CU110" s="1">
        <f t="shared" si="49"/>
        <v>218.49820553745329</v>
      </c>
      <c r="CV110" s="1">
        <f t="shared" si="49"/>
        <v>227.71975767320663</v>
      </c>
      <c r="CW110" s="1">
        <f t="shared" si="49"/>
        <v>237.33049846880886</v>
      </c>
      <c r="CX110" s="1">
        <f t="shared" si="49"/>
        <v>247.34685333841125</v>
      </c>
      <c r="CY110" s="1">
        <f t="shared" si="49"/>
        <v>257.78594091839466</v>
      </c>
      <c r="CZ110" s="1">
        <f t="shared" si="49"/>
        <v>268.66560232429021</v>
      </c>
      <c r="DA110" s="1">
        <f t="shared" si="49"/>
        <v>280.0044316424669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13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61</vt:i4>
      </vt:variant>
    </vt:vector>
  </HeadingPairs>
  <TitlesOfParts>
    <vt:vector size="76" baseType="lpstr">
      <vt:lpstr>Read me</vt:lpstr>
      <vt:lpstr>control pane</vt:lpstr>
      <vt:lpstr>results</vt:lpstr>
      <vt:lpstr>scenarios</vt:lpstr>
      <vt:lpstr>parameters</vt:lpstr>
      <vt:lpstr>calculations.2015</vt:lpstr>
      <vt:lpstr>calculations.2020</vt:lpstr>
      <vt:lpstr>calculations.2025</vt:lpstr>
      <vt:lpstr>calculations.2030</vt:lpstr>
      <vt:lpstr>calculations.2035</vt:lpstr>
      <vt:lpstr>calculations.2040</vt:lpstr>
      <vt:lpstr>calculations.2045</vt:lpstr>
      <vt:lpstr>calculations.2050</vt:lpstr>
      <vt:lpstr>results (nominal terms)</vt:lpstr>
      <vt:lpstr>results (real terms)</vt:lpstr>
      <vt:lpstr>beta.0</vt:lpstr>
      <vt:lpstr>beta.eua</vt:lpstr>
      <vt:lpstr>beta.oil</vt:lpstr>
      <vt:lpstr>beta.p</vt:lpstr>
      <vt:lpstr>demand.sd.2015</vt:lpstr>
      <vt:lpstr>demand.sd.2020</vt:lpstr>
      <vt:lpstr>demand.sd.2025</vt:lpstr>
      <vt:lpstr>demand.sd.2030</vt:lpstr>
      <vt:lpstr>demand.sd.2035</vt:lpstr>
      <vt:lpstr>demand.sd.2040</vt:lpstr>
      <vt:lpstr>demand.sd.2045</vt:lpstr>
      <vt:lpstr>demand.sd.2050</vt:lpstr>
      <vt:lpstr>demand.total.2015</vt:lpstr>
      <vt:lpstr>demand.total.2020</vt:lpstr>
      <vt:lpstr>demand.total.2025</vt:lpstr>
      <vt:lpstr>demand.total.2030</vt:lpstr>
      <vt:lpstr>demand.total.2035</vt:lpstr>
      <vt:lpstr>demand.total.2040</vt:lpstr>
      <vt:lpstr>demand.total.2045</vt:lpstr>
      <vt:lpstr>demand.total.2050</vt:lpstr>
      <vt:lpstr>k.additional.2015</vt:lpstr>
      <vt:lpstr>k.additional.2020</vt:lpstr>
      <vt:lpstr>k.additional.2025</vt:lpstr>
      <vt:lpstr>k.additional.2030</vt:lpstr>
      <vt:lpstr>k.additional.2035</vt:lpstr>
      <vt:lpstr>k.additional.2040</vt:lpstr>
      <vt:lpstr>k.additional.2045</vt:lpstr>
      <vt:lpstr>k.additional.2050</vt:lpstr>
      <vt:lpstr>k.new.2015</vt:lpstr>
      <vt:lpstr>k.new.2020</vt:lpstr>
      <vt:lpstr>k.new.2025</vt:lpstr>
      <vt:lpstr>k.new.2030</vt:lpstr>
      <vt:lpstr>k.new.2035</vt:lpstr>
      <vt:lpstr>k.new.2040</vt:lpstr>
      <vt:lpstr>k.new.2045</vt:lpstr>
      <vt:lpstr>k.new.2050</vt:lpstr>
      <vt:lpstr>price.ceiling</vt:lpstr>
      <vt:lpstr>price.eua.2015</vt:lpstr>
      <vt:lpstr>price.eua.2020</vt:lpstr>
      <vt:lpstr>price.eua.2025</vt:lpstr>
      <vt:lpstr>price.eua.2030</vt:lpstr>
      <vt:lpstr>price.eua.2035</vt:lpstr>
      <vt:lpstr>price.eua.2040</vt:lpstr>
      <vt:lpstr>price.eua.2045</vt:lpstr>
      <vt:lpstr>price.eua.2050</vt:lpstr>
      <vt:lpstr>price.feed.2015</vt:lpstr>
      <vt:lpstr>price.feed.2020</vt:lpstr>
      <vt:lpstr>price.feed.2025</vt:lpstr>
      <vt:lpstr>price.feed.2030</vt:lpstr>
      <vt:lpstr>price.feed.2035</vt:lpstr>
      <vt:lpstr>price.feed.2040</vt:lpstr>
      <vt:lpstr>price.feed.2045</vt:lpstr>
      <vt:lpstr>price.feed.2050</vt:lpstr>
      <vt:lpstr>price.oil.2015</vt:lpstr>
      <vt:lpstr>price.oil.2020</vt:lpstr>
      <vt:lpstr>price.oil.2025</vt:lpstr>
      <vt:lpstr>price.oil.2030</vt:lpstr>
      <vt:lpstr>price.oil.2035</vt:lpstr>
      <vt:lpstr>price.oil.2040</vt:lpstr>
      <vt:lpstr>price.oil.2045</vt:lpstr>
      <vt:lpstr>price.oil.2050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Tuomisto Jouni</cp:lastModifiedBy>
  <dcterms:created xsi:type="dcterms:W3CDTF">2014-08-13T06:38:06Z</dcterms:created>
  <dcterms:modified xsi:type="dcterms:W3CDTF">2014-09-29T06:52:10Z</dcterms:modified>
</cp:coreProperties>
</file>